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1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1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14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15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16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17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18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\Documents\MASTER\SEGUNDO\GVIS\estudios\project\examples\"/>
    </mc:Choice>
  </mc:AlternateContent>
  <bookViews>
    <workbookView xWindow="0" yWindow="0" windowWidth="20490" windowHeight="8235" tabRatio="500" activeTab="20"/>
  </bookViews>
  <sheets>
    <sheet name="Andalucia" sheetId="1" r:id="rId1"/>
    <sheet name="Aragon" sheetId="2" r:id="rId2"/>
    <sheet name="Asturias" sheetId="3" r:id="rId3"/>
    <sheet name="Baleares" sheetId="4" r:id="rId4"/>
    <sheet name="Canarias" sheetId="5" r:id="rId5"/>
    <sheet name="Cantabria" sheetId="6" r:id="rId6"/>
    <sheet name="Castilllayleon" sheetId="7" r:id="rId7"/>
    <sheet name="Castillalamancha" sheetId="8" r:id="rId8"/>
    <sheet name="Cataluna" sheetId="9" r:id="rId9"/>
    <sheet name="Ceuta" sheetId="10" state="hidden" r:id="rId10"/>
    <sheet name="Comvalenciana" sheetId="11" r:id="rId11"/>
    <sheet name="Extremadura" sheetId="12" r:id="rId12"/>
    <sheet name="Galicia" sheetId="13" r:id="rId13"/>
    <sheet name="Lrioja" sheetId="14" r:id="rId14"/>
    <sheet name="Madrid" sheetId="15" r:id="rId15"/>
    <sheet name="Melilla" sheetId="16" state="hidden" r:id="rId16"/>
    <sheet name="Murcia" sheetId="17" r:id="rId17"/>
    <sheet name="Navarra" sheetId="18" r:id="rId18"/>
    <sheet name="Pvasco" sheetId="19" r:id="rId19"/>
    <sheet name="Total" sheetId="20" r:id="rId20"/>
    <sheet name="NaturalBreaksGDP" sheetId="21" r:id="rId21"/>
    <sheet name="ValuesStatic" sheetId="22" r:id="rId22"/>
    <sheet name="RelativeValuesCompanies" sheetId="23" r:id="rId23"/>
    <sheet name="AbsoluteValuesCompanies" sheetId="24" r:id="rId24"/>
  </sheets>
  <definedNames>
    <definedName name="_TMCustomRadarWorkspace" localSheetId="0">Andalucia!$AJ$1:$AM$6</definedName>
    <definedName name="angles" localSheetId="0">NA()</definedName>
    <definedName name="aRng" localSheetId="0">Andalucia!$AK$2:$AM$4</definedName>
    <definedName name="aRngZeroRel" localSheetId="0">OFFSET(Andalucia!$A$1,0,0,ROWS(#NAME?),COLUMNS(#NAME?))</definedName>
    <definedName name="Attrib1Label" localSheetId="0">NA()</definedName>
    <definedName name="Attrib1XVals" localSheetId="0">NA()</definedName>
    <definedName name="Attrib1YVals" localSheetId="0">NA()</definedName>
    <definedName name="Attrib2Label" localSheetId="0">NA()</definedName>
    <definedName name="Attrib2XVals" localSheetId="0">NA()</definedName>
    <definedName name="Attrib2YVals" localSheetId="0">NA()</definedName>
    <definedName name="Attrib3Label" localSheetId="0">NA()</definedName>
    <definedName name="Attrib3XVals" localSheetId="0">NA()</definedName>
    <definedName name="Attrib3YVals" localSheetId="0">NA()</definedName>
    <definedName name="AttributeNames" localSheetId="0">Andalucia!$AK$1:$AM$1</definedName>
    <definedName name="Label1" localSheetId="0">NA()</definedName>
    <definedName name="Label2" localSheetId="0">NA()</definedName>
    <definedName name="Label3" localSheetId="0">NA()</definedName>
    <definedName name="maxVals" localSheetId="0">Andalucia!$AK$6:$AM$6</definedName>
    <definedName name="minVals" localSheetId="0">Andalucia!$AK$5:$AM$5</definedName>
    <definedName name="ProductNames" localSheetId="0">Andalucia!$AJ$2:$AJ$4</definedName>
    <definedName name="Scaling" localSheetId="0">Andalucia!$N$154</definedName>
    <definedName name="Xvals1" localSheetId="0">TRANSPOSE((INDEX(#NAME?,1,0)-#NAME?)/IF(#NAME?,#NAME?-#NAME?,1)*COS(#NAME?))</definedName>
    <definedName name="Xvals2" localSheetId="0">TRANSPOSE((INDEX(#NAME?,2,0)-#NAME?)/IF(#NAME?,#NAME?-#NAME?,1)*COS(#NAME?))</definedName>
    <definedName name="Xvals3" localSheetId="0">TRANSPOSE((INDEX(#NAME?,3,0)-#NAME?)/IF(#NAME?,#NAME?-#NAME?,1)*COS(#NAME?))</definedName>
    <definedName name="XValsMax" localSheetId="0">TRANSPOSE((#NAME?-#NAME?)/IF(#NAME?,#NAME?-#NAME?,1)*COS(#NAME?))</definedName>
    <definedName name="Yvals1" localSheetId="0">TRANSPOSE((INDEX(#NAME?,1,0)-#NAME?)/IF(#NAME?,#NAME?-#NAME?,1)*SIN(#NAME?))</definedName>
    <definedName name="Yvals2" localSheetId="0">TRANSPOSE((INDEX(#NAME?,2,0)-#NAME?)/IF(#NAME?,#NAME?-#NAME?,1)*SIN(#NAME?))</definedName>
    <definedName name="Yvals3" localSheetId="0">TRANSPOSE((INDEX(#NAME?,3,0)-#NAME?)/IF(#NAME?,#NAME?-#NAME?,1)*SIN(#NAME?))</definedName>
    <definedName name="YValsMax" localSheetId="0">TRANSPOSE((#NAME?-#NAME?)/IF(#NAME?,#NAME?-#NAME?,1)*SIN(#NAME?))</definedName>
  </definedNames>
  <calcPr calcId="162913"/>
</workbook>
</file>

<file path=xl/calcChain.xml><?xml version="1.0" encoding="utf-8"?>
<calcChain xmlns="http://schemas.openxmlformats.org/spreadsheetml/2006/main">
  <c r="N2" i="24" l="1"/>
  <c r="O2" i="24"/>
  <c r="P2" i="24"/>
  <c r="Q2" i="24"/>
  <c r="R2" i="24"/>
  <c r="S2" i="24"/>
  <c r="T2" i="24"/>
  <c r="U2" i="24"/>
  <c r="V2" i="24"/>
  <c r="W2" i="24"/>
  <c r="N3" i="24"/>
  <c r="O3" i="24"/>
  <c r="P3" i="24"/>
  <c r="Q3" i="24"/>
  <c r="R3" i="24"/>
  <c r="S3" i="24"/>
  <c r="T3" i="24"/>
  <c r="U3" i="24"/>
  <c r="V3" i="24"/>
  <c r="W3" i="24"/>
  <c r="N4" i="24"/>
  <c r="O4" i="24"/>
  <c r="P4" i="24"/>
  <c r="Q4" i="24"/>
  <c r="R4" i="24"/>
  <c r="S4" i="24"/>
  <c r="T4" i="24"/>
  <c r="U4" i="24"/>
  <c r="V4" i="24"/>
  <c r="W4" i="24"/>
  <c r="P5" i="24"/>
  <c r="Q5" i="24"/>
  <c r="T5" i="24"/>
  <c r="U5" i="24"/>
  <c r="B11" i="24"/>
  <c r="N5" i="24" s="1"/>
  <c r="C11" i="24"/>
  <c r="O5" i="24" s="1"/>
  <c r="D11" i="24"/>
  <c r="E11" i="24"/>
  <c r="F11" i="24"/>
  <c r="R5" i="24" s="1"/>
  <c r="G11" i="24"/>
  <c r="S5" i="24" s="1"/>
  <c r="H11" i="24"/>
  <c r="I11" i="24"/>
  <c r="J11" i="24"/>
  <c r="V5" i="24" s="1"/>
  <c r="K11" i="24"/>
  <c r="W5" i="24" s="1"/>
  <c r="N13" i="24"/>
  <c r="O13" i="24"/>
  <c r="P13" i="24"/>
  <c r="Q13" i="24"/>
  <c r="R13" i="24"/>
  <c r="S13" i="24"/>
  <c r="T13" i="24"/>
  <c r="U13" i="24"/>
  <c r="V13" i="24"/>
  <c r="W13" i="24"/>
  <c r="N14" i="24"/>
  <c r="O14" i="24"/>
  <c r="P14" i="24"/>
  <c r="Q14" i="24"/>
  <c r="R14" i="24"/>
  <c r="S14" i="24"/>
  <c r="T14" i="24"/>
  <c r="U14" i="24"/>
  <c r="V14" i="24"/>
  <c r="W14" i="24"/>
  <c r="N15" i="24"/>
  <c r="O15" i="24"/>
  <c r="P15" i="24"/>
  <c r="Q15" i="24"/>
  <c r="R15" i="24"/>
  <c r="S15" i="24"/>
  <c r="T15" i="24"/>
  <c r="U15" i="24"/>
  <c r="V15" i="24"/>
  <c r="W15" i="24"/>
  <c r="N16" i="24"/>
  <c r="O16" i="24"/>
  <c r="R16" i="24"/>
  <c r="S16" i="24"/>
  <c r="V16" i="24"/>
  <c r="W16" i="24"/>
  <c r="B22" i="24"/>
  <c r="C22" i="24"/>
  <c r="D22" i="24"/>
  <c r="P16" i="24" s="1"/>
  <c r="E22" i="24"/>
  <c r="Q16" i="24" s="1"/>
  <c r="F22" i="24"/>
  <c r="G22" i="24"/>
  <c r="H22" i="24"/>
  <c r="T16" i="24" s="1"/>
  <c r="I22" i="24"/>
  <c r="U16" i="24" s="1"/>
  <c r="J22" i="24"/>
  <c r="K22" i="24"/>
  <c r="N24" i="24"/>
  <c r="O24" i="24"/>
  <c r="P24" i="24"/>
  <c r="Q24" i="24"/>
  <c r="R24" i="24"/>
  <c r="S24" i="24"/>
  <c r="T24" i="24"/>
  <c r="U24" i="24"/>
  <c r="V24" i="24"/>
  <c r="W24" i="24"/>
  <c r="N25" i="24"/>
  <c r="O25" i="24"/>
  <c r="P25" i="24"/>
  <c r="Q25" i="24"/>
  <c r="R25" i="24"/>
  <c r="S25" i="24"/>
  <c r="T25" i="24"/>
  <c r="U25" i="24"/>
  <c r="V25" i="24"/>
  <c r="W25" i="24"/>
  <c r="N26" i="24"/>
  <c r="O26" i="24"/>
  <c r="P26" i="24"/>
  <c r="Q26" i="24"/>
  <c r="R26" i="24"/>
  <c r="S26" i="24"/>
  <c r="T26" i="24"/>
  <c r="U26" i="24"/>
  <c r="V26" i="24"/>
  <c r="W26" i="24"/>
  <c r="P27" i="24"/>
  <c r="Q27" i="24"/>
  <c r="T27" i="24"/>
  <c r="U27" i="24"/>
  <c r="B33" i="24"/>
  <c r="N27" i="24" s="1"/>
  <c r="C33" i="24"/>
  <c r="O27" i="24" s="1"/>
  <c r="D33" i="24"/>
  <c r="E33" i="24"/>
  <c r="F33" i="24"/>
  <c r="R27" i="24" s="1"/>
  <c r="G33" i="24"/>
  <c r="S27" i="24" s="1"/>
  <c r="H33" i="24"/>
  <c r="I33" i="24"/>
  <c r="J33" i="24"/>
  <c r="V27" i="24" s="1"/>
  <c r="K33" i="24"/>
  <c r="W27" i="24" s="1"/>
  <c r="N35" i="24"/>
  <c r="O35" i="24"/>
  <c r="P35" i="24"/>
  <c r="Q35" i="24"/>
  <c r="R35" i="24"/>
  <c r="S35" i="24"/>
  <c r="T35" i="24"/>
  <c r="U35" i="24"/>
  <c r="V35" i="24"/>
  <c r="W35" i="24"/>
  <c r="N36" i="24"/>
  <c r="O36" i="24"/>
  <c r="P36" i="24"/>
  <c r="Q36" i="24"/>
  <c r="R36" i="24"/>
  <c r="S36" i="24"/>
  <c r="T36" i="24"/>
  <c r="U36" i="24"/>
  <c r="V36" i="24"/>
  <c r="W36" i="24"/>
  <c r="N37" i="24"/>
  <c r="O37" i="24"/>
  <c r="P37" i="24"/>
  <c r="Q37" i="24"/>
  <c r="R37" i="24"/>
  <c r="S37" i="24"/>
  <c r="T37" i="24"/>
  <c r="U37" i="24"/>
  <c r="V37" i="24"/>
  <c r="W37" i="24"/>
  <c r="N38" i="24"/>
  <c r="O38" i="24"/>
  <c r="R38" i="24"/>
  <c r="S38" i="24"/>
  <c r="V38" i="24"/>
  <c r="W38" i="24"/>
  <c r="B44" i="24"/>
  <c r="C44" i="24"/>
  <c r="D44" i="24"/>
  <c r="P38" i="24" s="1"/>
  <c r="E44" i="24"/>
  <c r="Q38" i="24" s="1"/>
  <c r="F44" i="24"/>
  <c r="G44" i="24"/>
  <c r="H44" i="24"/>
  <c r="T38" i="24" s="1"/>
  <c r="I44" i="24"/>
  <c r="U38" i="24" s="1"/>
  <c r="J44" i="24"/>
  <c r="K44" i="24"/>
  <c r="N46" i="24"/>
  <c r="O46" i="24"/>
  <c r="P46" i="24"/>
  <c r="Q46" i="24"/>
  <c r="R46" i="24"/>
  <c r="S46" i="24"/>
  <c r="T46" i="24"/>
  <c r="U46" i="24"/>
  <c r="V46" i="24"/>
  <c r="W46" i="24"/>
  <c r="N47" i="24"/>
  <c r="O47" i="24"/>
  <c r="P47" i="24"/>
  <c r="Q47" i="24"/>
  <c r="R47" i="24"/>
  <c r="S47" i="24"/>
  <c r="T47" i="24"/>
  <c r="U47" i="24"/>
  <c r="V47" i="24"/>
  <c r="W47" i="24"/>
  <c r="N48" i="24"/>
  <c r="O48" i="24"/>
  <c r="P48" i="24"/>
  <c r="Q48" i="24"/>
  <c r="R48" i="24"/>
  <c r="S48" i="24"/>
  <c r="T48" i="24"/>
  <c r="U48" i="24"/>
  <c r="V48" i="24"/>
  <c r="W48" i="24"/>
  <c r="P49" i="24"/>
  <c r="Q49" i="24"/>
  <c r="T49" i="24"/>
  <c r="U49" i="24"/>
  <c r="B55" i="24"/>
  <c r="N49" i="24" s="1"/>
  <c r="C55" i="24"/>
  <c r="O49" i="24" s="1"/>
  <c r="D55" i="24"/>
  <c r="E55" i="24"/>
  <c r="F55" i="24"/>
  <c r="R49" i="24" s="1"/>
  <c r="G55" i="24"/>
  <c r="S49" i="24" s="1"/>
  <c r="H55" i="24"/>
  <c r="I55" i="24"/>
  <c r="J55" i="24"/>
  <c r="V49" i="24" s="1"/>
  <c r="K55" i="24"/>
  <c r="W49" i="24" s="1"/>
  <c r="N57" i="24"/>
  <c r="O57" i="24"/>
  <c r="P57" i="24"/>
  <c r="Q57" i="24"/>
  <c r="R57" i="24"/>
  <c r="S57" i="24"/>
  <c r="T57" i="24"/>
  <c r="U57" i="24"/>
  <c r="V57" i="24"/>
  <c r="W57" i="24"/>
  <c r="N58" i="24"/>
  <c r="O58" i="24"/>
  <c r="P58" i="24"/>
  <c r="Q58" i="24"/>
  <c r="R58" i="24"/>
  <c r="S58" i="24"/>
  <c r="T58" i="24"/>
  <c r="U58" i="24"/>
  <c r="V58" i="24"/>
  <c r="W58" i="24"/>
  <c r="N59" i="24"/>
  <c r="O59" i="24"/>
  <c r="P59" i="24"/>
  <c r="Q59" i="24"/>
  <c r="R59" i="24"/>
  <c r="S59" i="24"/>
  <c r="T59" i="24"/>
  <c r="U59" i="24"/>
  <c r="V59" i="24"/>
  <c r="W59" i="24"/>
  <c r="N60" i="24"/>
  <c r="O60" i="24"/>
  <c r="R60" i="24"/>
  <c r="S60" i="24"/>
  <c r="V60" i="24"/>
  <c r="W60" i="24"/>
  <c r="B66" i="24"/>
  <c r="C66" i="24"/>
  <c r="D66" i="24"/>
  <c r="P60" i="24" s="1"/>
  <c r="E66" i="24"/>
  <c r="Q60" i="24" s="1"/>
  <c r="F66" i="24"/>
  <c r="G66" i="24"/>
  <c r="H66" i="24"/>
  <c r="T60" i="24" s="1"/>
  <c r="I66" i="24"/>
  <c r="U60" i="24" s="1"/>
  <c r="J66" i="24"/>
  <c r="K66" i="24"/>
  <c r="N68" i="24"/>
  <c r="O68" i="24"/>
  <c r="P68" i="24"/>
  <c r="Q68" i="24"/>
  <c r="R68" i="24"/>
  <c r="S68" i="24"/>
  <c r="T68" i="24"/>
  <c r="U68" i="24"/>
  <c r="V68" i="24"/>
  <c r="W68" i="24"/>
  <c r="N69" i="24"/>
  <c r="O69" i="24"/>
  <c r="P69" i="24"/>
  <c r="Q69" i="24"/>
  <c r="R69" i="24"/>
  <c r="S69" i="24"/>
  <c r="T69" i="24"/>
  <c r="U69" i="24"/>
  <c r="V69" i="24"/>
  <c r="W69" i="24"/>
  <c r="N70" i="24"/>
  <c r="O70" i="24"/>
  <c r="P70" i="24"/>
  <c r="Q70" i="24"/>
  <c r="R70" i="24"/>
  <c r="S70" i="24"/>
  <c r="T70" i="24"/>
  <c r="U70" i="24"/>
  <c r="V70" i="24"/>
  <c r="W70" i="24"/>
  <c r="P71" i="24"/>
  <c r="Q71" i="24"/>
  <c r="T71" i="24"/>
  <c r="U71" i="24"/>
  <c r="B77" i="24"/>
  <c r="N71" i="24" s="1"/>
  <c r="C77" i="24"/>
  <c r="O71" i="24" s="1"/>
  <c r="D77" i="24"/>
  <c r="E77" i="24"/>
  <c r="F77" i="24"/>
  <c r="R71" i="24" s="1"/>
  <c r="G77" i="24"/>
  <c r="S71" i="24" s="1"/>
  <c r="H77" i="24"/>
  <c r="I77" i="24"/>
  <c r="J77" i="24"/>
  <c r="V71" i="24" s="1"/>
  <c r="K77" i="24"/>
  <c r="W71" i="24" s="1"/>
  <c r="N79" i="24"/>
  <c r="O79" i="24"/>
  <c r="P79" i="24"/>
  <c r="Q79" i="24"/>
  <c r="R79" i="24"/>
  <c r="S79" i="24"/>
  <c r="T79" i="24"/>
  <c r="U79" i="24"/>
  <c r="V79" i="24"/>
  <c r="W79" i="24"/>
  <c r="N80" i="24"/>
  <c r="O80" i="24"/>
  <c r="P80" i="24"/>
  <c r="Q80" i="24"/>
  <c r="R80" i="24"/>
  <c r="S80" i="24"/>
  <c r="T80" i="24"/>
  <c r="U80" i="24"/>
  <c r="V80" i="24"/>
  <c r="W80" i="24"/>
  <c r="N81" i="24"/>
  <c r="O81" i="24"/>
  <c r="P81" i="24"/>
  <c r="Q81" i="24"/>
  <c r="R81" i="24"/>
  <c r="S81" i="24"/>
  <c r="T81" i="24"/>
  <c r="U81" i="24"/>
  <c r="V81" i="24"/>
  <c r="W81" i="24"/>
  <c r="N82" i="24"/>
  <c r="O82" i="24"/>
  <c r="R82" i="24"/>
  <c r="S82" i="24"/>
  <c r="V82" i="24"/>
  <c r="W82" i="24"/>
  <c r="B88" i="24"/>
  <c r="C88" i="24"/>
  <c r="D88" i="24"/>
  <c r="P82" i="24" s="1"/>
  <c r="E88" i="24"/>
  <c r="Q82" i="24" s="1"/>
  <c r="F88" i="24"/>
  <c r="G88" i="24"/>
  <c r="H88" i="24"/>
  <c r="T82" i="24" s="1"/>
  <c r="I88" i="24"/>
  <c r="U82" i="24" s="1"/>
  <c r="J88" i="24"/>
  <c r="K88" i="24"/>
  <c r="N90" i="24"/>
  <c r="O90" i="24"/>
  <c r="P90" i="24"/>
  <c r="Q90" i="24"/>
  <c r="R90" i="24"/>
  <c r="S90" i="24"/>
  <c r="T90" i="24"/>
  <c r="U90" i="24"/>
  <c r="V90" i="24"/>
  <c r="W90" i="24"/>
  <c r="N91" i="24"/>
  <c r="O91" i="24"/>
  <c r="P91" i="24"/>
  <c r="Q91" i="24"/>
  <c r="R91" i="24"/>
  <c r="S91" i="24"/>
  <c r="T91" i="24"/>
  <c r="U91" i="24"/>
  <c r="V91" i="24"/>
  <c r="W91" i="24"/>
  <c r="N92" i="24"/>
  <c r="O92" i="24"/>
  <c r="P92" i="24"/>
  <c r="Q92" i="24"/>
  <c r="R92" i="24"/>
  <c r="S92" i="24"/>
  <c r="T92" i="24"/>
  <c r="U92" i="24"/>
  <c r="V92" i="24"/>
  <c r="W92" i="24"/>
  <c r="P93" i="24"/>
  <c r="Q93" i="24"/>
  <c r="T93" i="24"/>
  <c r="U93" i="24"/>
  <c r="B99" i="24"/>
  <c r="N93" i="24" s="1"/>
  <c r="C99" i="24"/>
  <c r="O93" i="24" s="1"/>
  <c r="D99" i="24"/>
  <c r="E99" i="24"/>
  <c r="F99" i="24"/>
  <c r="R93" i="24" s="1"/>
  <c r="G99" i="24"/>
  <c r="S93" i="24" s="1"/>
  <c r="H99" i="24"/>
  <c r="I99" i="24"/>
  <c r="J99" i="24"/>
  <c r="V93" i="24" s="1"/>
  <c r="K99" i="24"/>
  <c r="W93" i="24" s="1"/>
  <c r="N101" i="24"/>
  <c r="O101" i="24"/>
  <c r="P101" i="24"/>
  <c r="Q101" i="24"/>
  <c r="R101" i="24"/>
  <c r="S101" i="24"/>
  <c r="T101" i="24"/>
  <c r="U101" i="24"/>
  <c r="V101" i="24"/>
  <c r="W101" i="24"/>
  <c r="N102" i="24"/>
  <c r="O102" i="24"/>
  <c r="P102" i="24"/>
  <c r="Q102" i="24"/>
  <c r="R102" i="24"/>
  <c r="S102" i="24"/>
  <c r="T102" i="24"/>
  <c r="U102" i="24"/>
  <c r="V102" i="24"/>
  <c r="W102" i="24"/>
  <c r="N103" i="24"/>
  <c r="O103" i="24"/>
  <c r="P103" i="24"/>
  <c r="Q103" i="24"/>
  <c r="R103" i="24"/>
  <c r="S103" i="24"/>
  <c r="T103" i="24"/>
  <c r="U103" i="24"/>
  <c r="V103" i="24"/>
  <c r="W103" i="24"/>
  <c r="N104" i="24"/>
  <c r="O104" i="24"/>
  <c r="R104" i="24"/>
  <c r="S104" i="24"/>
  <c r="V104" i="24"/>
  <c r="W104" i="24"/>
  <c r="B110" i="24"/>
  <c r="C110" i="24"/>
  <c r="D110" i="24"/>
  <c r="P104" i="24" s="1"/>
  <c r="E110" i="24"/>
  <c r="Q104" i="24" s="1"/>
  <c r="F110" i="24"/>
  <c r="G110" i="24"/>
  <c r="H110" i="24"/>
  <c r="T104" i="24" s="1"/>
  <c r="I110" i="24"/>
  <c r="U104" i="24" s="1"/>
  <c r="J110" i="24"/>
  <c r="K110" i="24"/>
  <c r="N112" i="24"/>
  <c r="O112" i="24"/>
  <c r="P112" i="24"/>
  <c r="Q112" i="24"/>
  <c r="R112" i="24"/>
  <c r="S112" i="24"/>
  <c r="T112" i="24"/>
  <c r="U112" i="24"/>
  <c r="V112" i="24"/>
  <c r="W112" i="24"/>
  <c r="N113" i="24"/>
  <c r="O113" i="24"/>
  <c r="P113" i="24"/>
  <c r="Q113" i="24"/>
  <c r="R113" i="24"/>
  <c r="S113" i="24"/>
  <c r="T113" i="24"/>
  <c r="U113" i="24"/>
  <c r="V113" i="24"/>
  <c r="W113" i="24"/>
  <c r="N114" i="24"/>
  <c r="O114" i="24"/>
  <c r="P114" i="24"/>
  <c r="Q114" i="24"/>
  <c r="R114" i="24"/>
  <c r="S114" i="24"/>
  <c r="T114" i="24"/>
  <c r="U114" i="24"/>
  <c r="V114" i="24"/>
  <c r="W114" i="24"/>
  <c r="P115" i="24"/>
  <c r="Q115" i="24"/>
  <c r="T115" i="24"/>
  <c r="U115" i="24"/>
  <c r="B121" i="24"/>
  <c r="N115" i="24" s="1"/>
  <c r="C121" i="24"/>
  <c r="O115" i="24" s="1"/>
  <c r="D121" i="24"/>
  <c r="E121" i="24"/>
  <c r="F121" i="24"/>
  <c r="R115" i="24" s="1"/>
  <c r="G121" i="24"/>
  <c r="S115" i="24" s="1"/>
  <c r="H121" i="24"/>
  <c r="I121" i="24"/>
  <c r="J121" i="24"/>
  <c r="V115" i="24" s="1"/>
  <c r="K121" i="24"/>
  <c r="W115" i="24" s="1"/>
  <c r="N123" i="24"/>
  <c r="O123" i="24"/>
  <c r="P123" i="24"/>
  <c r="Q123" i="24"/>
  <c r="R123" i="24"/>
  <c r="S123" i="24"/>
  <c r="T123" i="24"/>
  <c r="U123" i="24"/>
  <c r="V123" i="24"/>
  <c r="W123" i="24"/>
  <c r="N124" i="24"/>
  <c r="O124" i="24"/>
  <c r="P124" i="24"/>
  <c r="Q124" i="24"/>
  <c r="R124" i="24"/>
  <c r="S124" i="24"/>
  <c r="T124" i="24"/>
  <c r="U124" i="24"/>
  <c r="V124" i="24"/>
  <c r="W124" i="24"/>
  <c r="N125" i="24"/>
  <c r="O125" i="24"/>
  <c r="P125" i="24"/>
  <c r="Q125" i="24"/>
  <c r="R125" i="24"/>
  <c r="S125" i="24"/>
  <c r="T125" i="24"/>
  <c r="U125" i="24"/>
  <c r="V125" i="24"/>
  <c r="W125" i="24"/>
  <c r="N126" i="24"/>
  <c r="O126" i="24"/>
  <c r="R126" i="24"/>
  <c r="S126" i="24"/>
  <c r="V126" i="24"/>
  <c r="W126" i="24"/>
  <c r="B132" i="24"/>
  <c r="C132" i="24"/>
  <c r="D132" i="24"/>
  <c r="P126" i="24" s="1"/>
  <c r="E132" i="24"/>
  <c r="Q126" i="24" s="1"/>
  <c r="F132" i="24"/>
  <c r="G132" i="24"/>
  <c r="H132" i="24"/>
  <c r="T126" i="24" s="1"/>
  <c r="I132" i="24"/>
  <c r="U126" i="24" s="1"/>
  <c r="J132" i="24"/>
  <c r="K132" i="24"/>
  <c r="N134" i="24"/>
  <c r="O134" i="24"/>
  <c r="P134" i="24"/>
  <c r="Q134" i="24"/>
  <c r="R134" i="24"/>
  <c r="S134" i="24"/>
  <c r="T134" i="24"/>
  <c r="U134" i="24"/>
  <c r="V134" i="24"/>
  <c r="W134" i="24"/>
  <c r="N135" i="24"/>
  <c r="O135" i="24"/>
  <c r="P135" i="24"/>
  <c r="Q135" i="24"/>
  <c r="R135" i="24"/>
  <c r="S135" i="24"/>
  <c r="T135" i="24"/>
  <c r="U135" i="24"/>
  <c r="V135" i="24"/>
  <c r="W135" i="24"/>
  <c r="N136" i="24"/>
  <c r="O136" i="24"/>
  <c r="P136" i="24"/>
  <c r="Q136" i="24"/>
  <c r="R136" i="24"/>
  <c r="S136" i="24"/>
  <c r="T136" i="24"/>
  <c r="U136" i="24"/>
  <c r="V136" i="24"/>
  <c r="W136" i="24"/>
  <c r="P137" i="24"/>
  <c r="Q137" i="24"/>
  <c r="T137" i="24"/>
  <c r="U137" i="24"/>
  <c r="B143" i="24"/>
  <c r="N137" i="24" s="1"/>
  <c r="C143" i="24"/>
  <c r="O137" i="24" s="1"/>
  <c r="D143" i="24"/>
  <c r="E143" i="24"/>
  <c r="F143" i="24"/>
  <c r="R137" i="24" s="1"/>
  <c r="G143" i="24"/>
  <c r="S137" i="24" s="1"/>
  <c r="H143" i="24"/>
  <c r="I143" i="24"/>
  <c r="J143" i="24"/>
  <c r="V137" i="24" s="1"/>
  <c r="K143" i="24"/>
  <c r="W137" i="24" s="1"/>
  <c r="N145" i="24"/>
  <c r="O145" i="24"/>
  <c r="P145" i="24"/>
  <c r="Q145" i="24"/>
  <c r="R145" i="24"/>
  <c r="S145" i="24"/>
  <c r="T145" i="24"/>
  <c r="U145" i="24"/>
  <c r="V145" i="24"/>
  <c r="W145" i="24"/>
  <c r="N146" i="24"/>
  <c r="O146" i="24"/>
  <c r="P146" i="24"/>
  <c r="Q146" i="24"/>
  <c r="R146" i="24"/>
  <c r="S146" i="24"/>
  <c r="T146" i="24"/>
  <c r="U146" i="24"/>
  <c r="V146" i="24"/>
  <c r="W146" i="24"/>
  <c r="N147" i="24"/>
  <c r="O147" i="24"/>
  <c r="P147" i="24"/>
  <c r="Q147" i="24"/>
  <c r="R147" i="24"/>
  <c r="S147" i="24"/>
  <c r="T147" i="24"/>
  <c r="U147" i="24"/>
  <c r="V147" i="24"/>
  <c r="W147" i="24"/>
  <c r="N148" i="24"/>
  <c r="O148" i="24"/>
  <c r="R148" i="24"/>
  <c r="S148" i="24"/>
  <c r="V148" i="24"/>
  <c r="W148" i="24"/>
  <c r="B154" i="24"/>
  <c r="C154" i="24"/>
  <c r="D154" i="24"/>
  <c r="P148" i="24" s="1"/>
  <c r="E154" i="24"/>
  <c r="Q148" i="24" s="1"/>
  <c r="F154" i="24"/>
  <c r="G154" i="24"/>
  <c r="H154" i="24"/>
  <c r="T148" i="24" s="1"/>
  <c r="I154" i="24"/>
  <c r="U148" i="24" s="1"/>
  <c r="J154" i="24"/>
  <c r="K154" i="24"/>
  <c r="N156" i="24"/>
  <c r="O156" i="24"/>
  <c r="P156" i="24"/>
  <c r="Q156" i="24"/>
  <c r="R156" i="24"/>
  <c r="S156" i="24"/>
  <c r="T156" i="24"/>
  <c r="U156" i="24"/>
  <c r="V156" i="24"/>
  <c r="W156" i="24"/>
  <c r="N157" i="24"/>
  <c r="O157" i="24"/>
  <c r="P157" i="24"/>
  <c r="Q157" i="24"/>
  <c r="R157" i="24"/>
  <c r="S157" i="24"/>
  <c r="T157" i="24"/>
  <c r="U157" i="24"/>
  <c r="V157" i="24"/>
  <c r="W157" i="24"/>
  <c r="N158" i="24"/>
  <c r="O158" i="24"/>
  <c r="P158" i="24"/>
  <c r="Q158" i="24"/>
  <c r="R158" i="24"/>
  <c r="S158" i="24"/>
  <c r="T158" i="24"/>
  <c r="U158" i="24"/>
  <c r="V158" i="24"/>
  <c r="W158" i="24"/>
  <c r="P159" i="24"/>
  <c r="Q159" i="24"/>
  <c r="T159" i="24"/>
  <c r="U159" i="24"/>
  <c r="B165" i="24"/>
  <c r="N159" i="24" s="1"/>
  <c r="C165" i="24"/>
  <c r="O159" i="24" s="1"/>
  <c r="D165" i="24"/>
  <c r="E165" i="24"/>
  <c r="F165" i="24"/>
  <c r="R159" i="24" s="1"/>
  <c r="G165" i="24"/>
  <c r="S159" i="24" s="1"/>
  <c r="H165" i="24"/>
  <c r="I165" i="24"/>
  <c r="J165" i="24"/>
  <c r="V159" i="24" s="1"/>
  <c r="K165" i="24"/>
  <c r="W159" i="24" s="1"/>
  <c r="N167" i="24"/>
  <c r="O167" i="24"/>
  <c r="P167" i="24"/>
  <c r="Q167" i="24"/>
  <c r="R167" i="24"/>
  <c r="S167" i="24"/>
  <c r="T167" i="24"/>
  <c r="U167" i="24"/>
  <c r="V167" i="24"/>
  <c r="W167" i="24"/>
  <c r="N168" i="24"/>
  <c r="O168" i="24"/>
  <c r="P168" i="24"/>
  <c r="Q168" i="24"/>
  <c r="R168" i="24"/>
  <c r="S168" i="24"/>
  <c r="T168" i="24"/>
  <c r="U168" i="24"/>
  <c r="V168" i="24"/>
  <c r="W168" i="24"/>
  <c r="N169" i="24"/>
  <c r="O169" i="24"/>
  <c r="P169" i="24"/>
  <c r="Q169" i="24"/>
  <c r="R169" i="24"/>
  <c r="S169" i="24"/>
  <c r="T169" i="24"/>
  <c r="U169" i="24"/>
  <c r="V169" i="24"/>
  <c r="W169" i="24"/>
  <c r="N170" i="24"/>
  <c r="O170" i="24"/>
  <c r="R170" i="24"/>
  <c r="S170" i="24"/>
  <c r="V170" i="24"/>
  <c r="W170" i="24"/>
  <c r="B176" i="24"/>
  <c r="C176" i="24"/>
  <c r="D176" i="24"/>
  <c r="P170" i="24" s="1"/>
  <c r="E176" i="24"/>
  <c r="Q170" i="24" s="1"/>
  <c r="F176" i="24"/>
  <c r="G176" i="24"/>
  <c r="H176" i="24"/>
  <c r="T170" i="24" s="1"/>
  <c r="I176" i="24"/>
  <c r="U170" i="24" s="1"/>
  <c r="J176" i="24"/>
  <c r="K176" i="24"/>
  <c r="N178" i="24"/>
  <c r="O178" i="24"/>
  <c r="P178" i="24"/>
  <c r="Q178" i="24"/>
  <c r="R178" i="24"/>
  <c r="S178" i="24"/>
  <c r="T178" i="24"/>
  <c r="U178" i="24"/>
  <c r="V178" i="24"/>
  <c r="W178" i="24"/>
  <c r="N179" i="24"/>
  <c r="O179" i="24"/>
  <c r="P179" i="24"/>
  <c r="Q179" i="24"/>
  <c r="R179" i="24"/>
  <c r="S179" i="24"/>
  <c r="T179" i="24"/>
  <c r="U179" i="24"/>
  <c r="V179" i="24"/>
  <c r="W179" i="24"/>
  <c r="N180" i="24"/>
  <c r="O180" i="24"/>
  <c r="P180" i="24"/>
  <c r="Q180" i="24"/>
  <c r="R180" i="24"/>
  <c r="S180" i="24"/>
  <c r="T180" i="24"/>
  <c r="U180" i="24"/>
  <c r="V180" i="24"/>
  <c r="W180" i="24"/>
  <c r="P181" i="24"/>
  <c r="Q181" i="24"/>
  <c r="T181" i="24"/>
  <c r="U181" i="24"/>
  <c r="B187" i="24"/>
  <c r="N181" i="24" s="1"/>
  <c r="C187" i="24"/>
  <c r="O181" i="24" s="1"/>
  <c r="D187" i="24"/>
  <c r="E187" i="24"/>
  <c r="F187" i="24"/>
  <c r="R181" i="24" s="1"/>
  <c r="G187" i="24"/>
  <c r="S181" i="24" s="1"/>
  <c r="H187" i="24"/>
  <c r="I187" i="24"/>
  <c r="J187" i="24"/>
  <c r="V181" i="24" s="1"/>
  <c r="K187" i="24"/>
  <c r="W181" i="24" s="1"/>
  <c r="N7" i="1"/>
  <c r="O7" i="1"/>
  <c r="P7" i="1"/>
  <c r="Q7" i="1"/>
  <c r="R7" i="1"/>
  <c r="S7" i="1"/>
  <c r="T7" i="1"/>
  <c r="U7" i="1"/>
  <c r="V7" i="1"/>
  <c r="W7" i="1"/>
  <c r="X7" i="1"/>
  <c r="N8" i="1"/>
  <c r="O8" i="1"/>
  <c r="P8" i="1"/>
  <c r="Q8" i="1"/>
  <c r="U18" i="1" s="1"/>
  <c r="R8" i="1"/>
  <c r="S8" i="1"/>
  <c r="T8" i="1"/>
  <c r="U8" i="1"/>
  <c r="Q18" i="1" s="1"/>
  <c r="AB28" i="1" s="1"/>
  <c r="V8" i="1"/>
  <c r="W8" i="1"/>
  <c r="X8" i="1"/>
  <c r="N9" i="1"/>
  <c r="O9" i="1"/>
  <c r="W19" i="1" s="1"/>
  <c r="P9" i="1"/>
  <c r="Q9" i="1"/>
  <c r="R9" i="1"/>
  <c r="S9" i="1"/>
  <c r="S19" i="1" s="1"/>
  <c r="T9" i="1"/>
  <c r="U9" i="1"/>
  <c r="V9" i="1"/>
  <c r="W9" i="1"/>
  <c r="O19" i="1" s="1"/>
  <c r="X9" i="1"/>
  <c r="N10" i="1"/>
  <c r="O10" i="1"/>
  <c r="P10" i="1"/>
  <c r="Q10" i="1"/>
  <c r="U20" i="1" s="1"/>
  <c r="R10" i="1"/>
  <c r="S10" i="1"/>
  <c r="S20" i="1" s="1"/>
  <c r="T10" i="1"/>
  <c r="U10" i="1"/>
  <c r="Q20" i="1" s="1"/>
  <c r="V10" i="1"/>
  <c r="W10" i="1"/>
  <c r="X10" i="1"/>
  <c r="N20" i="1" s="1"/>
  <c r="N11" i="1"/>
  <c r="O11" i="1"/>
  <c r="P11" i="1"/>
  <c r="V21" i="1" s="1"/>
  <c r="Q11" i="1"/>
  <c r="U21" i="1" s="1"/>
  <c r="R11" i="1"/>
  <c r="S11" i="1"/>
  <c r="T11" i="1"/>
  <c r="R21" i="1" s="1"/>
  <c r="U11" i="1"/>
  <c r="Q21" i="1" s="1"/>
  <c r="V11" i="1"/>
  <c r="W11" i="1"/>
  <c r="X11" i="1"/>
  <c r="N21" i="1" s="1"/>
  <c r="N12" i="1"/>
  <c r="O12" i="1"/>
  <c r="P12" i="1"/>
  <c r="Q12" i="1"/>
  <c r="U22" i="1" s="1"/>
  <c r="R12" i="1"/>
  <c r="T22" i="1" s="1"/>
  <c r="S12" i="1"/>
  <c r="T12" i="1"/>
  <c r="U12" i="1"/>
  <c r="Q22" i="1" s="1"/>
  <c r="V12" i="1"/>
  <c r="P22" i="1" s="1"/>
  <c r="W12" i="1"/>
  <c r="X12" i="1"/>
  <c r="N13" i="1"/>
  <c r="O13" i="1"/>
  <c r="W23" i="1" s="1"/>
  <c r="P13" i="1"/>
  <c r="Q13" i="1"/>
  <c r="R13" i="1"/>
  <c r="S13" i="1"/>
  <c r="S23" i="1" s="1"/>
  <c r="T13" i="1"/>
  <c r="U13" i="1"/>
  <c r="V13" i="1"/>
  <c r="W13" i="1"/>
  <c r="O23" i="1" s="1"/>
  <c r="X13" i="1"/>
  <c r="N14" i="1"/>
  <c r="O14" i="1"/>
  <c r="W24" i="1" s="1"/>
  <c r="P14" i="1"/>
  <c r="V24" i="1" s="1"/>
  <c r="Q14" i="1"/>
  <c r="U24" i="1" s="1"/>
  <c r="R14" i="1"/>
  <c r="S14" i="1"/>
  <c r="T14" i="1"/>
  <c r="R24" i="1" s="1"/>
  <c r="U14" i="1"/>
  <c r="Q24" i="1" s="1"/>
  <c r="V14" i="1"/>
  <c r="W14" i="1"/>
  <c r="X14" i="1"/>
  <c r="N24" i="1" s="1"/>
  <c r="N15" i="1"/>
  <c r="O15" i="1"/>
  <c r="P15" i="1"/>
  <c r="Q15" i="1"/>
  <c r="U25" i="1" s="1"/>
  <c r="R15" i="1"/>
  <c r="S15" i="1"/>
  <c r="T15" i="1"/>
  <c r="U15" i="1"/>
  <c r="Q25" i="1" s="1"/>
  <c r="V15" i="1"/>
  <c r="W15" i="1"/>
  <c r="X15" i="1"/>
  <c r="N16" i="1"/>
  <c r="O16" i="1"/>
  <c r="P16" i="1"/>
  <c r="Q16" i="1"/>
  <c r="U26" i="1" s="1"/>
  <c r="R16" i="1"/>
  <c r="T26" i="1" s="1"/>
  <c r="S16" i="1"/>
  <c r="T16" i="1"/>
  <c r="U16" i="1"/>
  <c r="Q26" i="1" s="1"/>
  <c r="V16" i="1"/>
  <c r="P26" i="1" s="1"/>
  <c r="W16" i="1"/>
  <c r="O26" i="1" s="1"/>
  <c r="X16" i="1"/>
  <c r="N18" i="1"/>
  <c r="O18" i="1"/>
  <c r="P18" i="1"/>
  <c r="R18" i="1"/>
  <c r="S18" i="1"/>
  <c r="T18" i="1"/>
  <c r="V18" i="1"/>
  <c r="W18" i="1"/>
  <c r="N19" i="1"/>
  <c r="P19" i="1"/>
  <c r="Q19" i="1"/>
  <c r="R19" i="1"/>
  <c r="T19" i="1"/>
  <c r="U19" i="1"/>
  <c r="V19" i="1"/>
  <c r="O20" i="1"/>
  <c r="P20" i="1"/>
  <c r="R20" i="1"/>
  <c r="T20" i="1"/>
  <c r="V20" i="1"/>
  <c r="W20" i="1"/>
  <c r="AH30" i="1" s="1"/>
  <c r="O21" i="1"/>
  <c r="P21" i="1"/>
  <c r="S21" i="1"/>
  <c r="T21" i="1"/>
  <c r="W21" i="1"/>
  <c r="N22" i="1"/>
  <c r="O22" i="1"/>
  <c r="R22" i="1"/>
  <c r="AC32" i="1" s="1"/>
  <c r="S22" i="1"/>
  <c r="V22" i="1"/>
  <c r="W22" i="1"/>
  <c r="N23" i="1"/>
  <c r="P23" i="1"/>
  <c r="Q23" i="1"/>
  <c r="R23" i="1"/>
  <c r="T23" i="1"/>
  <c r="U23" i="1"/>
  <c r="V23" i="1"/>
  <c r="O24" i="1"/>
  <c r="P24" i="1"/>
  <c r="S24" i="1"/>
  <c r="T24" i="1"/>
  <c r="N25" i="1"/>
  <c r="Z35" i="1" s="1"/>
  <c r="O25" i="1"/>
  <c r="P25" i="1"/>
  <c r="R25" i="1"/>
  <c r="AD35" i="1" s="1"/>
  <c r="S25" i="1"/>
  <c r="T25" i="1"/>
  <c r="V25" i="1"/>
  <c r="AH35" i="1" s="1"/>
  <c r="W25" i="1"/>
  <c r="N26" i="1"/>
  <c r="R26" i="1"/>
  <c r="S26" i="1"/>
  <c r="AD36" i="1" s="1"/>
  <c r="V26" i="1"/>
  <c r="W26" i="1"/>
  <c r="AD28" i="1"/>
  <c r="AC29" i="1"/>
  <c r="AF30" i="1"/>
  <c r="AA31" i="1"/>
  <c r="AH31" i="1"/>
  <c r="Z32" i="1"/>
  <c r="AD32" i="1"/>
  <c r="AH32" i="1"/>
  <c r="AC33" i="1"/>
  <c r="AA34" i="1"/>
  <c r="AB34" i="1"/>
  <c r="AF34" i="1"/>
  <c r="V35" i="1"/>
  <c r="AE35" i="1"/>
  <c r="Z36" i="1"/>
  <c r="AC36" i="1"/>
  <c r="AG36" i="1"/>
  <c r="AH36" i="1"/>
  <c r="Z37" i="1"/>
  <c r="AA37" i="1"/>
  <c r="AB37" i="1"/>
  <c r="AC37" i="1"/>
  <c r="AD37" i="1"/>
  <c r="AE37" i="1"/>
  <c r="AF37" i="1"/>
  <c r="AG37" i="1"/>
  <c r="AH37" i="1"/>
  <c r="N8" i="2"/>
  <c r="O8" i="2"/>
  <c r="P8" i="2"/>
  <c r="Q8" i="2"/>
  <c r="R8" i="2"/>
  <c r="S8" i="2"/>
  <c r="T8" i="2"/>
  <c r="U8" i="2"/>
  <c r="V8" i="2"/>
  <c r="W8" i="2"/>
  <c r="X8" i="2"/>
  <c r="N9" i="2"/>
  <c r="O9" i="2"/>
  <c r="W19" i="2" s="1"/>
  <c r="W102" i="2" s="1"/>
  <c r="P9" i="2"/>
  <c r="Q9" i="2"/>
  <c r="R9" i="2"/>
  <c r="S9" i="2"/>
  <c r="S19" i="2" s="1"/>
  <c r="S102" i="2" s="1"/>
  <c r="T9" i="2"/>
  <c r="U9" i="2"/>
  <c r="V9" i="2"/>
  <c r="W9" i="2"/>
  <c r="O19" i="2" s="1"/>
  <c r="N29" i="2" s="1"/>
  <c r="X9" i="2"/>
  <c r="N10" i="2"/>
  <c r="O10" i="2"/>
  <c r="P10" i="2"/>
  <c r="V20" i="2" s="1"/>
  <c r="Q10" i="2"/>
  <c r="U20" i="2" s="1"/>
  <c r="R10" i="2"/>
  <c r="S10" i="2"/>
  <c r="T10" i="2"/>
  <c r="R20" i="2" s="1"/>
  <c r="U10" i="2"/>
  <c r="Q20" i="2" s="1"/>
  <c r="V10" i="2"/>
  <c r="P20" i="2" s="1"/>
  <c r="W10" i="2"/>
  <c r="X10" i="2"/>
  <c r="N11" i="2"/>
  <c r="O11" i="2"/>
  <c r="W21" i="2" s="1"/>
  <c r="P11" i="2"/>
  <c r="Q11" i="2"/>
  <c r="U21" i="2" s="1"/>
  <c r="R11" i="2"/>
  <c r="S11" i="2"/>
  <c r="S21" i="2" s="1"/>
  <c r="T11" i="2"/>
  <c r="U11" i="2"/>
  <c r="Q21" i="2" s="1"/>
  <c r="V11" i="2"/>
  <c r="W11" i="2"/>
  <c r="O21" i="2" s="1"/>
  <c r="X11" i="2"/>
  <c r="N12" i="2"/>
  <c r="O12" i="2"/>
  <c r="P12" i="2"/>
  <c r="Q12" i="2"/>
  <c r="R12" i="2"/>
  <c r="T22" i="2" s="1"/>
  <c r="S12" i="2"/>
  <c r="T12" i="2"/>
  <c r="U12" i="2"/>
  <c r="V12" i="2"/>
  <c r="P22" i="2" s="1"/>
  <c r="P105" i="2" s="1"/>
  <c r="W12" i="2"/>
  <c r="X12" i="2"/>
  <c r="N13" i="2"/>
  <c r="O13" i="2"/>
  <c r="W23" i="2" s="1"/>
  <c r="P13" i="2"/>
  <c r="Q13" i="2"/>
  <c r="U23" i="2" s="1"/>
  <c r="R13" i="2"/>
  <c r="S13" i="2"/>
  <c r="S23" i="2" s="1"/>
  <c r="T13" i="2"/>
  <c r="U13" i="2"/>
  <c r="V13" i="2"/>
  <c r="W13" i="2"/>
  <c r="O23" i="2" s="1"/>
  <c r="X13" i="2"/>
  <c r="N14" i="2"/>
  <c r="O14" i="2"/>
  <c r="P14" i="2"/>
  <c r="V24" i="2" s="1"/>
  <c r="Q14" i="2"/>
  <c r="U24" i="2" s="1"/>
  <c r="R14" i="2"/>
  <c r="S14" i="2"/>
  <c r="T14" i="2"/>
  <c r="U14" i="2"/>
  <c r="Q24" i="2" s="1"/>
  <c r="V14" i="2"/>
  <c r="P24" i="2" s="1"/>
  <c r="W14" i="2"/>
  <c r="X14" i="2"/>
  <c r="N24" i="2" s="1"/>
  <c r="N15" i="2"/>
  <c r="O15" i="2"/>
  <c r="W25" i="2" s="1"/>
  <c r="P15" i="2"/>
  <c r="Q15" i="2"/>
  <c r="R15" i="2"/>
  <c r="S15" i="2"/>
  <c r="S25" i="2" s="1"/>
  <c r="T15" i="2"/>
  <c r="U15" i="2"/>
  <c r="Q25" i="2" s="1"/>
  <c r="Q108" i="2" s="1"/>
  <c r="V15" i="2"/>
  <c r="W15" i="2"/>
  <c r="O25" i="2" s="1"/>
  <c r="X15" i="2"/>
  <c r="N16" i="2"/>
  <c r="O16" i="2"/>
  <c r="P16" i="2"/>
  <c r="Q16" i="2"/>
  <c r="R16" i="2"/>
  <c r="S16" i="2"/>
  <c r="T16" i="2"/>
  <c r="U16" i="2"/>
  <c r="V16" i="2"/>
  <c r="W16" i="2"/>
  <c r="X16" i="2"/>
  <c r="N17" i="2"/>
  <c r="O17" i="2"/>
  <c r="W27" i="2" s="1"/>
  <c r="P17" i="2"/>
  <c r="Q17" i="2"/>
  <c r="U27" i="2" s="1"/>
  <c r="U110" i="2" s="1"/>
  <c r="R17" i="2"/>
  <c r="S17" i="2"/>
  <c r="S27" i="2" s="1"/>
  <c r="T17" i="2"/>
  <c r="R27" i="2" s="1"/>
  <c r="U17" i="2"/>
  <c r="V17" i="2"/>
  <c r="W17" i="2"/>
  <c r="O27" i="2" s="1"/>
  <c r="X17" i="2"/>
  <c r="N27" i="2" s="1"/>
  <c r="N19" i="2"/>
  <c r="P19" i="2"/>
  <c r="Q19" i="2"/>
  <c r="R19" i="2"/>
  <c r="S29" i="2" s="1"/>
  <c r="T19" i="2"/>
  <c r="U19" i="2"/>
  <c r="V19" i="2"/>
  <c r="N20" i="2"/>
  <c r="O20" i="2"/>
  <c r="O103" i="2" s="1"/>
  <c r="S20" i="2"/>
  <c r="T20" i="2"/>
  <c r="W20" i="2"/>
  <c r="N21" i="2"/>
  <c r="P21" i="2"/>
  <c r="R21" i="2"/>
  <c r="R31" i="2" s="1"/>
  <c r="T21" i="2"/>
  <c r="V21" i="2"/>
  <c r="N22" i="2"/>
  <c r="N105" i="2" s="1"/>
  <c r="O22" i="2"/>
  <c r="Q22" i="2"/>
  <c r="R22" i="2"/>
  <c r="S22" i="2"/>
  <c r="U22" i="2"/>
  <c r="V22" i="2"/>
  <c r="W22" i="2"/>
  <c r="N23" i="2"/>
  <c r="P23" i="2"/>
  <c r="Q23" i="2"/>
  <c r="R23" i="2"/>
  <c r="T23" i="2"/>
  <c r="V23" i="2"/>
  <c r="V106" i="2" s="1"/>
  <c r="O24" i="2"/>
  <c r="O107" i="2" s="1"/>
  <c r="R24" i="2"/>
  <c r="S24" i="2"/>
  <c r="T24" i="2"/>
  <c r="W24" i="2"/>
  <c r="N25" i="2"/>
  <c r="P25" i="2"/>
  <c r="P108" i="2" s="1"/>
  <c r="R25" i="2"/>
  <c r="T25" i="2"/>
  <c r="U25" i="2"/>
  <c r="U108" i="2" s="1"/>
  <c r="V25" i="2"/>
  <c r="N26" i="2"/>
  <c r="O26" i="2"/>
  <c r="O109" i="2" s="1"/>
  <c r="P26" i="2"/>
  <c r="R36" i="2" s="1"/>
  <c r="Q26" i="2"/>
  <c r="R26" i="2"/>
  <c r="S26" i="2"/>
  <c r="S109" i="2" s="1"/>
  <c r="T26" i="2"/>
  <c r="U26" i="2"/>
  <c r="V26" i="2"/>
  <c r="W26" i="2"/>
  <c r="W109" i="2" s="1"/>
  <c r="P27" i="2"/>
  <c r="Q27" i="2"/>
  <c r="Q110" i="2" s="1"/>
  <c r="T27" i="2"/>
  <c r="T37" i="2" s="1"/>
  <c r="V27" i="2"/>
  <c r="R29" i="2"/>
  <c r="N30" i="2"/>
  <c r="U30" i="2"/>
  <c r="S31" i="2"/>
  <c r="P32" i="2"/>
  <c r="V32" i="2"/>
  <c r="T33" i="2"/>
  <c r="Q34" i="2"/>
  <c r="N35" i="2"/>
  <c r="P35" i="2"/>
  <c r="T35" i="2"/>
  <c r="U35" i="2"/>
  <c r="O36" i="2"/>
  <c r="P36" i="2"/>
  <c r="T36" i="2"/>
  <c r="V36" i="2"/>
  <c r="P37" i="2"/>
  <c r="U37" i="2"/>
  <c r="N102" i="2"/>
  <c r="P102" i="2"/>
  <c r="R102" i="2"/>
  <c r="T102" i="2"/>
  <c r="U102" i="2"/>
  <c r="V102" i="2"/>
  <c r="P103" i="2"/>
  <c r="Q103" i="2"/>
  <c r="T103" i="2"/>
  <c r="U103" i="2"/>
  <c r="V103" i="2"/>
  <c r="N104" i="2"/>
  <c r="O104" i="2"/>
  <c r="P104" i="2"/>
  <c r="R104" i="2"/>
  <c r="S104" i="2"/>
  <c r="T104" i="2"/>
  <c r="V104" i="2"/>
  <c r="W104" i="2"/>
  <c r="Q105" i="2"/>
  <c r="R105" i="2"/>
  <c r="U105" i="2"/>
  <c r="V105" i="2"/>
  <c r="N106" i="2"/>
  <c r="P106" i="2"/>
  <c r="R106" i="2"/>
  <c r="O115" i="2" s="1"/>
  <c r="S106" i="2"/>
  <c r="T106" i="2"/>
  <c r="W106" i="2"/>
  <c r="P115" i="2" s="1"/>
  <c r="P107" i="2"/>
  <c r="Q107" i="2"/>
  <c r="R107" i="2"/>
  <c r="T107" i="2"/>
  <c r="U107" i="2"/>
  <c r="N108" i="2"/>
  <c r="O108" i="2"/>
  <c r="R108" i="2"/>
  <c r="S108" i="2"/>
  <c r="T108" i="2"/>
  <c r="V108" i="2"/>
  <c r="W108" i="2"/>
  <c r="N109" i="2"/>
  <c r="P109" i="2"/>
  <c r="Q109" i="2"/>
  <c r="R109" i="2"/>
  <c r="T109" i="2"/>
  <c r="U109" i="2"/>
  <c r="V109" i="2"/>
  <c r="O110" i="2"/>
  <c r="P110" i="2"/>
  <c r="V110" i="2"/>
  <c r="Q116" i="2"/>
  <c r="N8" i="3"/>
  <c r="O8" i="3"/>
  <c r="P8" i="3"/>
  <c r="Q8" i="3"/>
  <c r="R8" i="3"/>
  <c r="S8" i="3"/>
  <c r="T8" i="3"/>
  <c r="U8" i="3"/>
  <c r="V8" i="3"/>
  <c r="W8" i="3"/>
  <c r="X8" i="3"/>
  <c r="N9" i="3"/>
  <c r="O9" i="3"/>
  <c r="W19" i="3" s="1"/>
  <c r="P9" i="3"/>
  <c r="V19" i="3" s="1"/>
  <c r="V102" i="3" s="1"/>
  <c r="Q9" i="3"/>
  <c r="R9" i="3"/>
  <c r="S9" i="3"/>
  <c r="S19" i="3" s="1"/>
  <c r="T9" i="3"/>
  <c r="R19" i="3" s="1"/>
  <c r="R102" i="3" s="1"/>
  <c r="U9" i="3"/>
  <c r="V9" i="3"/>
  <c r="W9" i="3"/>
  <c r="O19" i="3" s="1"/>
  <c r="R29" i="3" s="1"/>
  <c r="X9" i="3"/>
  <c r="N19" i="3" s="1"/>
  <c r="N102" i="3" s="1"/>
  <c r="N10" i="3"/>
  <c r="O10" i="3"/>
  <c r="P10" i="3"/>
  <c r="Q10" i="3"/>
  <c r="U20" i="3" s="1"/>
  <c r="U103" i="3" s="1"/>
  <c r="R10" i="3"/>
  <c r="S10" i="3"/>
  <c r="T10" i="3"/>
  <c r="R20" i="3" s="1"/>
  <c r="U10" i="3"/>
  <c r="Q20" i="3" s="1"/>
  <c r="Q103" i="3" s="1"/>
  <c r="V10" i="3"/>
  <c r="W10" i="3"/>
  <c r="X10" i="3"/>
  <c r="N20" i="3" s="1"/>
  <c r="N11" i="3"/>
  <c r="O11" i="3"/>
  <c r="P11" i="3"/>
  <c r="Q11" i="3"/>
  <c r="U21" i="3" s="1"/>
  <c r="R11" i="3"/>
  <c r="S11" i="3"/>
  <c r="T11" i="3"/>
  <c r="U11" i="3"/>
  <c r="Q21" i="3" s="1"/>
  <c r="V11" i="3"/>
  <c r="W11" i="3"/>
  <c r="X11" i="3"/>
  <c r="N12" i="3"/>
  <c r="O12" i="3"/>
  <c r="W22" i="3" s="1"/>
  <c r="P12" i="3"/>
  <c r="Q12" i="3"/>
  <c r="R12" i="3"/>
  <c r="T22" i="3" s="1"/>
  <c r="T105" i="3" s="1"/>
  <c r="S12" i="3"/>
  <c r="T12" i="3"/>
  <c r="U12" i="3"/>
  <c r="V12" i="3"/>
  <c r="P22" i="3" s="1"/>
  <c r="W12" i="3"/>
  <c r="X12" i="3"/>
  <c r="N13" i="3"/>
  <c r="O13" i="3"/>
  <c r="W23" i="3" s="1"/>
  <c r="P13" i="3"/>
  <c r="V23" i="3" s="1"/>
  <c r="Q13" i="3"/>
  <c r="R13" i="3"/>
  <c r="S13" i="3"/>
  <c r="S23" i="3" s="1"/>
  <c r="T13" i="3"/>
  <c r="R23" i="3" s="1"/>
  <c r="R106" i="3" s="1"/>
  <c r="O115" i="3" s="1"/>
  <c r="U13" i="3"/>
  <c r="V13" i="3"/>
  <c r="W13" i="3"/>
  <c r="O23" i="3" s="1"/>
  <c r="X13" i="3"/>
  <c r="N23" i="3" s="1"/>
  <c r="N106" i="3" s="1"/>
  <c r="N14" i="3"/>
  <c r="O14" i="3"/>
  <c r="P14" i="3"/>
  <c r="V24" i="3" s="1"/>
  <c r="Q14" i="3"/>
  <c r="U24" i="3" s="1"/>
  <c r="U107" i="3" s="1"/>
  <c r="R14" i="3"/>
  <c r="S14" i="3"/>
  <c r="T14" i="3"/>
  <c r="R24" i="3" s="1"/>
  <c r="U14" i="3"/>
  <c r="Q24" i="3" s="1"/>
  <c r="Q107" i="3" s="1"/>
  <c r="V14" i="3"/>
  <c r="W14" i="3"/>
  <c r="X14" i="3"/>
  <c r="N24" i="3" s="1"/>
  <c r="N15" i="3"/>
  <c r="O15" i="3"/>
  <c r="P15" i="3"/>
  <c r="Q15" i="3"/>
  <c r="U25" i="3" s="1"/>
  <c r="R15" i="3"/>
  <c r="T25" i="3" s="1"/>
  <c r="S15" i="3"/>
  <c r="T15" i="3"/>
  <c r="U15" i="3"/>
  <c r="Q25" i="3" s="1"/>
  <c r="V35" i="3" s="1"/>
  <c r="V15" i="3"/>
  <c r="P25" i="3" s="1"/>
  <c r="W15" i="3"/>
  <c r="X15" i="3"/>
  <c r="N16" i="3"/>
  <c r="O16" i="3"/>
  <c r="P16" i="3"/>
  <c r="Q16" i="3"/>
  <c r="R16" i="3"/>
  <c r="T26" i="3" s="1"/>
  <c r="T109" i="3" s="1"/>
  <c r="S16" i="3"/>
  <c r="S26" i="3" s="1"/>
  <c r="T16" i="3"/>
  <c r="U16" i="3"/>
  <c r="V16" i="3"/>
  <c r="P26" i="3" s="1"/>
  <c r="W16" i="3"/>
  <c r="O26" i="3" s="1"/>
  <c r="X16" i="3"/>
  <c r="N17" i="3"/>
  <c r="O17" i="3"/>
  <c r="W27" i="3" s="1"/>
  <c r="P17" i="3"/>
  <c r="V27" i="3" s="1"/>
  <c r="Q17" i="3"/>
  <c r="R17" i="3"/>
  <c r="S17" i="3"/>
  <c r="S27" i="3" s="1"/>
  <c r="T17" i="3"/>
  <c r="R27" i="3" s="1"/>
  <c r="R110" i="3" s="1"/>
  <c r="U17" i="3"/>
  <c r="V17" i="3"/>
  <c r="W17" i="3"/>
  <c r="O27" i="3" s="1"/>
  <c r="X17" i="3"/>
  <c r="N27" i="3" s="1"/>
  <c r="N110" i="3" s="1"/>
  <c r="P19" i="3"/>
  <c r="Q19" i="3"/>
  <c r="T19" i="3"/>
  <c r="U19" i="3"/>
  <c r="O20" i="3"/>
  <c r="P20" i="3"/>
  <c r="S20" i="3"/>
  <c r="T20" i="3"/>
  <c r="V20" i="3"/>
  <c r="W20" i="3"/>
  <c r="N21" i="3"/>
  <c r="O21" i="3"/>
  <c r="P21" i="3"/>
  <c r="R21" i="3"/>
  <c r="S21" i="3"/>
  <c r="T21" i="3"/>
  <c r="V21" i="3"/>
  <c r="W21" i="3"/>
  <c r="N22" i="3"/>
  <c r="O22" i="3"/>
  <c r="Q22" i="3"/>
  <c r="R22" i="3"/>
  <c r="S22" i="3"/>
  <c r="U22" i="3"/>
  <c r="V22" i="3"/>
  <c r="P23" i="3"/>
  <c r="Q23" i="3"/>
  <c r="T23" i="3"/>
  <c r="U23" i="3"/>
  <c r="O24" i="3"/>
  <c r="P24" i="3"/>
  <c r="S24" i="3"/>
  <c r="T24" i="3"/>
  <c r="W24" i="3"/>
  <c r="N25" i="3"/>
  <c r="O25" i="3"/>
  <c r="R25" i="3"/>
  <c r="S25" i="3"/>
  <c r="V25" i="3"/>
  <c r="W25" i="3"/>
  <c r="N26" i="3"/>
  <c r="Q26" i="3"/>
  <c r="R26" i="3"/>
  <c r="U26" i="3"/>
  <c r="V26" i="3"/>
  <c r="W26" i="3"/>
  <c r="W109" i="3" s="1"/>
  <c r="P27" i="3"/>
  <c r="Q27" i="3"/>
  <c r="T27" i="3"/>
  <c r="U27" i="3"/>
  <c r="R33" i="3"/>
  <c r="N35" i="3"/>
  <c r="T36" i="3"/>
  <c r="P102" i="3"/>
  <c r="Q102" i="3"/>
  <c r="N103" i="3"/>
  <c r="N113" i="3" s="1"/>
  <c r="O103" i="3"/>
  <c r="P103" i="3"/>
  <c r="S103" i="3"/>
  <c r="T103" i="3"/>
  <c r="N104" i="3"/>
  <c r="O104" i="3"/>
  <c r="R104" i="3"/>
  <c r="S104" i="3"/>
  <c r="V104" i="3"/>
  <c r="W104" i="3"/>
  <c r="Q105" i="3"/>
  <c r="R105" i="3"/>
  <c r="U105" i="3"/>
  <c r="V105" i="3"/>
  <c r="T106" i="3"/>
  <c r="U106" i="3"/>
  <c r="V106" i="3"/>
  <c r="O107" i="3"/>
  <c r="P107" i="3"/>
  <c r="T107" i="3"/>
  <c r="W107" i="3"/>
  <c r="N108" i="3"/>
  <c r="O108" i="3"/>
  <c r="R108" i="3"/>
  <c r="S108" i="3"/>
  <c r="V108" i="3"/>
  <c r="W108" i="3"/>
  <c r="N109" i="3"/>
  <c r="Q109" i="3"/>
  <c r="R109" i="3"/>
  <c r="U109" i="3"/>
  <c r="P110" i="3"/>
  <c r="Q110" i="3"/>
  <c r="U110" i="3"/>
  <c r="V110" i="3"/>
  <c r="N115" i="3"/>
  <c r="Q116" i="3"/>
  <c r="N8" i="4"/>
  <c r="O8" i="4"/>
  <c r="P8" i="4"/>
  <c r="Q8" i="4"/>
  <c r="R8" i="4"/>
  <c r="S8" i="4"/>
  <c r="T8" i="4"/>
  <c r="U8" i="4"/>
  <c r="V8" i="4"/>
  <c r="W8" i="4"/>
  <c r="X8" i="4"/>
  <c r="N9" i="4"/>
  <c r="O9" i="4"/>
  <c r="P9" i="4"/>
  <c r="Q9" i="4"/>
  <c r="R9" i="4"/>
  <c r="T19" i="4" s="1"/>
  <c r="S9" i="4"/>
  <c r="T9" i="4"/>
  <c r="U9" i="4"/>
  <c r="V9" i="4"/>
  <c r="P19" i="4" s="1"/>
  <c r="W9" i="4"/>
  <c r="X9" i="4"/>
  <c r="N10" i="4"/>
  <c r="O10" i="4"/>
  <c r="W20" i="4" s="1"/>
  <c r="P10" i="4"/>
  <c r="Q10" i="4"/>
  <c r="R10" i="4"/>
  <c r="S10" i="4"/>
  <c r="S20" i="4" s="1"/>
  <c r="S103" i="4" s="1"/>
  <c r="T10" i="4"/>
  <c r="U10" i="4"/>
  <c r="V10" i="4"/>
  <c r="W10" i="4"/>
  <c r="O20" i="4" s="1"/>
  <c r="X10" i="4"/>
  <c r="N11" i="4"/>
  <c r="O11" i="4"/>
  <c r="P11" i="4"/>
  <c r="V21" i="4" s="1"/>
  <c r="Q11" i="4"/>
  <c r="U21" i="4" s="1"/>
  <c r="U104" i="4" s="1"/>
  <c r="R11" i="4"/>
  <c r="S11" i="4"/>
  <c r="T11" i="4"/>
  <c r="R21" i="4" s="1"/>
  <c r="U11" i="4"/>
  <c r="Q21" i="4" s="1"/>
  <c r="Q104" i="4" s="1"/>
  <c r="V11" i="4"/>
  <c r="W11" i="4"/>
  <c r="X11" i="4"/>
  <c r="N21" i="4" s="1"/>
  <c r="N12" i="4"/>
  <c r="O12" i="4"/>
  <c r="P12" i="4"/>
  <c r="Q12" i="4"/>
  <c r="U22" i="4" s="1"/>
  <c r="R12" i="4"/>
  <c r="T22" i="4" s="1"/>
  <c r="T105" i="4" s="1"/>
  <c r="S12" i="4"/>
  <c r="T12" i="4"/>
  <c r="U12" i="4"/>
  <c r="Q22" i="4" s="1"/>
  <c r="V12" i="4"/>
  <c r="P22" i="4" s="1"/>
  <c r="P105" i="4" s="1"/>
  <c r="W12" i="4"/>
  <c r="X12" i="4"/>
  <c r="N13" i="4"/>
  <c r="O13" i="4"/>
  <c r="P13" i="4"/>
  <c r="Q13" i="4"/>
  <c r="R13" i="4"/>
  <c r="T23" i="4" s="1"/>
  <c r="S13" i="4"/>
  <c r="T13" i="4"/>
  <c r="U13" i="4"/>
  <c r="V13" i="4"/>
  <c r="P23" i="4" s="1"/>
  <c r="W13" i="4"/>
  <c r="X13" i="4"/>
  <c r="N14" i="4"/>
  <c r="O14" i="4"/>
  <c r="W24" i="4" s="1"/>
  <c r="P14" i="4"/>
  <c r="Q14" i="4"/>
  <c r="R14" i="4"/>
  <c r="S14" i="4"/>
  <c r="S24" i="4" s="1"/>
  <c r="S107" i="4" s="1"/>
  <c r="T14" i="4"/>
  <c r="U14" i="4"/>
  <c r="V14" i="4"/>
  <c r="W14" i="4"/>
  <c r="O24" i="4" s="1"/>
  <c r="X14" i="4"/>
  <c r="N15" i="4"/>
  <c r="O15" i="4"/>
  <c r="P15" i="4"/>
  <c r="V25" i="4" s="1"/>
  <c r="Q15" i="4"/>
  <c r="U25" i="4" s="1"/>
  <c r="U108" i="4" s="1"/>
  <c r="R15" i="4"/>
  <c r="S15" i="4"/>
  <c r="T15" i="4"/>
  <c r="R25" i="4" s="1"/>
  <c r="U15" i="4"/>
  <c r="Q25" i="4" s="1"/>
  <c r="Q108" i="4" s="1"/>
  <c r="V15" i="4"/>
  <c r="W15" i="4"/>
  <c r="X15" i="4"/>
  <c r="N25" i="4" s="1"/>
  <c r="N16" i="4"/>
  <c r="O16" i="4"/>
  <c r="P16" i="4"/>
  <c r="Q16" i="4"/>
  <c r="U26" i="4" s="1"/>
  <c r="R16" i="4"/>
  <c r="T26" i="4" s="1"/>
  <c r="T109" i="4" s="1"/>
  <c r="S16" i="4"/>
  <c r="T16" i="4"/>
  <c r="U16" i="4"/>
  <c r="Q26" i="4" s="1"/>
  <c r="V16" i="4"/>
  <c r="P26" i="4" s="1"/>
  <c r="P109" i="4" s="1"/>
  <c r="W16" i="4"/>
  <c r="X16" i="4"/>
  <c r="N17" i="4"/>
  <c r="O17" i="4"/>
  <c r="P17" i="4"/>
  <c r="Q17" i="4"/>
  <c r="R17" i="4"/>
  <c r="T27" i="4" s="1"/>
  <c r="S17" i="4"/>
  <c r="T17" i="4"/>
  <c r="U17" i="4"/>
  <c r="V17" i="4"/>
  <c r="P27" i="4" s="1"/>
  <c r="W17" i="4"/>
  <c r="X17" i="4"/>
  <c r="N19" i="4"/>
  <c r="O19" i="4"/>
  <c r="Q19" i="4"/>
  <c r="R19" i="4"/>
  <c r="S19" i="4"/>
  <c r="U19" i="4"/>
  <c r="V19" i="4"/>
  <c r="W19" i="4"/>
  <c r="N20" i="4"/>
  <c r="P20" i="4"/>
  <c r="Q20" i="4"/>
  <c r="R20" i="4"/>
  <c r="T20" i="4"/>
  <c r="U20" i="4"/>
  <c r="V20" i="4"/>
  <c r="O21" i="4"/>
  <c r="P21" i="4"/>
  <c r="S21" i="4"/>
  <c r="T21" i="4"/>
  <c r="W21" i="4"/>
  <c r="N22" i="4"/>
  <c r="O22" i="4"/>
  <c r="R22" i="4"/>
  <c r="S22" i="4"/>
  <c r="V22" i="4"/>
  <c r="W22" i="4"/>
  <c r="N23" i="4"/>
  <c r="O23" i="4"/>
  <c r="Q23" i="4"/>
  <c r="R23" i="4"/>
  <c r="S23" i="4"/>
  <c r="U23" i="4"/>
  <c r="V23" i="4"/>
  <c r="W23" i="4"/>
  <c r="N24" i="4"/>
  <c r="P24" i="4"/>
  <c r="Q24" i="4"/>
  <c r="R24" i="4"/>
  <c r="T24" i="4"/>
  <c r="U24" i="4"/>
  <c r="V24" i="4"/>
  <c r="O25" i="4"/>
  <c r="P25" i="4"/>
  <c r="S25" i="4"/>
  <c r="T25" i="4"/>
  <c r="W25" i="4"/>
  <c r="N26" i="4"/>
  <c r="O26" i="4"/>
  <c r="R26" i="4"/>
  <c r="S26" i="4"/>
  <c r="V26" i="4"/>
  <c r="W26" i="4"/>
  <c r="N27" i="4"/>
  <c r="O27" i="4"/>
  <c r="Q27" i="4"/>
  <c r="R27" i="4"/>
  <c r="S27" i="4"/>
  <c r="U27" i="4"/>
  <c r="V27" i="4"/>
  <c r="W27" i="4"/>
  <c r="U29" i="4"/>
  <c r="W32" i="4"/>
  <c r="N102" i="4"/>
  <c r="P102" i="4"/>
  <c r="Q102" i="4"/>
  <c r="R102" i="4"/>
  <c r="U102" i="4"/>
  <c r="V102" i="4"/>
  <c r="N103" i="4"/>
  <c r="P103" i="4"/>
  <c r="Q103" i="4"/>
  <c r="T103" i="4"/>
  <c r="U103" i="4"/>
  <c r="V103" i="4"/>
  <c r="P104" i="4"/>
  <c r="S104" i="4"/>
  <c r="T104" i="4"/>
  <c r="N105" i="4"/>
  <c r="N114" i="4" s="1"/>
  <c r="O105" i="4"/>
  <c r="S105" i="4"/>
  <c r="V105" i="4"/>
  <c r="W105" i="4"/>
  <c r="N106" i="4"/>
  <c r="O106" i="4"/>
  <c r="Q106" i="4"/>
  <c r="R106" i="4"/>
  <c r="S106" i="4"/>
  <c r="U106" i="4"/>
  <c r="V106" i="4"/>
  <c r="W106" i="4"/>
  <c r="N107" i="4"/>
  <c r="P107" i="4"/>
  <c r="Q107" i="4"/>
  <c r="R107" i="4"/>
  <c r="T107" i="4"/>
  <c r="V107" i="4"/>
  <c r="O108" i="4"/>
  <c r="P108" i="4"/>
  <c r="T108" i="4"/>
  <c r="W108" i="4"/>
  <c r="N109" i="4"/>
  <c r="O109" i="4"/>
  <c r="Q109" i="4"/>
  <c r="R109" i="4"/>
  <c r="S109" i="4"/>
  <c r="V109" i="4"/>
  <c r="W109" i="4"/>
  <c r="N110" i="4"/>
  <c r="Q110" i="4"/>
  <c r="R110" i="4"/>
  <c r="U110" i="4"/>
  <c r="V110" i="4"/>
  <c r="P115" i="4"/>
  <c r="Q116" i="4"/>
  <c r="N8" i="5"/>
  <c r="O8" i="5"/>
  <c r="P8" i="5"/>
  <c r="Q8" i="5"/>
  <c r="R8" i="5"/>
  <c r="S8" i="5"/>
  <c r="T8" i="5"/>
  <c r="U8" i="5"/>
  <c r="V8" i="5"/>
  <c r="W8" i="5"/>
  <c r="X8" i="5"/>
  <c r="N9" i="5"/>
  <c r="O9" i="5"/>
  <c r="W19" i="5" s="1"/>
  <c r="P9" i="5"/>
  <c r="Q9" i="5"/>
  <c r="R9" i="5"/>
  <c r="S9" i="5"/>
  <c r="S19" i="5" s="1"/>
  <c r="T9" i="5"/>
  <c r="U9" i="5"/>
  <c r="V9" i="5"/>
  <c r="W9" i="5"/>
  <c r="O19" i="5" s="1"/>
  <c r="X9" i="5"/>
  <c r="N10" i="5"/>
  <c r="O10" i="5"/>
  <c r="W20" i="5" s="1"/>
  <c r="W103" i="5" s="1"/>
  <c r="P10" i="5"/>
  <c r="V20" i="5" s="1"/>
  <c r="Q10" i="5"/>
  <c r="R10" i="5"/>
  <c r="S10" i="5"/>
  <c r="S20" i="5" s="1"/>
  <c r="S103" i="5" s="1"/>
  <c r="T10" i="5"/>
  <c r="R20" i="5" s="1"/>
  <c r="U10" i="5"/>
  <c r="V10" i="5"/>
  <c r="W10" i="5"/>
  <c r="O20" i="5" s="1"/>
  <c r="O103" i="5" s="1"/>
  <c r="X10" i="5"/>
  <c r="N11" i="5"/>
  <c r="O11" i="5"/>
  <c r="P11" i="5"/>
  <c r="V21" i="5" s="1"/>
  <c r="V104" i="5" s="1"/>
  <c r="Q11" i="5"/>
  <c r="U21" i="5" s="1"/>
  <c r="R11" i="5"/>
  <c r="S11" i="5"/>
  <c r="T11" i="5"/>
  <c r="R21" i="5" s="1"/>
  <c r="R104" i="5" s="1"/>
  <c r="U11" i="5"/>
  <c r="Q21" i="5" s="1"/>
  <c r="V11" i="5"/>
  <c r="W11" i="5"/>
  <c r="X11" i="5"/>
  <c r="N21" i="5" s="1"/>
  <c r="N104" i="5" s="1"/>
  <c r="N12" i="5"/>
  <c r="O12" i="5"/>
  <c r="P12" i="5"/>
  <c r="Q12" i="5"/>
  <c r="R12" i="5"/>
  <c r="T22" i="5" s="1"/>
  <c r="S12" i="5"/>
  <c r="T12" i="5"/>
  <c r="U12" i="5"/>
  <c r="V12" i="5"/>
  <c r="P22" i="5" s="1"/>
  <c r="P105" i="5" s="1"/>
  <c r="W12" i="5"/>
  <c r="X12" i="5"/>
  <c r="N13" i="5"/>
  <c r="O13" i="5"/>
  <c r="W23" i="5" s="1"/>
  <c r="P13" i="5"/>
  <c r="Q13" i="5"/>
  <c r="R13" i="5"/>
  <c r="S13" i="5"/>
  <c r="S23" i="5" s="1"/>
  <c r="T13" i="5"/>
  <c r="U13" i="5"/>
  <c r="V13" i="5"/>
  <c r="W13" i="5"/>
  <c r="O23" i="5" s="1"/>
  <c r="X13" i="5"/>
  <c r="N14" i="5"/>
  <c r="O14" i="5"/>
  <c r="W24" i="5" s="1"/>
  <c r="W107" i="5" s="1"/>
  <c r="P14" i="5"/>
  <c r="V24" i="5" s="1"/>
  <c r="Q14" i="5"/>
  <c r="R14" i="5"/>
  <c r="S14" i="5"/>
  <c r="S24" i="5" s="1"/>
  <c r="S107" i="5" s="1"/>
  <c r="T14" i="5"/>
  <c r="R24" i="5" s="1"/>
  <c r="U14" i="5"/>
  <c r="V14" i="5"/>
  <c r="W14" i="5"/>
  <c r="O24" i="5" s="1"/>
  <c r="O107" i="5" s="1"/>
  <c r="X14" i="5"/>
  <c r="N24" i="5" s="1"/>
  <c r="N15" i="5"/>
  <c r="O15" i="5"/>
  <c r="P15" i="5"/>
  <c r="V25" i="5" s="1"/>
  <c r="V108" i="5" s="1"/>
  <c r="Q15" i="5"/>
  <c r="U25" i="5" s="1"/>
  <c r="R15" i="5"/>
  <c r="S15" i="5"/>
  <c r="T15" i="5"/>
  <c r="R25" i="5" s="1"/>
  <c r="R108" i="5" s="1"/>
  <c r="U15" i="5"/>
  <c r="Q25" i="5" s="1"/>
  <c r="V15" i="5"/>
  <c r="W15" i="5"/>
  <c r="X15" i="5"/>
  <c r="N25" i="5" s="1"/>
  <c r="N108" i="5" s="1"/>
  <c r="N115" i="5" s="1"/>
  <c r="N16" i="5"/>
  <c r="O16" i="5"/>
  <c r="P16" i="5"/>
  <c r="Q16" i="5"/>
  <c r="R16" i="5"/>
  <c r="T26" i="5" s="1"/>
  <c r="S16" i="5"/>
  <c r="T16" i="5"/>
  <c r="U16" i="5"/>
  <c r="V16" i="5"/>
  <c r="P26" i="5" s="1"/>
  <c r="W16" i="5"/>
  <c r="X16" i="5"/>
  <c r="N17" i="5"/>
  <c r="O17" i="5"/>
  <c r="W27" i="5" s="1"/>
  <c r="P17" i="5"/>
  <c r="Q17" i="5"/>
  <c r="R17" i="5"/>
  <c r="S17" i="5"/>
  <c r="S27" i="5" s="1"/>
  <c r="T17" i="5"/>
  <c r="U17" i="5"/>
  <c r="V17" i="5"/>
  <c r="W17" i="5"/>
  <c r="O27" i="5" s="1"/>
  <c r="X17" i="5"/>
  <c r="N19" i="5"/>
  <c r="P19" i="5"/>
  <c r="Q19" i="5"/>
  <c r="R19" i="5"/>
  <c r="T19" i="5"/>
  <c r="U19" i="5"/>
  <c r="V19" i="5"/>
  <c r="N20" i="5"/>
  <c r="P20" i="5"/>
  <c r="Q20" i="5"/>
  <c r="T20" i="5"/>
  <c r="U20" i="5"/>
  <c r="O21" i="5"/>
  <c r="P21" i="5"/>
  <c r="S21" i="5"/>
  <c r="T21" i="5"/>
  <c r="W21" i="5"/>
  <c r="N22" i="5"/>
  <c r="O22" i="5"/>
  <c r="Q22" i="5"/>
  <c r="R22" i="5"/>
  <c r="S22" i="5"/>
  <c r="U22" i="5"/>
  <c r="V22" i="5"/>
  <c r="W22" i="5"/>
  <c r="N23" i="5"/>
  <c r="P23" i="5"/>
  <c r="Q23" i="5"/>
  <c r="R23" i="5"/>
  <c r="T23" i="5"/>
  <c r="U23" i="5"/>
  <c r="V23" i="5"/>
  <c r="P24" i="5"/>
  <c r="Q24" i="5"/>
  <c r="T24" i="5"/>
  <c r="U24" i="5"/>
  <c r="O25" i="5"/>
  <c r="P25" i="5"/>
  <c r="S25" i="5"/>
  <c r="T25" i="5"/>
  <c r="W25" i="5"/>
  <c r="N26" i="5"/>
  <c r="O36" i="5" s="1"/>
  <c r="O26" i="5"/>
  <c r="Q26" i="5"/>
  <c r="R26" i="5"/>
  <c r="S26" i="5"/>
  <c r="U26" i="5"/>
  <c r="V26" i="5"/>
  <c r="W26" i="5"/>
  <c r="N27" i="5"/>
  <c r="P27" i="5"/>
  <c r="Q27" i="5"/>
  <c r="R27" i="5"/>
  <c r="T27" i="5"/>
  <c r="U27" i="5"/>
  <c r="V27" i="5"/>
  <c r="V29" i="5"/>
  <c r="T30" i="5"/>
  <c r="N33" i="5"/>
  <c r="V33" i="5"/>
  <c r="P36" i="5"/>
  <c r="N37" i="5"/>
  <c r="N102" i="5"/>
  <c r="Q102" i="5"/>
  <c r="R102" i="5"/>
  <c r="U102" i="5"/>
  <c r="V102" i="5"/>
  <c r="P103" i="5"/>
  <c r="Q103" i="5"/>
  <c r="T103" i="5"/>
  <c r="U103" i="5"/>
  <c r="O104" i="5"/>
  <c r="S104" i="5"/>
  <c r="T104" i="5"/>
  <c r="W104" i="5"/>
  <c r="O105" i="5"/>
  <c r="Q105" i="5"/>
  <c r="R105" i="5"/>
  <c r="S105" i="5"/>
  <c r="U105" i="5"/>
  <c r="V105" i="5"/>
  <c r="W105" i="5"/>
  <c r="N106" i="5"/>
  <c r="O106" i="5"/>
  <c r="P106" i="5"/>
  <c r="Q106" i="5"/>
  <c r="R106" i="5"/>
  <c r="S106" i="5"/>
  <c r="T106" i="5"/>
  <c r="U106" i="5"/>
  <c r="V106" i="5"/>
  <c r="W106" i="5"/>
  <c r="P107" i="5"/>
  <c r="T107" i="5"/>
  <c r="U107" i="5"/>
  <c r="O108" i="5"/>
  <c r="P108" i="5"/>
  <c r="S108" i="5"/>
  <c r="W108" i="5"/>
  <c r="N109" i="5"/>
  <c r="O109" i="5"/>
  <c r="R109" i="5"/>
  <c r="S109" i="5"/>
  <c r="U109" i="5"/>
  <c r="W109" i="5"/>
  <c r="N110" i="5"/>
  <c r="Q110" i="5"/>
  <c r="R110" i="5"/>
  <c r="U110" i="5"/>
  <c r="V110" i="5"/>
  <c r="O115" i="5"/>
  <c r="Q116" i="5"/>
  <c r="N8" i="6"/>
  <c r="O8" i="6"/>
  <c r="P8" i="6"/>
  <c r="Q8" i="6"/>
  <c r="R8" i="6"/>
  <c r="S8" i="6"/>
  <c r="T8" i="6"/>
  <c r="U8" i="6"/>
  <c r="V8" i="6"/>
  <c r="W8" i="6"/>
  <c r="X8" i="6"/>
  <c r="N9" i="6"/>
  <c r="O9" i="6"/>
  <c r="P9" i="6"/>
  <c r="V19" i="6" s="1"/>
  <c r="Q9" i="6"/>
  <c r="R9" i="6"/>
  <c r="S9" i="6"/>
  <c r="T9" i="6"/>
  <c r="R19" i="6" s="1"/>
  <c r="U9" i="6"/>
  <c r="V9" i="6"/>
  <c r="W9" i="6"/>
  <c r="X9" i="6"/>
  <c r="N19" i="6" s="1"/>
  <c r="N10" i="6"/>
  <c r="O10" i="6"/>
  <c r="P10" i="6"/>
  <c r="Q10" i="6"/>
  <c r="U20" i="6" s="1"/>
  <c r="U103" i="6" s="1"/>
  <c r="R10" i="6"/>
  <c r="S10" i="6"/>
  <c r="T10" i="6"/>
  <c r="U10" i="6"/>
  <c r="Q20" i="6" s="1"/>
  <c r="Q103" i="6" s="1"/>
  <c r="V10" i="6"/>
  <c r="W10" i="6"/>
  <c r="X10" i="6"/>
  <c r="N11" i="6"/>
  <c r="O11" i="6"/>
  <c r="W21" i="6" s="1"/>
  <c r="W104" i="6" s="1"/>
  <c r="P11" i="6"/>
  <c r="Q11" i="6"/>
  <c r="R11" i="6"/>
  <c r="T21" i="6" s="1"/>
  <c r="S11" i="6"/>
  <c r="S21" i="6" s="1"/>
  <c r="S104" i="6" s="1"/>
  <c r="T11" i="6"/>
  <c r="U11" i="6"/>
  <c r="V11" i="6"/>
  <c r="P21" i="6" s="1"/>
  <c r="W11" i="6"/>
  <c r="O21" i="6" s="1"/>
  <c r="O104" i="6" s="1"/>
  <c r="X11" i="6"/>
  <c r="N12" i="6"/>
  <c r="O12" i="6"/>
  <c r="P12" i="6"/>
  <c r="V22" i="6" s="1"/>
  <c r="Q12" i="6"/>
  <c r="R12" i="6"/>
  <c r="S12" i="6"/>
  <c r="T12" i="6"/>
  <c r="R22" i="6" s="1"/>
  <c r="U12" i="6"/>
  <c r="V12" i="6"/>
  <c r="W12" i="6"/>
  <c r="X12" i="6"/>
  <c r="N22" i="6" s="1"/>
  <c r="N13" i="6"/>
  <c r="O13" i="6"/>
  <c r="P13" i="6"/>
  <c r="V23" i="6" s="1"/>
  <c r="Q13" i="6"/>
  <c r="R13" i="6"/>
  <c r="S13" i="6"/>
  <c r="T13" i="6"/>
  <c r="R23" i="6" s="1"/>
  <c r="U13" i="6"/>
  <c r="V13" i="6"/>
  <c r="W13" i="6"/>
  <c r="X13" i="6"/>
  <c r="N23" i="6" s="1"/>
  <c r="N14" i="6"/>
  <c r="O14" i="6"/>
  <c r="P14" i="6"/>
  <c r="Q14" i="6"/>
  <c r="U24" i="6" s="1"/>
  <c r="U107" i="6" s="1"/>
  <c r="R14" i="6"/>
  <c r="S14" i="6"/>
  <c r="T14" i="6"/>
  <c r="U14" i="6"/>
  <c r="Q24" i="6" s="1"/>
  <c r="Q107" i="6" s="1"/>
  <c r="V14" i="6"/>
  <c r="W14" i="6"/>
  <c r="X14" i="6"/>
  <c r="N15" i="6"/>
  <c r="O15" i="6"/>
  <c r="W25" i="6" s="1"/>
  <c r="W108" i="6" s="1"/>
  <c r="P115" i="6" s="1"/>
  <c r="P15" i="6"/>
  <c r="Q15" i="6"/>
  <c r="R15" i="6"/>
  <c r="T25" i="6" s="1"/>
  <c r="S15" i="6"/>
  <c r="S25" i="6" s="1"/>
  <c r="S108" i="6" s="1"/>
  <c r="T15" i="6"/>
  <c r="U15" i="6"/>
  <c r="V15" i="6"/>
  <c r="P25" i="6" s="1"/>
  <c r="W15" i="6"/>
  <c r="O25" i="6" s="1"/>
  <c r="O108" i="6" s="1"/>
  <c r="X15" i="6"/>
  <c r="N16" i="6"/>
  <c r="O16" i="6"/>
  <c r="P16" i="6"/>
  <c r="V26" i="6" s="1"/>
  <c r="Q16" i="6"/>
  <c r="R16" i="6"/>
  <c r="S16" i="6"/>
  <c r="T16" i="6"/>
  <c r="R26" i="6" s="1"/>
  <c r="U16" i="6"/>
  <c r="V16" i="6"/>
  <c r="W16" i="6"/>
  <c r="X16" i="6"/>
  <c r="N26" i="6" s="1"/>
  <c r="N17" i="6"/>
  <c r="O17" i="6"/>
  <c r="P17" i="6"/>
  <c r="V27" i="6" s="1"/>
  <c r="Q17" i="6"/>
  <c r="R17" i="6"/>
  <c r="S17" i="6"/>
  <c r="T17" i="6"/>
  <c r="R27" i="6" s="1"/>
  <c r="U17" i="6"/>
  <c r="V17" i="6"/>
  <c r="W17" i="6"/>
  <c r="X17" i="6"/>
  <c r="N27" i="6" s="1"/>
  <c r="O19" i="6"/>
  <c r="P19" i="6"/>
  <c r="Q19" i="6"/>
  <c r="Q29" i="6" s="1"/>
  <c r="S19" i="6"/>
  <c r="T19" i="6"/>
  <c r="U19" i="6"/>
  <c r="W19" i="6"/>
  <c r="N20" i="6"/>
  <c r="O20" i="6"/>
  <c r="P20" i="6"/>
  <c r="R20" i="6"/>
  <c r="S20" i="6"/>
  <c r="T20" i="6"/>
  <c r="V20" i="6"/>
  <c r="W20" i="6"/>
  <c r="W30" i="6" s="1"/>
  <c r="N21" i="6"/>
  <c r="Q21" i="6"/>
  <c r="R21" i="6"/>
  <c r="U21" i="6"/>
  <c r="U31" i="6" s="1"/>
  <c r="V21" i="6"/>
  <c r="O22" i="6"/>
  <c r="P22" i="6"/>
  <c r="Q22" i="6"/>
  <c r="S22" i="6"/>
  <c r="T22" i="6"/>
  <c r="U22" i="6"/>
  <c r="W22" i="6"/>
  <c r="W32" i="6" s="1"/>
  <c r="O23" i="6"/>
  <c r="P23" i="6"/>
  <c r="Q23" i="6"/>
  <c r="Q33" i="6" s="1"/>
  <c r="S23" i="6"/>
  <c r="T23" i="6"/>
  <c r="U23" i="6"/>
  <c r="W23" i="6"/>
  <c r="N24" i="6"/>
  <c r="O24" i="6"/>
  <c r="P24" i="6"/>
  <c r="R24" i="6"/>
  <c r="S24" i="6"/>
  <c r="S34" i="6" s="1"/>
  <c r="T24" i="6"/>
  <c r="V24" i="6"/>
  <c r="W24" i="6"/>
  <c r="N25" i="6"/>
  <c r="N35" i="6" s="1"/>
  <c r="Q25" i="6"/>
  <c r="R25" i="6"/>
  <c r="U25" i="6"/>
  <c r="U35" i="6" s="1"/>
  <c r="V25" i="6"/>
  <c r="V35" i="6" s="1"/>
  <c r="O26" i="6"/>
  <c r="P26" i="6"/>
  <c r="Q26" i="6"/>
  <c r="S26" i="6"/>
  <c r="S36" i="6" s="1"/>
  <c r="T26" i="6"/>
  <c r="U26" i="6"/>
  <c r="W26" i="6"/>
  <c r="O27" i="6"/>
  <c r="P27" i="6"/>
  <c r="Q27" i="6"/>
  <c r="Q37" i="6" s="1"/>
  <c r="S27" i="6"/>
  <c r="T27" i="6"/>
  <c r="U27" i="6"/>
  <c r="W27" i="6"/>
  <c r="S29" i="6"/>
  <c r="O31" i="6"/>
  <c r="U32" i="6"/>
  <c r="W33" i="6"/>
  <c r="Q34" i="6"/>
  <c r="S35" i="6"/>
  <c r="W35" i="6"/>
  <c r="O37" i="6"/>
  <c r="S37" i="6"/>
  <c r="O102" i="6"/>
  <c r="P102" i="6"/>
  <c r="Q102" i="6"/>
  <c r="S102" i="6"/>
  <c r="T102" i="6"/>
  <c r="U102" i="6"/>
  <c r="W102" i="6"/>
  <c r="N103" i="6"/>
  <c r="O103" i="6"/>
  <c r="P103" i="6"/>
  <c r="R103" i="6"/>
  <c r="S103" i="6"/>
  <c r="T103" i="6"/>
  <c r="V103" i="6"/>
  <c r="W103" i="6"/>
  <c r="P113" i="6" s="1"/>
  <c r="N104" i="6"/>
  <c r="Q104" i="6"/>
  <c r="R104" i="6"/>
  <c r="U104" i="6"/>
  <c r="V104" i="6"/>
  <c r="O105" i="6"/>
  <c r="P105" i="6"/>
  <c r="Q105" i="6"/>
  <c r="S105" i="6"/>
  <c r="T105" i="6"/>
  <c r="U105" i="6"/>
  <c r="W105" i="6"/>
  <c r="P114" i="6" s="1"/>
  <c r="O106" i="6"/>
  <c r="P106" i="6"/>
  <c r="Q106" i="6"/>
  <c r="S106" i="6"/>
  <c r="T106" i="6"/>
  <c r="U106" i="6"/>
  <c r="W106" i="6"/>
  <c r="N107" i="6"/>
  <c r="O107" i="6"/>
  <c r="P107" i="6"/>
  <c r="R107" i="6"/>
  <c r="S107" i="6"/>
  <c r="T107" i="6"/>
  <c r="V107" i="6"/>
  <c r="W107" i="6"/>
  <c r="N108" i="6"/>
  <c r="Q108" i="6"/>
  <c r="R108" i="6"/>
  <c r="U108" i="6"/>
  <c r="V108" i="6"/>
  <c r="O109" i="6"/>
  <c r="P109" i="6"/>
  <c r="Q109" i="6"/>
  <c r="S109" i="6"/>
  <c r="T109" i="6"/>
  <c r="U109" i="6"/>
  <c r="W109" i="6"/>
  <c r="N110" i="6"/>
  <c r="O110" i="6"/>
  <c r="P110" i="6"/>
  <c r="Q110" i="6"/>
  <c r="R110" i="6"/>
  <c r="S110" i="6"/>
  <c r="T110" i="6"/>
  <c r="U110" i="6"/>
  <c r="V110" i="6"/>
  <c r="W110" i="6"/>
  <c r="Q116" i="6"/>
  <c r="N8" i="8"/>
  <c r="O8" i="8"/>
  <c r="P8" i="8"/>
  <c r="Q8" i="8"/>
  <c r="R8" i="8"/>
  <c r="S8" i="8"/>
  <c r="T8" i="8"/>
  <c r="U8" i="8"/>
  <c r="V8" i="8"/>
  <c r="W8" i="8"/>
  <c r="X8" i="8"/>
  <c r="N9" i="8"/>
  <c r="O9" i="8"/>
  <c r="P9" i="8"/>
  <c r="V19" i="8" s="1"/>
  <c r="Q9" i="8"/>
  <c r="R9" i="8"/>
  <c r="S9" i="8"/>
  <c r="T9" i="8"/>
  <c r="R19" i="8" s="1"/>
  <c r="U9" i="8"/>
  <c r="V9" i="8"/>
  <c r="W9" i="8"/>
  <c r="X9" i="8"/>
  <c r="N19" i="8" s="1"/>
  <c r="N10" i="8"/>
  <c r="O10" i="8"/>
  <c r="P10" i="8"/>
  <c r="Q10" i="8"/>
  <c r="U20" i="8" s="1"/>
  <c r="U103" i="8" s="1"/>
  <c r="R10" i="8"/>
  <c r="S10" i="8"/>
  <c r="T10" i="8"/>
  <c r="U10" i="8"/>
  <c r="Q20" i="8" s="1"/>
  <c r="Q30" i="8" s="1"/>
  <c r="V10" i="8"/>
  <c r="W10" i="8"/>
  <c r="X10" i="8"/>
  <c r="N11" i="8"/>
  <c r="O11" i="8"/>
  <c r="W21" i="8" s="1"/>
  <c r="P11" i="8"/>
  <c r="Q11" i="8"/>
  <c r="R11" i="8"/>
  <c r="T21" i="8" s="1"/>
  <c r="T104" i="8" s="1"/>
  <c r="S11" i="8"/>
  <c r="S21" i="8" s="1"/>
  <c r="T11" i="8"/>
  <c r="U11" i="8"/>
  <c r="V11" i="8"/>
  <c r="P21" i="8" s="1"/>
  <c r="P31" i="8" s="1"/>
  <c r="W11" i="8"/>
  <c r="O21" i="8" s="1"/>
  <c r="X11" i="8"/>
  <c r="N12" i="8"/>
  <c r="O12" i="8"/>
  <c r="W22" i="8" s="1"/>
  <c r="P12" i="8"/>
  <c r="V22" i="8" s="1"/>
  <c r="Q12" i="8"/>
  <c r="R12" i="8"/>
  <c r="S12" i="8"/>
  <c r="S22" i="8" s="1"/>
  <c r="T12" i="8"/>
  <c r="R22" i="8" s="1"/>
  <c r="U12" i="8"/>
  <c r="V12" i="8"/>
  <c r="W12" i="8"/>
  <c r="X12" i="8"/>
  <c r="N22" i="8" s="1"/>
  <c r="N13" i="8"/>
  <c r="O13" i="8"/>
  <c r="P13" i="8"/>
  <c r="V23" i="8" s="1"/>
  <c r="Q13" i="8"/>
  <c r="R13" i="8"/>
  <c r="S13" i="8"/>
  <c r="T13" i="8"/>
  <c r="R23" i="8" s="1"/>
  <c r="U13" i="8"/>
  <c r="V13" i="8"/>
  <c r="W13" i="8"/>
  <c r="X13" i="8"/>
  <c r="N23" i="8" s="1"/>
  <c r="N14" i="8"/>
  <c r="O14" i="8"/>
  <c r="P14" i="8"/>
  <c r="Q14" i="8"/>
  <c r="U24" i="8" s="1"/>
  <c r="U107" i="8" s="1"/>
  <c r="R14" i="8"/>
  <c r="S14" i="8"/>
  <c r="T14" i="8"/>
  <c r="U14" i="8"/>
  <c r="Q24" i="8" s="1"/>
  <c r="Q34" i="8" s="1"/>
  <c r="V14" i="8"/>
  <c r="W14" i="8"/>
  <c r="X14" i="8"/>
  <c r="N15" i="8"/>
  <c r="O15" i="8"/>
  <c r="W25" i="8" s="1"/>
  <c r="P15" i="8"/>
  <c r="Q15" i="8"/>
  <c r="R15" i="8"/>
  <c r="T25" i="8" s="1"/>
  <c r="T108" i="8" s="1"/>
  <c r="S15" i="8"/>
  <c r="S25" i="8" s="1"/>
  <c r="T15" i="8"/>
  <c r="U15" i="8"/>
  <c r="V15" i="8"/>
  <c r="P25" i="8" s="1"/>
  <c r="O35" i="8" s="1"/>
  <c r="W15" i="8"/>
  <c r="O25" i="8" s="1"/>
  <c r="X15" i="8"/>
  <c r="N16" i="8"/>
  <c r="O16" i="8"/>
  <c r="P16" i="8"/>
  <c r="V26" i="8" s="1"/>
  <c r="Q16" i="8"/>
  <c r="R16" i="8"/>
  <c r="S16" i="8"/>
  <c r="S26" i="8" s="1"/>
  <c r="T16" i="8"/>
  <c r="R26" i="8" s="1"/>
  <c r="U16" i="8"/>
  <c r="V16" i="8"/>
  <c r="W16" i="8"/>
  <c r="O26" i="8" s="1"/>
  <c r="X16" i="8"/>
  <c r="N26" i="8" s="1"/>
  <c r="N17" i="8"/>
  <c r="O17" i="8"/>
  <c r="P17" i="8"/>
  <c r="V27" i="8" s="1"/>
  <c r="Q17" i="8"/>
  <c r="R17" i="8"/>
  <c r="S17" i="8"/>
  <c r="T17" i="8"/>
  <c r="R27" i="8" s="1"/>
  <c r="U17" i="8"/>
  <c r="V17" i="8"/>
  <c r="W17" i="8"/>
  <c r="X17" i="8"/>
  <c r="N27" i="8" s="1"/>
  <c r="O19" i="8"/>
  <c r="P19" i="8"/>
  <c r="Q19" i="8"/>
  <c r="S19" i="8"/>
  <c r="T19" i="8"/>
  <c r="U19" i="8"/>
  <c r="W19" i="8"/>
  <c r="N20" i="8"/>
  <c r="O20" i="8"/>
  <c r="P20" i="8"/>
  <c r="R20" i="8"/>
  <c r="S20" i="8"/>
  <c r="T20" i="8"/>
  <c r="T30" i="8" s="1"/>
  <c r="V20" i="8"/>
  <c r="W20" i="8"/>
  <c r="N21" i="8"/>
  <c r="Q21" i="8"/>
  <c r="Q31" i="8" s="1"/>
  <c r="R21" i="8"/>
  <c r="U21" i="8"/>
  <c r="V21" i="8"/>
  <c r="O22" i="8"/>
  <c r="P22" i="8"/>
  <c r="Q22" i="8"/>
  <c r="T22" i="8"/>
  <c r="U22" i="8"/>
  <c r="O23" i="8"/>
  <c r="P23" i="8"/>
  <c r="Q23" i="8"/>
  <c r="S23" i="8"/>
  <c r="T23" i="8"/>
  <c r="U23" i="8"/>
  <c r="W23" i="8"/>
  <c r="N24" i="8"/>
  <c r="O24" i="8"/>
  <c r="P24" i="8"/>
  <c r="R24" i="8"/>
  <c r="S24" i="8"/>
  <c r="T24" i="8"/>
  <c r="V24" i="8"/>
  <c r="W24" i="8"/>
  <c r="W34" i="8" s="1"/>
  <c r="N25" i="8"/>
  <c r="Q25" i="8"/>
  <c r="R25" i="8"/>
  <c r="U25" i="8"/>
  <c r="U35" i="8" s="1"/>
  <c r="V25" i="8"/>
  <c r="P26" i="8"/>
  <c r="P109" i="8" s="1"/>
  <c r="Q26" i="8"/>
  <c r="T26" i="8"/>
  <c r="U26" i="8"/>
  <c r="W26" i="8"/>
  <c r="O27" i="8"/>
  <c r="P27" i="8"/>
  <c r="Q27" i="8"/>
  <c r="S27" i="8"/>
  <c r="T27" i="8"/>
  <c r="U27" i="8"/>
  <c r="U37" i="8" s="1"/>
  <c r="W27" i="8"/>
  <c r="N30" i="8"/>
  <c r="V30" i="8"/>
  <c r="T31" i="8"/>
  <c r="N34" i="8"/>
  <c r="V34" i="8"/>
  <c r="T35" i="8"/>
  <c r="O102" i="8"/>
  <c r="P102" i="8"/>
  <c r="Q102" i="8"/>
  <c r="S102" i="8"/>
  <c r="T102" i="8"/>
  <c r="U102" i="8"/>
  <c r="W102" i="8"/>
  <c r="N103" i="8"/>
  <c r="O103" i="8"/>
  <c r="P103" i="8"/>
  <c r="R103" i="8"/>
  <c r="S103" i="8"/>
  <c r="V103" i="8"/>
  <c r="W103" i="8"/>
  <c r="P113" i="8" s="1"/>
  <c r="O104" i="8"/>
  <c r="Q104" i="8"/>
  <c r="R104" i="8"/>
  <c r="S104" i="8"/>
  <c r="U104" i="8"/>
  <c r="W104" i="8"/>
  <c r="N105" i="8"/>
  <c r="O105" i="8"/>
  <c r="P105" i="8"/>
  <c r="Q105" i="8"/>
  <c r="R105" i="8"/>
  <c r="U105" i="8"/>
  <c r="V105" i="8"/>
  <c r="O106" i="8"/>
  <c r="P106" i="8"/>
  <c r="Q106" i="8"/>
  <c r="S106" i="8"/>
  <c r="T106" i="8"/>
  <c r="U106" i="8"/>
  <c r="W106" i="8"/>
  <c r="N107" i="8"/>
  <c r="O107" i="8"/>
  <c r="R107" i="8"/>
  <c r="S107" i="8"/>
  <c r="T107" i="8"/>
  <c r="V107" i="8"/>
  <c r="W107" i="8"/>
  <c r="N108" i="8"/>
  <c r="O108" i="8"/>
  <c r="Q108" i="8"/>
  <c r="S108" i="8"/>
  <c r="U108" i="8"/>
  <c r="V108" i="8"/>
  <c r="W108" i="8"/>
  <c r="N109" i="8"/>
  <c r="Q109" i="8"/>
  <c r="R109" i="8"/>
  <c r="T109" i="8"/>
  <c r="U109" i="8"/>
  <c r="V109" i="8"/>
  <c r="W109" i="8"/>
  <c r="O110" i="8"/>
  <c r="P110" i="8"/>
  <c r="Q110" i="8"/>
  <c r="S110" i="8"/>
  <c r="T110" i="8"/>
  <c r="U110" i="8"/>
  <c r="W110" i="8"/>
  <c r="P115" i="8"/>
  <c r="Q116" i="8"/>
  <c r="N8" i="7"/>
  <c r="O8" i="7"/>
  <c r="P8" i="7"/>
  <c r="Q8" i="7"/>
  <c r="R8" i="7"/>
  <c r="S8" i="7"/>
  <c r="T8" i="7"/>
  <c r="U8" i="7"/>
  <c r="V8" i="7"/>
  <c r="W8" i="7"/>
  <c r="X8" i="7"/>
  <c r="N9" i="7"/>
  <c r="O9" i="7"/>
  <c r="W19" i="7" s="1"/>
  <c r="W102" i="7" s="1"/>
  <c r="P9" i="7"/>
  <c r="V19" i="7" s="1"/>
  <c r="Q9" i="7"/>
  <c r="R9" i="7"/>
  <c r="S9" i="7"/>
  <c r="S19" i="7" s="1"/>
  <c r="S102" i="7" s="1"/>
  <c r="T9" i="7"/>
  <c r="R19" i="7" s="1"/>
  <c r="U9" i="7"/>
  <c r="V9" i="7"/>
  <c r="W9" i="7"/>
  <c r="O19" i="7" s="1"/>
  <c r="O102" i="7" s="1"/>
  <c r="X9" i="7"/>
  <c r="N19" i="7" s="1"/>
  <c r="N10" i="7"/>
  <c r="O10" i="7"/>
  <c r="P10" i="7"/>
  <c r="Q10" i="7"/>
  <c r="U20" i="7" s="1"/>
  <c r="U103" i="7" s="1"/>
  <c r="R10" i="7"/>
  <c r="S10" i="7"/>
  <c r="T10" i="7"/>
  <c r="U10" i="7"/>
  <c r="Q20" i="7" s="1"/>
  <c r="Q103" i="7" s="1"/>
  <c r="V10" i="7"/>
  <c r="W10" i="7"/>
  <c r="X10" i="7"/>
  <c r="N11" i="7"/>
  <c r="O11" i="7"/>
  <c r="P11" i="7"/>
  <c r="Q11" i="7"/>
  <c r="R11" i="7"/>
  <c r="T21" i="7" s="1"/>
  <c r="S11" i="7"/>
  <c r="T11" i="7"/>
  <c r="U11" i="7"/>
  <c r="V11" i="7"/>
  <c r="P21" i="7" s="1"/>
  <c r="W11" i="7"/>
  <c r="X11" i="7"/>
  <c r="N12" i="7"/>
  <c r="O12" i="7"/>
  <c r="P12" i="7"/>
  <c r="Q12" i="7"/>
  <c r="R12" i="7"/>
  <c r="T22" i="7" s="1"/>
  <c r="S12" i="7"/>
  <c r="T12" i="7"/>
  <c r="U12" i="7"/>
  <c r="V12" i="7"/>
  <c r="P22" i="7" s="1"/>
  <c r="U32" i="7" s="1"/>
  <c r="W12" i="7"/>
  <c r="X12" i="7"/>
  <c r="N13" i="7"/>
  <c r="O13" i="7"/>
  <c r="W23" i="7" s="1"/>
  <c r="W106" i="7" s="1"/>
  <c r="P115" i="7" s="1"/>
  <c r="P13" i="7"/>
  <c r="V23" i="7" s="1"/>
  <c r="Q13" i="7"/>
  <c r="R13" i="7"/>
  <c r="S13" i="7"/>
  <c r="S23" i="7" s="1"/>
  <c r="S106" i="7" s="1"/>
  <c r="T13" i="7"/>
  <c r="R23" i="7" s="1"/>
  <c r="U13" i="7"/>
  <c r="V13" i="7"/>
  <c r="W13" i="7"/>
  <c r="O23" i="7" s="1"/>
  <c r="O106" i="7" s="1"/>
  <c r="X13" i="7"/>
  <c r="N23" i="7" s="1"/>
  <c r="N14" i="7"/>
  <c r="O14" i="7"/>
  <c r="P14" i="7"/>
  <c r="Q14" i="7"/>
  <c r="U24" i="7" s="1"/>
  <c r="U107" i="7" s="1"/>
  <c r="R14" i="7"/>
  <c r="S14" i="7"/>
  <c r="T14" i="7"/>
  <c r="U14" i="7"/>
  <c r="Q24" i="7" s="1"/>
  <c r="Q107" i="7" s="1"/>
  <c r="V14" i="7"/>
  <c r="W14" i="7"/>
  <c r="X14" i="7"/>
  <c r="N15" i="7"/>
  <c r="O15" i="7"/>
  <c r="P15" i="7"/>
  <c r="Q15" i="7"/>
  <c r="R15" i="7"/>
  <c r="T25" i="7" s="1"/>
  <c r="S15" i="7"/>
  <c r="T15" i="7"/>
  <c r="U15" i="7"/>
  <c r="V15" i="7"/>
  <c r="P25" i="7" s="1"/>
  <c r="W35" i="7" s="1"/>
  <c r="W15" i="7"/>
  <c r="X15" i="7"/>
  <c r="N16" i="7"/>
  <c r="O16" i="7"/>
  <c r="P16" i="7"/>
  <c r="Q16" i="7"/>
  <c r="R16" i="7"/>
  <c r="T26" i="7" s="1"/>
  <c r="S16" i="7"/>
  <c r="S26" i="7" s="1"/>
  <c r="T16" i="7"/>
  <c r="U16" i="7"/>
  <c r="V16" i="7"/>
  <c r="P26" i="7" s="1"/>
  <c r="W16" i="7"/>
  <c r="O26" i="7" s="1"/>
  <c r="X16" i="7"/>
  <c r="N17" i="7"/>
  <c r="O17" i="7"/>
  <c r="W27" i="7" s="1"/>
  <c r="W110" i="7" s="1"/>
  <c r="P17" i="7"/>
  <c r="V27" i="7" s="1"/>
  <c r="Q17" i="7"/>
  <c r="R17" i="7"/>
  <c r="S17" i="7"/>
  <c r="S27" i="7" s="1"/>
  <c r="S110" i="7" s="1"/>
  <c r="T17" i="7"/>
  <c r="R27" i="7" s="1"/>
  <c r="U17" i="7"/>
  <c r="V17" i="7"/>
  <c r="W17" i="7"/>
  <c r="O27" i="7" s="1"/>
  <c r="O110" i="7" s="1"/>
  <c r="X17" i="7"/>
  <c r="N27" i="7" s="1"/>
  <c r="P19" i="7"/>
  <c r="Q19" i="7"/>
  <c r="T19" i="7"/>
  <c r="T29" i="7" s="1"/>
  <c r="U19" i="7"/>
  <c r="U29" i="7" s="1"/>
  <c r="N20" i="7"/>
  <c r="O20" i="7"/>
  <c r="P20" i="7"/>
  <c r="R20" i="7"/>
  <c r="S20" i="7"/>
  <c r="T20" i="7"/>
  <c r="V20" i="7"/>
  <c r="W20" i="7"/>
  <c r="W30" i="7" s="1"/>
  <c r="N21" i="7"/>
  <c r="O21" i="7"/>
  <c r="Q21" i="7"/>
  <c r="Q31" i="7" s="1"/>
  <c r="R21" i="7"/>
  <c r="S21" i="7"/>
  <c r="U21" i="7"/>
  <c r="V21" i="7"/>
  <c r="W21" i="7"/>
  <c r="N22" i="7"/>
  <c r="O22" i="7"/>
  <c r="Q22" i="7"/>
  <c r="R22" i="7"/>
  <c r="S22" i="7"/>
  <c r="U22" i="7"/>
  <c r="V22" i="7"/>
  <c r="W22" i="7"/>
  <c r="W32" i="7" s="1"/>
  <c r="P23" i="7"/>
  <c r="Q23" i="7"/>
  <c r="T23" i="7"/>
  <c r="U23" i="7"/>
  <c r="U33" i="7" s="1"/>
  <c r="N24" i="7"/>
  <c r="O24" i="7"/>
  <c r="P24" i="7"/>
  <c r="R24" i="7"/>
  <c r="S24" i="7"/>
  <c r="T24" i="7"/>
  <c r="V24" i="7"/>
  <c r="W24" i="7"/>
  <c r="W34" i="7" s="1"/>
  <c r="N25" i="7"/>
  <c r="O25" i="7"/>
  <c r="Q25" i="7"/>
  <c r="Q35" i="7" s="1"/>
  <c r="R25" i="7"/>
  <c r="S25" i="7"/>
  <c r="U25" i="7"/>
  <c r="V25" i="7"/>
  <c r="W25" i="7"/>
  <c r="N26" i="7"/>
  <c r="Q26" i="7"/>
  <c r="R26" i="7"/>
  <c r="U26" i="7"/>
  <c r="V26" i="7"/>
  <c r="W26" i="7"/>
  <c r="P27" i="7"/>
  <c r="Q27" i="7"/>
  <c r="T27" i="7"/>
  <c r="U27" i="7"/>
  <c r="U37" i="7" s="1"/>
  <c r="W29" i="7"/>
  <c r="Q30" i="7"/>
  <c r="S31" i="7"/>
  <c r="W31" i="7"/>
  <c r="O33" i="7"/>
  <c r="S33" i="7"/>
  <c r="U34" i="7"/>
  <c r="O35" i="7"/>
  <c r="W37" i="7"/>
  <c r="P102" i="7"/>
  <c r="Q102" i="7"/>
  <c r="T102" i="7"/>
  <c r="U102" i="7"/>
  <c r="N103" i="7"/>
  <c r="O103" i="7"/>
  <c r="P103" i="7"/>
  <c r="R103" i="7"/>
  <c r="S103" i="7"/>
  <c r="T103" i="7"/>
  <c r="V103" i="7"/>
  <c r="W103" i="7"/>
  <c r="N104" i="7"/>
  <c r="O104" i="7"/>
  <c r="R104" i="7"/>
  <c r="S104" i="7"/>
  <c r="U104" i="7"/>
  <c r="V104" i="7"/>
  <c r="W104" i="7"/>
  <c r="N105" i="7"/>
  <c r="O105" i="7"/>
  <c r="Q105" i="7"/>
  <c r="R105" i="7"/>
  <c r="S105" i="7"/>
  <c r="U105" i="7"/>
  <c r="V105" i="7"/>
  <c r="W105" i="7"/>
  <c r="P106" i="7"/>
  <c r="Q106" i="7"/>
  <c r="T106" i="7"/>
  <c r="U106" i="7"/>
  <c r="N107" i="7"/>
  <c r="O107" i="7"/>
  <c r="P107" i="7"/>
  <c r="R107" i="7"/>
  <c r="S107" i="7"/>
  <c r="T107" i="7"/>
  <c r="V107" i="7"/>
  <c r="W107" i="7"/>
  <c r="N108" i="7"/>
  <c r="O108" i="7"/>
  <c r="R108" i="7"/>
  <c r="S108" i="7"/>
  <c r="U108" i="7"/>
  <c r="V108" i="7"/>
  <c r="W108" i="7"/>
  <c r="N109" i="7"/>
  <c r="Q109" i="7"/>
  <c r="R109" i="7"/>
  <c r="U109" i="7"/>
  <c r="V109" i="7"/>
  <c r="W109" i="7"/>
  <c r="P110" i="7"/>
  <c r="Q110" i="7"/>
  <c r="T110" i="7"/>
  <c r="U110" i="7"/>
  <c r="Q116" i="7"/>
  <c r="N8" i="9"/>
  <c r="O8" i="9"/>
  <c r="P8" i="9"/>
  <c r="Q8" i="9"/>
  <c r="R8" i="9"/>
  <c r="S8" i="9"/>
  <c r="T8" i="9"/>
  <c r="U8" i="9"/>
  <c r="V8" i="9"/>
  <c r="W8" i="9"/>
  <c r="X8" i="9"/>
  <c r="N9" i="9"/>
  <c r="O9" i="9"/>
  <c r="P9" i="9"/>
  <c r="V19" i="9" s="1"/>
  <c r="V29" i="9" s="1"/>
  <c r="Q9" i="9"/>
  <c r="R9" i="9"/>
  <c r="S9" i="9"/>
  <c r="S19" i="9" s="1"/>
  <c r="S29" i="9" s="1"/>
  <c r="T9" i="9"/>
  <c r="R19" i="9" s="1"/>
  <c r="U9" i="9"/>
  <c r="V9" i="9"/>
  <c r="W9" i="9"/>
  <c r="O19" i="9" s="1"/>
  <c r="R29" i="9" s="1"/>
  <c r="X9" i="9"/>
  <c r="N19" i="9" s="1"/>
  <c r="N29" i="9" s="1"/>
  <c r="N10" i="9"/>
  <c r="O10" i="9"/>
  <c r="P10" i="9"/>
  <c r="Q10" i="9"/>
  <c r="U20" i="9" s="1"/>
  <c r="U103" i="9" s="1"/>
  <c r="R10" i="9"/>
  <c r="S10" i="9"/>
  <c r="T10" i="9"/>
  <c r="U10" i="9"/>
  <c r="Q20" i="9" s="1"/>
  <c r="Q30" i="9" s="1"/>
  <c r="V10" i="9"/>
  <c r="W10" i="9"/>
  <c r="X10" i="9"/>
  <c r="N11" i="9"/>
  <c r="O11" i="9"/>
  <c r="P11" i="9"/>
  <c r="Q11" i="9"/>
  <c r="R11" i="9"/>
  <c r="S11" i="9"/>
  <c r="T11" i="9"/>
  <c r="U11" i="9"/>
  <c r="V11" i="9"/>
  <c r="W11" i="9"/>
  <c r="X11" i="9"/>
  <c r="N12" i="9"/>
  <c r="O12" i="9"/>
  <c r="P12" i="9"/>
  <c r="Q12" i="9"/>
  <c r="R12" i="9"/>
  <c r="T22" i="9" s="1"/>
  <c r="T105" i="9" s="1"/>
  <c r="S12" i="9"/>
  <c r="T12" i="9"/>
  <c r="U12" i="9"/>
  <c r="V12" i="9"/>
  <c r="P22" i="9" s="1"/>
  <c r="P105" i="9" s="1"/>
  <c r="W12" i="9"/>
  <c r="O22" i="9" s="1"/>
  <c r="X12" i="9"/>
  <c r="N13" i="9"/>
  <c r="O13" i="9"/>
  <c r="W23" i="9" s="1"/>
  <c r="W106" i="9" s="1"/>
  <c r="P115" i="9" s="1"/>
  <c r="P13" i="9"/>
  <c r="V23" i="9" s="1"/>
  <c r="V33" i="9" s="1"/>
  <c r="Q13" i="9"/>
  <c r="R13" i="9"/>
  <c r="S13" i="9"/>
  <c r="S23" i="9" s="1"/>
  <c r="S106" i="9" s="1"/>
  <c r="T13" i="9"/>
  <c r="R23" i="9" s="1"/>
  <c r="R33" i="9" s="1"/>
  <c r="U13" i="9"/>
  <c r="V13" i="9"/>
  <c r="W13" i="9"/>
  <c r="O23" i="9" s="1"/>
  <c r="P33" i="9" s="1"/>
  <c r="X13" i="9"/>
  <c r="N23" i="9" s="1"/>
  <c r="Q33" i="9" s="1"/>
  <c r="N14" i="9"/>
  <c r="O14" i="9"/>
  <c r="P14" i="9"/>
  <c r="Q14" i="9"/>
  <c r="U24" i="9" s="1"/>
  <c r="U107" i="9" s="1"/>
  <c r="R14" i="9"/>
  <c r="S14" i="9"/>
  <c r="T14" i="9"/>
  <c r="U14" i="9"/>
  <c r="Q24" i="9" s="1"/>
  <c r="Q107" i="9" s="1"/>
  <c r="V14" i="9"/>
  <c r="W14" i="9"/>
  <c r="X14" i="9"/>
  <c r="N15" i="9"/>
  <c r="O15" i="9"/>
  <c r="P15" i="9"/>
  <c r="Q15" i="9"/>
  <c r="R15" i="9"/>
  <c r="T25" i="9" s="1"/>
  <c r="S15" i="9"/>
  <c r="T15" i="9"/>
  <c r="U15" i="9"/>
  <c r="V15" i="9"/>
  <c r="P25" i="9" s="1"/>
  <c r="W15" i="9"/>
  <c r="X15" i="9"/>
  <c r="N16" i="9"/>
  <c r="O16" i="9"/>
  <c r="W26" i="9" s="1"/>
  <c r="P16" i="9"/>
  <c r="Q16" i="9"/>
  <c r="R16" i="9"/>
  <c r="T26" i="9" s="1"/>
  <c r="T109" i="9" s="1"/>
  <c r="S16" i="9"/>
  <c r="S26" i="9" s="1"/>
  <c r="T16" i="9"/>
  <c r="U16" i="9"/>
  <c r="V16" i="9"/>
  <c r="P26" i="9" s="1"/>
  <c r="P109" i="9" s="1"/>
  <c r="W16" i="9"/>
  <c r="X16" i="9"/>
  <c r="N17" i="9"/>
  <c r="O17" i="9"/>
  <c r="W27" i="9" s="1"/>
  <c r="W110" i="9" s="1"/>
  <c r="P17" i="9"/>
  <c r="V27" i="9" s="1"/>
  <c r="V37" i="9" s="1"/>
  <c r="Q17" i="9"/>
  <c r="R17" i="9"/>
  <c r="S17" i="9"/>
  <c r="S27" i="9" s="1"/>
  <c r="S110" i="9" s="1"/>
  <c r="T17" i="9"/>
  <c r="R27" i="9" s="1"/>
  <c r="R37" i="9" s="1"/>
  <c r="U17" i="9"/>
  <c r="V17" i="9"/>
  <c r="W17" i="9"/>
  <c r="O27" i="9" s="1"/>
  <c r="P37" i="9" s="1"/>
  <c r="X17" i="9"/>
  <c r="N27" i="9" s="1"/>
  <c r="U37" i="9" s="1"/>
  <c r="P19" i="9"/>
  <c r="Q19" i="9"/>
  <c r="T19" i="9"/>
  <c r="T29" i="9" s="1"/>
  <c r="U19" i="9"/>
  <c r="W19" i="9"/>
  <c r="N20" i="9"/>
  <c r="O20" i="9"/>
  <c r="O30" i="9" s="1"/>
  <c r="P20" i="9"/>
  <c r="R20" i="9"/>
  <c r="S20" i="9"/>
  <c r="T20" i="9"/>
  <c r="V20" i="9"/>
  <c r="V103" i="9" s="1"/>
  <c r="W20" i="9"/>
  <c r="N21" i="9"/>
  <c r="O21" i="9"/>
  <c r="P21" i="9"/>
  <c r="O31" i="9" s="1"/>
  <c r="Q21" i="9"/>
  <c r="R21" i="9"/>
  <c r="S21" i="9"/>
  <c r="T21" i="9"/>
  <c r="T31" i="9" s="1"/>
  <c r="U21" i="9"/>
  <c r="V21" i="9"/>
  <c r="W21" i="9"/>
  <c r="N22" i="9"/>
  <c r="N105" i="9" s="1"/>
  <c r="Q22" i="9"/>
  <c r="R22" i="9"/>
  <c r="S22" i="9"/>
  <c r="S32" i="9" s="1"/>
  <c r="U22" i="9"/>
  <c r="V22" i="9"/>
  <c r="W22" i="9"/>
  <c r="P23" i="9"/>
  <c r="P106" i="9" s="1"/>
  <c r="Q23" i="9"/>
  <c r="T23" i="9"/>
  <c r="U23" i="9"/>
  <c r="U33" i="9" s="1"/>
  <c r="N24" i="9"/>
  <c r="O34" i="9" s="1"/>
  <c r="O24" i="9"/>
  <c r="P24" i="9"/>
  <c r="R24" i="9"/>
  <c r="N34" i="9" s="1"/>
  <c r="S24" i="9"/>
  <c r="S34" i="9" s="1"/>
  <c r="T24" i="9"/>
  <c r="V24" i="9"/>
  <c r="W24" i="9"/>
  <c r="W34" i="9" s="1"/>
  <c r="N25" i="9"/>
  <c r="O25" i="9"/>
  <c r="Q25" i="9"/>
  <c r="R25" i="9"/>
  <c r="S25" i="9"/>
  <c r="U25" i="9"/>
  <c r="U35" i="9" s="1"/>
  <c r="V25" i="9"/>
  <c r="W25" i="9"/>
  <c r="N26" i="9"/>
  <c r="O26" i="9"/>
  <c r="N36" i="9" s="1"/>
  <c r="Q26" i="9"/>
  <c r="R26" i="9"/>
  <c r="U26" i="9"/>
  <c r="V26" i="9"/>
  <c r="V109" i="9" s="1"/>
  <c r="P27" i="9"/>
  <c r="Q27" i="9"/>
  <c r="Q37" i="9" s="1"/>
  <c r="T27" i="9"/>
  <c r="T110" i="9" s="1"/>
  <c r="U27" i="9"/>
  <c r="O29" i="9"/>
  <c r="W29" i="9"/>
  <c r="U30" i="9"/>
  <c r="N31" i="9"/>
  <c r="S31" i="9"/>
  <c r="V31" i="9"/>
  <c r="O33" i="9"/>
  <c r="S33" i="9"/>
  <c r="W33" i="9"/>
  <c r="Q34" i="9"/>
  <c r="U34" i="9"/>
  <c r="O37" i="9"/>
  <c r="S37" i="9"/>
  <c r="W37" i="9"/>
  <c r="N102" i="9"/>
  <c r="N113" i="9" s="1"/>
  <c r="P102" i="9"/>
  <c r="Q102" i="9"/>
  <c r="R102" i="9"/>
  <c r="U102" i="9"/>
  <c r="V102" i="9"/>
  <c r="W102" i="9"/>
  <c r="N103" i="9"/>
  <c r="O103" i="9"/>
  <c r="P103" i="9"/>
  <c r="R103" i="9"/>
  <c r="S103" i="9"/>
  <c r="T103" i="9"/>
  <c r="W103" i="9"/>
  <c r="P113" i="9" s="1"/>
  <c r="N104" i="9"/>
  <c r="O104" i="9"/>
  <c r="Q104" i="9"/>
  <c r="R104" i="9"/>
  <c r="S104" i="9"/>
  <c r="U104" i="9"/>
  <c r="V104" i="9"/>
  <c r="W104" i="9"/>
  <c r="Q105" i="9"/>
  <c r="S105" i="9"/>
  <c r="U105" i="9"/>
  <c r="V105" i="9"/>
  <c r="W105" i="9"/>
  <c r="N106" i="9"/>
  <c r="Q106" i="9"/>
  <c r="R106" i="9"/>
  <c r="O115" i="9" s="1"/>
  <c r="T106" i="9"/>
  <c r="U106" i="9"/>
  <c r="V106" i="9"/>
  <c r="O107" i="9"/>
  <c r="P107" i="9"/>
  <c r="S107" i="9"/>
  <c r="T107" i="9"/>
  <c r="V107" i="9"/>
  <c r="W107" i="9"/>
  <c r="N108" i="9"/>
  <c r="O108" i="9"/>
  <c r="Q108" i="9"/>
  <c r="R108" i="9"/>
  <c r="S108" i="9"/>
  <c r="U108" i="9"/>
  <c r="V108" i="9"/>
  <c r="W108" i="9"/>
  <c r="N109" i="9"/>
  <c r="O109" i="9"/>
  <c r="Q109" i="9"/>
  <c r="R109" i="9"/>
  <c r="U109" i="9"/>
  <c r="N110" i="9"/>
  <c r="P110" i="9"/>
  <c r="Q110" i="9"/>
  <c r="R110" i="9"/>
  <c r="U110" i="9"/>
  <c r="V110" i="9"/>
  <c r="O113" i="9"/>
  <c r="N115" i="9"/>
  <c r="Q116" i="9"/>
  <c r="N8" i="10"/>
  <c r="O8" i="10"/>
  <c r="P8" i="10"/>
  <c r="Q8" i="10"/>
  <c r="R8" i="10"/>
  <c r="S8" i="10"/>
  <c r="T8" i="10"/>
  <c r="U8" i="10"/>
  <c r="V8" i="10"/>
  <c r="W8" i="10"/>
  <c r="X8" i="10"/>
  <c r="N9" i="10"/>
  <c r="O9" i="10"/>
  <c r="P9" i="10"/>
  <c r="Q9" i="10"/>
  <c r="R9" i="10"/>
  <c r="S9" i="10"/>
  <c r="T9" i="10"/>
  <c r="U9" i="10"/>
  <c r="V9" i="10"/>
  <c r="W9" i="10"/>
  <c r="X9" i="10"/>
  <c r="N10" i="10"/>
  <c r="O10" i="10"/>
  <c r="P10" i="10"/>
  <c r="Q10" i="10"/>
  <c r="R10" i="10"/>
  <c r="S10" i="10"/>
  <c r="T10" i="10"/>
  <c r="U10" i="10"/>
  <c r="V10" i="10"/>
  <c r="W10" i="10"/>
  <c r="X10" i="10"/>
  <c r="N11" i="10"/>
  <c r="O11" i="10"/>
  <c r="P11" i="10"/>
  <c r="Q11" i="10"/>
  <c r="R11" i="10"/>
  <c r="S11" i="10"/>
  <c r="T11" i="10"/>
  <c r="U11" i="10"/>
  <c r="V11" i="10"/>
  <c r="W11" i="10"/>
  <c r="X11" i="10"/>
  <c r="N12" i="10"/>
  <c r="O12" i="10"/>
  <c r="P12" i="10"/>
  <c r="Q12" i="10"/>
  <c r="R12" i="10"/>
  <c r="S12" i="10"/>
  <c r="T12" i="10"/>
  <c r="U12" i="10"/>
  <c r="V12" i="10"/>
  <c r="W12" i="10"/>
  <c r="X12" i="10"/>
  <c r="N13" i="10"/>
  <c r="O13" i="10"/>
  <c r="P13" i="10"/>
  <c r="Q13" i="10"/>
  <c r="R13" i="10"/>
  <c r="S13" i="10"/>
  <c r="T13" i="10"/>
  <c r="U13" i="10"/>
  <c r="V13" i="10"/>
  <c r="W13" i="10"/>
  <c r="X13" i="10"/>
  <c r="N14" i="10"/>
  <c r="O14" i="10"/>
  <c r="P14" i="10"/>
  <c r="Q14" i="10"/>
  <c r="R14" i="10"/>
  <c r="S14" i="10"/>
  <c r="T14" i="10"/>
  <c r="U14" i="10"/>
  <c r="V14" i="10"/>
  <c r="W14" i="10"/>
  <c r="X14" i="10"/>
  <c r="N15" i="10"/>
  <c r="O15" i="10"/>
  <c r="P15" i="10"/>
  <c r="Q15" i="10"/>
  <c r="R15" i="10"/>
  <c r="S15" i="10"/>
  <c r="T15" i="10"/>
  <c r="U15" i="10"/>
  <c r="V15" i="10"/>
  <c r="W15" i="10"/>
  <c r="X15" i="10"/>
  <c r="N16" i="10"/>
  <c r="O16" i="10"/>
  <c r="P16" i="10"/>
  <c r="Q16" i="10"/>
  <c r="R16" i="10"/>
  <c r="S16" i="10"/>
  <c r="T16" i="10"/>
  <c r="U16" i="10"/>
  <c r="V16" i="10"/>
  <c r="W16" i="10"/>
  <c r="X16" i="10"/>
  <c r="N17" i="10"/>
  <c r="O17" i="10"/>
  <c r="P17" i="10"/>
  <c r="Q17" i="10"/>
  <c r="R17" i="10"/>
  <c r="S17" i="10"/>
  <c r="T17" i="10"/>
  <c r="U17" i="10"/>
  <c r="V17" i="10"/>
  <c r="W17" i="10"/>
  <c r="X17" i="10"/>
  <c r="N8" i="11"/>
  <c r="O8" i="11"/>
  <c r="P8" i="11"/>
  <c r="Q8" i="11"/>
  <c r="R8" i="11"/>
  <c r="S8" i="11"/>
  <c r="T8" i="11"/>
  <c r="U8" i="11"/>
  <c r="V8" i="11"/>
  <c r="W8" i="11"/>
  <c r="X8" i="11"/>
  <c r="N9" i="11"/>
  <c r="O9" i="11"/>
  <c r="P9" i="11"/>
  <c r="Q9" i="11"/>
  <c r="R9" i="11"/>
  <c r="T19" i="11" s="1"/>
  <c r="S9" i="11"/>
  <c r="T9" i="11"/>
  <c r="U9" i="11"/>
  <c r="V9" i="11"/>
  <c r="P19" i="11" s="1"/>
  <c r="W9" i="11"/>
  <c r="X9" i="11"/>
  <c r="N10" i="11"/>
  <c r="O10" i="11"/>
  <c r="W20" i="11" s="1"/>
  <c r="P10" i="11"/>
  <c r="Q10" i="11"/>
  <c r="R10" i="11"/>
  <c r="S10" i="11"/>
  <c r="S20" i="11" s="1"/>
  <c r="T10" i="11"/>
  <c r="U10" i="11"/>
  <c r="V10" i="11"/>
  <c r="W10" i="11"/>
  <c r="O20" i="11" s="1"/>
  <c r="X10" i="11"/>
  <c r="N11" i="11"/>
  <c r="O11" i="11"/>
  <c r="P11" i="11"/>
  <c r="V21" i="11" s="1"/>
  <c r="Q11" i="11"/>
  <c r="U21" i="11" s="1"/>
  <c r="R11" i="11"/>
  <c r="S11" i="11"/>
  <c r="T11" i="11"/>
  <c r="R21" i="11" s="1"/>
  <c r="U11" i="11"/>
  <c r="Q21" i="11" s="1"/>
  <c r="V11" i="11"/>
  <c r="W11" i="11"/>
  <c r="X11" i="11"/>
  <c r="N21" i="11" s="1"/>
  <c r="N12" i="11"/>
  <c r="O12" i="11"/>
  <c r="P12" i="11"/>
  <c r="Q12" i="11"/>
  <c r="R12" i="11"/>
  <c r="T22" i="11" s="1"/>
  <c r="S12" i="11"/>
  <c r="T12" i="11"/>
  <c r="U12" i="11"/>
  <c r="V12" i="11"/>
  <c r="P22" i="11" s="1"/>
  <c r="W12" i="11"/>
  <c r="X12" i="11"/>
  <c r="N13" i="11"/>
  <c r="O13" i="11"/>
  <c r="P13" i="11"/>
  <c r="Q13" i="11"/>
  <c r="R13" i="11"/>
  <c r="T23" i="11" s="1"/>
  <c r="S13" i="11"/>
  <c r="T13" i="11"/>
  <c r="U13" i="11"/>
  <c r="V13" i="11"/>
  <c r="P23" i="11" s="1"/>
  <c r="W13" i="11"/>
  <c r="X13" i="11"/>
  <c r="N14" i="11"/>
  <c r="O14" i="11"/>
  <c r="W24" i="11" s="1"/>
  <c r="P14" i="11"/>
  <c r="Q14" i="11"/>
  <c r="R14" i="11"/>
  <c r="S14" i="11"/>
  <c r="S24" i="11" s="1"/>
  <c r="T14" i="11"/>
  <c r="U14" i="11"/>
  <c r="V14" i="11"/>
  <c r="W14" i="11"/>
  <c r="O24" i="11" s="1"/>
  <c r="X14" i="11"/>
  <c r="N15" i="11"/>
  <c r="O15" i="11"/>
  <c r="P15" i="11"/>
  <c r="V25" i="11" s="1"/>
  <c r="Q15" i="11"/>
  <c r="U25" i="11" s="1"/>
  <c r="R15" i="11"/>
  <c r="S15" i="11"/>
  <c r="T15" i="11"/>
  <c r="R25" i="11" s="1"/>
  <c r="U15" i="11"/>
  <c r="Q25" i="11" s="1"/>
  <c r="V15" i="11"/>
  <c r="W15" i="11"/>
  <c r="X15" i="11"/>
  <c r="N25" i="11" s="1"/>
  <c r="N16" i="11"/>
  <c r="O16" i="11"/>
  <c r="P16" i="11"/>
  <c r="Q16" i="11"/>
  <c r="R16" i="11"/>
  <c r="T26" i="11" s="1"/>
  <c r="S16" i="11"/>
  <c r="T16" i="11"/>
  <c r="U16" i="11"/>
  <c r="V16" i="11"/>
  <c r="P26" i="11" s="1"/>
  <c r="W16" i="11"/>
  <c r="X16" i="11"/>
  <c r="N17" i="11"/>
  <c r="O17" i="11"/>
  <c r="P17" i="11"/>
  <c r="Q17" i="11"/>
  <c r="R17" i="11"/>
  <c r="T27" i="11" s="1"/>
  <c r="S17" i="11"/>
  <c r="T17" i="11"/>
  <c r="U17" i="11"/>
  <c r="V17" i="11"/>
  <c r="P27" i="11" s="1"/>
  <c r="W17" i="11"/>
  <c r="X17" i="11"/>
  <c r="N19" i="11"/>
  <c r="O19" i="11"/>
  <c r="N29" i="11" s="1"/>
  <c r="Q19" i="11"/>
  <c r="R19" i="11"/>
  <c r="S19" i="11"/>
  <c r="S29" i="11" s="1"/>
  <c r="U19" i="11"/>
  <c r="V19" i="11"/>
  <c r="W19" i="11"/>
  <c r="W29" i="11" s="1"/>
  <c r="N20" i="11"/>
  <c r="N30" i="11" s="1"/>
  <c r="P20" i="11"/>
  <c r="Q20" i="11"/>
  <c r="Q30" i="11" s="1"/>
  <c r="R20" i="11"/>
  <c r="R30" i="11" s="1"/>
  <c r="T20" i="11"/>
  <c r="U20" i="11"/>
  <c r="U30" i="11" s="1"/>
  <c r="V20" i="11"/>
  <c r="V30" i="11" s="1"/>
  <c r="O21" i="11"/>
  <c r="O31" i="11" s="1"/>
  <c r="P21" i="11"/>
  <c r="P31" i="11" s="1"/>
  <c r="S21" i="11"/>
  <c r="S31" i="11" s="1"/>
  <c r="T21" i="11"/>
  <c r="T31" i="11" s="1"/>
  <c r="W21" i="11"/>
  <c r="W31" i="11" s="1"/>
  <c r="N22" i="11"/>
  <c r="N32" i="11" s="1"/>
  <c r="O22" i="11"/>
  <c r="Q22" i="11"/>
  <c r="Q32" i="11" s="1"/>
  <c r="R22" i="11"/>
  <c r="R32" i="11" s="1"/>
  <c r="S22" i="11"/>
  <c r="U22" i="11"/>
  <c r="U32" i="11" s="1"/>
  <c r="V22" i="11"/>
  <c r="V32" i="11" s="1"/>
  <c r="W22" i="11"/>
  <c r="N23" i="11"/>
  <c r="O23" i="11"/>
  <c r="N33" i="11" s="1"/>
  <c r="Q23" i="11"/>
  <c r="R23" i="11"/>
  <c r="S23" i="11"/>
  <c r="S33" i="11" s="1"/>
  <c r="U23" i="11"/>
  <c r="V23" i="11"/>
  <c r="W23" i="11"/>
  <c r="W33" i="11" s="1"/>
  <c r="N24" i="11"/>
  <c r="N34" i="11" s="1"/>
  <c r="P24" i="11"/>
  <c r="Q24" i="11"/>
  <c r="Q34" i="11" s="1"/>
  <c r="R24" i="11"/>
  <c r="R34" i="11" s="1"/>
  <c r="T24" i="11"/>
  <c r="U24" i="11"/>
  <c r="U34" i="11" s="1"/>
  <c r="V24" i="11"/>
  <c r="V34" i="11" s="1"/>
  <c r="O25" i="11"/>
  <c r="O35" i="11" s="1"/>
  <c r="P25" i="11"/>
  <c r="P35" i="11" s="1"/>
  <c r="S25" i="11"/>
  <c r="S35" i="11" s="1"/>
  <c r="T25" i="11"/>
  <c r="T35" i="11" s="1"/>
  <c r="W25" i="11"/>
  <c r="W35" i="11" s="1"/>
  <c r="N26" i="11"/>
  <c r="N36" i="11" s="1"/>
  <c r="O26" i="11"/>
  <c r="Q26" i="11"/>
  <c r="Q36" i="11" s="1"/>
  <c r="R26" i="11"/>
  <c r="R36" i="11" s="1"/>
  <c r="S26" i="11"/>
  <c r="U26" i="11"/>
  <c r="U36" i="11" s="1"/>
  <c r="V26" i="11"/>
  <c r="V36" i="11" s="1"/>
  <c r="W26" i="11"/>
  <c r="N27" i="11"/>
  <c r="O27" i="11"/>
  <c r="N37" i="11" s="1"/>
  <c r="Q27" i="11"/>
  <c r="R27" i="11"/>
  <c r="S27" i="11"/>
  <c r="S37" i="11" s="1"/>
  <c r="U27" i="11"/>
  <c r="V27" i="11"/>
  <c r="W27" i="11"/>
  <c r="W37" i="11" s="1"/>
  <c r="N102" i="11"/>
  <c r="O102" i="11"/>
  <c r="Q102" i="11"/>
  <c r="R102" i="11"/>
  <c r="S102" i="11"/>
  <c r="U102" i="11"/>
  <c r="V102" i="11"/>
  <c r="W102" i="11"/>
  <c r="N103" i="11"/>
  <c r="P103" i="11"/>
  <c r="Q103" i="11"/>
  <c r="R103" i="11"/>
  <c r="T103" i="11"/>
  <c r="U103" i="11"/>
  <c r="V103" i="11"/>
  <c r="O104" i="11"/>
  <c r="P104" i="11"/>
  <c r="S104" i="11"/>
  <c r="T104" i="11"/>
  <c r="W104" i="11"/>
  <c r="N105" i="11"/>
  <c r="N114" i="11" s="1"/>
  <c r="O105" i="11"/>
  <c r="Q105" i="11"/>
  <c r="R105" i="11"/>
  <c r="O114" i="11" s="1"/>
  <c r="S105" i="11"/>
  <c r="U105" i="11"/>
  <c r="V105" i="11"/>
  <c r="W105" i="11"/>
  <c r="N106" i="11"/>
  <c r="O106" i="11"/>
  <c r="Q106" i="11"/>
  <c r="R106" i="11"/>
  <c r="S106" i="11"/>
  <c r="U106" i="11"/>
  <c r="V106" i="11"/>
  <c r="W106" i="11"/>
  <c r="P115" i="11" s="1"/>
  <c r="N107" i="11"/>
  <c r="P107" i="11"/>
  <c r="Q107" i="11"/>
  <c r="R107" i="11"/>
  <c r="T107" i="11"/>
  <c r="U107" i="11"/>
  <c r="V107" i="11"/>
  <c r="O108" i="11"/>
  <c r="P108" i="11"/>
  <c r="S108" i="11"/>
  <c r="T108" i="11"/>
  <c r="W108" i="11"/>
  <c r="N109" i="11"/>
  <c r="O109" i="11"/>
  <c r="Q109" i="11"/>
  <c r="R109" i="11"/>
  <c r="S109" i="11"/>
  <c r="U109" i="11"/>
  <c r="V109" i="11"/>
  <c r="W109" i="11"/>
  <c r="N110" i="11"/>
  <c r="O110" i="11"/>
  <c r="Q110" i="11"/>
  <c r="R110" i="11"/>
  <c r="S110" i="11"/>
  <c r="U110" i="11"/>
  <c r="V110" i="11"/>
  <c r="W110" i="11"/>
  <c r="Q116" i="11"/>
  <c r="N9" i="12"/>
  <c r="O9" i="12"/>
  <c r="P9" i="12"/>
  <c r="Q9" i="12"/>
  <c r="U19" i="12" s="1"/>
  <c r="R9" i="12"/>
  <c r="T19" i="12" s="1"/>
  <c r="S9" i="12"/>
  <c r="T9" i="12"/>
  <c r="U9" i="12"/>
  <c r="Q19" i="12" s="1"/>
  <c r="V9" i="12"/>
  <c r="P19" i="12" s="1"/>
  <c r="W9" i="12"/>
  <c r="X9" i="12"/>
  <c r="N10" i="12"/>
  <c r="O10" i="12"/>
  <c r="W20" i="12" s="1"/>
  <c r="P10" i="12"/>
  <c r="Q10" i="12"/>
  <c r="R10" i="12"/>
  <c r="S10" i="12"/>
  <c r="S20" i="12" s="1"/>
  <c r="T10" i="12"/>
  <c r="U10" i="12"/>
  <c r="V10" i="12"/>
  <c r="W10" i="12"/>
  <c r="O20" i="12" s="1"/>
  <c r="X10" i="12"/>
  <c r="N11" i="12"/>
  <c r="O11" i="12"/>
  <c r="W21" i="12" s="1"/>
  <c r="P11" i="12"/>
  <c r="Q11" i="12"/>
  <c r="R11" i="12"/>
  <c r="S11" i="12"/>
  <c r="S21" i="12" s="1"/>
  <c r="T11" i="12"/>
  <c r="U11" i="12"/>
  <c r="V11" i="12"/>
  <c r="W11" i="12"/>
  <c r="O21" i="12" s="1"/>
  <c r="X11" i="12"/>
  <c r="N12" i="12"/>
  <c r="O12" i="12"/>
  <c r="P12" i="12"/>
  <c r="V22" i="12" s="1"/>
  <c r="Q12" i="12"/>
  <c r="R12" i="12"/>
  <c r="S12" i="12"/>
  <c r="T12" i="12"/>
  <c r="R22" i="12" s="1"/>
  <c r="U12" i="12"/>
  <c r="V12" i="12"/>
  <c r="W12" i="12"/>
  <c r="X12" i="12"/>
  <c r="N22" i="12" s="1"/>
  <c r="N13" i="12"/>
  <c r="O13" i="12"/>
  <c r="P13" i="12"/>
  <c r="Q13" i="12"/>
  <c r="U23" i="12" s="1"/>
  <c r="R13" i="12"/>
  <c r="T23" i="12" s="1"/>
  <c r="S13" i="12"/>
  <c r="T13" i="12"/>
  <c r="U13" i="12"/>
  <c r="Q23" i="12" s="1"/>
  <c r="V13" i="12"/>
  <c r="P23" i="12" s="1"/>
  <c r="W13" i="12"/>
  <c r="X13" i="12"/>
  <c r="N14" i="12"/>
  <c r="O14" i="12"/>
  <c r="W24" i="12" s="1"/>
  <c r="P14" i="12"/>
  <c r="Q14" i="12"/>
  <c r="R14" i="12"/>
  <c r="S14" i="12"/>
  <c r="S24" i="12" s="1"/>
  <c r="T14" i="12"/>
  <c r="U14" i="12"/>
  <c r="V14" i="12"/>
  <c r="W14" i="12"/>
  <c r="O24" i="12" s="1"/>
  <c r="X14" i="12"/>
  <c r="N15" i="12"/>
  <c r="O15" i="12"/>
  <c r="W25" i="12" s="1"/>
  <c r="P15" i="12"/>
  <c r="Q15" i="12"/>
  <c r="R15" i="12"/>
  <c r="S15" i="12"/>
  <c r="S25" i="12" s="1"/>
  <c r="T15" i="12"/>
  <c r="U15" i="12"/>
  <c r="V15" i="12"/>
  <c r="W15" i="12"/>
  <c r="O25" i="12" s="1"/>
  <c r="X15" i="12"/>
  <c r="N16" i="12"/>
  <c r="O16" i="12"/>
  <c r="P16" i="12"/>
  <c r="V26" i="12" s="1"/>
  <c r="Q16" i="12"/>
  <c r="R16" i="12"/>
  <c r="S16" i="12"/>
  <c r="T16" i="12"/>
  <c r="R26" i="12" s="1"/>
  <c r="U16" i="12"/>
  <c r="V16" i="12"/>
  <c r="W16" i="12"/>
  <c r="X16" i="12"/>
  <c r="N26" i="12" s="1"/>
  <c r="N17" i="12"/>
  <c r="O17" i="12"/>
  <c r="P17" i="12"/>
  <c r="Q17" i="12"/>
  <c r="U27" i="12" s="1"/>
  <c r="R17" i="12"/>
  <c r="T27" i="12" s="1"/>
  <c r="S17" i="12"/>
  <c r="T17" i="12"/>
  <c r="U17" i="12"/>
  <c r="Q27" i="12" s="1"/>
  <c r="V17" i="12"/>
  <c r="P27" i="12" s="1"/>
  <c r="W17" i="12"/>
  <c r="X17" i="12"/>
  <c r="N19" i="12"/>
  <c r="N29" i="12" s="1"/>
  <c r="O19" i="12"/>
  <c r="R19" i="12"/>
  <c r="S19" i="12"/>
  <c r="S29" i="12" s="1"/>
  <c r="V19" i="12"/>
  <c r="V29" i="12" s="1"/>
  <c r="W19" i="12"/>
  <c r="N20" i="12"/>
  <c r="P20" i="12"/>
  <c r="P30" i="12" s="1"/>
  <c r="Q20" i="12"/>
  <c r="Q30" i="12" s="1"/>
  <c r="R20" i="12"/>
  <c r="T20" i="12"/>
  <c r="T30" i="12" s="1"/>
  <c r="U20" i="12"/>
  <c r="U30" i="12" s="1"/>
  <c r="V20" i="12"/>
  <c r="N21" i="12"/>
  <c r="P21" i="12"/>
  <c r="Q21" i="12"/>
  <c r="R21" i="12"/>
  <c r="R31" i="12" s="1"/>
  <c r="T21" i="12"/>
  <c r="U21" i="12"/>
  <c r="V21" i="12"/>
  <c r="V31" i="12" s="1"/>
  <c r="O22" i="12"/>
  <c r="P22" i="12"/>
  <c r="Q22" i="12"/>
  <c r="S22" i="12"/>
  <c r="T22" i="12"/>
  <c r="T32" i="12" s="1"/>
  <c r="U22" i="12"/>
  <c r="W22" i="12"/>
  <c r="N23" i="12"/>
  <c r="N33" i="12" s="1"/>
  <c r="O23" i="12"/>
  <c r="O33" i="12" s="1"/>
  <c r="R23" i="12"/>
  <c r="S23" i="12"/>
  <c r="V23" i="12"/>
  <c r="V33" i="12" s="1"/>
  <c r="W23" i="12"/>
  <c r="W33" i="12" s="1"/>
  <c r="N24" i="12"/>
  <c r="P24" i="12"/>
  <c r="P34" i="12" s="1"/>
  <c r="Q24" i="12"/>
  <c r="Q34" i="12" s="1"/>
  <c r="R24" i="12"/>
  <c r="T24" i="12"/>
  <c r="T34" i="12" s="1"/>
  <c r="U24" i="12"/>
  <c r="U34" i="12" s="1"/>
  <c r="V24" i="12"/>
  <c r="N25" i="12"/>
  <c r="Q35" i="12" s="1"/>
  <c r="P25" i="12"/>
  <c r="Q25" i="12"/>
  <c r="R25" i="12"/>
  <c r="R35" i="12" s="1"/>
  <c r="T25" i="12"/>
  <c r="U25" i="12"/>
  <c r="V25" i="12"/>
  <c r="O26" i="12"/>
  <c r="P26" i="12"/>
  <c r="P36" i="12" s="1"/>
  <c r="Q26" i="12"/>
  <c r="S26" i="12"/>
  <c r="T26" i="12"/>
  <c r="T36" i="12" s="1"/>
  <c r="U26" i="12"/>
  <c r="U36" i="12" s="1"/>
  <c r="W26" i="12"/>
  <c r="N27" i="12"/>
  <c r="O27" i="12"/>
  <c r="O37" i="12" s="1"/>
  <c r="R27" i="12"/>
  <c r="R37" i="12" s="1"/>
  <c r="S27" i="12"/>
  <c r="V27" i="12"/>
  <c r="W27" i="12"/>
  <c r="W37" i="12" s="1"/>
  <c r="N102" i="12"/>
  <c r="N113" i="12" s="1"/>
  <c r="O102" i="12"/>
  <c r="R102" i="12"/>
  <c r="O113" i="12" s="1"/>
  <c r="S102" i="12"/>
  <c r="V102" i="12"/>
  <c r="W102" i="12"/>
  <c r="N103" i="12"/>
  <c r="P103" i="12"/>
  <c r="Q103" i="12"/>
  <c r="R103" i="12"/>
  <c r="T103" i="12"/>
  <c r="U103" i="12"/>
  <c r="V103" i="12"/>
  <c r="N104" i="12"/>
  <c r="P104" i="12"/>
  <c r="Q104" i="12"/>
  <c r="R104" i="12"/>
  <c r="T104" i="12"/>
  <c r="U104" i="12"/>
  <c r="V104" i="12"/>
  <c r="O105" i="12"/>
  <c r="P105" i="12"/>
  <c r="Q105" i="12"/>
  <c r="S105" i="12"/>
  <c r="T105" i="12"/>
  <c r="U105" i="12"/>
  <c r="W105" i="12"/>
  <c r="N106" i="12"/>
  <c r="O106" i="12"/>
  <c r="R106" i="12"/>
  <c r="O115" i="12" s="1"/>
  <c r="S106" i="12"/>
  <c r="V106" i="12"/>
  <c r="W106" i="12"/>
  <c r="N107" i="12"/>
  <c r="P107" i="12"/>
  <c r="Q107" i="12"/>
  <c r="R107" i="12"/>
  <c r="T107" i="12"/>
  <c r="U107" i="12"/>
  <c r="V107" i="12"/>
  <c r="N108" i="12"/>
  <c r="P108" i="12"/>
  <c r="Q108" i="12"/>
  <c r="R108" i="12"/>
  <c r="T108" i="12"/>
  <c r="U108" i="12"/>
  <c r="V108" i="12"/>
  <c r="O109" i="12"/>
  <c r="P109" i="12"/>
  <c r="Q109" i="12"/>
  <c r="S109" i="12"/>
  <c r="T109" i="12"/>
  <c r="U109" i="12"/>
  <c r="W109" i="12"/>
  <c r="N110" i="12"/>
  <c r="O110" i="12"/>
  <c r="R110" i="12"/>
  <c r="S110" i="12"/>
  <c r="V110" i="12"/>
  <c r="W110" i="12"/>
  <c r="N115" i="12"/>
  <c r="Q116" i="12"/>
  <c r="N9" i="13"/>
  <c r="O9" i="13"/>
  <c r="P9" i="13"/>
  <c r="Q9" i="13"/>
  <c r="R9" i="13"/>
  <c r="S9" i="13"/>
  <c r="T9" i="13"/>
  <c r="U9" i="13"/>
  <c r="V9" i="13"/>
  <c r="W9" i="13"/>
  <c r="X9" i="13"/>
  <c r="N10" i="13"/>
  <c r="O10" i="13"/>
  <c r="P10" i="13"/>
  <c r="Q10" i="13"/>
  <c r="R10" i="13"/>
  <c r="S10" i="13"/>
  <c r="T10" i="13"/>
  <c r="U10" i="13"/>
  <c r="V10" i="13"/>
  <c r="W10" i="13"/>
  <c r="X10" i="13"/>
  <c r="N11" i="13"/>
  <c r="O11" i="13"/>
  <c r="P11" i="13"/>
  <c r="Q11" i="13"/>
  <c r="R11" i="13"/>
  <c r="S11" i="13"/>
  <c r="T11" i="13"/>
  <c r="U11" i="13"/>
  <c r="V11" i="13"/>
  <c r="W11" i="13"/>
  <c r="X11" i="13"/>
  <c r="N12" i="13"/>
  <c r="O12" i="13"/>
  <c r="P12" i="13"/>
  <c r="Q12" i="13"/>
  <c r="R12" i="13"/>
  <c r="S12" i="13"/>
  <c r="T12" i="13"/>
  <c r="U12" i="13"/>
  <c r="V12" i="13"/>
  <c r="W12" i="13"/>
  <c r="X12" i="13"/>
  <c r="N13" i="13"/>
  <c r="O13" i="13"/>
  <c r="P13" i="13"/>
  <c r="Q13" i="13"/>
  <c r="R13" i="13"/>
  <c r="S13" i="13"/>
  <c r="T13" i="13"/>
  <c r="U13" i="13"/>
  <c r="V13" i="13"/>
  <c r="W13" i="13"/>
  <c r="X13" i="13"/>
  <c r="N14" i="13"/>
  <c r="O14" i="13"/>
  <c r="P14" i="13"/>
  <c r="Q14" i="13"/>
  <c r="R14" i="13"/>
  <c r="S14" i="13"/>
  <c r="T14" i="13"/>
  <c r="U14" i="13"/>
  <c r="V14" i="13"/>
  <c r="W14" i="13"/>
  <c r="X14" i="13"/>
  <c r="N15" i="13"/>
  <c r="O15" i="13"/>
  <c r="P15" i="13"/>
  <c r="Q15" i="13"/>
  <c r="R15" i="13"/>
  <c r="S15" i="13"/>
  <c r="T15" i="13"/>
  <c r="U15" i="13"/>
  <c r="V15" i="13"/>
  <c r="W15" i="13"/>
  <c r="X15" i="13"/>
  <c r="N16" i="13"/>
  <c r="O16" i="13"/>
  <c r="P16" i="13"/>
  <c r="Q16" i="13"/>
  <c r="R16" i="13"/>
  <c r="S16" i="13"/>
  <c r="T16" i="13"/>
  <c r="U16" i="13"/>
  <c r="V16" i="13"/>
  <c r="W16" i="13"/>
  <c r="X16" i="13"/>
  <c r="N17" i="13"/>
  <c r="O17" i="13"/>
  <c r="P17" i="13"/>
  <c r="Q17" i="13"/>
  <c r="R17" i="13"/>
  <c r="S17" i="13"/>
  <c r="T17" i="13"/>
  <c r="U17" i="13"/>
  <c r="V17" i="13"/>
  <c r="W17" i="13"/>
  <c r="X17" i="13"/>
  <c r="P20" i="13"/>
  <c r="N32" i="13" s="1"/>
  <c r="P21" i="13"/>
  <c r="P22" i="13"/>
  <c r="P23" i="13"/>
  <c r="O35" i="13" s="1"/>
  <c r="P24" i="13"/>
  <c r="N36" i="13" s="1"/>
  <c r="P25" i="13"/>
  <c r="P26" i="13"/>
  <c r="P27" i="13"/>
  <c r="O39" i="13" s="1"/>
  <c r="P28" i="13"/>
  <c r="P32" i="13"/>
  <c r="Q32" i="13"/>
  <c r="T32" i="13"/>
  <c r="U32" i="13"/>
  <c r="N33" i="13"/>
  <c r="O33" i="13"/>
  <c r="P33" i="13"/>
  <c r="Q33" i="13"/>
  <c r="R33" i="13"/>
  <c r="S33" i="13"/>
  <c r="T33" i="13"/>
  <c r="U33" i="13"/>
  <c r="V33" i="13"/>
  <c r="W33" i="13"/>
  <c r="N34" i="13"/>
  <c r="O34" i="13"/>
  <c r="P34" i="13"/>
  <c r="Q34" i="13"/>
  <c r="R34" i="13"/>
  <c r="S34" i="13"/>
  <c r="T34" i="13"/>
  <c r="U34" i="13"/>
  <c r="V34" i="13"/>
  <c r="W34" i="13"/>
  <c r="N35" i="13"/>
  <c r="R35" i="13"/>
  <c r="V35" i="13"/>
  <c r="P36" i="13"/>
  <c r="Q36" i="13"/>
  <c r="T36" i="13"/>
  <c r="U36" i="13"/>
  <c r="N37" i="13"/>
  <c r="O37" i="13"/>
  <c r="P37" i="13"/>
  <c r="Q37" i="13"/>
  <c r="R37" i="13"/>
  <c r="S37" i="13"/>
  <c r="T37" i="13"/>
  <c r="U37" i="13"/>
  <c r="V37" i="13"/>
  <c r="W37" i="13"/>
  <c r="N38" i="13"/>
  <c r="O38" i="13"/>
  <c r="P38" i="13"/>
  <c r="Q38" i="13"/>
  <c r="R38" i="13"/>
  <c r="S38" i="13"/>
  <c r="T38" i="13"/>
  <c r="U38" i="13"/>
  <c r="V38" i="13"/>
  <c r="W38" i="13"/>
  <c r="N39" i="13"/>
  <c r="R39" i="13"/>
  <c r="V39" i="13"/>
  <c r="N40" i="13"/>
  <c r="O40" i="13"/>
  <c r="P40" i="13"/>
  <c r="Q40" i="13"/>
  <c r="R40" i="13"/>
  <c r="S40" i="13"/>
  <c r="T40" i="13"/>
  <c r="U40" i="13"/>
  <c r="V40" i="13"/>
  <c r="W40" i="13"/>
  <c r="N102" i="13"/>
  <c r="N113" i="13" s="1"/>
  <c r="O102" i="13"/>
  <c r="P102" i="13"/>
  <c r="Q102" i="13"/>
  <c r="R102" i="13"/>
  <c r="O113" i="13" s="1"/>
  <c r="S102" i="13"/>
  <c r="T102" i="13"/>
  <c r="U102" i="13"/>
  <c r="V102" i="13"/>
  <c r="W102" i="13"/>
  <c r="N103" i="13"/>
  <c r="O103" i="13"/>
  <c r="P103" i="13"/>
  <c r="Q103" i="13"/>
  <c r="R103" i="13"/>
  <c r="S103" i="13"/>
  <c r="T103" i="13"/>
  <c r="U103" i="13"/>
  <c r="V103" i="13"/>
  <c r="W103" i="13"/>
  <c r="N104" i="13"/>
  <c r="O104" i="13"/>
  <c r="P104" i="13"/>
  <c r="Q104" i="13"/>
  <c r="R104" i="13"/>
  <c r="S104" i="13"/>
  <c r="T104" i="13"/>
  <c r="U104" i="13"/>
  <c r="V104" i="13"/>
  <c r="W104" i="13"/>
  <c r="N105" i="13"/>
  <c r="O105" i="13"/>
  <c r="P105" i="13"/>
  <c r="Q105" i="13"/>
  <c r="R105" i="13"/>
  <c r="S105" i="13"/>
  <c r="T105" i="13"/>
  <c r="U105" i="13"/>
  <c r="V105" i="13"/>
  <c r="W105" i="13"/>
  <c r="N106" i="13"/>
  <c r="O106" i="13"/>
  <c r="P106" i="13"/>
  <c r="Q106" i="13"/>
  <c r="R106" i="13"/>
  <c r="O115" i="13" s="1"/>
  <c r="S106" i="13"/>
  <c r="T106" i="13"/>
  <c r="U106" i="13"/>
  <c r="V106" i="13"/>
  <c r="W106" i="13"/>
  <c r="P115" i="13" s="1"/>
  <c r="N107" i="13"/>
  <c r="O107" i="13"/>
  <c r="P107" i="13"/>
  <c r="Q107" i="13"/>
  <c r="R107" i="13"/>
  <c r="S107" i="13"/>
  <c r="T107" i="13"/>
  <c r="U107" i="13"/>
  <c r="V107" i="13"/>
  <c r="W107" i="13"/>
  <c r="N108" i="13"/>
  <c r="O108" i="13"/>
  <c r="P108" i="13"/>
  <c r="Q108" i="13"/>
  <c r="R108" i="13"/>
  <c r="S108" i="13"/>
  <c r="T108" i="13"/>
  <c r="U108" i="13"/>
  <c r="V108" i="13"/>
  <c r="W108" i="13"/>
  <c r="N109" i="13"/>
  <c r="O109" i="13"/>
  <c r="P109" i="13"/>
  <c r="Q109" i="13"/>
  <c r="R109" i="13"/>
  <c r="S109" i="13"/>
  <c r="T109" i="13"/>
  <c r="U109" i="13"/>
  <c r="V109" i="13"/>
  <c r="W109" i="13"/>
  <c r="N110" i="13"/>
  <c r="N114" i="13" s="1"/>
  <c r="O110" i="13"/>
  <c r="P110" i="13"/>
  <c r="Q110" i="13"/>
  <c r="R110" i="13"/>
  <c r="S110" i="13"/>
  <c r="T110" i="13"/>
  <c r="U110" i="13"/>
  <c r="V110" i="13"/>
  <c r="W110" i="13"/>
  <c r="P113" i="13"/>
  <c r="Y113" i="13" s="1"/>
  <c r="O114" i="13"/>
  <c r="O152" i="13" s="1"/>
  <c r="P114" i="13"/>
  <c r="P152" i="13" s="1"/>
  <c r="N115" i="13"/>
  <c r="N153" i="13" s="1"/>
  <c r="Q116" i="13"/>
  <c r="N9" i="14"/>
  <c r="O9" i="14"/>
  <c r="P9" i="14"/>
  <c r="Q9" i="14"/>
  <c r="R9" i="14"/>
  <c r="S9" i="14"/>
  <c r="T9" i="14"/>
  <c r="U9" i="14"/>
  <c r="V9" i="14"/>
  <c r="W9" i="14"/>
  <c r="X9" i="14"/>
  <c r="N10" i="14"/>
  <c r="O10" i="14"/>
  <c r="P10" i="14"/>
  <c r="Q10" i="14"/>
  <c r="R10" i="14"/>
  <c r="S10" i="14"/>
  <c r="T10" i="14"/>
  <c r="U10" i="14"/>
  <c r="V10" i="14"/>
  <c r="W10" i="14"/>
  <c r="X10" i="14"/>
  <c r="N11" i="14"/>
  <c r="O11" i="14"/>
  <c r="P11" i="14"/>
  <c r="Q11" i="14"/>
  <c r="R11" i="14"/>
  <c r="S11" i="14"/>
  <c r="T11" i="14"/>
  <c r="U11" i="14"/>
  <c r="V11" i="14"/>
  <c r="W11" i="14"/>
  <c r="X11" i="14"/>
  <c r="N12" i="14"/>
  <c r="O12" i="14"/>
  <c r="P12" i="14"/>
  <c r="Q12" i="14"/>
  <c r="R12" i="14"/>
  <c r="S12" i="14"/>
  <c r="T12" i="14"/>
  <c r="U12" i="14"/>
  <c r="V12" i="14"/>
  <c r="W12" i="14"/>
  <c r="X12" i="14"/>
  <c r="N13" i="14"/>
  <c r="O13" i="14"/>
  <c r="P13" i="14"/>
  <c r="Q13" i="14"/>
  <c r="R13" i="14"/>
  <c r="S13" i="14"/>
  <c r="T13" i="14"/>
  <c r="U13" i="14"/>
  <c r="V13" i="14"/>
  <c r="W13" i="14"/>
  <c r="X13" i="14"/>
  <c r="N14" i="14"/>
  <c r="O14" i="14"/>
  <c r="P14" i="14"/>
  <c r="Q14" i="14"/>
  <c r="R14" i="14"/>
  <c r="S14" i="14"/>
  <c r="T14" i="14"/>
  <c r="U14" i="14"/>
  <c r="V14" i="14"/>
  <c r="W14" i="14"/>
  <c r="X14" i="14"/>
  <c r="N15" i="14"/>
  <c r="O15" i="14"/>
  <c r="P15" i="14"/>
  <c r="Q15" i="14"/>
  <c r="R15" i="14"/>
  <c r="S15" i="14"/>
  <c r="T15" i="14"/>
  <c r="U15" i="14"/>
  <c r="V15" i="14"/>
  <c r="W15" i="14"/>
  <c r="X15" i="14"/>
  <c r="N16" i="14"/>
  <c r="O16" i="14"/>
  <c r="P16" i="14"/>
  <c r="Q16" i="14"/>
  <c r="R16" i="14"/>
  <c r="S16" i="14"/>
  <c r="T16" i="14"/>
  <c r="U16" i="14"/>
  <c r="V16" i="14"/>
  <c r="W16" i="14"/>
  <c r="X16" i="14"/>
  <c r="N17" i="14"/>
  <c r="O17" i="14"/>
  <c r="P17" i="14"/>
  <c r="Q17" i="14"/>
  <c r="R17" i="14"/>
  <c r="S17" i="14"/>
  <c r="T17" i="14"/>
  <c r="U17" i="14"/>
  <c r="V17" i="14"/>
  <c r="W17" i="14"/>
  <c r="X17" i="14"/>
  <c r="AA21" i="14"/>
  <c r="AB21" i="14"/>
  <c r="AC21" i="14"/>
  <c r="AD21" i="14"/>
  <c r="AE21" i="14"/>
  <c r="AF21" i="14"/>
  <c r="AG21" i="14"/>
  <c r="AH21" i="14"/>
  <c r="AI21" i="14"/>
  <c r="AJ21" i="14"/>
  <c r="AA22" i="14"/>
  <c r="AB22" i="14"/>
  <c r="AC22" i="14"/>
  <c r="AD22" i="14"/>
  <c r="AE22" i="14"/>
  <c r="AF22" i="14"/>
  <c r="AG22" i="14"/>
  <c r="AH22" i="14"/>
  <c r="AI22" i="14"/>
  <c r="AJ22" i="14"/>
  <c r="AA23" i="14"/>
  <c r="AB23" i="14"/>
  <c r="AC23" i="14"/>
  <c r="AD23" i="14"/>
  <c r="AE23" i="14"/>
  <c r="AF23" i="14"/>
  <c r="AG23" i="14"/>
  <c r="AH23" i="14"/>
  <c r="AI23" i="14"/>
  <c r="AJ23" i="14"/>
  <c r="AA24" i="14"/>
  <c r="AB24" i="14"/>
  <c r="AC24" i="14"/>
  <c r="AD24" i="14"/>
  <c r="AE24" i="14"/>
  <c r="AF24" i="14"/>
  <c r="AG24" i="14"/>
  <c r="AH24" i="14"/>
  <c r="AI24" i="14"/>
  <c r="AJ24" i="14"/>
  <c r="AA25" i="14"/>
  <c r="AB25" i="14"/>
  <c r="AC25" i="14"/>
  <c r="AD25" i="14"/>
  <c r="AE25" i="14"/>
  <c r="AF25" i="14"/>
  <c r="AG25" i="14"/>
  <c r="AH25" i="14"/>
  <c r="AI25" i="14"/>
  <c r="AJ25" i="14"/>
  <c r="AA26" i="14"/>
  <c r="AB26" i="14"/>
  <c r="AC26" i="14"/>
  <c r="AD26" i="14"/>
  <c r="AE26" i="14"/>
  <c r="AF26" i="14"/>
  <c r="AG26" i="14"/>
  <c r="AH26" i="14"/>
  <c r="AI26" i="14"/>
  <c r="AJ26" i="14"/>
  <c r="AA27" i="14"/>
  <c r="AB27" i="14"/>
  <c r="AC27" i="14"/>
  <c r="AD27" i="14"/>
  <c r="AE27" i="14"/>
  <c r="AF27" i="14"/>
  <c r="AG27" i="14"/>
  <c r="AH27" i="14"/>
  <c r="AI27" i="14"/>
  <c r="AJ27" i="14"/>
  <c r="AA28" i="14"/>
  <c r="AB28" i="14"/>
  <c r="AC28" i="14"/>
  <c r="AD28" i="14"/>
  <c r="AE28" i="14"/>
  <c r="AF28" i="14"/>
  <c r="AG28" i="14"/>
  <c r="AH28" i="14"/>
  <c r="AI28" i="14"/>
  <c r="AJ28" i="14"/>
  <c r="AA29" i="14"/>
  <c r="AB29" i="14"/>
  <c r="AC29" i="14"/>
  <c r="AD29" i="14"/>
  <c r="AE29" i="14"/>
  <c r="AF29" i="14"/>
  <c r="AG29" i="14"/>
  <c r="AH29" i="14"/>
  <c r="AI29" i="14"/>
  <c r="AJ29" i="14"/>
  <c r="N102" i="14"/>
  <c r="O102" i="14"/>
  <c r="P102" i="14"/>
  <c r="Q102" i="14"/>
  <c r="R102" i="14"/>
  <c r="S102" i="14"/>
  <c r="T102" i="14"/>
  <c r="U102" i="14"/>
  <c r="V102" i="14"/>
  <c r="W102" i="14"/>
  <c r="P113" i="14" s="1"/>
  <c r="N103" i="14"/>
  <c r="O103" i="14"/>
  <c r="P103" i="14"/>
  <c r="Q103" i="14"/>
  <c r="R103" i="14"/>
  <c r="O113" i="14" s="1"/>
  <c r="S103" i="14"/>
  <c r="T103" i="14"/>
  <c r="U103" i="14"/>
  <c r="V103" i="14"/>
  <c r="W103" i="14"/>
  <c r="N104" i="14"/>
  <c r="O104" i="14"/>
  <c r="P104" i="14"/>
  <c r="Q104" i="14"/>
  <c r="R104" i="14"/>
  <c r="S104" i="14"/>
  <c r="T104" i="14"/>
  <c r="U104" i="14"/>
  <c r="V104" i="14"/>
  <c r="W104" i="14"/>
  <c r="N105" i="14"/>
  <c r="N114" i="14" s="1"/>
  <c r="O105" i="14"/>
  <c r="P105" i="14"/>
  <c r="Q105" i="14"/>
  <c r="R105" i="14"/>
  <c r="O114" i="14" s="1"/>
  <c r="S105" i="14"/>
  <c r="T105" i="14"/>
  <c r="U105" i="14"/>
  <c r="V105" i="14"/>
  <c r="W105" i="14"/>
  <c r="N106" i="14"/>
  <c r="O106" i="14"/>
  <c r="P106" i="14"/>
  <c r="Q106" i="14"/>
  <c r="R106" i="14"/>
  <c r="S106" i="14"/>
  <c r="T106" i="14"/>
  <c r="U106" i="14"/>
  <c r="V106" i="14"/>
  <c r="W106" i="14"/>
  <c r="P115" i="14" s="1"/>
  <c r="P153" i="14" s="1"/>
  <c r="N107" i="14"/>
  <c r="O107" i="14"/>
  <c r="P107" i="14"/>
  <c r="Q107" i="14"/>
  <c r="R107" i="14"/>
  <c r="S107" i="14"/>
  <c r="T107" i="14"/>
  <c r="U107" i="14"/>
  <c r="V107" i="14"/>
  <c r="W107" i="14"/>
  <c r="N108" i="14"/>
  <c r="O108" i="14"/>
  <c r="P108" i="14"/>
  <c r="Q108" i="14"/>
  <c r="R108" i="14"/>
  <c r="S108" i="14"/>
  <c r="T108" i="14"/>
  <c r="U108" i="14"/>
  <c r="V108" i="14"/>
  <c r="W108" i="14"/>
  <c r="N109" i="14"/>
  <c r="O109" i="14"/>
  <c r="P109" i="14"/>
  <c r="Q109" i="14"/>
  <c r="R109" i="14"/>
  <c r="S109" i="14"/>
  <c r="T109" i="14"/>
  <c r="U109" i="14"/>
  <c r="V109" i="14"/>
  <c r="W109" i="14"/>
  <c r="N110" i="14"/>
  <c r="O110" i="14"/>
  <c r="P110" i="14"/>
  <c r="Q110" i="14"/>
  <c r="R110" i="14"/>
  <c r="S110" i="14"/>
  <c r="T110" i="14"/>
  <c r="U110" i="14"/>
  <c r="V110" i="14"/>
  <c r="W110" i="14"/>
  <c r="N113" i="14"/>
  <c r="P114" i="14"/>
  <c r="N115" i="14"/>
  <c r="O115" i="14"/>
  <c r="Q116" i="14"/>
  <c r="O152" i="14"/>
  <c r="N9" i="15"/>
  <c r="O9" i="15"/>
  <c r="P9" i="15"/>
  <c r="Q9" i="15"/>
  <c r="R9" i="15"/>
  <c r="S9" i="15"/>
  <c r="T9" i="15"/>
  <c r="U9" i="15"/>
  <c r="V9" i="15"/>
  <c r="W9" i="15"/>
  <c r="X9" i="15"/>
  <c r="N10" i="15"/>
  <c r="O10" i="15"/>
  <c r="P10" i="15"/>
  <c r="Q10" i="15"/>
  <c r="R10" i="15"/>
  <c r="S10" i="15"/>
  <c r="T10" i="15"/>
  <c r="U10" i="15"/>
  <c r="V10" i="15"/>
  <c r="W10" i="15"/>
  <c r="X10" i="15"/>
  <c r="N11" i="15"/>
  <c r="O11" i="15"/>
  <c r="P11" i="15"/>
  <c r="Q11" i="15"/>
  <c r="R11" i="15"/>
  <c r="S11" i="15"/>
  <c r="T11" i="15"/>
  <c r="U11" i="15"/>
  <c r="V11" i="15"/>
  <c r="W11" i="15"/>
  <c r="X11" i="15"/>
  <c r="N12" i="15"/>
  <c r="O12" i="15"/>
  <c r="P12" i="15"/>
  <c r="Q12" i="15"/>
  <c r="R12" i="15"/>
  <c r="S12" i="15"/>
  <c r="T12" i="15"/>
  <c r="U12" i="15"/>
  <c r="V12" i="15"/>
  <c r="W12" i="15"/>
  <c r="X12" i="15"/>
  <c r="N13" i="15"/>
  <c r="O13" i="15"/>
  <c r="P13" i="15"/>
  <c r="Q13" i="15"/>
  <c r="R13" i="15"/>
  <c r="S13" i="15"/>
  <c r="T13" i="15"/>
  <c r="U13" i="15"/>
  <c r="V13" i="15"/>
  <c r="W13" i="15"/>
  <c r="X13" i="15"/>
  <c r="N14" i="15"/>
  <c r="O14" i="15"/>
  <c r="P14" i="15"/>
  <c r="Q14" i="15"/>
  <c r="R14" i="15"/>
  <c r="S14" i="15"/>
  <c r="T14" i="15"/>
  <c r="U14" i="15"/>
  <c r="V14" i="15"/>
  <c r="W14" i="15"/>
  <c r="X14" i="15"/>
  <c r="N15" i="15"/>
  <c r="O15" i="15"/>
  <c r="P15" i="15"/>
  <c r="Q15" i="15"/>
  <c r="R15" i="15"/>
  <c r="S15" i="15"/>
  <c r="T15" i="15"/>
  <c r="U15" i="15"/>
  <c r="V15" i="15"/>
  <c r="W15" i="15"/>
  <c r="X15" i="15"/>
  <c r="N16" i="15"/>
  <c r="O16" i="15"/>
  <c r="P16" i="15"/>
  <c r="Q16" i="15"/>
  <c r="R16" i="15"/>
  <c r="S16" i="15"/>
  <c r="T16" i="15"/>
  <c r="U16" i="15"/>
  <c r="V16" i="15"/>
  <c r="W16" i="15"/>
  <c r="X16" i="15"/>
  <c r="N17" i="15"/>
  <c r="O17" i="15"/>
  <c r="P17" i="15"/>
  <c r="Q17" i="15"/>
  <c r="R17" i="15"/>
  <c r="S17" i="15"/>
  <c r="T17" i="15"/>
  <c r="U17" i="15"/>
  <c r="V17" i="15"/>
  <c r="W17" i="15"/>
  <c r="X17" i="15"/>
  <c r="N32" i="15"/>
  <c r="O32" i="15"/>
  <c r="P32" i="15"/>
  <c r="Q32" i="15"/>
  <c r="R32" i="15"/>
  <c r="S32" i="15"/>
  <c r="T32" i="15"/>
  <c r="U32" i="15"/>
  <c r="V32" i="15"/>
  <c r="W32" i="15"/>
  <c r="N33" i="15"/>
  <c r="O33" i="15"/>
  <c r="P33" i="15"/>
  <c r="Q33" i="15"/>
  <c r="R33" i="15"/>
  <c r="S33" i="15"/>
  <c r="T33" i="15"/>
  <c r="U33" i="15"/>
  <c r="V33" i="15"/>
  <c r="W33" i="15"/>
  <c r="N34" i="15"/>
  <c r="O34" i="15"/>
  <c r="P34" i="15"/>
  <c r="Q34" i="15"/>
  <c r="R34" i="15"/>
  <c r="S34" i="15"/>
  <c r="T34" i="15"/>
  <c r="U34" i="15"/>
  <c r="V34" i="15"/>
  <c r="W34" i="15"/>
  <c r="N35" i="15"/>
  <c r="O35" i="15"/>
  <c r="P35" i="15"/>
  <c r="Q35" i="15"/>
  <c r="R35" i="15"/>
  <c r="S35" i="15"/>
  <c r="T35" i="15"/>
  <c r="U35" i="15"/>
  <c r="V35" i="15"/>
  <c r="W35" i="15"/>
  <c r="N36" i="15"/>
  <c r="O36" i="15"/>
  <c r="P36" i="15"/>
  <c r="Q36" i="15"/>
  <c r="R36" i="15"/>
  <c r="S36" i="15"/>
  <c r="T36" i="15"/>
  <c r="U36" i="15"/>
  <c r="V36" i="15"/>
  <c r="W36" i="15"/>
  <c r="N37" i="15"/>
  <c r="O37" i="15"/>
  <c r="P37" i="15"/>
  <c r="Q37" i="15"/>
  <c r="R37" i="15"/>
  <c r="S37" i="15"/>
  <c r="T37" i="15"/>
  <c r="U37" i="15"/>
  <c r="V37" i="15"/>
  <c r="W37" i="15"/>
  <c r="N38" i="15"/>
  <c r="O38" i="15"/>
  <c r="P38" i="15"/>
  <c r="Q38" i="15"/>
  <c r="R38" i="15"/>
  <c r="S38" i="15"/>
  <c r="T38" i="15"/>
  <c r="U38" i="15"/>
  <c r="V38" i="15"/>
  <c r="W38" i="15"/>
  <c r="N39" i="15"/>
  <c r="O39" i="15"/>
  <c r="P39" i="15"/>
  <c r="Q39" i="15"/>
  <c r="R39" i="15"/>
  <c r="S39" i="15"/>
  <c r="T39" i="15"/>
  <c r="U39" i="15"/>
  <c r="V39" i="15"/>
  <c r="W39" i="15"/>
  <c r="N40" i="15"/>
  <c r="O40" i="15"/>
  <c r="P40" i="15"/>
  <c r="Q40" i="15"/>
  <c r="R40" i="15"/>
  <c r="S40" i="15"/>
  <c r="T40" i="15"/>
  <c r="U40" i="15"/>
  <c r="V40" i="15"/>
  <c r="W40" i="15"/>
  <c r="N102" i="15"/>
  <c r="O102" i="15"/>
  <c r="P102" i="15"/>
  <c r="Q102" i="15"/>
  <c r="R102" i="15"/>
  <c r="S102" i="15"/>
  <c r="T102" i="15"/>
  <c r="U102" i="15"/>
  <c r="V102" i="15"/>
  <c r="W102" i="15"/>
  <c r="N103" i="15"/>
  <c r="O103" i="15"/>
  <c r="P103" i="15"/>
  <c r="Q103" i="15"/>
  <c r="R103" i="15"/>
  <c r="O113" i="15" s="1"/>
  <c r="S103" i="15"/>
  <c r="T103" i="15"/>
  <c r="U103" i="15"/>
  <c r="V103" i="15"/>
  <c r="W103" i="15"/>
  <c r="P113" i="15" s="1"/>
  <c r="Y113" i="15" s="1"/>
  <c r="N104" i="15"/>
  <c r="O104" i="15"/>
  <c r="P104" i="15"/>
  <c r="Q104" i="15"/>
  <c r="R104" i="15"/>
  <c r="S104" i="15"/>
  <c r="T104" i="15"/>
  <c r="U104" i="15"/>
  <c r="V104" i="15"/>
  <c r="W104" i="15"/>
  <c r="N105" i="15"/>
  <c r="O105" i="15"/>
  <c r="P105" i="15"/>
  <c r="Q105" i="15"/>
  <c r="R105" i="15"/>
  <c r="S105" i="15"/>
  <c r="T105" i="15"/>
  <c r="U105" i="15"/>
  <c r="V105" i="15"/>
  <c r="W105" i="15"/>
  <c r="P114" i="15" s="1"/>
  <c r="N106" i="15"/>
  <c r="O106" i="15"/>
  <c r="P106" i="15"/>
  <c r="Q106" i="15"/>
  <c r="R106" i="15"/>
  <c r="S106" i="15"/>
  <c r="T106" i="15"/>
  <c r="U106" i="15"/>
  <c r="V106" i="15"/>
  <c r="W106" i="15"/>
  <c r="N107" i="15"/>
  <c r="O107" i="15"/>
  <c r="P107" i="15"/>
  <c r="Q107" i="15"/>
  <c r="R107" i="15"/>
  <c r="S107" i="15"/>
  <c r="T107" i="15"/>
  <c r="U107" i="15"/>
  <c r="V107" i="15"/>
  <c r="W107" i="15"/>
  <c r="N108" i="15"/>
  <c r="O108" i="15"/>
  <c r="P108" i="15"/>
  <c r="Q108" i="15"/>
  <c r="R108" i="15"/>
  <c r="S108" i="15"/>
  <c r="T108" i="15"/>
  <c r="U108" i="15"/>
  <c r="V108" i="15"/>
  <c r="W108" i="15"/>
  <c r="N109" i="15"/>
  <c r="O109" i="15"/>
  <c r="P109" i="15"/>
  <c r="Q109" i="15"/>
  <c r="R109" i="15"/>
  <c r="S109" i="15"/>
  <c r="T109" i="15"/>
  <c r="U109" i="15"/>
  <c r="V109" i="15"/>
  <c r="W109" i="15"/>
  <c r="N110" i="15"/>
  <c r="O110" i="15"/>
  <c r="P110" i="15"/>
  <c r="Q110" i="15"/>
  <c r="R110" i="15"/>
  <c r="S110" i="15"/>
  <c r="T110" i="15"/>
  <c r="U110" i="15"/>
  <c r="V110" i="15"/>
  <c r="W110" i="15"/>
  <c r="N113" i="15"/>
  <c r="N151" i="15" s="1"/>
  <c r="N115" i="15"/>
  <c r="O115" i="15"/>
  <c r="P115" i="15"/>
  <c r="X115" i="15"/>
  <c r="Q116" i="15"/>
  <c r="O151" i="15"/>
  <c r="N8" i="16"/>
  <c r="O8" i="16"/>
  <c r="P8" i="16"/>
  <c r="Q8" i="16"/>
  <c r="R8" i="16"/>
  <c r="S8" i="16"/>
  <c r="T8" i="16"/>
  <c r="U8" i="16"/>
  <c r="V8" i="16"/>
  <c r="W8" i="16"/>
  <c r="X8" i="16"/>
  <c r="N9" i="16"/>
  <c r="O9" i="16"/>
  <c r="P9" i="16"/>
  <c r="Q9" i="16"/>
  <c r="R9" i="16"/>
  <c r="S9" i="16"/>
  <c r="T9" i="16"/>
  <c r="U9" i="16"/>
  <c r="V9" i="16"/>
  <c r="W9" i="16"/>
  <c r="X9" i="16"/>
  <c r="N10" i="16"/>
  <c r="O10" i="16"/>
  <c r="P10" i="16"/>
  <c r="Q10" i="16"/>
  <c r="R10" i="16"/>
  <c r="S10" i="16"/>
  <c r="T10" i="16"/>
  <c r="U10" i="16"/>
  <c r="V10" i="16"/>
  <c r="W10" i="16"/>
  <c r="X10" i="16"/>
  <c r="N11" i="16"/>
  <c r="O11" i="16"/>
  <c r="P11" i="16"/>
  <c r="Q11" i="16"/>
  <c r="R11" i="16"/>
  <c r="S11" i="16"/>
  <c r="T11" i="16"/>
  <c r="U11" i="16"/>
  <c r="V11" i="16"/>
  <c r="W11" i="16"/>
  <c r="X11" i="16"/>
  <c r="N12" i="16"/>
  <c r="O12" i="16"/>
  <c r="P12" i="16"/>
  <c r="Q12" i="16"/>
  <c r="R12" i="16"/>
  <c r="S12" i="16"/>
  <c r="T12" i="16"/>
  <c r="U12" i="16"/>
  <c r="V12" i="16"/>
  <c r="W12" i="16"/>
  <c r="X12" i="16"/>
  <c r="N13" i="16"/>
  <c r="O13" i="16"/>
  <c r="P13" i="16"/>
  <c r="Q13" i="16"/>
  <c r="R13" i="16"/>
  <c r="S13" i="16"/>
  <c r="T13" i="16"/>
  <c r="U13" i="16"/>
  <c r="V13" i="16"/>
  <c r="W13" i="16"/>
  <c r="X13" i="16"/>
  <c r="N14" i="16"/>
  <c r="O14" i="16"/>
  <c r="P14" i="16"/>
  <c r="Q14" i="16"/>
  <c r="R14" i="16"/>
  <c r="S14" i="16"/>
  <c r="T14" i="16"/>
  <c r="U14" i="16"/>
  <c r="V14" i="16"/>
  <c r="W14" i="16"/>
  <c r="X14" i="16"/>
  <c r="N15" i="16"/>
  <c r="O15" i="16"/>
  <c r="P15" i="16"/>
  <c r="Q15" i="16"/>
  <c r="R15" i="16"/>
  <c r="S15" i="16"/>
  <c r="T15" i="16"/>
  <c r="U15" i="16"/>
  <c r="V15" i="16"/>
  <c r="W15" i="16"/>
  <c r="X15" i="16"/>
  <c r="N16" i="16"/>
  <c r="O16" i="16"/>
  <c r="P16" i="16"/>
  <c r="Q16" i="16"/>
  <c r="R16" i="16"/>
  <c r="S16" i="16"/>
  <c r="T16" i="16"/>
  <c r="U16" i="16"/>
  <c r="V16" i="16"/>
  <c r="W16" i="16"/>
  <c r="X16" i="16"/>
  <c r="N17" i="16"/>
  <c r="O17" i="16"/>
  <c r="P17" i="16"/>
  <c r="Q17" i="16"/>
  <c r="R17" i="16"/>
  <c r="S17" i="16"/>
  <c r="T17" i="16"/>
  <c r="U17" i="16"/>
  <c r="V17" i="16"/>
  <c r="W17" i="16"/>
  <c r="X17" i="16"/>
  <c r="N9" i="17"/>
  <c r="O9" i="17"/>
  <c r="P9" i="17"/>
  <c r="Q9" i="17"/>
  <c r="R9" i="17"/>
  <c r="S9" i="17"/>
  <c r="T9" i="17"/>
  <c r="U9" i="17"/>
  <c r="V9" i="17"/>
  <c r="W9" i="17"/>
  <c r="X9" i="17"/>
  <c r="N10" i="17"/>
  <c r="O10" i="17"/>
  <c r="P10" i="17"/>
  <c r="Q10" i="17"/>
  <c r="R10" i="17"/>
  <c r="S10" i="17"/>
  <c r="T10" i="17"/>
  <c r="U10" i="17"/>
  <c r="V10" i="17"/>
  <c r="W10" i="17"/>
  <c r="X10" i="17"/>
  <c r="N11" i="17"/>
  <c r="O11" i="17"/>
  <c r="P11" i="17"/>
  <c r="Q11" i="17"/>
  <c r="R11" i="17"/>
  <c r="S11" i="17"/>
  <c r="T11" i="17"/>
  <c r="U11" i="17"/>
  <c r="V11" i="17"/>
  <c r="W11" i="17"/>
  <c r="X11" i="17"/>
  <c r="N12" i="17"/>
  <c r="O12" i="17"/>
  <c r="P12" i="17"/>
  <c r="Q12" i="17"/>
  <c r="R12" i="17"/>
  <c r="S12" i="17"/>
  <c r="T12" i="17"/>
  <c r="U12" i="17"/>
  <c r="V12" i="17"/>
  <c r="W12" i="17"/>
  <c r="X12" i="17"/>
  <c r="N13" i="17"/>
  <c r="O13" i="17"/>
  <c r="P13" i="17"/>
  <c r="Q13" i="17"/>
  <c r="R13" i="17"/>
  <c r="S13" i="17"/>
  <c r="T13" i="17"/>
  <c r="U13" i="17"/>
  <c r="V13" i="17"/>
  <c r="W13" i="17"/>
  <c r="X13" i="17"/>
  <c r="N14" i="17"/>
  <c r="O14" i="17"/>
  <c r="P14" i="17"/>
  <c r="Q14" i="17"/>
  <c r="R14" i="17"/>
  <c r="S14" i="17"/>
  <c r="T14" i="17"/>
  <c r="U14" i="17"/>
  <c r="V14" i="17"/>
  <c r="W14" i="17"/>
  <c r="X14" i="17"/>
  <c r="N15" i="17"/>
  <c r="O15" i="17"/>
  <c r="P15" i="17"/>
  <c r="Q15" i="17"/>
  <c r="R15" i="17"/>
  <c r="S15" i="17"/>
  <c r="T15" i="17"/>
  <c r="U15" i="17"/>
  <c r="V15" i="17"/>
  <c r="W15" i="17"/>
  <c r="X15" i="17"/>
  <c r="N16" i="17"/>
  <c r="O16" i="17"/>
  <c r="P16" i="17"/>
  <c r="Q16" i="17"/>
  <c r="R16" i="17"/>
  <c r="S16" i="17"/>
  <c r="T16" i="17"/>
  <c r="U16" i="17"/>
  <c r="V16" i="17"/>
  <c r="W16" i="17"/>
  <c r="X16" i="17"/>
  <c r="N17" i="17"/>
  <c r="O17" i="17"/>
  <c r="P17" i="17"/>
  <c r="Q17" i="17"/>
  <c r="R17" i="17"/>
  <c r="S17" i="17"/>
  <c r="T17" i="17"/>
  <c r="U17" i="17"/>
  <c r="V17" i="17"/>
  <c r="W17" i="17"/>
  <c r="X17" i="17"/>
  <c r="N30" i="17"/>
  <c r="O30" i="17"/>
  <c r="P30" i="17"/>
  <c r="Q30" i="17"/>
  <c r="R30" i="17"/>
  <c r="S30" i="17"/>
  <c r="T30" i="17"/>
  <c r="U30" i="17"/>
  <c r="V30" i="17"/>
  <c r="W30" i="17"/>
  <c r="N31" i="17"/>
  <c r="O31" i="17"/>
  <c r="P31" i="17"/>
  <c r="Q31" i="17"/>
  <c r="R31" i="17"/>
  <c r="S31" i="17"/>
  <c r="T31" i="17"/>
  <c r="U31" i="17"/>
  <c r="V31" i="17"/>
  <c r="W31" i="17"/>
  <c r="N32" i="17"/>
  <c r="O32" i="17"/>
  <c r="P32" i="17"/>
  <c r="Q32" i="17"/>
  <c r="R32" i="17"/>
  <c r="S32" i="17"/>
  <c r="T32" i="17"/>
  <c r="U32" i="17"/>
  <c r="V32" i="17"/>
  <c r="W32" i="17"/>
  <c r="N33" i="17"/>
  <c r="O33" i="17"/>
  <c r="P33" i="17"/>
  <c r="Q33" i="17"/>
  <c r="R33" i="17"/>
  <c r="S33" i="17"/>
  <c r="T33" i="17"/>
  <c r="U33" i="17"/>
  <c r="V33" i="17"/>
  <c r="W33" i="17"/>
  <c r="N34" i="17"/>
  <c r="O34" i="17"/>
  <c r="P34" i="17"/>
  <c r="Q34" i="17"/>
  <c r="R34" i="17"/>
  <c r="S34" i="17"/>
  <c r="T34" i="17"/>
  <c r="U34" i="17"/>
  <c r="V34" i="17"/>
  <c r="W34" i="17"/>
  <c r="N35" i="17"/>
  <c r="O35" i="17"/>
  <c r="P35" i="17"/>
  <c r="Q35" i="17"/>
  <c r="R35" i="17"/>
  <c r="S35" i="17"/>
  <c r="T35" i="17"/>
  <c r="U35" i="17"/>
  <c r="V35" i="17"/>
  <c r="W35" i="17"/>
  <c r="N36" i="17"/>
  <c r="O36" i="17"/>
  <c r="P36" i="17"/>
  <c r="Q36" i="17"/>
  <c r="R36" i="17"/>
  <c r="S36" i="17"/>
  <c r="T36" i="17"/>
  <c r="U36" i="17"/>
  <c r="V36" i="17"/>
  <c r="W36" i="17"/>
  <c r="N37" i="17"/>
  <c r="O37" i="17"/>
  <c r="P37" i="17"/>
  <c r="Q37" i="17"/>
  <c r="R37" i="17"/>
  <c r="S37" i="17"/>
  <c r="T37" i="17"/>
  <c r="U37" i="17"/>
  <c r="V37" i="17"/>
  <c r="W37" i="17"/>
  <c r="N38" i="17"/>
  <c r="O38" i="17"/>
  <c r="P38" i="17"/>
  <c r="Q38" i="17"/>
  <c r="R38" i="17"/>
  <c r="S38" i="17"/>
  <c r="T38" i="17"/>
  <c r="U38" i="17"/>
  <c r="V38" i="17"/>
  <c r="W38" i="17"/>
  <c r="N102" i="17"/>
  <c r="O102" i="17"/>
  <c r="P102" i="17"/>
  <c r="Q102" i="17"/>
  <c r="R102" i="17"/>
  <c r="S102" i="17"/>
  <c r="T102" i="17"/>
  <c r="U102" i="17"/>
  <c r="V102" i="17"/>
  <c r="W102" i="17"/>
  <c r="N103" i="17"/>
  <c r="O103" i="17"/>
  <c r="P103" i="17"/>
  <c r="Q103" i="17"/>
  <c r="R103" i="17"/>
  <c r="O113" i="17" s="1"/>
  <c r="S103" i="17"/>
  <c r="T103" i="17"/>
  <c r="U103" i="17"/>
  <c r="V103" i="17"/>
  <c r="W103" i="17"/>
  <c r="N104" i="17"/>
  <c r="O104" i="17"/>
  <c r="P104" i="17"/>
  <c r="Q104" i="17"/>
  <c r="R104" i="17"/>
  <c r="S104" i="17"/>
  <c r="T104" i="17"/>
  <c r="U104" i="17"/>
  <c r="V104" i="17"/>
  <c r="W104" i="17"/>
  <c r="N105" i="17"/>
  <c r="N114" i="17" s="1"/>
  <c r="N117" i="17" s="1"/>
  <c r="O105" i="17"/>
  <c r="P105" i="17"/>
  <c r="Q105" i="17"/>
  <c r="R105" i="17"/>
  <c r="O114" i="17" s="1"/>
  <c r="S105" i="17"/>
  <c r="T105" i="17"/>
  <c r="U105" i="17"/>
  <c r="V105" i="17"/>
  <c r="W105" i="17"/>
  <c r="N106" i="17"/>
  <c r="O106" i="17"/>
  <c r="P106" i="17"/>
  <c r="Q106" i="17"/>
  <c r="R106" i="17"/>
  <c r="S106" i="17"/>
  <c r="T106" i="17"/>
  <c r="U106" i="17"/>
  <c r="V106" i="17"/>
  <c r="W106" i="17"/>
  <c r="N107" i="17"/>
  <c r="O107" i="17"/>
  <c r="P107" i="17"/>
  <c r="Q107" i="17"/>
  <c r="R107" i="17"/>
  <c r="S107" i="17"/>
  <c r="T107" i="17"/>
  <c r="U107" i="17"/>
  <c r="V107" i="17"/>
  <c r="W107" i="17"/>
  <c r="N108" i="17"/>
  <c r="O108" i="17"/>
  <c r="P108" i="17"/>
  <c r="Q108" i="17"/>
  <c r="R108" i="17"/>
  <c r="S108" i="17"/>
  <c r="T108" i="17"/>
  <c r="U108" i="17"/>
  <c r="V108" i="17"/>
  <c r="W108" i="17"/>
  <c r="N109" i="17"/>
  <c r="O109" i="17"/>
  <c r="P109" i="17"/>
  <c r="Q109" i="17"/>
  <c r="R109" i="17"/>
  <c r="S109" i="17"/>
  <c r="T109" i="17"/>
  <c r="U109" i="17"/>
  <c r="V109" i="17"/>
  <c r="W109" i="17"/>
  <c r="N110" i="17"/>
  <c r="O110" i="17"/>
  <c r="P110" i="17"/>
  <c r="Q110" i="17"/>
  <c r="R110" i="17"/>
  <c r="S110" i="17"/>
  <c r="T110" i="17"/>
  <c r="U110" i="17"/>
  <c r="V110" i="17"/>
  <c r="W110" i="17"/>
  <c r="N113" i="17"/>
  <c r="P114" i="17"/>
  <c r="Q114" i="17"/>
  <c r="N115" i="17"/>
  <c r="O115" i="17"/>
  <c r="P115" i="17"/>
  <c r="Q116" i="17"/>
  <c r="O152" i="17"/>
  <c r="AJ20" i="21"/>
  <c r="AJ21" i="21"/>
  <c r="AJ22" i="21"/>
  <c r="AJ23" i="21"/>
  <c r="AJ24" i="21"/>
  <c r="E25" i="21"/>
  <c r="F25" i="21"/>
  <c r="AJ25" i="21"/>
  <c r="E26" i="21"/>
  <c r="F26" i="21"/>
  <c r="AJ26" i="21"/>
  <c r="E27" i="21"/>
  <c r="F27" i="21"/>
  <c r="AJ27" i="21"/>
  <c r="E28" i="21"/>
  <c r="F28" i="21"/>
  <c r="AJ28" i="21"/>
  <c r="E29" i="21"/>
  <c r="F29" i="21"/>
  <c r="AJ29" i="21"/>
  <c r="E30" i="21"/>
  <c r="F30" i="21"/>
  <c r="AJ30" i="21"/>
  <c r="E31" i="21"/>
  <c r="F31" i="21"/>
  <c r="AJ31" i="21"/>
  <c r="E32" i="21"/>
  <c r="F32" i="21"/>
  <c r="AJ32" i="21"/>
  <c r="E33" i="21"/>
  <c r="F33" i="21"/>
  <c r="AJ33" i="21"/>
  <c r="E34" i="21"/>
  <c r="F34" i="21"/>
  <c r="AJ34" i="21"/>
  <c r="E35" i="21"/>
  <c r="F35" i="21"/>
  <c r="AJ35" i="21"/>
  <c r="E36" i="21"/>
  <c r="F36" i="21"/>
  <c r="AJ36" i="21"/>
  <c r="E37" i="21"/>
  <c r="F37" i="21"/>
  <c r="AJ37" i="21"/>
  <c r="E38" i="21"/>
  <c r="F38" i="21"/>
  <c r="AJ38" i="21"/>
  <c r="E39" i="21"/>
  <c r="F39" i="21"/>
  <c r="AJ39" i="21"/>
  <c r="E40" i="21"/>
  <c r="F40" i="21"/>
  <c r="AJ40" i="21"/>
  <c r="E41" i="21"/>
  <c r="F41" i="21"/>
  <c r="AJ41" i="21"/>
  <c r="AJ42" i="21"/>
  <c r="AJ43" i="21"/>
  <c r="D44" i="21"/>
  <c r="AJ44" i="21"/>
  <c r="D45" i="21"/>
  <c r="AJ45" i="21"/>
  <c r="AJ46" i="21"/>
  <c r="AJ47" i="21"/>
  <c r="AJ48" i="21"/>
  <c r="AJ49" i="21"/>
  <c r="AJ50" i="21"/>
  <c r="AJ51" i="21"/>
  <c r="AJ52" i="21"/>
  <c r="AJ53" i="21"/>
  <c r="AJ54" i="21"/>
  <c r="AJ55" i="21"/>
  <c r="AJ56" i="21"/>
  <c r="AJ57" i="21"/>
  <c r="AJ58" i="21"/>
  <c r="AJ59" i="21"/>
  <c r="AJ60" i="21"/>
  <c r="AJ61" i="21"/>
  <c r="AJ62" i="21"/>
  <c r="AJ63" i="21"/>
  <c r="AJ64" i="21"/>
  <c r="AJ65" i="21"/>
  <c r="AJ66" i="21"/>
  <c r="AJ67" i="21"/>
  <c r="AJ68" i="21"/>
  <c r="AJ69" i="21"/>
  <c r="G202" i="21"/>
  <c r="N226" i="21" s="1"/>
  <c r="H202" i="21"/>
  <c r="I202" i="21"/>
  <c r="G203" i="21"/>
  <c r="N265" i="21" s="1"/>
  <c r="H203" i="21"/>
  <c r="O227" i="21" s="1"/>
  <c r="I203" i="21"/>
  <c r="G204" i="21"/>
  <c r="H204" i="21"/>
  <c r="O266" i="21" s="1"/>
  <c r="I204" i="21"/>
  <c r="P228" i="21" s="1"/>
  <c r="G205" i="21"/>
  <c r="H205" i="21"/>
  <c r="I205" i="21"/>
  <c r="P267" i="21" s="1"/>
  <c r="G206" i="21"/>
  <c r="N230" i="21" s="1"/>
  <c r="H206" i="21"/>
  <c r="I206" i="21"/>
  <c r="G207" i="21"/>
  <c r="N269" i="21" s="1"/>
  <c r="H207" i="21"/>
  <c r="O231" i="21" s="1"/>
  <c r="I207" i="21"/>
  <c r="G208" i="21"/>
  <c r="H208" i="21"/>
  <c r="O270" i="21" s="1"/>
  <c r="I208" i="21"/>
  <c r="P232" i="21" s="1"/>
  <c r="G209" i="21"/>
  <c r="H209" i="21"/>
  <c r="I209" i="21"/>
  <c r="P271" i="21" s="1"/>
  <c r="G210" i="21"/>
  <c r="N234" i="21" s="1"/>
  <c r="H210" i="21"/>
  <c r="I210" i="21"/>
  <c r="G211" i="21"/>
  <c r="N273" i="21" s="1"/>
  <c r="H211" i="21"/>
  <c r="O235" i="21" s="1"/>
  <c r="I211" i="21"/>
  <c r="G212" i="21"/>
  <c r="H212" i="21"/>
  <c r="O274" i="21" s="1"/>
  <c r="I212" i="21"/>
  <c r="P236" i="21" s="1"/>
  <c r="G213" i="21"/>
  <c r="H213" i="21"/>
  <c r="I213" i="21"/>
  <c r="P275" i="21" s="1"/>
  <c r="G214" i="21"/>
  <c r="N238" i="21" s="1"/>
  <c r="H214" i="21"/>
  <c r="I214" i="21"/>
  <c r="G215" i="21"/>
  <c r="N277" i="21" s="1"/>
  <c r="H215" i="21"/>
  <c r="O239" i="21" s="1"/>
  <c r="I215" i="21"/>
  <c r="G216" i="21"/>
  <c r="H216" i="21"/>
  <c r="O278" i="21" s="1"/>
  <c r="I216" i="21"/>
  <c r="P240" i="21" s="1"/>
  <c r="G217" i="21"/>
  <c r="H217" i="21"/>
  <c r="I217" i="21"/>
  <c r="P279" i="21" s="1"/>
  <c r="G218" i="21"/>
  <c r="N242" i="21" s="1"/>
  <c r="H218" i="21"/>
  <c r="I218" i="21"/>
  <c r="O226" i="21"/>
  <c r="P226" i="21"/>
  <c r="P227" i="21"/>
  <c r="N228" i="21"/>
  <c r="N229" i="21"/>
  <c r="O229" i="21"/>
  <c r="P229" i="21"/>
  <c r="O230" i="21"/>
  <c r="P230" i="21"/>
  <c r="N231" i="21"/>
  <c r="P231" i="21"/>
  <c r="N232" i="21"/>
  <c r="N233" i="21"/>
  <c r="O233" i="21"/>
  <c r="O234" i="21"/>
  <c r="P234" i="21"/>
  <c r="N235" i="21"/>
  <c r="N312" i="21" s="1"/>
  <c r="N330" i="21" s="1"/>
  <c r="P235" i="21"/>
  <c r="N236" i="21"/>
  <c r="O236" i="21"/>
  <c r="N237" i="21"/>
  <c r="O237" i="21"/>
  <c r="O238" i="21"/>
  <c r="P238" i="21"/>
  <c r="P239" i="21"/>
  <c r="N240" i="21"/>
  <c r="O240" i="21"/>
  <c r="N241" i="21"/>
  <c r="O241" i="21"/>
  <c r="P241" i="21"/>
  <c r="O242" i="21"/>
  <c r="P242" i="21"/>
  <c r="N245" i="21"/>
  <c r="O245" i="21"/>
  <c r="P245" i="21"/>
  <c r="O246" i="21"/>
  <c r="P246" i="21"/>
  <c r="N247" i="21"/>
  <c r="P247" i="21"/>
  <c r="N248" i="21"/>
  <c r="O248" i="21"/>
  <c r="N249" i="21"/>
  <c r="O249" i="21"/>
  <c r="P249" i="21"/>
  <c r="O250" i="21"/>
  <c r="P250" i="21"/>
  <c r="N251" i="21"/>
  <c r="P251" i="21"/>
  <c r="N252" i="21"/>
  <c r="O252" i="21"/>
  <c r="N253" i="21"/>
  <c r="O253" i="21"/>
  <c r="P253" i="21"/>
  <c r="O254" i="21"/>
  <c r="P254" i="21"/>
  <c r="N255" i="21"/>
  <c r="P255" i="21"/>
  <c r="N256" i="21"/>
  <c r="O256" i="21"/>
  <c r="N257" i="21"/>
  <c r="O257" i="21"/>
  <c r="P257" i="21"/>
  <c r="O258" i="21"/>
  <c r="P258" i="21"/>
  <c r="N259" i="21"/>
  <c r="P259" i="21"/>
  <c r="N260" i="21"/>
  <c r="O260" i="21"/>
  <c r="N261" i="21"/>
  <c r="O261" i="21"/>
  <c r="P261" i="21"/>
  <c r="N264" i="21"/>
  <c r="O264" i="21"/>
  <c r="N221" i="21" s="1"/>
  <c r="P264" i="21"/>
  <c r="O265" i="21"/>
  <c r="P265" i="21"/>
  <c r="N266" i="21"/>
  <c r="P266" i="21"/>
  <c r="O221" i="21" s="1"/>
  <c r="N267" i="21"/>
  <c r="O267" i="21"/>
  <c r="N268" i="21"/>
  <c r="O268" i="21"/>
  <c r="P268" i="21"/>
  <c r="O269" i="21"/>
  <c r="P269" i="21"/>
  <c r="N270" i="21"/>
  <c r="P270" i="21"/>
  <c r="N271" i="21"/>
  <c r="O271" i="21"/>
  <c r="N272" i="21"/>
  <c r="O272" i="21"/>
  <c r="P272" i="21"/>
  <c r="O273" i="21"/>
  <c r="P273" i="21"/>
  <c r="N274" i="21"/>
  <c r="P274" i="21"/>
  <c r="N275" i="21"/>
  <c r="O275" i="21"/>
  <c r="N276" i="21"/>
  <c r="O276" i="21"/>
  <c r="P276" i="21"/>
  <c r="O277" i="21"/>
  <c r="P277" i="21"/>
  <c r="N278" i="21"/>
  <c r="P278" i="21"/>
  <c r="N279" i="21"/>
  <c r="O279" i="21"/>
  <c r="N280" i="21"/>
  <c r="O280" i="21"/>
  <c r="P280" i="21"/>
  <c r="O312" i="21"/>
  <c r="P312" i="21"/>
  <c r="N324" i="21"/>
  <c r="O324" i="21"/>
  <c r="P324" i="21"/>
  <c r="N325" i="21"/>
  <c r="O325" i="21"/>
  <c r="P325" i="21"/>
  <c r="N326" i="21"/>
  <c r="O326" i="21"/>
  <c r="P326" i="21"/>
  <c r="O330" i="21"/>
  <c r="P330" i="21"/>
  <c r="N331" i="21"/>
  <c r="O331" i="21"/>
  <c r="P331" i="21"/>
  <c r="N332" i="21"/>
  <c r="O332" i="21"/>
  <c r="P332" i="21"/>
  <c r="N336" i="21"/>
  <c r="O336" i="21"/>
  <c r="P336" i="21"/>
  <c r="N337" i="21"/>
  <c r="O337" i="21"/>
  <c r="P337" i="21"/>
  <c r="N338" i="21"/>
  <c r="O338" i="21"/>
  <c r="P338" i="21"/>
  <c r="N9" i="18"/>
  <c r="O9" i="18"/>
  <c r="P9" i="18"/>
  <c r="Q9" i="18"/>
  <c r="R9" i="18"/>
  <c r="S9" i="18"/>
  <c r="T9" i="18"/>
  <c r="U9" i="18"/>
  <c r="V9" i="18"/>
  <c r="W9" i="18"/>
  <c r="X9" i="18"/>
  <c r="N10" i="18"/>
  <c r="O10" i="18"/>
  <c r="P10" i="18"/>
  <c r="Q10" i="18"/>
  <c r="R10" i="18"/>
  <c r="S10" i="18"/>
  <c r="T10" i="18"/>
  <c r="U10" i="18"/>
  <c r="V10" i="18"/>
  <c r="W10" i="18"/>
  <c r="X10" i="18"/>
  <c r="N11" i="18"/>
  <c r="O11" i="18"/>
  <c r="P11" i="18"/>
  <c r="Q11" i="18"/>
  <c r="R11" i="18"/>
  <c r="S11" i="18"/>
  <c r="T11" i="18"/>
  <c r="U11" i="18"/>
  <c r="V11" i="18"/>
  <c r="W11" i="18"/>
  <c r="X11" i="18"/>
  <c r="N12" i="18"/>
  <c r="O12" i="18"/>
  <c r="P12" i="18"/>
  <c r="Q12" i="18"/>
  <c r="R12" i="18"/>
  <c r="S12" i="18"/>
  <c r="T12" i="18"/>
  <c r="U12" i="18"/>
  <c r="V12" i="18"/>
  <c r="W12" i="18"/>
  <c r="X12" i="18"/>
  <c r="N13" i="18"/>
  <c r="O13" i="18"/>
  <c r="P13" i="18"/>
  <c r="Q13" i="18"/>
  <c r="R13" i="18"/>
  <c r="S13" i="18"/>
  <c r="T13" i="18"/>
  <c r="U13" i="18"/>
  <c r="V13" i="18"/>
  <c r="W13" i="18"/>
  <c r="X13" i="18"/>
  <c r="N14" i="18"/>
  <c r="O14" i="18"/>
  <c r="P14" i="18"/>
  <c r="Q14" i="18"/>
  <c r="R14" i="18"/>
  <c r="S14" i="18"/>
  <c r="T14" i="18"/>
  <c r="U14" i="18"/>
  <c r="V14" i="18"/>
  <c r="W14" i="18"/>
  <c r="X14" i="18"/>
  <c r="N15" i="18"/>
  <c r="O15" i="18"/>
  <c r="P15" i="18"/>
  <c r="Q15" i="18"/>
  <c r="R15" i="18"/>
  <c r="S15" i="18"/>
  <c r="T15" i="18"/>
  <c r="U15" i="18"/>
  <c r="V15" i="18"/>
  <c r="W15" i="18"/>
  <c r="X15" i="18"/>
  <c r="N16" i="18"/>
  <c r="O16" i="18"/>
  <c r="P16" i="18"/>
  <c r="Q16" i="18"/>
  <c r="R16" i="18"/>
  <c r="S16" i="18"/>
  <c r="T16" i="18"/>
  <c r="U16" i="18"/>
  <c r="V16" i="18"/>
  <c r="W16" i="18"/>
  <c r="X16" i="18"/>
  <c r="N17" i="18"/>
  <c r="O17" i="18"/>
  <c r="P17" i="18"/>
  <c r="Q17" i="18"/>
  <c r="R17" i="18"/>
  <c r="S17" i="18"/>
  <c r="T17" i="18"/>
  <c r="U17" i="18"/>
  <c r="V17" i="18"/>
  <c r="W17" i="18"/>
  <c r="X17" i="18"/>
  <c r="N31" i="18"/>
  <c r="O31" i="18"/>
  <c r="P31" i="18"/>
  <c r="Q31" i="18"/>
  <c r="R31" i="18"/>
  <c r="S31" i="18"/>
  <c r="T31" i="18"/>
  <c r="U31" i="18"/>
  <c r="V31" i="18"/>
  <c r="W31" i="18"/>
  <c r="N32" i="18"/>
  <c r="O32" i="18"/>
  <c r="P32" i="18"/>
  <c r="Q32" i="18"/>
  <c r="R32" i="18"/>
  <c r="S32" i="18"/>
  <c r="T32" i="18"/>
  <c r="U32" i="18"/>
  <c r="V32" i="18"/>
  <c r="W32" i="18"/>
  <c r="N33" i="18"/>
  <c r="O33" i="18"/>
  <c r="P33" i="18"/>
  <c r="Q33" i="18"/>
  <c r="R33" i="18"/>
  <c r="S33" i="18"/>
  <c r="T33" i="18"/>
  <c r="U33" i="18"/>
  <c r="V33" i="18"/>
  <c r="W33" i="18"/>
  <c r="N34" i="18"/>
  <c r="O34" i="18"/>
  <c r="P34" i="18"/>
  <c r="Q34" i="18"/>
  <c r="R34" i="18"/>
  <c r="S34" i="18"/>
  <c r="T34" i="18"/>
  <c r="U34" i="18"/>
  <c r="V34" i="18"/>
  <c r="W34" i="18"/>
  <c r="N35" i="18"/>
  <c r="O35" i="18"/>
  <c r="P35" i="18"/>
  <c r="Q35" i="18"/>
  <c r="R35" i="18"/>
  <c r="S35" i="18"/>
  <c r="T35" i="18"/>
  <c r="U35" i="18"/>
  <c r="V35" i="18"/>
  <c r="W35" i="18"/>
  <c r="N36" i="18"/>
  <c r="O36" i="18"/>
  <c r="P36" i="18"/>
  <c r="Q36" i="18"/>
  <c r="R36" i="18"/>
  <c r="S36" i="18"/>
  <c r="T36" i="18"/>
  <c r="U36" i="18"/>
  <c r="V36" i="18"/>
  <c r="W36" i="18"/>
  <c r="N37" i="18"/>
  <c r="O37" i="18"/>
  <c r="P37" i="18"/>
  <c r="Q37" i="18"/>
  <c r="R37" i="18"/>
  <c r="S37" i="18"/>
  <c r="T37" i="18"/>
  <c r="U37" i="18"/>
  <c r="V37" i="18"/>
  <c r="W37" i="18"/>
  <c r="N38" i="18"/>
  <c r="O38" i="18"/>
  <c r="P38" i="18"/>
  <c r="Q38" i="18"/>
  <c r="R38" i="18"/>
  <c r="S38" i="18"/>
  <c r="T38" i="18"/>
  <c r="U38" i="18"/>
  <c r="V38" i="18"/>
  <c r="W38" i="18"/>
  <c r="N39" i="18"/>
  <c r="O39" i="18"/>
  <c r="P39" i="18"/>
  <c r="Q39" i="18"/>
  <c r="R39" i="18"/>
  <c r="S39" i="18"/>
  <c r="T39" i="18"/>
  <c r="U39" i="18"/>
  <c r="V39" i="18"/>
  <c r="W39" i="18"/>
  <c r="N102" i="18"/>
  <c r="O102" i="18"/>
  <c r="P102" i="18"/>
  <c r="Q102" i="18"/>
  <c r="R102" i="18"/>
  <c r="S102" i="18"/>
  <c r="T102" i="18"/>
  <c r="U102" i="18"/>
  <c r="V102" i="18"/>
  <c r="W102" i="18"/>
  <c r="P113" i="18" s="1"/>
  <c r="N103" i="18"/>
  <c r="O103" i="18"/>
  <c r="P103" i="18"/>
  <c r="Q103" i="18"/>
  <c r="R103" i="18"/>
  <c r="O113" i="18" s="1"/>
  <c r="S103" i="18"/>
  <c r="T103" i="18"/>
  <c r="U103" i="18"/>
  <c r="V103" i="18"/>
  <c r="W103" i="18"/>
  <c r="N104" i="18"/>
  <c r="O104" i="18"/>
  <c r="P104" i="18"/>
  <c r="Q104" i="18"/>
  <c r="R104" i="18"/>
  <c r="S104" i="18"/>
  <c r="T104" i="18"/>
  <c r="U104" i="18"/>
  <c r="V104" i="18"/>
  <c r="W104" i="18"/>
  <c r="N105" i="18"/>
  <c r="N114" i="18" s="1"/>
  <c r="O105" i="18"/>
  <c r="P105" i="18"/>
  <c r="Q105" i="18"/>
  <c r="R105" i="18"/>
  <c r="O114" i="18" s="1"/>
  <c r="S105" i="18"/>
  <c r="T105" i="18"/>
  <c r="U105" i="18"/>
  <c r="V105" i="18"/>
  <c r="W105" i="18"/>
  <c r="P114" i="18" s="1"/>
  <c r="N106" i="18"/>
  <c r="O106" i="18"/>
  <c r="P106" i="18"/>
  <c r="Q106" i="18"/>
  <c r="R106" i="18"/>
  <c r="S106" i="18"/>
  <c r="T106" i="18"/>
  <c r="U106" i="18"/>
  <c r="V106" i="18"/>
  <c r="W106" i="18"/>
  <c r="N107" i="18"/>
  <c r="O107" i="18"/>
  <c r="P107" i="18"/>
  <c r="Q107" i="18"/>
  <c r="R107" i="18"/>
  <c r="S107" i="18"/>
  <c r="T107" i="18"/>
  <c r="U107" i="18"/>
  <c r="V107" i="18"/>
  <c r="W107" i="18"/>
  <c r="N108" i="18"/>
  <c r="O108" i="18"/>
  <c r="P108" i="18"/>
  <c r="Q108" i="18"/>
  <c r="R108" i="18"/>
  <c r="S108" i="18"/>
  <c r="T108" i="18"/>
  <c r="U108" i="18"/>
  <c r="V108" i="18"/>
  <c r="W108" i="18"/>
  <c r="N109" i="18"/>
  <c r="O109" i="18"/>
  <c r="P109" i="18"/>
  <c r="Q109" i="18"/>
  <c r="R109" i="18"/>
  <c r="S109" i="18"/>
  <c r="T109" i="18"/>
  <c r="U109" i="18"/>
  <c r="V109" i="18"/>
  <c r="W109" i="18"/>
  <c r="N110" i="18"/>
  <c r="O110" i="18"/>
  <c r="P110" i="18"/>
  <c r="Q110" i="18"/>
  <c r="R110" i="18"/>
  <c r="S110" i="18"/>
  <c r="T110" i="18"/>
  <c r="U110" i="18"/>
  <c r="V110" i="18"/>
  <c r="W110" i="18"/>
  <c r="N113" i="18"/>
  <c r="N151" i="18" s="1"/>
  <c r="N115" i="18"/>
  <c r="O115" i="18"/>
  <c r="O153" i="18" s="1"/>
  <c r="P115" i="18"/>
  <c r="Y115" i="18" s="1"/>
  <c r="X115" i="18"/>
  <c r="Q116" i="18"/>
  <c r="N8" i="19"/>
  <c r="O8" i="19"/>
  <c r="P8" i="19"/>
  <c r="Q8" i="19"/>
  <c r="R8" i="19"/>
  <c r="S8" i="19"/>
  <c r="T8" i="19"/>
  <c r="U8" i="19"/>
  <c r="V8" i="19"/>
  <c r="W8" i="19"/>
  <c r="X8" i="19"/>
  <c r="N9" i="19"/>
  <c r="O9" i="19"/>
  <c r="W19" i="19" s="1"/>
  <c r="P9" i="19"/>
  <c r="V19" i="19" s="1"/>
  <c r="Q9" i="19"/>
  <c r="R9" i="19"/>
  <c r="S9" i="19"/>
  <c r="S19" i="19" s="1"/>
  <c r="T9" i="19"/>
  <c r="R19" i="19" s="1"/>
  <c r="U9" i="19"/>
  <c r="V9" i="19"/>
  <c r="W9" i="19"/>
  <c r="O19" i="19" s="1"/>
  <c r="X9" i="19"/>
  <c r="N19" i="19" s="1"/>
  <c r="N10" i="19"/>
  <c r="O10" i="19"/>
  <c r="P10" i="19"/>
  <c r="Q10" i="19"/>
  <c r="U20" i="19" s="1"/>
  <c r="R10" i="19"/>
  <c r="S10" i="19"/>
  <c r="T10" i="19"/>
  <c r="U10" i="19"/>
  <c r="Q20" i="19" s="1"/>
  <c r="V10" i="19"/>
  <c r="W10" i="19"/>
  <c r="X10" i="19"/>
  <c r="N11" i="19"/>
  <c r="O11" i="19"/>
  <c r="P11" i="19"/>
  <c r="V21" i="19" s="1"/>
  <c r="Q11" i="19"/>
  <c r="U21" i="19" s="1"/>
  <c r="R11" i="19"/>
  <c r="S11" i="19"/>
  <c r="T11" i="19"/>
  <c r="R21" i="19" s="1"/>
  <c r="U11" i="19"/>
  <c r="Q21" i="19" s="1"/>
  <c r="V11" i="19"/>
  <c r="W11" i="19"/>
  <c r="X11" i="19"/>
  <c r="N21" i="19" s="1"/>
  <c r="N12" i="19"/>
  <c r="O12" i="19"/>
  <c r="P12" i="19"/>
  <c r="Q12" i="19"/>
  <c r="R12" i="19"/>
  <c r="T22" i="19" s="1"/>
  <c r="S12" i="19"/>
  <c r="T12" i="19"/>
  <c r="U12" i="19"/>
  <c r="V12" i="19"/>
  <c r="P22" i="19" s="1"/>
  <c r="W12" i="19"/>
  <c r="X12" i="19"/>
  <c r="N13" i="19"/>
  <c r="O13" i="19"/>
  <c r="W23" i="19" s="1"/>
  <c r="P13" i="19"/>
  <c r="V23" i="19" s="1"/>
  <c r="Q13" i="19"/>
  <c r="R13" i="19"/>
  <c r="S13" i="19"/>
  <c r="S23" i="19" s="1"/>
  <c r="T13" i="19"/>
  <c r="R23" i="19" s="1"/>
  <c r="U13" i="19"/>
  <c r="V13" i="19"/>
  <c r="W13" i="19"/>
  <c r="O23" i="19" s="1"/>
  <c r="X13" i="19"/>
  <c r="N23" i="19" s="1"/>
  <c r="N14" i="19"/>
  <c r="O14" i="19"/>
  <c r="P14" i="19"/>
  <c r="Q14" i="19"/>
  <c r="U24" i="19" s="1"/>
  <c r="R14" i="19"/>
  <c r="S14" i="19"/>
  <c r="T14" i="19"/>
  <c r="U14" i="19"/>
  <c r="Q24" i="19" s="1"/>
  <c r="V14" i="19"/>
  <c r="W14" i="19"/>
  <c r="X14" i="19"/>
  <c r="N15" i="19"/>
  <c r="O15" i="19"/>
  <c r="P15" i="19"/>
  <c r="V25" i="19" s="1"/>
  <c r="Q15" i="19"/>
  <c r="U25" i="19" s="1"/>
  <c r="R15" i="19"/>
  <c r="S15" i="19"/>
  <c r="T15" i="19"/>
  <c r="R25" i="19" s="1"/>
  <c r="U15" i="19"/>
  <c r="Q25" i="19" s="1"/>
  <c r="V15" i="19"/>
  <c r="W15" i="19"/>
  <c r="X15" i="19"/>
  <c r="N25" i="19" s="1"/>
  <c r="N16" i="19"/>
  <c r="O16" i="19"/>
  <c r="P16" i="19"/>
  <c r="Q16" i="19"/>
  <c r="R16" i="19"/>
  <c r="T26" i="19" s="1"/>
  <c r="S16" i="19"/>
  <c r="T16" i="19"/>
  <c r="U16" i="19"/>
  <c r="V16" i="19"/>
  <c r="P26" i="19" s="1"/>
  <c r="W16" i="19"/>
  <c r="X16" i="19"/>
  <c r="N17" i="19"/>
  <c r="O17" i="19"/>
  <c r="W27" i="19" s="1"/>
  <c r="P17" i="19"/>
  <c r="V27" i="19" s="1"/>
  <c r="Q17" i="19"/>
  <c r="R17" i="19"/>
  <c r="S17" i="19"/>
  <c r="S27" i="19" s="1"/>
  <c r="T17" i="19"/>
  <c r="R27" i="19" s="1"/>
  <c r="U17" i="19"/>
  <c r="V17" i="19"/>
  <c r="W17" i="19"/>
  <c r="O27" i="19" s="1"/>
  <c r="X17" i="19"/>
  <c r="N27" i="19" s="1"/>
  <c r="P19" i="19"/>
  <c r="P29" i="19" s="1"/>
  <c r="Q19" i="19"/>
  <c r="T19" i="19"/>
  <c r="U19" i="19"/>
  <c r="U29" i="19" s="1"/>
  <c r="N20" i="19"/>
  <c r="N113" i="19" s="1"/>
  <c r="O20" i="19"/>
  <c r="AA30" i="19" s="1"/>
  <c r="P20" i="19"/>
  <c r="R20" i="19"/>
  <c r="R113" i="19" s="1"/>
  <c r="S20" i="19"/>
  <c r="AE30" i="19" s="1"/>
  <c r="T20" i="19"/>
  <c r="V20" i="19"/>
  <c r="V113" i="19" s="1"/>
  <c r="W20" i="19"/>
  <c r="W113" i="19" s="1"/>
  <c r="O21" i="19"/>
  <c r="P21" i="19"/>
  <c r="P114" i="19" s="1"/>
  <c r="S21" i="19"/>
  <c r="T21" i="19"/>
  <c r="T114" i="19" s="1"/>
  <c r="W21" i="19"/>
  <c r="N22" i="19"/>
  <c r="N115" i="19" s="1"/>
  <c r="O22" i="19"/>
  <c r="O32" i="19" s="1"/>
  <c r="Q22" i="19"/>
  <c r="R22" i="19"/>
  <c r="AC32" i="19" s="1"/>
  <c r="S22" i="19"/>
  <c r="S32" i="19" s="1"/>
  <c r="U22" i="19"/>
  <c r="V22" i="19"/>
  <c r="AG32" i="19" s="1"/>
  <c r="W22" i="19"/>
  <c r="W32" i="19" s="1"/>
  <c r="P23" i="19"/>
  <c r="P33" i="19" s="1"/>
  <c r="Q23" i="19"/>
  <c r="Q33" i="19" s="1"/>
  <c r="T23" i="19"/>
  <c r="T33" i="19" s="1"/>
  <c r="U23" i="19"/>
  <c r="U33" i="19" s="1"/>
  <c r="N24" i="19"/>
  <c r="N117" i="19" s="1"/>
  <c r="O24" i="19"/>
  <c r="AA34" i="19" s="1"/>
  <c r="P24" i="19"/>
  <c r="R24" i="19"/>
  <c r="R117" i="19" s="1"/>
  <c r="S24" i="19"/>
  <c r="AE34" i="19" s="1"/>
  <c r="T24" i="19"/>
  <c r="V24" i="19"/>
  <c r="V117" i="19" s="1"/>
  <c r="W24" i="19"/>
  <c r="W117" i="19" s="1"/>
  <c r="O25" i="19"/>
  <c r="P25" i="19"/>
  <c r="P118" i="19" s="1"/>
  <c r="S25" i="19"/>
  <c r="T25" i="19"/>
  <c r="T118" i="19" s="1"/>
  <c r="W25" i="19"/>
  <c r="N26" i="19"/>
  <c r="N119" i="19" s="1"/>
  <c r="O26" i="19"/>
  <c r="O36" i="19" s="1"/>
  <c r="Q26" i="19"/>
  <c r="Q66" i="19" s="1"/>
  <c r="R26" i="19"/>
  <c r="AC36" i="19" s="1"/>
  <c r="AC66" i="19" s="1"/>
  <c r="S26" i="19"/>
  <c r="S36" i="19" s="1"/>
  <c r="U26" i="19"/>
  <c r="U66" i="19" s="1"/>
  <c r="V26" i="19"/>
  <c r="AG36" i="19" s="1"/>
  <c r="AG66" i="19" s="1"/>
  <c r="W26" i="19"/>
  <c r="W36" i="19" s="1"/>
  <c r="P27" i="19"/>
  <c r="P37" i="19" s="1"/>
  <c r="Q27" i="19"/>
  <c r="Q37" i="19" s="1"/>
  <c r="T27" i="19"/>
  <c r="T37" i="19" s="1"/>
  <c r="U27" i="19"/>
  <c r="U37" i="19" s="1"/>
  <c r="AB29" i="19"/>
  <c r="AF29" i="19"/>
  <c r="AB33" i="19"/>
  <c r="AB67" i="19" s="1"/>
  <c r="AF33" i="19"/>
  <c r="AF67" i="19" s="1"/>
  <c r="AB37" i="19"/>
  <c r="AF37" i="19"/>
  <c r="Z38" i="19"/>
  <c r="AA38" i="19"/>
  <c r="AB38" i="19"/>
  <c r="AC38" i="19"/>
  <c r="AD38" i="19"/>
  <c r="AE38" i="19"/>
  <c r="AF38" i="19"/>
  <c r="AG38" i="19"/>
  <c r="AH38" i="19"/>
  <c r="O66" i="19"/>
  <c r="S66" i="19"/>
  <c r="W66" i="19"/>
  <c r="P67" i="19"/>
  <c r="Q67" i="19"/>
  <c r="T67" i="19"/>
  <c r="U67" i="19"/>
  <c r="N68" i="19"/>
  <c r="O73" i="19" s="1"/>
  <c r="O68" i="19"/>
  <c r="P68" i="19"/>
  <c r="Q68" i="19"/>
  <c r="N73" i="19" s="1"/>
  <c r="R68" i="19"/>
  <c r="S68" i="19"/>
  <c r="T68" i="19"/>
  <c r="U68" i="19"/>
  <c r="V68" i="19"/>
  <c r="W68" i="19"/>
  <c r="Z68" i="19"/>
  <c r="AC73" i="19" s="1"/>
  <c r="AA68" i="19"/>
  <c r="Z73" i="19" s="1"/>
  <c r="AB68" i="19"/>
  <c r="AC68" i="19"/>
  <c r="AD68" i="19"/>
  <c r="AE68" i="19"/>
  <c r="AF68" i="19"/>
  <c r="AG68" i="19"/>
  <c r="AH68" i="19"/>
  <c r="Q73" i="19"/>
  <c r="U73" i="19"/>
  <c r="AA73" i="19"/>
  <c r="AE73" i="19"/>
  <c r="P113" i="19"/>
  <c r="T113" i="19"/>
  <c r="O114" i="19"/>
  <c r="S114" i="19"/>
  <c r="W114" i="19"/>
  <c r="Q115" i="19"/>
  <c r="U115" i="19"/>
  <c r="P117" i="19"/>
  <c r="T117" i="19"/>
  <c r="O118" i="19"/>
  <c r="S118" i="19"/>
  <c r="W118" i="19"/>
  <c r="Q119" i="19"/>
  <c r="U119" i="19"/>
  <c r="Q126" i="19"/>
  <c r="M22" i="23"/>
  <c r="N22" i="23"/>
  <c r="O22" i="23"/>
  <c r="P22" i="23"/>
  <c r="Q22" i="23"/>
  <c r="R22" i="23"/>
  <c r="S22" i="23"/>
  <c r="T22" i="23"/>
  <c r="U22" i="23"/>
  <c r="V22" i="23"/>
  <c r="Z22" i="23"/>
  <c r="AA22" i="23"/>
  <c r="AD22" i="23"/>
  <c r="AE22" i="23"/>
  <c r="AJ22" i="23"/>
  <c r="AL22" i="23" s="1"/>
  <c r="AN22" i="23" s="1"/>
  <c r="AK22" i="23"/>
  <c r="AM22" i="23" s="1"/>
  <c r="AO22" i="23" s="1"/>
  <c r="M23" i="23"/>
  <c r="N23" i="23"/>
  <c r="O23" i="23"/>
  <c r="P23" i="23"/>
  <c r="Q23" i="23"/>
  <c r="R23" i="23"/>
  <c r="S23" i="23"/>
  <c r="T23" i="23"/>
  <c r="U23" i="23"/>
  <c r="V23" i="23"/>
  <c r="M24" i="23"/>
  <c r="X22" i="23" s="1"/>
  <c r="N24" i="23"/>
  <c r="Y22" i="23" s="1"/>
  <c r="O24" i="23"/>
  <c r="P24" i="23"/>
  <c r="Q24" i="23"/>
  <c r="AB22" i="23" s="1"/>
  <c r="R24" i="23"/>
  <c r="AC22" i="23" s="1"/>
  <c r="S24" i="23"/>
  <c r="T24" i="23"/>
  <c r="U24" i="23"/>
  <c r="AF22" i="23" s="1"/>
  <c r="V24" i="23"/>
  <c r="AG22" i="23" s="1"/>
  <c r="X24" i="23"/>
  <c r="Y24" i="23"/>
  <c r="Z24" i="23"/>
  <c r="AA24" i="23"/>
  <c r="AB24" i="23"/>
  <c r="AC24" i="23"/>
  <c r="AD24" i="23"/>
  <c r="AE24" i="23"/>
  <c r="AF24" i="23"/>
  <c r="AG24" i="23"/>
  <c r="M25" i="23"/>
  <c r="N25" i="23"/>
  <c r="O25" i="23"/>
  <c r="P25" i="23"/>
  <c r="Q25" i="23"/>
  <c r="R25" i="23"/>
  <c r="S25" i="23"/>
  <c r="T25" i="23"/>
  <c r="U25" i="23"/>
  <c r="V25" i="23"/>
  <c r="AJ25" i="23"/>
  <c r="AK25" i="23"/>
  <c r="AL25" i="23"/>
  <c r="AN25" i="23" s="1"/>
  <c r="AM25" i="23"/>
  <c r="AO25" i="23" s="1"/>
  <c r="M26" i="23"/>
  <c r="N26" i="23"/>
  <c r="O26" i="23"/>
  <c r="P26" i="23"/>
  <c r="Q26" i="23"/>
  <c r="R26" i="23"/>
  <c r="S26" i="23"/>
  <c r="T26" i="23"/>
  <c r="U26" i="23"/>
  <c r="V26" i="23"/>
  <c r="M27" i="23"/>
  <c r="N27" i="23"/>
  <c r="O27" i="23"/>
  <c r="P27" i="23"/>
  <c r="Q27" i="23"/>
  <c r="R27" i="23"/>
  <c r="S27" i="23"/>
  <c r="T27" i="23"/>
  <c r="U27" i="23"/>
  <c r="V27" i="23"/>
  <c r="M28" i="23"/>
  <c r="X26" i="23" s="1"/>
  <c r="N28" i="23"/>
  <c r="Y26" i="23" s="1"/>
  <c r="O28" i="23"/>
  <c r="Z26" i="23" s="1"/>
  <c r="P28" i="23"/>
  <c r="AA26" i="23" s="1"/>
  <c r="Q28" i="23"/>
  <c r="AB26" i="23" s="1"/>
  <c r="R28" i="23"/>
  <c r="AC26" i="23" s="1"/>
  <c r="S28" i="23"/>
  <c r="AD26" i="23" s="1"/>
  <c r="T28" i="23"/>
  <c r="AE26" i="23" s="1"/>
  <c r="U28" i="23"/>
  <c r="AF26" i="23" s="1"/>
  <c r="V28" i="23"/>
  <c r="AG26" i="23" s="1"/>
  <c r="M29" i="23"/>
  <c r="X28" i="23" s="1"/>
  <c r="N29" i="23"/>
  <c r="Y28" i="23" s="1"/>
  <c r="O29" i="23"/>
  <c r="Z28" i="23" s="1"/>
  <c r="P29" i="23"/>
  <c r="AA28" i="23" s="1"/>
  <c r="Q29" i="23"/>
  <c r="AB28" i="23" s="1"/>
  <c r="R29" i="23"/>
  <c r="AC28" i="23" s="1"/>
  <c r="S29" i="23"/>
  <c r="AD28" i="23" s="1"/>
  <c r="T29" i="23"/>
  <c r="AE28" i="23" s="1"/>
  <c r="U29" i="23"/>
  <c r="AF28" i="23" s="1"/>
  <c r="V29" i="23"/>
  <c r="AG28" i="23" s="1"/>
  <c r="M30" i="23"/>
  <c r="N30" i="23"/>
  <c r="O30" i="23"/>
  <c r="P30" i="23"/>
  <c r="Q30" i="23"/>
  <c r="R30" i="23"/>
  <c r="S30" i="23"/>
  <c r="T30" i="23"/>
  <c r="U30" i="23"/>
  <c r="V30" i="23"/>
  <c r="B31" i="23"/>
  <c r="C31" i="23"/>
  <c r="D31" i="23"/>
  <c r="E31" i="23"/>
  <c r="F31" i="23"/>
  <c r="G31" i="23"/>
  <c r="H31" i="23"/>
  <c r="I31" i="23"/>
  <c r="J31" i="23"/>
  <c r="K31" i="23"/>
  <c r="M33" i="23"/>
  <c r="N33" i="23"/>
  <c r="O33" i="23"/>
  <c r="P33" i="23"/>
  <c r="Q33" i="23"/>
  <c r="R33" i="23"/>
  <c r="S33" i="23"/>
  <c r="T33" i="23"/>
  <c r="U33" i="23"/>
  <c r="V33" i="23"/>
  <c r="Y33" i="23"/>
  <c r="AC33" i="23"/>
  <c r="AG33" i="23"/>
  <c r="M34" i="23"/>
  <c r="N34" i="23"/>
  <c r="O34" i="23"/>
  <c r="P34" i="23"/>
  <c r="Q34" i="23"/>
  <c r="R34" i="23"/>
  <c r="S34" i="23"/>
  <c r="T34" i="23"/>
  <c r="U34" i="23"/>
  <c r="V34" i="23"/>
  <c r="M35" i="23"/>
  <c r="X33" i="23" s="1"/>
  <c r="N35" i="23"/>
  <c r="O35" i="23"/>
  <c r="Z33" i="23" s="1"/>
  <c r="P35" i="23"/>
  <c r="AA33" i="23" s="1"/>
  <c r="Q35" i="23"/>
  <c r="AB33" i="23" s="1"/>
  <c r="R35" i="23"/>
  <c r="S35" i="23"/>
  <c r="AD33" i="23" s="1"/>
  <c r="T35" i="23"/>
  <c r="AE33" i="23" s="1"/>
  <c r="U35" i="23"/>
  <c r="AF33" i="23" s="1"/>
  <c r="V35" i="23"/>
  <c r="X35" i="23"/>
  <c r="Y35" i="23"/>
  <c r="Z35" i="23"/>
  <c r="AA35" i="23"/>
  <c r="AB35" i="23"/>
  <c r="AC35" i="23"/>
  <c r="AD35" i="23"/>
  <c r="AE35" i="23"/>
  <c r="AF35" i="23"/>
  <c r="AG35" i="23"/>
  <c r="M36" i="23"/>
  <c r="N36" i="23"/>
  <c r="O36" i="23"/>
  <c r="P36" i="23"/>
  <c r="Q36" i="23"/>
  <c r="R36" i="23"/>
  <c r="S36" i="23"/>
  <c r="T36" i="23"/>
  <c r="U36" i="23"/>
  <c r="V36" i="23"/>
  <c r="AJ36" i="23"/>
  <c r="AL36" i="23" s="1"/>
  <c r="AN36" i="23" s="1"/>
  <c r="AK36" i="23"/>
  <c r="AM36" i="23" s="1"/>
  <c r="AO36" i="23" s="1"/>
  <c r="M37" i="23"/>
  <c r="N37" i="23"/>
  <c r="O37" i="23"/>
  <c r="P37" i="23"/>
  <c r="Q37" i="23"/>
  <c r="R37" i="23"/>
  <c r="S37" i="23"/>
  <c r="T37" i="23"/>
  <c r="U37" i="23"/>
  <c r="V37" i="23"/>
  <c r="M38" i="23"/>
  <c r="N38" i="23"/>
  <c r="O38" i="23"/>
  <c r="P38" i="23"/>
  <c r="Q38" i="23"/>
  <c r="R38" i="23"/>
  <c r="S38" i="23"/>
  <c r="T38" i="23"/>
  <c r="U38" i="23"/>
  <c r="V38" i="23"/>
  <c r="M39" i="23"/>
  <c r="X37" i="23" s="1"/>
  <c r="N39" i="23"/>
  <c r="Y37" i="23" s="1"/>
  <c r="O39" i="23"/>
  <c r="Z37" i="23" s="1"/>
  <c r="P39" i="23"/>
  <c r="AA37" i="23" s="1"/>
  <c r="Q39" i="23"/>
  <c r="AB37" i="23" s="1"/>
  <c r="R39" i="23"/>
  <c r="AC37" i="23" s="1"/>
  <c r="S39" i="23"/>
  <c r="AD37" i="23" s="1"/>
  <c r="T39" i="23"/>
  <c r="AE37" i="23" s="1"/>
  <c r="U39" i="23"/>
  <c r="AF37" i="23" s="1"/>
  <c r="V39" i="23"/>
  <c r="AG37" i="23" s="1"/>
  <c r="AJ39" i="23"/>
  <c r="AK39" i="23"/>
  <c r="AM39" i="23" s="1"/>
  <c r="AO39" i="23" s="1"/>
  <c r="AL39" i="23"/>
  <c r="AN39" i="23" s="1"/>
  <c r="M40" i="23"/>
  <c r="X39" i="23" s="1"/>
  <c r="N40" i="23"/>
  <c r="Y39" i="23" s="1"/>
  <c r="O40" i="23"/>
  <c r="Z39" i="23" s="1"/>
  <c r="P40" i="23"/>
  <c r="AA39" i="23" s="1"/>
  <c r="Q40" i="23"/>
  <c r="AB39" i="23" s="1"/>
  <c r="R40" i="23"/>
  <c r="AC39" i="23" s="1"/>
  <c r="S40" i="23"/>
  <c r="AD39" i="23" s="1"/>
  <c r="T40" i="23"/>
  <c r="AE39" i="23" s="1"/>
  <c r="U40" i="23"/>
  <c r="AF39" i="23" s="1"/>
  <c r="V40" i="23"/>
  <c r="AG39" i="23" s="1"/>
  <c r="M41" i="23"/>
  <c r="N41" i="23"/>
  <c r="O41" i="23"/>
  <c r="P41" i="23"/>
  <c r="Q41" i="23"/>
  <c r="R41" i="23"/>
  <c r="S41" i="23"/>
  <c r="T41" i="23"/>
  <c r="U41" i="23"/>
  <c r="V41" i="23"/>
  <c r="M44" i="23"/>
  <c r="N44" i="23"/>
  <c r="O44" i="23"/>
  <c r="P44" i="23"/>
  <c r="Q44" i="23"/>
  <c r="R44" i="23"/>
  <c r="S44" i="23"/>
  <c r="T44" i="23"/>
  <c r="U44" i="23"/>
  <c r="V44" i="23"/>
  <c r="M45" i="23"/>
  <c r="N45" i="23"/>
  <c r="O45" i="23"/>
  <c r="P45" i="23"/>
  <c r="Q45" i="23"/>
  <c r="R45" i="23"/>
  <c r="S45" i="23"/>
  <c r="T45" i="23"/>
  <c r="U45" i="23"/>
  <c r="V45" i="23"/>
  <c r="AJ45" i="23"/>
  <c r="AL45" i="23" s="1"/>
  <c r="AN45" i="23" s="1"/>
  <c r="AK45" i="23"/>
  <c r="AM45" i="23" s="1"/>
  <c r="AO45" i="23" s="1"/>
  <c r="M46" i="23"/>
  <c r="X44" i="23" s="1"/>
  <c r="N46" i="23"/>
  <c r="Y44" i="23" s="1"/>
  <c r="O46" i="23"/>
  <c r="Z44" i="23" s="1"/>
  <c r="P46" i="23"/>
  <c r="AA44" i="23" s="1"/>
  <c r="Q46" i="23"/>
  <c r="AB44" i="23" s="1"/>
  <c r="R46" i="23"/>
  <c r="AC44" i="23" s="1"/>
  <c r="S46" i="23"/>
  <c r="AD44" i="23" s="1"/>
  <c r="T46" i="23"/>
  <c r="AE44" i="23" s="1"/>
  <c r="U46" i="23"/>
  <c r="AF44" i="23" s="1"/>
  <c r="V46" i="23"/>
  <c r="AG44" i="23" s="1"/>
  <c r="X46" i="23"/>
  <c r="Y46" i="23"/>
  <c r="Z46" i="23"/>
  <c r="AA46" i="23"/>
  <c r="AB46" i="23"/>
  <c r="AC46" i="23"/>
  <c r="AD46" i="23"/>
  <c r="AE46" i="23"/>
  <c r="AF46" i="23"/>
  <c r="AG46" i="23"/>
  <c r="M47" i="23"/>
  <c r="N47" i="23"/>
  <c r="O47" i="23"/>
  <c r="P47" i="23"/>
  <c r="Q47" i="23"/>
  <c r="R47" i="23"/>
  <c r="S47" i="23"/>
  <c r="T47" i="23"/>
  <c r="U47" i="23"/>
  <c r="V47" i="23"/>
  <c r="M48" i="23"/>
  <c r="N48" i="23"/>
  <c r="O48" i="23"/>
  <c r="P48" i="23"/>
  <c r="Q48" i="23"/>
  <c r="R48" i="23"/>
  <c r="S48" i="23"/>
  <c r="T48" i="23"/>
  <c r="U48" i="23"/>
  <c r="V48" i="23"/>
  <c r="M49" i="23"/>
  <c r="N49" i="23"/>
  <c r="O49" i="23"/>
  <c r="P49" i="23"/>
  <c r="Q49" i="23"/>
  <c r="R49" i="23"/>
  <c r="S49" i="23"/>
  <c r="T49" i="23"/>
  <c r="U49" i="23"/>
  <c r="V49" i="23"/>
  <c r="M50" i="23"/>
  <c r="X48" i="23" s="1"/>
  <c r="N50" i="23"/>
  <c r="Y48" i="23" s="1"/>
  <c r="O50" i="23"/>
  <c r="Z48" i="23" s="1"/>
  <c r="P50" i="23"/>
  <c r="AA48" i="23" s="1"/>
  <c r="Q50" i="23"/>
  <c r="AB48" i="23" s="1"/>
  <c r="R50" i="23"/>
  <c r="AC48" i="23" s="1"/>
  <c r="S50" i="23"/>
  <c r="AD48" i="23" s="1"/>
  <c r="T50" i="23"/>
  <c r="AE48" i="23" s="1"/>
  <c r="U50" i="23"/>
  <c r="AF48" i="23" s="1"/>
  <c r="V50" i="23"/>
  <c r="AG48" i="23" s="1"/>
  <c r="M51" i="23"/>
  <c r="X50" i="23" s="1"/>
  <c r="N51" i="23"/>
  <c r="Y50" i="23" s="1"/>
  <c r="O51" i="23"/>
  <c r="Z50" i="23" s="1"/>
  <c r="P51" i="23"/>
  <c r="AA50" i="23" s="1"/>
  <c r="Q51" i="23"/>
  <c r="AB50" i="23" s="1"/>
  <c r="R51" i="23"/>
  <c r="AC50" i="23" s="1"/>
  <c r="S51" i="23"/>
  <c r="AD50" i="23" s="1"/>
  <c r="T51" i="23"/>
  <c r="AE50" i="23" s="1"/>
  <c r="U51" i="23"/>
  <c r="AF50" i="23" s="1"/>
  <c r="V51" i="23"/>
  <c r="AG50" i="23" s="1"/>
  <c r="M52" i="23"/>
  <c r="N52" i="23"/>
  <c r="O52" i="23"/>
  <c r="P52" i="23"/>
  <c r="Q52" i="23"/>
  <c r="R52" i="23"/>
  <c r="S52" i="23"/>
  <c r="T52" i="23"/>
  <c r="U52" i="23"/>
  <c r="V52" i="23"/>
  <c r="M55" i="23"/>
  <c r="N55" i="23"/>
  <c r="O55" i="23"/>
  <c r="P55" i="23"/>
  <c r="Q55" i="23"/>
  <c r="R55" i="23"/>
  <c r="S55" i="23"/>
  <c r="T55" i="23"/>
  <c r="U55" i="23"/>
  <c r="V55" i="23"/>
  <c r="M56" i="23"/>
  <c r="N56" i="23"/>
  <c r="O56" i="23"/>
  <c r="P56" i="23"/>
  <c r="Q56" i="23"/>
  <c r="R56" i="23"/>
  <c r="S56" i="23"/>
  <c r="T56" i="23"/>
  <c r="U56" i="23"/>
  <c r="V56" i="23"/>
  <c r="M57" i="23"/>
  <c r="X55" i="23" s="1"/>
  <c r="N57" i="23"/>
  <c r="Y55" i="23" s="1"/>
  <c r="O57" i="23"/>
  <c r="Z55" i="23" s="1"/>
  <c r="P57" i="23"/>
  <c r="AA55" i="23" s="1"/>
  <c r="Q57" i="23"/>
  <c r="AB55" i="23" s="1"/>
  <c r="R57" i="23"/>
  <c r="AC55" i="23" s="1"/>
  <c r="S57" i="23"/>
  <c r="AD55" i="23" s="1"/>
  <c r="T57" i="23"/>
  <c r="AE55" i="23" s="1"/>
  <c r="U57" i="23"/>
  <c r="AF55" i="23" s="1"/>
  <c r="V57" i="23"/>
  <c r="AG55" i="23" s="1"/>
  <c r="X57" i="23"/>
  <c r="AJ56" i="23" s="1"/>
  <c r="AL56" i="23" s="1"/>
  <c r="AN56" i="23" s="1"/>
  <c r="Y57" i="23"/>
  <c r="Z57" i="23"/>
  <c r="AA57" i="23"/>
  <c r="AB57" i="23"/>
  <c r="AC57" i="23"/>
  <c r="AD57" i="23"/>
  <c r="AE57" i="23"/>
  <c r="AF57" i="23"/>
  <c r="AG57" i="23"/>
  <c r="M58" i="23"/>
  <c r="N58" i="23"/>
  <c r="O58" i="23"/>
  <c r="P58" i="23"/>
  <c r="Q58" i="23"/>
  <c r="R58" i="23"/>
  <c r="S58" i="23"/>
  <c r="T58" i="23"/>
  <c r="U58" i="23"/>
  <c r="V58" i="23"/>
  <c r="M59" i="23"/>
  <c r="N59" i="23"/>
  <c r="O59" i="23"/>
  <c r="P59" i="23"/>
  <c r="Q59" i="23"/>
  <c r="R59" i="23"/>
  <c r="S59" i="23"/>
  <c r="T59" i="23"/>
  <c r="U59" i="23"/>
  <c r="V59" i="23"/>
  <c r="M60" i="23"/>
  <c r="N60" i="23"/>
  <c r="O60" i="23"/>
  <c r="P60" i="23"/>
  <c r="Q60" i="23"/>
  <c r="R60" i="23"/>
  <c r="S60" i="23"/>
  <c r="T60" i="23"/>
  <c r="U60" i="23"/>
  <c r="V60" i="23"/>
  <c r="M61" i="23"/>
  <c r="X59" i="23" s="1"/>
  <c r="N61" i="23"/>
  <c r="Y59" i="23" s="1"/>
  <c r="O61" i="23"/>
  <c r="Z59" i="23" s="1"/>
  <c r="P61" i="23"/>
  <c r="AA59" i="23" s="1"/>
  <c r="Q61" i="23"/>
  <c r="AB59" i="23" s="1"/>
  <c r="R61" i="23"/>
  <c r="AC59" i="23" s="1"/>
  <c r="S61" i="23"/>
  <c r="AD59" i="23" s="1"/>
  <c r="T61" i="23"/>
  <c r="AE59" i="23" s="1"/>
  <c r="U61" i="23"/>
  <c r="AF59" i="23" s="1"/>
  <c r="V61" i="23"/>
  <c r="AG59" i="23" s="1"/>
  <c r="M62" i="23"/>
  <c r="X61" i="23" s="1"/>
  <c r="N62" i="23"/>
  <c r="Y61" i="23" s="1"/>
  <c r="O62" i="23"/>
  <c r="Z61" i="23" s="1"/>
  <c r="P62" i="23"/>
  <c r="AA61" i="23" s="1"/>
  <c r="Q62" i="23"/>
  <c r="AB61" i="23" s="1"/>
  <c r="R62" i="23"/>
  <c r="AC61" i="23" s="1"/>
  <c r="S62" i="23"/>
  <c r="T62" i="23"/>
  <c r="AE61" i="23" s="1"/>
  <c r="U62" i="23"/>
  <c r="AF61" i="23" s="1"/>
  <c r="V62" i="23"/>
  <c r="AG61" i="23" s="1"/>
  <c r="M63" i="23"/>
  <c r="N63" i="23"/>
  <c r="O63" i="23"/>
  <c r="P63" i="23"/>
  <c r="Q63" i="23"/>
  <c r="R63" i="23"/>
  <c r="S63" i="23"/>
  <c r="AD61" i="23" s="1"/>
  <c r="T63" i="23"/>
  <c r="U63" i="23"/>
  <c r="V63" i="23"/>
  <c r="M66" i="23"/>
  <c r="N66" i="23"/>
  <c r="O66" i="23"/>
  <c r="P66" i="23"/>
  <c r="Q66" i="23"/>
  <c r="R66" i="23"/>
  <c r="S66" i="23"/>
  <c r="T66" i="23"/>
  <c r="U66" i="23"/>
  <c r="V66" i="23"/>
  <c r="M67" i="23"/>
  <c r="N67" i="23"/>
  <c r="O67" i="23"/>
  <c r="P67" i="23"/>
  <c r="Q67" i="23"/>
  <c r="R67" i="23"/>
  <c r="S67" i="23"/>
  <c r="T67" i="23"/>
  <c r="U67" i="23"/>
  <c r="V67" i="23"/>
  <c r="M68" i="23"/>
  <c r="X66" i="23" s="1"/>
  <c r="N68" i="23"/>
  <c r="Y66" i="23" s="1"/>
  <c r="O68" i="23"/>
  <c r="Z66" i="23" s="1"/>
  <c r="P68" i="23"/>
  <c r="AA66" i="23" s="1"/>
  <c r="Q68" i="23"/>
  <c r="AB66" i="23" s="1"/>
  <c r="R68" i="23"/>
  <c r="AC66" i="23" s="1"/>
  <c r="S68" i="23"/>
  <c r="AD66" i="23" s="1"/>
  <c r="T68" i="23"/>
  <c r="AE66" i="23" s="1"/>
  <c r="U68" i="23"/>
  <c r="AF66" i="23" s="1"/>
  <c r="V68" i="23"/>
  <c r="AG66" i="23" s="1"/>
  <c r="X68" i="23"/>
  <c r="Y68" i="23"/>
  <c r="Z68" i="23"/>
  <c r="AA68" i="23"/>
  <c r="AB68" i="23"/>
  <c r="AC68" i="23"/>
  <c r="AD68" i="23"/>
  <c r="AE68" i="23"/>
  <c r="AF68" i="23"/>
  <c r="AG68" i="23"/>
  <c r="M69" i="23"/>
  <c r="N69" i="23"/>
  <c r="O69" i="23"/>
  <c r="P69" i="23"/>
  <c r="Q69" i="23"/>
  <c r="R69" i="23"/>
  <c r="S69" i="23"/>
  <c r="T69" i="23"/>
  <c r="U69" i="23"/>
  <c r="V69" i="23"/>
  <c r="M70" i="23"/>
  <c r="N70" i="23"/>
  <c r="O70" i="23"/>
  <c r="P70" i="23"/>
  <c r="Q70" i="23"/>
  <c r="R70" i="23"/>
  <c r="S70" i="23"/>
  <c r="T70" i="23"/>
  <c r="U70" i="23"/>
  <c r="V70" i="23"/>
  <c r="M71" i="23"/>
  <c r="N71" i="23"/>
  <c r="O71" i="23"/>
  <c r="P71" i="23"/>
  <c r="Q71" i="23"/>
  <c r="R71" i="23"/>
  <c r="S71" i="23"/>
  <c r="T71" i="23"/>
  <c r="U71" i="23"/>
  <c r="V71" i="23"/>
  <c r="M72" i="23"/>
  <c r="X70" i="23" s="1"/>
  <c r="N72" i="23"/>
  <c r="Y70" i="23" s="1"/>
  <c r="O72" i="23"/>
  <c r="Z70" i="23" s="1"/>
  <c r="P72" i="23"/>
  <c r="AA70" i="23" s="1"/>
  <c r="Q72" i="23"/>
  <c r="AB70" i="23" s="1"/>
  <c r="R72" i="23"/>
  <c r="AC70" i="23" s="1"/>
  <c r="S72" i="23"/>
  <c r="AD70" i="23" s="1"/>
  <c r="T72" i="23"/>
  <c r="AE70" i="23" s="1"/>
  <c r="U72" i="23"/>
  <c r="AF70" i="23" s="1"/>
  <c r="V72" i="23"/>
  <c r="AG70" i="23" s="1"/>
  <c r="M73" i="23"/>
  <c r="X72" i="23" s="1"/>
  <c r="N73" i="23"/>
  <c r="Y72" i="23" s="1"/>
  <c r="O73" i="23"/>
  <c r="Z72" i="23" s="1"/>
  <c r="P73" i="23"/>
  <c r="AA72" i="23" s="1"/>
  <c r="Q73" i="23"/>
  <c r="AB72" i="23" s="1"/>
  <c r="R73" i="23"/>
  <c r="AC72" i="23" s="1"/>
  <c r="S73" i="23"/>
  <c r="AD72" i="23" s="1"/>
  <c r="T73" i="23"/>
  <c r="AE72" i="23" s="1"/>
  <c r="U73" i="23"/>
  <c r="AF72" i="23" s="1"/>
  <c r="V73" i="23"/>
  <c r="AG72" i="23" s="1"/>
  <c r="M74" i="23"/>
  <c r="N74" i="23"/>
  <c r="O74" i="23"/>
  <c r="P74" i="23"/>
  <c r="Q74" i="23"/>
  <c r="R74" i="23"/>
  <c r="S74" i="23"/>
  <c r="T74" i="23"/>
  <c r="U74" i="23"/>
  <c r="V74" i="23"/>
  <c r="M77" i="23"/>
  <c r="N77" i="23"/>
  <c r="O77" i="23"/>
  <c r="P77" i="23"/>
  <c r="Q77" i="23"/>
  <c r="R77" i="23"/>
  <c r="S77" i="23"/>
  <c r="T77" i="23"/>
  <c r="U77" i="23"/>
  <c r="V77" i="23"/>
  <c r="M78" i="23"/>
  <c r="N78" i="23"/>
  <c r="O78" i="23"/>
  <c r="P78" i="23"/>
  <c r="Q78" i="23"/>
  <c r="R78" i="23"/>
  <c r="S78" i="23"/>
  <c r="T78" i="23"/>
  <c r="U78" i="23"/>
  <c r="V78" i="23"/>
  <c r="M79" i="23"/>
  <c r="X77" i="23" s="1"/>
  <c r="N79" i="23"/>
  <c r="Y77" i="23" s="1"/>
  <c r="O79" i="23"/>
  <c r="Z77" i="23" s="1"/>
  <c r="P79" i="23"/>
  <c r="AA77" i="23" s="1"/>
  <c r="Q79" i="23"/>
  <c r="AB77" i="23" s="1"/>
  <c r="R79" i="23"/>
  <c r="AC77" i="23" s="1"/>
  <c r="S79" i="23"/>
  <c r="AD77" i="23" s="1"/>
  <c r="T79" i="23"/>
  <c r="AE77" i="23" s="1"/>
  <c r="U79" i="23"/>
  <c r="AF77" i="23" s="1"/>
  <c r="V79" i="23"/>
  <c r="AG77" i="23" s="1"/>
  <c r="X79" i="23"/>
  <c r="Y79" i="23"/>
  <c r="Z79" i="23"/>
  <c r="AA79" i="23"/>
  <c r="AB79" i="23"/>
  <c r="AC79" i="23"/>
  <c r="AD79" i="23"/>
  <c r="AE79" i="23"/>
  <c r="AF79" i="23"/>
  <c r="AG79" i="23"/>
  <c r="M80" i="23"/>
  <c r="N80" i="23"/>
  <c r="O80" i="23"/>
  <c r="P80" i="23"/>
  <c r="Q80" i="23"/>
  <c r="R80" i="23"/>
  <c r="S80" i="23"/>
  <c r="T80" i="23"/>
  <c r="U80" i="23"/>
  <c r="V80" i="23"/>
  <c r="M81" i="23"/>
  <c r="N81" i="23"/>
  <c r="O81" i="23"/>
  <c r="P81" i="23"/>
  <c r="Q81" i="23"/>
  <c r="R81" i="23"/>
  <c r="S81" i="23"/>
  <c r="T81" i="23"/>
  <c r="U81" i="23"/>
  <c r="V81" i="23"/>
  <c r="M82" i="23"/>
  <c r="N82" i="23"/>
  <c r="O82" i="23"/>
  <c r="P82" i="23"/>
  <c r="Q82" i="23"/>
  <c r="R82" i="23"/>
  <c r="S82" i="23"/>
  <c r="T82" i="23"/>
  <c r="U82" i="23"/>
  <c r="V82" i="23"/>
  <c r="M83" i="23"/>
  <c r="X81" i="23" s="1"/>
  <c r="N83" i="23"/>
  <c r="Y81" i="23" s="1"/>
  <c r="O83" i="23"/>
  <c r="Z81" i="23" s="1"/>
  <c r="P83" i="23"/>
  <c r="AA81" i="23" s="1"/>
  <c r="Q83" i="23"/>
  <c r="AB81" i="23" s="1"/>
  <c r="R83" i="23"/>
  <c r="AC81" i="23" s="1"/>
  <c r="S83" i="23"/>
  <c r="AD81" i="23" s="1"/>
  <c r="T83" i="23"/>
  <c r="AE81" i="23" s="1"/>
  <c r="U83" i="23"/>
  <c r="AF81" i="23" s="1"/>
  <c r="V83" i="23"/>
  <c r="AG81" i="23" s="1"/>
  <c r="M84" i="23"/>
  <c r="X83" i="23" s="1"/>
  <c r="N84" i="23"/>
  <c r="Y83" i="23" s="1"/>
  <c r="O84" i="23"/>
  <c r="Z83" i="23" s="1"/>
  <c r="P84" i="23"/>
  <c r="AA83" i="23" s="1"/>
  <c r="Q84" i="23"/>
  <c r="AB83" i="23" s="1"/>
  <c r="R84" i="23"/>
  <c r="AC83" i="23" s="1"/>
  <c r="S84" i="23"/>
  <c r="AD83" i="23" s="1"/>
  <c r="T84" i="23"/>
  <c r="AE83" i="23" s="1"/>
  <c r="U84" i="23"/>
  <c r="AF83" i="23" s="1"/>
  <c r="V84" i="23"/>
  <c r="AG83" i="23" s="1"/>
  <c r="M85" i="23"/>
  <c r="N85" i="23"/>
  <c r="O85" i="23"/>
  <c r="P85" i="23"/>
  <c r="Q85" i="23"/>
  <c r="R85" i="23"/>
  <c r="S85" i="23"/>
  <c r="T85" i="23"/>
  <c r="U85" i="23"/>
  <c r="V85" i="23"/>
  <c r="M88" i="23"/>
  <c r="N88" i="23"/>
  <c r="O88" i="23"/>
  <c r="P88" i="23"/>
  <c r="Q88" i="23"/>
  <c r="R88" i="23"/>
  <c r="S88" i="23"/>
  <c r="T88" i="23"/>
  <c r="U88" i="23"/>
  <c r="V88" i="23"/>
  <c r="M89" i="23"/>
  <c r="N89" i="23"/>
  <c r="O89" i="23"/>
  <c r="P89" i="23"/>
  <c r="Q89" i="23"/>
  <c r="R89" i="23"/>
  <c r="S89" i="23"/>
  <c r="T89" i="23"/>
  <c r="U89" i="23"/>
  <c r="V89" i="23"/>
  <c r="M90" i="23"/>
  <c r="X88" i="23" s="1"/>
  <c r="N90" i="23"/>
  <c r="Y88" i="23" s="1"/>
  <c r="O90" i="23"/>
  <c r="Z88" i="23" s="1"/>
  <c r="P90" i="23"/>
  <c r="AA88" i="23" s="1"/>
  <c r="Q90" i="23"/>
  <c r="AB88" i="23" s="1"/>
  <c r="R90" i="23"/>
  <c r="AC88" i="23" s="1"/>
  <c r="S90" i="23"/>
  <c r="AD88" i="23" s="1"/>
  <c r="T90" i="23"/>
  <c r="AE88" i="23" s="1"/>
  <c r="U90" i="23"/>
  <c r="AF88" i="23" s="1"/>
  <c r="V90" i="23"/>
  <c r="AG88" i="23" s="1"/>
  <c r="X90" i="23"/>
  <c r="Y90" i="23"/>
  <c r="Z90" i="23"/>
  <c r="AA90" i="23"/>
  <c r="AB90" i="23"/>
  <c r="AC90" i="23"/>
  <c r="AD90" i="23"/>
  <c r="AE90" i="23"/>
  <c r="AF90" i="23"/>
  <c r="AG90" i="23"/>
  <c r="M91" i="23"/>
  <c r="N91" i="23"/>
  <c r="O91" i="23"/>
  <c r="P91" i="23"/>
  <c r="Q91" i="23"/>
  <c r="R91" i="23"/>
  <c r="S91" i="23"/>
  <c r="T91" i="23"/>
  <c r="U91" i="23"/>
  <c r="V91" i="23"/>
  <c r="M92" i="23"/>
  <c r="N92" i="23"/>
  <c r="O92" i="23"/>
  <c r="P92" i="23"/>
  <c r="Q92" i="23"/>
  <c r="R92" i="23"/>
  <c r="S92" i="23"/>
  <c r="T92" i="23"/>
  <c r="U92" i="23"/>
  <c r="V92" i="23"/>
  <c r="M93" i="23"/>
  <c r="N93" i="23"/>
  <c r="O93" i="23"/>
  <c r="P93" i="23"/>
  <c r="Q93" i="23"/>
  <c r="R93" i="23"/>
  <c r="S93" i="23"/>
  <c r="T93" i="23"/>
  <c r="U93" i="23"/>
  <c r="V93" i="23"/>
  <c r="M94" i="23"/>
  <c r="X92" i="23" s="1"/>
  <c r="N94" i="23"/>
  <c r="Y92" i="23" s="1"/>
  <c r="O94" i="23"/>
  <c r="Z92" i="23" s="1"/>
  <c r="P94" i="23"/>
  <c r="AA92" i="23" s="1"/>
  <c r="Q94" i="23"/>
  <c r="AB92" i="23" s="1"/>
  <c r="R94" i="23"/>
  <c r="AC92" i="23" s="1"/>
  <c r="S94" i="23"/>
  <c r="AD92" i="23" s="1"/>
  <c r="T94" i="23"/>
  <c r="AE92" i="23" s="1"/>
  <c r="U94" i="23"/>
  <c r="AF92" i="23" s="1"/>
  <c r="V94" i="23"/>
  <c r="AG92" i="23" s="1"/>
  <c r="M95" i="23"/>
  <c r="X94" i="23" s="1"/>
  <c r="N95" i="23"/>
  <c r="Y94" i="23" s="1"/>
  <c r="O95" i="23"/>
  <c r="Z94" i="23" s="1"/>
  <c r="P95" i="23"/>
  <c r="AA94" i="23" s="1"/>
  <c r="Q95" i="23"/>
  <c r="AB94" i="23" s="1"/>
  <c r="R95" i="23"/>
  <c r="AC94" i="23" s="1"/>
  <c r="S95" i="23"/>
  <c r="AD94" i="23" s="1"/>
  <c r="T95" i="23"/>
  <c r="AE94" i="23" s="1"/>
  <c r="U95" i="23"/>
  <c r="AF94" i="23" s="1"/>
  <c r="V95" i="23"/>
  <c r="AG94" i="23" s="1"/>
  <c r="M96" i="23"/>
  <c r="N96" i="23"/>
  <c r="O96" i="23"/>
  <c r="P96" i="23"/>
  <c r="Q96" i="23"/>
  <c r="R96" i="23"/>
  <c r="S96" i="23"/>
  <c r="T96" i="23"/>
  <c r="U96" i="23"/>
  <c r="V96" i="23"/>
  <c r="M99" i="23"/>
  <c r="N99" i="23"/>
  <c r="O99" i="23"/>
  <c r="P99" i="23"/>
  <c r="Q99" i="23"/>
  <c r="R99" i="23"/>
  <c r="S99" i="23"/>
  <c r="T99" i="23"/>
  <c r="U99" i="23"/>
  <c r="V99" i="23"/>
  <c r="M100" i="23"/>
  <c r="N100" i="23"/>
  <c r="O100" i="23"/>
  <c r="P100" i="23"/>
  <c r="Q100" i="23"/>
  <c r="R100" i="23"/>
  <c r="S100" i="23"/>
  <c r="T100" i="23"/>
  <c r="U100" i="23"/>
  <c r="V100" i="23"/>
  <c r="M101" i="23"/>
  <c r="X99" i="23" s="1"/>
  <c r="N101" i="23"/>
  <c r="Y99" i="23" s="1"/>
  <c r="O101" i="23"/>
  <c r="Z99" i="23" s="1"/>
  <c r="P101" i="23"/>
  <c r="AA99" i="23" s="1"/>
  <c r="Q101" i="23"/>
  <c r="AB99" i="23" s="1"/>
  <c r="R101" i="23"/>
  <c r="AC99" i="23" s="1"/>
  <c r="S101" i="23"/>
  <c r="AD99" i="23" s="1"/>
  <c r="T101" i="23"/>
  <c r="AE99" i="23" s="1"/>
  <c r="U101" i="23"/>
  <c r="AF99" i="23" s="1"/>
  <c r="V101" i="23"/>
  <c r="AG99" i="23" s="1"/>
  <c r="X101" i="23"/>
  <c r="Y101" i="23"/>
  <c r="Z101" i="23"/>
  <c r="AA101" i="23"/>
  <c r="AB101" i="23"/>
  <c r="AC101" i="23"/>
  <c r="AD101" i="23"/>
  <c r="AE101" i="23"/>
  <c r="AF101" i="23"/>
  <c r="AG101" i="23"/>
  <c r="M102" i="23"/>
  <c r="N102" i="23"/>
  <c r="O102" i="23"/>
  <c r="P102" i="23"/>
  <c r="Q102" i="23"/>
  <c r="R102" i="23"/>
  <c r="S102" i="23"/>
  <c r="T102" i="23"/>
  <c r="U102" i="23"/>
  <c r="V102" i="23"/>
  <c r="M103" i="23"/>
  <c r="N103" i="23"/>
  <c r="O103" i="23"/>
  <c r="P103" i="23"/>
  <c r="Q103" i="23"/>
  <c r="R103" i="23"/>
  <c r="S103" i="23"/>
  <c r="T103" i="23"/>
  <c r="U103" i="23"/>
  <c r="V103" i="23"/>
  <c r="M104" i="23"/>
  <c r="N104" i="23"/>
  <c r="O104" i="23"/>
  <c r="P104" i="23"/>
  <c r="Q104" i="23"/>
  <c r="R104" i="23"/>
  <c r="S104" i="23"/>
  <c r="T104" i="23"/>
  <c r="U104" i="23"/>
  <c r="V104" i="23"/>
  <c r="M105" i="23"/>
  <c r="X103" i="23" s="1"/>
  <c r="N105" i="23"/>
  <c r="Y103" i="23" s="1"/>
  <c r="O105" i="23"/>
  <c r="Z103" i="23" s="1"/>
  <c r="P105" i="23"/>
  <c r="AA103" i="23" s="1"/>
  <c r="Q105" i="23"/>
  <c r="AB103" i="23" s="1"/>
  <c r="R105" i="23"/>
  <c r="AC103" i="23" s="1"/>
  <c r="S105" i="23"/>
  <c r="AD103" i="23" s="1"/>
  <c r="T105" i="23"/>
  <c r="AE103" i="23" s="1"/>
  <c r="U105" i="23"/>
  <c r="AF103" i="23" s="1"/>
  <c r="V105" i="23"/>
  <c r="AG103" i="23" s="1"/>
  <c r="M106" i="23"/>
  <c r="X105" i="23" s="1"/>
  <c r="N106" i="23"/>
  <c r="Y105" i="23" s="1"/>
  <c r="O106" i="23"/>
  <c r="Z105" i="23" s="1"/>
  <c r="P106" i="23"/>
  <c r="AA105" i="23" s="1"/>
  <c r="Q106" i="23"/>
  <c r="AB105" i="23" s="1"/>
  <c r="R106" i="23"/>
  <c r="AC105" i="23" s="1"/>
  <c r="S106" i="23"/>
  <c r="AD105" i="23" s="1"/>
  <c r="T106" i="23"/>
  <c r="AE105" i="23" s="1"/>
  <c r="U106" i="23"/>
  <c r="AF105" i="23" s="1"/>
  <c r="V106" i="23"/>
  <c r="AG105" i="23" s="1"/>
  <c r="M107" i="23"/>
  <c r="N107" i="23"/>
  <c r="O107" i="23"/>
  <c r="P107" i="23"/>
  <c r="Q107" i="23"/>
  <c r="R107" i="23"/>
  <c r="S107" i="23"/>
  <c r="T107" i="23"/>
  <c r="U107" i="23"/>
  <c r="V107" i="23"/>
  <c r="M110" i="23"/>
  <c r="N110" i="23"/>
  <c r="O110" i="23"/>
  <c r="P110" i="23"/>
  <c r="Q110" i="23"/>
  <c r="R110" i="23"/>
  <c r="S110" i="23"/>
  <c r="T110" i="23"/>
  <c r="U110" i="23"/>
  <c r="V110" i="23"/>
  <c r="M111" i="23"/>
  <c r="N111" i="23"/>
  <c r="O111" i="23"/>
  <c r="P111" i="23"/>
  <c r="Q111" i="23"/>
  <c r="R111" i="23"/>
  <c r="S111" i="23"/>
  <c r="T111" i="23"/>
  <c r="U111" i="23"/>
  <c r="V111" i="23"/>
  <c r="M112" i="23"/>
  <c r="X110" i="23" s="1"/>
  <c r="N112" i="23"/>
  <c r="Y110" i="23" s="1"/>
  <c r="O112" i="23"/>
  <c r="Z110" i="23" s="1"/>
  <c r="P112" i="23"/>
  <c r="AA110" i="23" s="1"/>
  <c r="Q112" i="23"/>
  <c r="AB110" i="23" s="1"/>
  <c r="R112" i="23"/>
  <c r="AC110" i="23" s="1"/>
  <c r="S112" i="23"/>
  <c r="AD110" i="23" s="1"/>
  <c r="T112" i="23"/>
  <c r="AE110" i="23" s="1"/>
  <c r="U112" i="23"/>
  <c r="AF110" i="23" s="1"/>
  <c r="V112" i="23"/>
  <c r="AG110" i="23" s="1"/>
  <c r="X112" i="23"/>
  <c r="Y112" i="23"/>
  <c r="Z112" i="23"/>
  <c r="AA112" i="23"/>
  <c r="AB112" i="23"/>
  <c r="AC112" i="23"/>
  <c r="AD112" i="23"/>
  <c r="AE112" i="23"/>
  <c r="AF112" i="23"/>
  <c r="AG112" i="23"/>
  <c r="M113" i="23"/>
  <c r="N113" i="23"/>
  <c r="O113" i="23"/>
  <c r="P113" i="23"/>
  <c r="Q113" i="23"/>
  <c r="R113" i="23"/>
  <c r="S113" i="23"/>
  <c r="T113" i="23"/>
  <c r="U113" i="23"/>
  <c r="V113" i="23"/>
  <c r="M114" i="23"/>
  <c r="N114" i="23"/>
  <c r="O114" i="23"/>
  <c r="P114" i="23"/>
  <c r="Q114" i="23"/>
  <c r="R114" i="23"/>
  <c r="S114" i="23"/>
  <c r="T114" i="23"/>
  <c r="U114" i="23"/>
  <c r="V114" i="23"/>
  <c r="M115" i="23"/>
  <c r="N115" i="23"/>
  <c r="O115" i="23"/>
  <c r="P115" i="23"/>
  <c r="Q115" i="23"/>
  <c r="R115" i="23"/>
  <c r="S115" i="23"/>
  <c r="T115" i="23"/>
  <c r="U115" i="23"/>
  <c r="V115" i="23"/>
  <c r="M116" i="23"/>
  <c r="X114" i="23" s="1"/>
  <c r="N116" i="23"/>
  <c r="Y114" i="23" s="1"/>
  <c r="O116" i="23"/>
  <c r="Z114" i="23" s="1"/>
  <c r="P116" i="23"/>
  <c r="AA114" i="23" s="1"/>
  <c r="Q116" i="23"/>
  <c r="AB114" i="23" s="1"/>
  <c r="R116" i="23"/>
  <c r="AC114" i="23" s="1"/>
  <c r="S116" i="23"/>
  <c r="AD114" i="23" s="1"/>
  <c r="T116" i="23"/>
  <c r="AE114" i="23" s="1"/>
  <c r="U116" i="23"/>
  <c r="AF114" i="23" s="1"/>
  <c r="V116" i="23"/>
  <c r="AG114" i="23" s="1"/>
  <c r="M117" i="23"/>
  <c r="X116" i="23" s="1"/>
  <c r="N117" i="23"/>
  <c r="Y116" i="23" s="1"/>
  <c r="O117" i="23"/>
  <c r="Z116" i="23" s="1"/>
  <c r="P117" i="23"/>
  <c r="AA116" i="23" s="1"/>
  <c r="Q117" i="23"/>
  <c r="AB116" i="23" s="1"/>
  <c r="R117" i="23"/>
  <c r="AC116" i="23" s="1"/>
  <c r="S117" i="23"/>
  <c r="AD116" i="23" s="1"/>
  <c r="T117" i="23"/>
  <c r="AE116" i="23" s="1"/>
  <c r="U117" i="23"/>
  <c r="AF116" i="23" s="1"/>
  <c r="V117" i="23"/>
  <c r="AG116" i="23" s="1"/>
  <c r="M118" i="23"/>
  <c r="N118" i="23"/>
  <c r="O118" i="23"/>
  <c r="P118" i="23"/>
  <c r="Q118" i="23"/>
  <c r="R118" i="23"/>
  <c r="S118" i="23"/>
  <c r="T118" i="23"/>
  <c r="U118" i="23"/>
  <c r="V118" i="23"/>
  <c r="M121" i="23"/>
  <c r="N121" i="23"/>
  <c r="O121" i="23"/>
  <c r="P121" i="23"/>
  <c r="Q121" i="23"/>
  <c r="R121" i="23"/>
  <c r="S121" i="23"/>
  <c r="T121" i="23"/>
  <c r="U121" i="23"/>
  <c r="V121" i="23"/>
  <c r="M122" i="23"/>
  <c r="N122" i="23"/>
  <c r="O122" i="23"/>
  <c r="P122" i="23"/>
  <c r="Q122" i="23"/>
  <c r="R122" i="23"/>
  <c r="S122" i="23"/>
  <c r="T122" i="23"/>
  <c r="U122" i="23"/>
  <c r="V122" i="23"/>
  <c r="M123" i="23"/>
  <c r="X121" i="23" s="1"/>
  <c r="N123" i="23"/>
  <c r="Y121" i="23" s="1"/>
  <c r="O123" i="23"/>
  <c r="Z121" i="23" s="1"/>
  <c r="P123" i="23"/>
  <c r="AA121" i="23" s="1"/>
  <c r="Q123" i="23"/>
  <c r="AB121" i="23" s="1"/>
  <c r="R123" i="23"/>
  <c r="AC121" i="23" s="1"/>
  <c r="S123" i="23"/>
  <c r="AD121" i="23" s="1"/>
  <c r="T123" i="23"/>
  <c r="AE121" i="23" s="1"/>
  <c r="U123" i="23"/>
  <c r="AF121" i="23" s="1"/>
  <c r="V123" i="23"/>
  <c r="AG121" i="23" s="1"/>
  <c r="X123" i="23"/>
  <c r="Y123" i="23"/>
  <c r="Z123" i="23"/>
  <c r="AA123" i="23"/>
  <c r="AB123" i="23"/>
  <c r="AC123" i="23"/>
  <c r="AD123" i="23"/>
  <c r="AE123" i="23"/>
  <c r="AF123" i="23"/>
  <c r="AG123" i="23"/>
  <c r="M124" i="23"/>
  <c r="N124" i="23"/>
  <c r="O124" i="23"/>
  <c r="P124" i="23"/>
  <c r="Q124" i="23"/>
  <c r="R124" i="23"/>
  <c r="S124" i="23"/>
  <c r="T124" i="23"/>
  <c r="U124" i="23"/>
  <c r="V124" i="23"/>
  <c r="M125" i="23"/>
  <c r="N125" i="23"/>
  <c r="O125" i="23"/>
  <c r="P125" i="23"/>
  <c r="Q125" i="23"/>
  <c r="R125" i="23"/>
  <c r="S125" i="23"/>
  <c r="T125" i="23"/>
  <c r="U125" i="23"/>
  <c r="V125" i="23"/>
  <c r="M126" i="23"/>
  <c r="N126" i="23"/>
  <c r="O126" i="23"/>
  <c r="P126" i="23"/>
  <c r="Q126" i="23"/>
  <c r="R126" i="23"/>
  <c r="S126" i="23"/>
  <c r="T126" i="23"/>
  <c r="U126" i="23"/>
  <c r="V126" i="23"/>
  <c r="M127" i="23"/>
  <c r="X125" i="23" s="1"/>
  <c r="N127" i="23"/>
  <c r="Y125" i="23" s="1"/>
  <c r="O127" i="23"/>
  <c r="Z125" i="23" s="1"/>
  <c r="P127" i="23"/>
  <c r="AA125" i="23" s="1"/>
  <c r="Q127" i="23"/>
  <c r="AB125" i="23" s="1"/>
  <c r="R127" i="23"/>
  <c r="AC125" i="23" s="1"/>
  <c r="S127" i="23"/>
  <c r="AD125" i="23" s="1"/>
  <c r="T127" i="23"/>
  <c r="AE125" i="23" s="1"/>
  <c r="U127" i="23"/>
  <c r="AF125" i="23" s="1"/>
  <c r="V127" i="23"/>
  <c r="AG125" i="23" s="1"/>
  <c r="M128" i="23"/>
  <c r="X127" i="23" s="1"/>
  <c r="N128" i="23"/>
  <c r="Y127" i="23" s="1"/>
  <c r="O128" i="23"/>
  <c r="Z127" i="23" s="1"/>
  <c r="P128" i="23"/>
  <c r="AA127" i="23" s="1"/>
  <c r="Q128" i="23"/>
  <c r="AB127" i="23" s="1"/>
  <c r="R128" i="23"/>
  <c r="AC127" i="23" s="1"/>
  <c r="S128" i="23"/>
  <c r="AD127" i="23" s="1"/>
  <c r="T128" i="23"/>
  <c r="AE127" i="23" s="1"/>
  <c r="U128" i="23"/>
  <c r="AF127" i="23" s="1"/>
  <c r="V128" i="23"/>
  <c r="AG127" i="23" s="1"/>
  <c r="M129" i="23"/>
  <c r="N129" i="23"/>
  <c r="O129" i="23"/>
  <c r="P129" i="23"/>
  <c r="Q129" i="23"/>
  <c r="R129" i="23"/>
  <c r="S129" i="23"/>
  <c r="T129" i="23"/>
  <c r="U129" i="23"/>
  <c r="V129" i="23"/>
  <c r="M132" i="23"/>
  <c r="N132" i="23"/>
  <c r="O132" i="23"/>
  <c r="P132" i="23"/>
  <c r="Q132" i="23"/>
  <c r="R132" i="23"/>
  <c r="S132" i="23"/>
  <c r="T132" i="23"/>
  <c r="U132" i="23"/>
  <c r="V132" i="23"/>
  <c r="M133" i="23"/>
  <c r="N133" i="23"/>
  <c r="O133" i="23"/>
  <c r="P133" i="23"/>
  <c r="Q133" i="23"/>
  <c r="R133" i="23"/>
  <c r="S133" i="23"/>
  <c r="T133" i="23"/>
  <c r="U133" i="23"/>
  <c r="V133" i="23"/>
  <c r="M134" i="23"/>
  <c r="X132" i="23" s="1"/>
  <c r="N134" i="23"/>
  <c r="Y132" i="23" s="1"/>
  <c r="O134" i="23"/>
  <c r="Z132" i="23" s="1"/>
  <c r="P134" i="23"/>
  <c r="AA132" i="23" s="1"/>
  <c r="Q134" i="23"/>
  <c r="AB132" i="23" s="1"/>
  <c r="R134" i="23"/>
  <c r="AC132" i="23" s="1"/>
  <c r="S134" i="23"/>
  <c r="AD132" i="23" s="1"/>
  <c r="T134" i="23"/>
  <c r="AE132" i="23" s="1"/>
  <c r="U134" i="23"/>
  <c r="AF132" i="23" s="1"/>
  <c r="V134" i="23"/>
  <c r="AG132" i="23" s="1"/>
  <c r="X134" i="23"/>
  <c r="Y134" i="23"/>
  <c r="Z134" i="23"/>
  <c r="AA134" i="23"/>
  <c r="AB134" i="23"/>
  <c r="AC134" i="23"/>
  <c r="AD134" i="23"/>
  <c r="AE134" i="23"/>
  <c r="AF134" i="23"/>
  <c r="AG134" i="23"/>
  <c r="M135" i="23"/>
  <c r="N135" i="23"/>
  <c r="O135" i="23"/>
  <c r="P135" i="23"/>
  <c r="Q135" i="23"/>
  <c r="R135" i="23"/>
  <c r="S135" i="23"/>
  <c r="T135" i="23"/>
  <c r="U135" i="23"/>
  <c r="V135" i="23"/>
  <c r="M136" i="23"/>
  <c r="N136" i="23"/>
  <c r="O136" i="23"/>
  <c r="P136" i="23"/>
  <c r="Q136" i="23"/>
  <c r="R136" i="23"/>
  <c r="S136" i="23"/>
  <c r="T136" i="23"/>
  <c r="U136" i="23"/>
  <c r="V136" i="23"/>
  <c r="M137" i="23"/>
  <c r="N137" i="23"/>
  <c r="O137" i="23"/>
  <c r="P137" i="23"/>
  <c r="Q137" i="23"/>
  <c r="R137" i="23"/>
  <c r="S137" i="23"/>
  <c r="T137" i="23"/>
  <c r="U137" i="23"/>
  <c r="V137" i="23"/>
  <c r="M138" i="23"/>
  <c r="X136" i="23" s="1"/>
  <c r="N138" i="23"/>
  <c r="Y136" i="23" s="1"/>
  <c r="O138" i="23"/>
  <c r="Z136" i="23" s="1"/>
  <c r="P138" i="23"/>
  <c r="AA136" i="23" s="1"/>
  <c r="Q138" i="23"/>
  <c r="AB136" i="23" s="1"/>
  <c r="R138" i="23"/>
  <c r="AC136" i="23" s="1"/>
  <c r="S138" i="23"/>
  <c r="AD136" i="23" s="1"/>
  <c r="T138" i="23"/>
  <c r="AE136" i="23" s="1"/>
  <c r="U138" i="23"/>
  <c r="AF136" i="23" s="1"/>
  <c r="V138" i="23"/>
  <c r="AG136" i="23" s="1"/>
  <c r="M139" i="23"/>
  <c r="X138" i="23" s="1"/>
  <c r="N139" i="23"/>
  <c r="Y138" i="23" s="1"/>
  <c r="O139" i="23"/>
  <c r="Z138" i="23" s="1"/>
  <c r="P139" i="23"/>
  <c r="AA138" i="23" s="1"/>
  <c r="Q139" i="23"/>
  <c r="AB138" i="23" s="1"/>
  <c r="R139" i="23"/>
  <c r="AC138" i="23" s="1"/>
  <c r="S139" i="23"/>
  <c r="AD138" i="23" s="1"/>
  <c r="T139" i="23"/>
  <c r="AE138" i="23" s="1"/>
  <c r="U139" i="23"/>
  <c r="AF138" i="23" s="1"/>
  <c r="V139" i="23"/>
  <c r="AG138" i="23" s="1"/>
  <c r="M140" i="23"/>
  <c r="N140" i="23"/>
  <c r="O140" i="23"/>
  <c r="P140" i="23"/>
  <c r="Q140" i="23"/>
  <c r="R140" i="23"/>
  <c r="S140" i="23"/>
  <c r="T140" i="23"/>
  <c r="U140" i="23"/>
  <c r="V140" i="23"/>
  <c r="M143" i="23"/>
  <c r="N143" i="23"/>
  <c r="O143" i="23"/>
  <c r="P143" i="23"/>
  <c r="Q143" i="23"/>
  <c r="R143" i="23"/>
  <c r="S143" i="23"/>
  <c r="T143" i="23"/>
  <c r="U143" i="23"/>
  <c r="V143" i="23"/>
  <c r="M144" i="23"/>
  <c r="N144" i="23"/>
  <c r="O144" i="23"/>
  <c r="P144" i="23"/>
  <c r="Q144" i="23"/>
  <c r="R144" i="23"/>
  <c r="S144" i="23"/>
  <c r="T144" i="23"/>
  <c r="U144" i="23"/>
  <c r="V144" i="23"/>
  <c r="M145" i="23"/>
  <c r="X143" i="23" s="1"/>
  <c r="N145" i="23"/>
  <c r="Y143" i="23" s="1"/>
  <c r="O145" i="23"/>
  <c r="Z143" i="23" s="1"/>
  <c r="P145" i="23"/>
  <c r="AA143" i="23" s="1"/>
  <c r="Q145" i="23"/>
  <c r="AB143" i="23" s="1"/>
  <c r="R145" i="23"/>
  <c r="AC143" i="23" s="1"/>
  <c r="S145" i="23"/>
  <c r="AD143" i="23" s="1"/>
  <c r="T145" i="23"/>
  <c r="AE143" i="23" s="1"/>
  <c r="U145" i="23"/>
  <c r="AF143" i="23" s="1"/>
  <c r="V145" i="23"/>
  <c r="AG143" i="23" s="1"/>
  <c r="X145" i="23"/>
  <c r="Y145" i="23"/>
  <c r="Z145" i="23"/>
  <c r="AA145" i="23"/>
  <c r="AB145" i="23"/>
  <c r="AC145" i="23"/>
  <c r="AD145" i="23"/>
  <c r="AE145" i="23"/>
  <c r="AF145" i="23"/>
  <c r="AG145" i="23"/>
  <c r="M146" i="23"/>
  <c r="N146" i="23"/>
  <c r="O146" i="23"/>
  <c r="P146" i="23"/>
  <c r="Q146" i="23"/>
  <c r="R146" i="23"/>
  <c r="S146" i="23"/>
  <c r="T146" i="23"/>
  <c r="U146" i="23"/>
  <c r="V146" i="23"/>
  <c r="M147" i="23"/>
  <c r="N147" i="23"/>
  <c r="O147" i="23"/>
  <c r="P147" i="23"/>
  <c r="Q147" i="23"/>
  <c r="R147" i="23"/>
  <c r="S147" i="23"/>
  <c r="T147" i="23"/>
  <c r="U147" i="23"/>
  <c r="V147" i="23"/>
  <c r="M148" i="23"/>
  <c r="N148" i="23"/>
  <c r="O148" i="23"/>
  <c r="P148" i="23"/>
  <c r="Q148" i="23"/>
  <c r="R148" i="23"/>
  <c r="S148" i="23"/>
  <c r="T148" i="23"/>
  <c r="U148" i="23"/>
  <c r="V148" i="23"/>
  <c r="M149" i="23"/>
  <c r="X147" i="23" s="1"/>
  <c r="N149" i="23"/>
  <c r="Y147" i="23" s="1"/>
  <c r="O149" i="23"/>
  <c r="Z147" i="23" s="1"/>
  <c r="P149" i="23"/>
  <c r="AA147" i="23" s="1"/>
  <c r="Q149" i="23"/>
  <c r="AB147" i="23" s="1"/>
  <c r="R149" i="23"/>
  <c r="AC147" i="23" s="1"/>
  <c r="S149" i="23"/>
  <c r="AD147" i="23" s="1"/>
  <c r="T149" i="23"/>
  <c r="AE147" i="23" s="1"/>
  <c r="U149" i="23"/>
  <c r="AF147" i="23" s="1"/>
  <c r="V149" i="23"/>
  <c r="AG147" i="23" s="1"/>
  <c r="M150" i="23"/>
  <c r="X149" i="23" s="1"/>
  <c r="N150" i="23"/>
  <c r="Y149" i="23" s="1"/>
  <c r="O150" i="23"/>
  <c r="Z149" i="23" s="1"/>
  <c r="P150" i="23"/>
  <c r="AA149" i="23" s="1"/>
  <c r="Q150" i="23"/>
  <c r="AB149" i="23" s="1"/>
  <c r="R150" i="23"/>
  <c r="AC149" i="23" s="1"/>
  <c r="S150" i="23"/>
  <c r="AD149" i="23" s="1"/>
  <c r="T150" i="23"/>
  <c r="AE149" i="23" s="1"/>
  <c r="U150" i="23"/>
  <c r="AF149" i="23" s="1"/>
  <c r="V150" i="23"/>
  <c r="AG149" i="23" s="1"/>
  <c r="M151" i="23"/>
  <c r="N151" i="23"/>
  <c r="O151" i="23"/>
  <c r="P151" i="23"/>
  <c r="Q151" i="23"/>
  <c r="R151" i="23"/>
  <c r="S151" i="23"/>
  <c r="T151" i="23"/>
  <c r="U151" i="23"/>
  <c r="V151" i="23"/>
  <c r="M154" i="23"/>
  <c r="N154" i="23"/>
  <c r="O154" i="23"/>
  <c r="P154" i="23"/>
  <c r="Q154" i="23"/>
  <c r="R154" i="23"/>
  <c r="S154" i="23"/>
  <c r="T154" i="23"/>
  <c r="U154" i="23"/>
  <c r="V154" i="23"/>
  <c r="M155" i="23"/>
  <c r="N155" i="23"/>
  <c r="O155" i="23"/>
  <c r="P155" i="23"/>
  <c r="Q155" i="23"/>
  <c r="R155" i="23"/>
  <c r="S155" i="23"/>
  <c r="T155" i="23"/>
  <c r="U155" i="23"/>
  <c r="V155" i="23"/>
  <c r="M156" i="23"/>
  <c r="X154" i="23" s="1"/>
  <c r="N156" i="23"/>
  <c r="Y154" i="23" s="1"/>
  <c r="O156" i="23"/>
  <c r="Z154" i="23" s="1"/>
  <c r="P156" i="23"/>
  <c r="AA154" i="23" s="1"/>
  <c r="Q156" i="23"/>
  <c r="AB154" i="23" s="1"/>
  <c r="R156" i="23"/>
  <c r="AC154" i="23" s="1"/>
  <c r="S156" i="23"/>
  <c r="AD154" i="23" s="1"/>
  <c r="T156" i="23"/>
  <c r="AE154" i="23" s="1"/>
  <c r="U156" i="23"/>
  <c r="AF154" i="23" s="1"/>
  <c r="V156" i="23"/>
  <c r="AG154" i="23" s="1"/>
  <c r="X156" i="23"/>
  <c r="Y156" i="23"/>
  <c r="Z156" i="23"/>
  <c r="AA156" i="23"/>
  <c r="AB156" i="23"/>
  <c r="AC156" i="23"/>
  <c r="AD156" i="23"/>
  <c r="AE156" i="23"/>
  <c r="AF156" i="23"/>
  <c r="AG156" i="23"/>
  <c r="M157" i="23"/>
  <c r="N157" i="23"/>
  <c r="O157" i="23"/>
  <c r="P157" i="23"/>
  <c r="Q157" i="23"/>
  <c r="R157" i="23"/>
  <c r="S157" i="23"/>
  <c r="T157" i="23"/>
  <c r="U157" i="23"/>
  <c r="V157" i="23"/>
  <c r="M158" i="23"/>
  <c r="N158" i="23"/>
  <c r="O158" i="23"/>
  <c r="P158" i="23"/>
  <c r="Q158" i="23"/>
  <c r="R158" i="23"/>
  <c r="S158" i="23"/>
  <c r="T158" i="23"/>
  <c r="U158" i="23"/>
  <c r="V158" i="23"/>
  <c r="M159" i="23"/>
  <c r="N159" i="23"/>
  <c r="O159" i="23"/>
  <c r="P159" i="23"/>
  <c r="Q159" i="23"/>
  <c r="R159" i="23"/>
  <c r="S159" i="23"/>
  <c r="T159" i="23"/>
  <c r="U159" i="23"/>
  <c r="V159" i="23"/>
  <c r="M160" i="23"/>
  <c r="X158" i="23" s="1"/>
  <c r="N160" i="23"/>
  <c r="Y158" i="23" s="1"/>
  <c r="O160" i="23"/>
  <c r="Z158" i="23" s="1"/>
  <c r="P160" i="23"/>
  <c r="AA158" i="23" s="1"/>
  <c r="Q160" i="23"/>
  <c r="AB158" i="23" s="1"/>
  <c r="R160" i="23"/>
  <c r="AC158" i="23" s="1"/>
  <c r="S160" i="23"/>
  <c r="AD158" i="23" s="1"/>
  <c r="T160" i="23"/>
  <c r="AE158" i="23" s="1"/>
  <c r="U160" i="23"/>
  <c r="AF158" i="23" s="1"/>
  <c r="V160" i="23"/>
  <c r="AG158" i="23" s="1"/>
  <c r="M161" i="23"/>
  <c r="X160" i="23" s="1"/>
  <c r="N161" i="23"/>
  <c r="Y160" i="23" s="1"/>
  <c r="O161" i="23"/>
  <c r="Z160" i="23" s="1"/>
  <c r="P161" i="23"/>
  <c r="AA160" i="23" s="1"/>
  <c r="Q161" i="23"/>
  <c r="AB160" i="23" s="1"/>
  <c r="R161" i="23"/>
  <c r="AC160" i="23" s="1"/>
  <c r="S161" i="23"/>
  <c r="AD160" i="23" s="1"/>
  <c r="T161" i="23"/>
  <c r="AE160" i="23" s="1"/>
  <c r="U161" i="23"/>
  <c r="AF160" i="23" s="1"/>
  <c r="V161" i="23"/>
  <c r="AG160" i="23" s="1"/>
  <c r="M162" i="23"/>
  <c r="N162" i="23"/>
  <c r="O162" i="23"/>
  <c r="P162" i="23"/>
  <c r="Q162" i="23"/>
  <c r="R162" i="23"/>
  <c r="S162" i="23"/>
  <c r="T162" i="23"/>
  <c r="U162" i="23"/>
  <c r="V162" i="23"/>
  <c r="M165" i="23"/>
  <c r="N165" i="23"/>
  <c r="O165" i="23"/>
  <c r="P165" i="23"/>
  <c r="Q165" i="23"/>
  <c r="R165" i="23"/>
  <c r="S165" i="23"/>
  <c r="T165" i="23"/>
  <c r="U165" i="23"/>
  <c r="V165" i="23"/>
  <c r="M166" i="23"/>
  <c r="N166" i="23"/>
  <c r="O166" i="23"/>
  <c r="P166" i="23"/>
  <c r="Q166" i="23"/>
  <c r="R166" i="23"/>
  <c r="S166" i="23"/>
  <c r="T166" i="23"/>
  <c r="U166" i="23"/>
  <c r="V166" i="23"/>
  <c r="M167" i="23"/>
  <c r="X165" i="23" s="1"/>
  <c r="N167" i="23"/>
  <c r="Y165" i="23" s="1"/>
  <c r="O167" i="23"/>
  <c r="Z165" i="23" s="1"/>
  <c r="P167" i="23"/>
  <c r="AA165" i="23" s="1"/>
  <c r="Q167" i="23"/>
  <c r="AB165" i="23" s="1"/>
  <c r="R167" i="23"/>
  <c r="AC165" i="23" s="1"/>
  <c r="S167" i="23"/>
  <c r="AD165" i="23" s="1"/>
  <c r="T167" i="23"/>
  <c r="AE165" i="23" s="1"/>
  <c r="U167" i="23"/>
  <c r="AF165" i="23" s="1"/>
  <c r="V167" i="23"/>
  <c r="AG165" i="23" s="1"/>
  <c r="X167" i="23"/>
  <c r="Y167" i="23"/>
  <c r="Z167" i="23"/>
  <c r="AA167" i="23"/>
  <c r="AB167" i="23"/>
  <c r="AC167" i="23"/>
  <c r="AD167" i="23"/>
  <c r="AE167" i="23"/>
  <c r="AF167" i="23"/>
  <c r="AG167" i="23"/>
  <c r="M168" i="23"/>
  <c r="N168" i="23"/>
  <c r="O168" i="23"/>
  <c r="P168" i="23"/>
  <c r="Q168" i="23"/>
  <c r="R168" i="23"/>
  <c r="S168" i="23"/>
  <c r="T168" i="23"/>
  <c r="U168" i="23"/>
  <c r="V168" i="23"/>
  <c r="M169" i="23"/>
  <c r="N169" i="23"/>
  <c r="O169" i="23"/>
  <c r="P169" i="23"/>
  <c r="Q169" i="23"/>
  <c r="R169" i="23"/>
  <c r="S169" i="23"/>
  <c r="T169" i="23"/>
  <c r="U169" i="23"/>
  <c r="V169" i="23"/>
  <c r="M170" i="23"/>
  <c r="N170" i="23"/>
  <c r="O170" i="23"/>
  <c r="P170" i="23"/>
  <c r="Q170" i="23"/>
  <c r="R170" i="23"/>
  <c r="S170" i="23"/>
  <c r="T170" i="23"/>
  <c r="U170" i="23"/>
  <c r="V170" i="23"/>
  <c r="M171" i="23"/>
  <c r="X169" i="23" s="1"/>
  <c r="N171" i="23"/>
  <c r="Y169" i="23" s="1"/>
  <c r="O171" i="23"/>
  <c r="Z169" i="23" s="1"/>
  <c r="P171" i="23"/>
  <c r="AA169" i="23" s="1"/>
  <c r="Q171" i="23"/>
  <c r="AB169" i="23" s="1"/>
  <c r="R171" i="23"/>
  <c r="AC169" i="23" s="1"/>
  <c r="S171" i="23"/>
  <c r="AD169" i="23" s="1"/>
  <c r="T171" i="23"/>
  <c r="AE169" i="23" s="1"/>
  <c r="U171" i="23"/>
  <c r="AF169" i="23" s="1"/>
  <c r="V171" i="23"/>
  <c r="AG169" i="23" s="1"/>
  <c r="M172" i="23"/>
  <c r="X171" i="23" s="1"/>
  <c r="N172" i="23"/>
  <c r="Y171" i="23" s="1"/>
  <c r="O172" i="23"/>
  <c r="Z171" i="23" s="1"/>
  <c r="P172" i="23"/>
  <c r="AA171" i="23" s="1"/>
  <c r="Q172" i="23"/>
  <c r="AB171" i="23" s="1"/>
  <c r="R172" i="23"/>
  <c r="AC171" i="23" s="1"/>
  <c r="S172" i="23"/>
  <c r="AD171" i="23" s="1"/>
  <c r="T172" i="23"/>
  <c r="AE171" i="23" s="1"/>
  <c r="U172" i="23"/>
  <c r="AF171" i="23" s="1"/>
  <c r="V172" i="23"/>
  <c r="AG171" i="23" s="1"/>
  <c r="M173" i="23"/>
  <c r="N173" i="23"/>
  <c r="O173" i="23"/>
  <c r="P173" i="23"/>
  <c r="Q173" i="23"/>
  <c r="R173" i="23"/>
  <c r="S173" i="23"/>
  <c r="T173" i="23"/>
  <c r="U173" i="23"/>
  <c r="V173" i="23"/>
  <c r="M176" i="23"/>
  <c r="N176" i="23"/>
  <c r="O176" i="23"/>
  <c r="P176" i="23"/>
  <c r="Q176" i="23"/>
  <c r="R176" i="23"/>
  <c r="S176" i="23"/>
  <c r="T176" i="23"/>
  <c r="U176" i="23"/>
  <c r="V176" i="23"/>
  <c r="M177" i="23"/>
  <c r="N177" i="23"/>
  <c r="O177" i="23"/>
  <c r="P177" i="23"/>
  <c r="Q177" i="23"/>
  <c r="R177" i="23"/>
  <c r="S177" i="23"/>
  <c r="T177" i="23"/>
  <c r="U177" i="23"/>
  <c r="V177" i="23"/>
  <c r="M178" i="23"/>
  <c r="X176" i="23" s="1"/>
  <c r="N178" i="23"/>
  <c r="Y176" i="23" s="1"/>
  <c r="O178" i="23"/>
  <c r="Z176" i="23" s="1"/>
  <c r="P178" i="23"/>
  <c r="AA176" i="23" s="1"/>
  <c r="Q178" i="23"/>
  <c r="AB176" i="23" s="1"/>
  <c r="R178" i="23"/>
  <c r="AC176" i="23" s="1"/>
  <c r="S178" i="23"/>
  <c r="AD176" i="23" s="1"/>
  <c r="T178" i="23"/>
  <c r="AE176" i="23" s="1"/>
  <c r="U178" i="23"/>
  <c r="AF176" i="23" s="1"/>
  <c r="V178" i="23"/>
  <c r="AG176" i="23" s="1"/>
  <c r="X178" i="23"/>
  <c r="Y178" i="23"/>
  <c r="Z178" i="23"/>
  <c r="AA178" i="23"/>
  <c r="AB178" i="23"/>
  <c r="AC178" i="23"/>
  <c r="AD178" i="23"/>
  <c r="AE178" i="23"/>
  <c r="AF178" i="23"/>
  <c r="AG178" i="23"/>
  <c r="M179" i="23"/>
  <c r="N179" i="23"/>
  <c r="O179" i="23"/>
  <c r="P179" i="23"/>
  <c r="Q179" i="23"/>
  <c r="R179" i="23"/>
  <c r="S179" i="23"/>
  <c r="T179" i="23"/>
  <c r="U179" i="23"/>
  <c r="V179" i="23"/>
  <c r="M180" i="23"/>
  <c r="N180" i="23"/>
  <c r="O180" i="23"/>
  <c r="P180" i="23"/>
  <c r="Q180" i="23"/>
  <c r="R180" i="23"/>
  <c r="S180" i="23"/>
  <c r="T180" i="23"/>
  <c r="U180" i="23"/>
  <c r="V180" i="23"/>
  <c r="M181" i="23"/>
  <c r="N181" i="23"/>
  <c r="O181" i="23"/>
  <c r="P181" i="23"/>
  <c r="Q181" i="23"/>
  <c r="R181" i="23"/>
  <c r="S181" i="23"/>
  <c r="T181" i="23"/>
  <c r="U181" i="23"/>
  <c r="V181" i="23"/>
  <c r="M182" i="23"/>
  <c r="X180" i="23" s="1"/>
  <c r="N182" i="23"/>
  <c r="Y180" i="23" s="1"/>
  <c r="O182" i="23"/>
  <c r="Z180" i="23" s="1"/>
  <c r="P182" i="23"/>
  <c r="AA180" i="23" s="1"/>
  <c r="Q182" i="23"/>
  <c r="AB180" i="23" s="1"/>
  <c r="R182" i="23"/>
  <c r="AC180" i="23" s="1"/>
  <c r="S182" i="23"/>
  <c r="AD180" i="23" s="1"/>
  <c r="T182" i="23"/>
  <c r="AE180" i="23" s="1"/>
  <c r="U182" i="23"/>
  <c r="AF180" i="23" s="1"/>
  <c r="V182" i="23"/>
  <c r="AG180" i="23" s="1"/>
  <c r="M183" i="23"/>
  <c r="X182" i="23" s="1"/>
  <c r="N183" i="23"/>
  <c r="Y182" i="23" s="1"/>
  <c r="O183" i="23"/>
  <c r="Z182" i="23" s="1"/>
  <c r="P183" i="23"/>
  <c r="AA182" i="23" s="1"/>
  <c r="Q183" i="23"/>
  <c r="AB182" i="23" s="1"/>
  <c r="R183" i="23"/>
  <c r="AC182" i="23" s="1"/>
  <c r="S183" i="23"/>
  <c r="AD182" i="23" s="1"/>
  <c r="T183" i="23"/>
  <c r="AE182" i="23" s="1"/>
  <c r="U183" i="23"/>
  <c r="AF182" i="23" s="1"/>
  <c r="V183" i="23"/>
  <c r="AG182" i="23" s="1"/>
  <c r="M184" i="23"/>
  <c r="N184" i="23"/>
  <c r="O184" i="23"/>
  <c r="P184" i="23"/>
  <c r="Q184" i="23"/>
  <c r="R184" i="23"/>
  <c r="S184" i="23"/>
  <c r="T184" i="23"/>
  <c r="U184" i="23"/>
  <c r="V184" i="23"/>
  <c r="M187" i="23"/>
  <c r="N187" i="23"/>
  <c r="O187" i="23"/>
  <c r="P187" i="23"/>
  <c r="Q187" i="23"/>
  <c r="R187" i="23"/>
  <c r="S187" i="23"/>
  <c r="T187" i="23"/>
  <c r="U187" i="23"/>
  <c r="V187" i="23"/>
  <c r="M188" i="23"/>
  <c r="N188" i="23"/>
  <c r="O188" i="23"/>
  <c r="P188" i="23"/>
  <c r="Q188" i="23"/>
  <c r="R188" i="23"/>
  <c r="S188" i="23"/>
  <c r="T188" i="23"/>
  <c r="U188" i="23"/>
  <c r="V188" i="23"/>
  <c r="M189" i="23"/>
  <c r="X187" i="23" s="1"/>
  <c r="N189" i="23"/>
  <c r="Y187" i="23" s="1"/>
  <c r="O189" i="23"/>
  <c r="Z187" i="23" s="1"/>
  <c r="P189" i="23"/>
  <c r="AA187" i="23" s="1"/>
  <c r="Q189" i="23"/>
  <c r="AB187" i="23" s="1"/>
  <c r="R189" i="23"/>
  <c r="AC187" i="23" s="1"/>
  <c r="S189" i="23"/>
  <c r="AD187" i="23" s="1"/>
  <c r="T189" i="23"/>
  <c r="AE187" i="23" s="1"/>
  <c r="U189" i="23"/>
  <c r="AF187" i="23" s="1"/>
  <c r="V189" i="23"/>
  <c r="AG187" i="23" s="1"/>
  <c r="X189" i="23"/>
  <c r="Y189" i="23"/>
  <c r="Z189" i="23"/>
  <c r="AA189" i="23"/>
  <c r="AB189" i="23"/>
  <c r="AC189" i="23"/>
  <c r="AD189" i="23"/>
  <c r="AE189" i="23"/>
  <c r="AF189" i="23"/>
  <c r="AG189" i="23"/>
  <c r="M190" i="23"/>
  <c r="N190" i="23"/>
  <c r="O190" i="23"/>
  <c r="P190" i="23"/>
  <c r="Q190" i="23"/>
  <c r="R190" i="23"/>
  <c r="S190" i="23"/>
  <c r="T190" i="23"/>
  <c r="U190" i="23"/>
  <c r="V190" i="23"/>
  <c r="M191" i="23"/>
  <c r="N191" i="23"/>
  <c r="O191" i="23"/>
  <c r="P191" i="23"/>
  <c r="Q191" i="23"/>
  <c r="R191" i="23"/>
  <c r="S191" i="23"/>
  <c r="T191" i="23"/>
  <c r="U191" i="23"/>
  <c r="V191" i="23"/>
  <c r="M192" i="23"/>
  <c r="N192" i="23"/>
  <c r="O192" i="23"/>
  <c r="P192" i="23"/>
  <c r="Q192" i="23"/>
  <c r="R192" i="23"/>
  <c r="S192" i="23"/>
  <c r="T192" i="23"/>
  <c r="U192" i="23"/>
  <c r="V192" i="23"/>
  <c r="M193" i="23"/>
  <c r="X191" i="23" s="1"/>
  <c r="N193" i="23"/>
  <c r="Y191" i="23" s="1"/>
  <c r="O193" i="23"/>
  <c r="Z191" i="23" s="1"/>
  <c r="P193" i="23"/>
  <c r="AA191" i="23" s="1"/>
  <c r="Q193" i="23"/>
  <c r="AB191" i="23" s="1"/>
  <c r="R193" i="23"/>
  <c r="AC191" i="23" s="1"/>
  <c r="S193" i="23"/>
  <c r="AD191" i="23" s="1"/>
  <c r="T193" i="23"/>
  <c r="AE191" i="23" s="1"/>
  <c r="U193" i="23"/>
  <c r="AF191" i="23" s="1"/>
  <c r="V193" i="23"/>
  <c r="AG191" i="23" s="1"/>
  <c r="M194" i="23"/>
  <c r="X193" i="23" s="1"/>
  <c r="N194" i="23"/>
  <c r="Y193" i="23" s="1"/>
  <c r="O194" i="23"/>
  <c r="Z193" i="23" s="1"/>
  <c r="P194" i="23"/>
  <c r="AA193" i="23" s="1"/>
  <c r="Q194" i="23"/>
  <c r="AB193" i="23" s="1"/>
  <c r="R194" i="23"/>
  <c r="AC193" i="23" s="1"/>
  <c r="S194" i="23"/>
  <c r="AD193" i="23" s="1"/>
  <c r="T194" i="23"/>
  <c r="AE193" i="23" s="1"/>
  <c r="U194" i="23"/>
  <c r="AF193" i="23" s="1"/>
  <c r="V194" i="23"/>
  <c r="AG193" i="23" s="1"/>
  <c r="M195" i="23"/>
  <c r="N195" i="23"/>
  <c r="O195" i="23"/>
  <c r="P195" i="23"/>
  <c r="Q195" i="23"/>
  <c r="R195" i="23"/>
  <c r="S195" i="23"/>
  <c r="T195" i="23"/>
  <c r="U195" i="23"/>
  <c r="V195" i="23"/>
  <c r="M198" i="23"/>
  <c r="N198" i="23"/>
  <c r="O198" i="23"/>
  <c r="P198" i="23"/>
  <c r="Q198" i="23"/>
  <c r="R198" i="23"/>
  <c r="S198" i="23"/>
  <c r="T198" i="23"/>
  <c r="U198" i="23"/>
  <c r="V198" i="23"/>
  <c r="M199" i="23"/>
  <c r="N199" i="23"/>
  <c r="O199" i="23"/>
  <c r="P199" i="23"/>
  <c r="Q199" i="23"/>
  <c r="R199" i="23"/>
  <c r="S199" i="23"/>
  <c r="T199" i="23"/>
  <c r="U199" i="23"/>
  <c r="V199" i="23"/>
  <c r="M200" i="23"/>
  <c r="X198" i="23" s="1"/>
  <c r="N200" i="23"/>
  <c r="Y198" i="23" s="1"/>
  <c r="O200" i="23"/>
  <c r="Z198" i="23" s="1"/>
  <c r="P200" i="23"/>
  <c r="AA198" i="23" s="1"/>
  <c r="Q200" i="23"/>
  <c r="AB198" i="23" s="1"/>
  <c r="R200" i="23"/>
  <c r="AC198" i="23" s="1"/>
  <c r="S200" i="23"/>
  <c r="AD198" i="23" s="1"/>
  <c r="T200" i="23"/>
  <c r="AE198" i="23" s="1"/>
  <c r="U200" i="23"/>
  <c r="AF198" i="23" s="1"/>
  <c r="V200" i="23"/>
  <c r="AG198" i="23" s="1"/>
  <c r="X200" i="23"/>
  <c r="Y200" i="23"/>
  <c r="Z200" i="23"/>
  <c r="AA200" i="23"/>
  <c r="AB200" i="23"/>
  <c r="AC200" i="23"/>
  <c r="AD200" i="23"/>
  <c r="AE200" i="23"/>
  <c r="AF200" i="23"/>
  <c r="AG200" i="23"/>
  <c r="M201" i="23"/>
  <c r="N201" i="23"/>
  <c r="O201" i="23"/>
  <c r="P201" i="23"/>
  <c r="Q201" i="23"/>
  <c r="R201" i="23"/>
  <c r="S201" i="23"/>
  <c r="T201" i="23"/>
  <c r="U201" i="23"/>
  <c r="V201" i="23"/>
  <c r="M202" i="23"/>
  <c r="N202" i="23"/>
  <c r="O202" i="23"/>
  <c r="P202" i="23"/>
  <c r="Q202" i="23"/>
  <c r="R202" i="23"/>
  <c r="S202" i="23"/>
  <c r="T202" i="23"/>
  <c r="U202" i="23"/>
  <c r="V202" i="23"/>
  <c r="M203" i="23"/>
  <c r="N203" i="23"/>
  <c r="O203" i="23"/>
  <c r="P203" i="23"/>
  <c r="Q203" i="23"/>
  <c r="R203" i="23"/>
  <c r="S203" i="23"/>
  <c r="T203" i="23"/>
  <c r="U203" i="23"/>
  <c r="V203" i="23"/>
  <c r="M204" i="23"/>
  <c r="X202" i="23" s="1"/>
  <c r="N204" i="23"/>
  <c r="Y202" i="23" s="1"/>
  <c r="O204" i="23"/>
  <c r="Z202" i="23" s="1"/>
  <c r="P204" i="23"/>
  <c r="AA202" i="23" s="1"/>
  <c r="Q204" i="23"/>
  <c r="AB202" i="23" s="1"/>
  <c r="R204" i="23"/>
  <c r="AC202" i="23" s="1"/>
  <c r="S204" i="23"/>
  <c r="AD202" i="23" s="1"/>
  <c r="T204" i="23"/>
  <c r="AE202" i="23" s="1"/>
  <c r="U204" i="23"/>
  <c r="AF202" i="23" s="1"/>
  <c r="V204" i="23"/>
  <c r="AG202" i="23" s="1"/>
  <c r="M205" i="23"/>
  <c r="X204" i="23" s="1"/>
  <c r="N205" i="23"/>
  <c r="Y204" i="23" s="1"/>
  <c r="O205" i="23"/>
  <c r="Z204" i="23" s="1"/>
  <c r="P205" i="23"/>
  <c r="AA204" i="23" s="1"/>
  <c r="Q205" i="23"/>
  <c r="AB204" i="23" s="1"/>
  <c r="R205" i="23"/>
  <c r="AC204" i="23" s="1"/>
  <c r="S205" i="23"/>
  <c r="AD204" i="23" s="1"/>
  <c r="T205" i="23"/>
  <c r="AE204" i="23" s="1"/>
  <c r="U205" i="23"/>
  <c r="AF204" i="23" s="1"/>
  <c r="V205" i="23"/>
  <c r="AG204" i="23" s="1"/>
  <c r="M206" i="23"/>
  <c r="N206" i="23"/>
  <c r="O206" i="23"/>
  <c r="P206" i="23"/>
  <c r="Q206" i="23"/>
  <c r="R206" i="23"/>
  <c r="S206" i="23"/>
  <c r="T206" i="23"/>
  <c r="U206" i="23"/>
  <c r="V206" i="23"/>
  <c r="N9" i="20"/>
  <c r="O9" i="20"/>
  <c r="P9" i="20"/>
  <c r="Q9" i="20"/>
  <c r="R9" i="20"/>
  <c r="S9" i="20"/>
  <c r="T9" i="20"/>
  <c r="U9" i="20"/>
  <c r="V9" i="20"/>
  <c r="W9" i="20"/>
  <c r="X9" i="20"/>
  <c r="N10" i="20"/>
  <c r="O10" i="20"/>
  <c r="P10" i="20"/>
  <c r="Q10" i="20"/>
  <c r="R10" i="20"/>
  <c r="S10" i="20"/>
  <c r="T10" i="20"/>
  <c r="U10" i="20"/>
  <c r="V10" i="20"/>
  <c r="W10" i="20"/>
  <c r="X10" i="20"/>
  <c r="N11" i="20"/>
  <c r="O11" i="20"/>
  <c r="P11" i="20"/>
  <c r="Q11" i="20"/>
  <c r="R11" i="20"/>
  <c r="S11" i="20"/>
  <c r="T11" i="20"/>
  <c r="U11" i="20"/>
  <c r="V11" i="20"/>
  <c r="W11" i="20"/>
  <c r="X11" i="20"/>
  <c r="N12" i="20"/>
  <c r="O12" i="20"/>
  <c r="P12" i="20"/>
  <c r="Q12" i="20"/>
  <c r="R12" i="20"/>
  <c r="S12" i="20"/>
  <c r="T12" i="20"/>
  <c r="U12" i="20"/>
  <c r="V12" i="20"/>
  <c r="W12" i="20"/>
  <c r="X12" i="20"/>
  <c r="N13" i="20"/>
  <c r="O13" i="20"/>
  <c r="P13" i="20"/>
  <c r="Q13" i="20"/>
  <c r="R13" i="20"/>
  <c r="S13" i="20"/>
  <c r="T13" i="20"/>
  <c r="U13" i="20"/>
  <c r="V13" i="20"/>
  <c r="W13" i="20"/>
  <c r="X13" i="20"/>
  <c r="N14" i="20"/>
  <c r="O14" i="20"/>
  <c r="P14" i="20"/>
  <c r="Q14" i="20"/>
  <c r="R14" i="20"/>
  <c r="S14" i="20"/>
  <c r="T14" i="20"/>
  <c r="U14" i="20"/>
  <c r="V14" i="20"/>
  <c r="W14" i="20"/>
  <c r="X14" i="20"/>
  <c r="N15" i="20"/>
  <c r="O15" i="20"/>
  <c r="P15" i="20"/>
  <c r="Q15" i="20"/>
  <c r="R15" i="20"/>
  <c r="S15" i="20"/>
  <c r="T15" i="20"/>
  <c r="U15" i="20"/>
  <c r="V15" i="20"/>
  <c r="W15" i="20"/>
  <c r="X15" i="20"/>
  <c r="N16" i="20"/>
  <c r="O16" i="20"/>
  <c r="P16" i="20"/>
  <c r="Q16" i="20"/>
  <c r="R16" i="20"/>
  <c r="S16" i="20"/>
  <c r="T16" i="20"/>
  <c r="U16" i="20"/>
  <c r="V16" i="20"/>
  <c r="W16" i="20"/>
  <c r="X16" i="20"/>
  <c r="N17" i="20"/>
  <c r="O17" i="20"/>
  <c r="P17" i="20"/>
  <c r="Q17" i="20"/>
  <c r="R17" i="20"/>
  <c r="S17" i="20"/>
  <c r="T17" i="20"/>
  <c r="U17" i="20"/>
  <c r="V17" i="20"/>
  <c r="W17" i="20"/>
  <c r="X17" i="20"/>
  <c r="N21" i="20"/>
  <c r="O21" i="20"/>
  <c r="P21" i="20"/>
  <c r="Q21" i="20"/>
  <c r="R21" i="20"/>
  <c r="S21" i="20"/>
  <c r="T21" i="20"/>
  <c r="U21" i="20"/>
  <c r="V21" i="20"/>
  <c r="W21" i="20"/>
  <c r="N22" i="20"/>
  <c r="O22" i="20"/>
  <c r="P22" i="20"/>
  <c r="Q22" i="20"/>
  <c r="R22" i="20"/>
  <c r="S22" i="20"/>
  <c r="T22" i="20"/>
  <c r="U22" i="20"/>
  <c r="V22" i="20"/>
  <c r="W22" i="20"/>
  <c r="N23" i="20"/>
  <c r="O23" i="20"/>
  <c r="P23" i="20"/>
  <c r="Q23" i="20"/>
  <c r="R23" i="20"/>
  <c r="S23" i="20"/>
  <c r="T23" i="20"/>
  <c r="U23" i="20"/>
  <c r="V23" i="20"/>
  <c r="W23" i="20"/>
  <c r="N24" i="20"/>
  <c r="O24" i="20"/>
  <c r="P24" i="20"/>
  <c r="Q24" i="20"/>
  <c r="R24" i="20"/>
  <c r="S24" i="20"/>
  <c r="T24" i="20"/>
  <c r="U24" i="20"/>
  <c r="V24" i="20"/>
  <c r="W24" i="20"/>
  <c r="N25" i="20"/>
  <c r="O25" i="20"/>
  <c r="P25" i="20"/>
  <c r="Q25" i="20"/>
  <c r="R25" i="20"/>
  <c r="S25" i="20"/>
  <c r="T25" i="20"/>
  <c r="U25" i="20"/>
  <c r="V25" i="20"/>
  <c r="W25" i="20"/>
  <c r="N26" i="20"/>
  <c r="O26" i="20"/>
  <c r="P26" i="20"/>
  <c r="Q26" i="20"/>
  <c r="R26" i="20"/>
  <c r="S26" i="20"/>
  <c r="T26" i="20"/>
  <c r="U26" i="20"/>
  <c r="V26" i="20"/>
  <c r="W26" i="20"/>
  <c r="N27" i="20"/>
  <c r="O27" i="20"/>
  <c r="P27" i="20"/>
  <c r="Q27" i="20"/>
  <c r="R27" i="20"/>
  <c r="S27" i="20"/>
  <c r="T27" i="20"/>
  <c r="U27" i="20"/>
  <c r="V27" i="20"/>
  <c r="W27" i="20"/>
  <c r="N28" i="20"/>
  <c r="O28" i="20"/>
  <c r="P28" i="20"/>
  <c r="Q28" i="20"/>
  <c r="R28" i="20"/>
  <c r="S28" i="20"/>
  <c r="T28" i="20"/>
  <c r="U28" i="20"/>
  <c r="V28" i="20"/>
  <c r="W28" i="20"/>
  <c r="N29" i="20"/>
  <c r="O29" i="20"/>
  <c r="P29" i="20"/>
  <c r="Q29" i="20"/>
  <c r="R29" i="20"/>
  <c r="S29" i="20"/>
  <c r="T29" i="20"/>
  <c r="U29" i="20"/>
  <c r="V29" i="20"/>
  <c r="W29" i="20"/>
  <c r="N31" i="20"/>
  <c r="O31" i="20"/>
  <c r="P31" i="20"/>
  <c r="Q31" i="20"/>
  <c r="R31" i="20"/>
  <c r="S31" i="20"/>
  <c r="T31" i="20"/>
  <c r="U31" i="20"/>
  <c r="V31" i="20"/>
  <c r="W31" i="20"/>
  <c r="N32" i="20"/>
  <c r="O32" i="20"/>
  <c r="P32" i="20"/>
  <c r="Q32" i="20"/>
  <c r="R32" i="20"/>
  <c r="S32" i="20"/>
  <c r="T32" i="20"/>
  <c r="U32" i="20"/>
  <c r="V32" i="20"/>
  <c r="W32" i="20"/>
  <c r="N33" i="20"/>
  <c r="O33" i="20"/>
  <c r="P33" i="20"/>
  <c r="Q33" i="20"/>
  <c r="R33" i="20"/>
  <c r="S33" i="20"/>
  <c r="T33" i="20"/>
  <c r="U33" i="20"/>
  <c r="V33" i="20"/>
  <c r="W33" i="20"/>
  <c r="N34" i="20"/>
  <c r="O34" i="20"/>
  <c r="P34" i="20"/>
  <c r="Q34" i="20"/>
  <c r="R34" i="20"/>
  <c r="S34" i="20"/>
  <c r="T34" i="20"/>
  <c r="U34" i="20"/>
  <c r="V34" i="20"/>
  <c r="W34" i="20"/>
  <c r="N35" i="20"/>
  <c r="O35" i="20"/>
  <c r="P35" i="20"/>
  <c r="Q35" i="20"/>
  <c r="R35" i="20"/>
  <c r="S35" i="20"/>
  <c r="T35" i="20"/>
  <c r="U35" i="20"/>
  <c r="V35" i="20"/>
  <c r="W35" i="20"/>
  <c r="N36" i="20"/>
  <c r="O36" i="20"/>
  <c r="P36" i="20"/>
  <c r="Q36" i="20"/>
  <c r="R36" i="20"/>
  <c r="S36" i="20"/>
  <c r="T36" i="20"/>
  <c r="U36" i="20"/>
  <c r="V36" i="20"/>
  <c r="W36" i="20"/>
  <c r="N37" i="20"/>
  <c r="O37" i="20"/>
  <c r="P37" i="20"/>
  <c r="Q37" i="20"/>
  <c r="R37" i="20"/>
  <c r="S37" i="20"/>
  <c r="T37" i="20"/>
  <c r="U37" i="20"/>
  <c r="V37" i="20"/>
  <c r="W37" i="20"/>
  <c r="N38" i="20"/>
  <c r="O38" i="20"/>
  <c r="P38" i="20"/>
  <c r="Q38" i="20"/>
  <c r="R38" i="20"/>
  <c r="S38" i="20"/>
  <c r="T38" i="20"/>
  <c r="U38" i="20"/>
  <c r="V38" i="20"/>
  <c r="W38" i="20"/>
  <c r="N39" i="20"/>
  <c r="O39" i="20"/>
  <c r="P39" i="20"/>
  <c r="Q39" i="20"/>
  <c r="R39" i="20"/>
  <c r="S39" i="20"/>
  <c r="T39" i="20"/>
  <c r="U39" i="20"/>
  <c r="V39" i="20"/>
  <c r="W39" i="20"/>
  <c r="N70" i="20"/>
  <c r="N82" i="20"/>
  <c r="T101" i="20"/>
  <c r="N87" i="20" s="1"/>
  <c r="N20" i="22"/>
  <c r="B39" i="22"/>
  <c r="C39" i="22"/>
  <c r="D39" i="22"/>
  <c r="G39" i="22"/>
  <c r="H39" i="22"/>
  <c r="I39" i="22"/>
  <c r="S39" i="22"/>
  <c r="T39" i="22"/>
  <c r="U39" i="22"/>
  <c r="Z39" i="22"/>
  <c r="AA39" i="22"/>
  <c r="AB39" i="22"/>
  <c r="AG39" i="22"/>
  <c r="AH39" i="22"/>
  <c r="AI39" i="22"/>
  <c r="AL39" i="22"/>
  <c r="AM39" i="22"/>
  <c r="AN39" i="22"/>
  <c r="B40" i="22"/>
  <c r="C40" i="22"/>
  <c r="D40" i="22"/>
  <c r="G40" i="22"/>
  <c r="H40" i="22"/>
  <c r="I40" i="22"/>
  <c r="S40" i="22"/>
  <c r="T40" i="22"/>
  <c r="U40" i="22"/>
  <c r="Z40" i="22"/>
  <c r="AA40" i="22"/>
  <c r="AB40" i="22"/>
  <c r="AG40" i="22"/>
  <c r="AH40" i="22"/>
  <c r="AI40" i="22"/>
  <c r="AL40" i="22"/>
  <c r="AM40" i="22"/>
  <c r="AN40" i="22"/>
  <c r="B41" i="22"/>
  <c r="C41" i="22"/>
  <c r="D41" i="22"/>
  <c r="G41" i="22"/>
  <c r="H41" i="22"/>
  <c r="I41" i="22"/>
  <c r="S41" i="22"/>
  <c r="T41" i="22"/>
  <c r="U41" i="22"/>
  <c r="Z41" i="22"/>
  <c r="AA41" i="22"/>
  <c r="AB41" i="22"/>
  <c r="AG41" i="22"/>
  <c r="AH41" i="22"/>
  <c r="AI41" i="22"/>
  <c r="AL41" i="22"/>
  <c r="AM41" i="22"/>
  <c r="AN41" i="22"/>
  <c r="B42" i="22"/>
  <c r="C42" i="22"/>
  <c r="D42" i="22"/>
  <c r="G42" i="22"/>
  <c r="H42" i="22"/>
  <c r="I42" i="22"/>
  <c r="S42" i="22"/>
  <c r="T42" i="22"/>
  <c r="U42" i="22"/>
  <c r="Z42" i="22"/>
  <c r="AA42" i="22"/>
  <c r="AB42" i="22"/>
  <c r="AG42" i="22"/>
  <c r="AH42" i="22"/>
  <c r="AI42" i="22"/>
  <c r="AL42" i="22"/>
  <c r="AM42" i="22"/>
  <c r="AN42" i="22"/>
  <c r="B43" i="22"/>
  <c r="C43" i="22"/>
  <c r="D43" i="22"/>
  <c r="G43" i="22"/>
  <c r="H43" i="22"/>
  <c r="I43" i="22"/>
  <c r="S43" i="22"/>
  <c r="T43" i="22"/>
  <c r="U43" i="22"/>
  <c r="Z43" i="22"/>
  <c r="AA43" i="22"/>
  <c r="AB43" i="22"/>
  <c r="AG43" i="22"/>
  <c r="AH43" i="22"/>
  <c r="AI43" i="22"/>
  <c r="AL43" i="22"/>
  <c r="AM43" i="22"/>
  <c r="AN43" i="22"/>
  <c r="B44" i="22"/>
  <c r="C44" i="22"/>
  <c r="D44" i="22"/>
  <c r="G44" i="22"/>
  <c r="H44" i="22"/>
  <c r="I44" i="22"/>
  <c r="S44" i="22"/>
  <c r="T44" i="22"/>
  <c r="U44" i="22"/>
  <c r="Z44" i="22"/>
  <c r="AA44" i="22"/>
  <c r="AB44" i="22"/>
  <c r="AG44" i="22"/>
  <c r="AH44" i="22"/>
  <c r="AI44" i="22"/>
  <c r="AL44" i="22"/>
  <c r="AM44" i="22"/>
  <c r="AN44" i="22"/>
  <c r="B45" i="22"/>
  <c r="C45" i="22"/>
  <c r="D45" i="22"/>
  <c r="G45" i="22"/>
  <c r="H45" i="22"/>
  <c r="I45" i="22"/>
  <c r="S45" i="22"/>
  <c r="T45" i="22"/>
  <c r="U45" i="22"/>
  <c r="Z45" i="22"/>
  <c r="AA45" i="22"/>
  <c r="AB45" i="22"/>
  <c r="AG45" i="22"/>
  <c r="AH45" i="22"/>
  <c r="AI45" i="22"/>
  <c r="AL45" i="22"/>
  <c r="AM45" i="22"/>
  <c r="AN45" i="22"/>
  <c r="B46" i="22"/>
  <c r="C46" i="22"/>
  <c r="D46" i="22"/>
  <c r="G46" i="22"/>
  <c r="H46" i="22"/>
  <c r="I46" i="22"/>
  <c r="S46" i="22"/>
  <c r="T46" i="22"/>
  <c r="U46" i="22"/>
  <c r="Z46" i="22"/>
  <c r="AA46" i="22"/>
  <c r="AB46" i="22"/>
  <c r="AG46" i="22"/>
  <c r="AH46" i="22"/>
  <c r="AI46" i="22"/>
  <c r="AL46" i="22"/>
  <c r="AM46" i="22"/>
  <c r="AN46" i="22"/>
  <c r="B47" i="22"/>
  <c r="C47" i="22"/>
  <c r="D47" i="22"/>
  <c r="G47" i="22"/>
  <c r="H47" i="22"/>
  <c r="I47" i="22"/>
  <c r="S47" i="22"/>
  <c r="T47" i="22"/>
  <c r="U47" i="22"/>
  <c r="Z47" i="22"/>
  <c r="AA47" i="22"/>
  <c r="AB47" i="22"/>
  <c r="AG47" i="22"/>
  <c r="AH47" i="22"/>
  <c r="AI47" i="22"/>
  <c r="AL47" i="22"/>
  <c r="AM47" i="22"/>
  <c r="AN47" i="22"/>
  <c r="B51" i="22"/>
  <c r="C51" i="22"/>
  <c r="D51" i="22"/>
  <c r="G51" i="22"/>
  <c r="H51" i="22"/>
  <c r="I51" i="22"/>
  <c r="S51" i="22"/>
  <c r="T51" i="22"/>
  <c r="U51" i="22"/>
  <c r="Z51" i="22"/>
  <c r="AA51" i="22"/>
  <c r="AB51" i="22"/>
  <c r="AG51" i="22"/>
  <c r="AH51" i="22"/>
  <c r="AI51" i="22"/>
  <c r="AL51" i="22"/>
  <c r="AM51" i="22"/>
  <c r="AN51" i="22"/>
  <c r="B52" i="22"/>
  <c r="C52" i="22"/>
  <c r="D52" i="22"/>
  <c r="G52" i="22"/>
  <c r="H52" i="22"/>
  <c r="I52" i="22"/>
  <c r="S52" i="22"/>
  <c r="T52" i="22"/>
  <c r="U52" i="22"/>
  <c r="Z52" i="22"/>
  <c r="AA52" i="22"/>
  <c r="AB52" i="22"/>
  <c r="AG52" i="22"/>
  <c r="AH52" i="22"/>
  <c r="AI52" i="22"/>
  <c r="AL52" i="22"/>
  <c r="AM52" i="22"/>
  <c r="AN52" i="22"/>
  <c r="B53" i="22"/>
  <c r="C53" i="22"/>
  <c r="D53" i="22"/>
  <c r="G53" i="22"/>
  <c r="H53" i="22"/>
  <c r="I53" i="22"/>
  <c r="S53" i="22"/>
  <c r="T53" i="22"/>
  <c r="U53" i="22"/>
  <c r="Z53" i="22"/>
  <c r="AA53" i="22"/>
  <c r="AB53" i="22"/>
  <c r="AG53" i="22"/>
  <c r="AH53" i="22"/>
  <c r="AI53" i="22"/>
  <c r="AL53" i="22"/>
  <c r="AM53" i="22"/>
  <c r="AN53" i="22"/>
  <c r="B54" i="22"/>
  <c r="C54" i="22"/>
  <c r="D54" i="22"/>
  <c r="G54" i="22"/>
  <c r="H54" i="22"/>
  <c r="I54" i="22"/>
  <c r="S54" i="22"/>
  <c r="T54" i="22"/>
  <c r="U54" i="22"/>
  <c r="Z54" i="22"/>
  <c r="AA54" i="22"/>
  <c r="AB54" i="22"/>
  <c r="AG54" i="22"/>
  <c r="AH54" i="22"/>
  <c r="AI54" i="22"/>
  <c r="AL54" i="22"/>
  <c r="AM54" i="22"/>
  <c r="AN54" i="22"/>
  <c r="B55" i="22"/>
  <c r="C55" i="22"/>
  <c r="D55" i="22"/>
  <c r="G55" i="22"/>
  <c r="H55" i="22"/>
  <c r="I55" i="22"/>
  <c r="S55" i="22"/>
  <c r="T55" i="22"/>
  <c r="U55" i="22"/>
  <c r="Z55" i="22"/>
  <c r="AA55" i="22"/>
  <c r="AB55" i="22"/>
  <c r="AG55" i="22"/>
  <c r="AH55" i="22"/>
  <c r="AI55" i="22"/>
  <c r="AL55" i="22"/>
  <c r="AM55" i="22"/>
  <c r="AN55" i="22"/>
  <c r="B56" i="22"/>
  <c r="C56" i="22"/>
  <c r="D56" i="22"/>
  <c r="G56" i="22"/>
  <c r="H56" i="22"/>
  <c r="I56" i="22"/>
  <c r="S56" i="22"/>
  <c r="T56" i="22"/>
  <c r="U56" i="22"/>
  <c r="Z56" i="22"/>
  <c r="AA56" i="22"/>
  <c r="AB56" i="22"/>
  <c r="AG56" i="22"/>
  <c r="AH56" i="22"/>
  <c r="AI56" i="22"/>
  <c r="AL56" i="22"/>
  <c r="AM56" i="22"/>
  <c r="AN56" i="22"/>
  <c r="B57" i="22"/>
  <c r="C57" i="22"/>
  <c r="D57" i="22"/>
  <c r="G57" i="22"/>
  <c r="H57" i="22"/>
  <c r="I57" i="22"/>
  <c r="S57" i="22"/>
  <c r="T57" i="22"/>
  <c r="U57" i="22"/>
  <c r="Z57" i="22"/>
  <c r="AA57" i="22"/>
  <c r="AB57" i="22"/>
  <c r="AG57" i="22"/>
  <c r="AH57" i="22"/>
  <c r="AI57" i="22"/>
  <c r="AL57" i="22"/>
  <c r="AM57" i="22"/>
  <c r="AN57" i="22"/>
  <c r="B58" i="22"/>
  <c r="C58" i="22"/>
  <c r="D58" i="22"/>
  <c r="G58" i="22"/>
  <c r="H58" i="22"/>
  <c r="I58" i="22"/>
  <c r="S58" i="22"/>
  <c r="T58" i="22"/>
  <c r="U58" i="22"/>
  <c r="Z58" i="22"/>
  <c r="AA58" i="22"/>
  <c r="AB58" i="22"/>
  <c r="AG58" i="22"/>
  <c r="AH58" i="22"/>
  <c r="AI58" i="22"/>
  <c r="AL58" i="22"/>
  <c r="AM58" i="22"/>
  <c r="AN58" i="22"/>
  <c r="B59" i="22"/>
  <c r="C59" i="22"/>
  <c r="D59" i="22"/>
  <c r="G59" i="22"/>
  <c r="H59" i="22"/>
  <c r="I59" i="22"/>
  <c r="S59" i="22"/>
  <c r="T59" i="22"/>
  <c r="U59" i="22"/>
  <c r="Z59" i="22"/>
  <c r="AA59" i="22"/>
  <c r="AB59" i="22"/>
  <c r="AG59" i="22"/>
  <c r="AH59" i="22"/>
  <c r="AI59" i="22"/>
  <c r="AL59" i="22"/>
  <c r="AM59" i="22"/>
  <c r="AN59" i="22"/>
  <c r="B63" i="22"/>
  <c r="C63" i="22"/>
  <c r="D63" i="22"/>
  <c r="G63" i="22"/>
  <c r="H63" i="22"/>
  <c r="I63" i="22"/>
  <c r="S63" i="22"/>
  <c r="T63" i="22"/>
  <c r="U63" i="22"/>
  <c r="Z63" i="22"/>
  <c r="AA63" i="22"/>
  <c r="AB63" i="22"/>
  <c r="AG63" i="22"/>
  <c r="AH63" i="22"/>
  <c r="AI63" i="22"/>
  <c r="B64" i="22"/>
  <c r="C64" i="22"/>
  <c r="D64" i="22"/>
  <c r="G64" i="22"/>
  <c r="H64" i="22"/>
  <c r="I64" i="22"/>
  <c r="S64" i="22"/>
  <c r="T64" i="22"/>
  <c r="U64" i="22"/>
  <c r="Z64" i="22"/>
  <c r="AA64" i="22"/>
  <c r="AB64" i="22"/>
  <c r="AG64" i="22"/>
  <c r="AH64" i="22"/>
  <c r="AI64" i="22"/>
  <c r="B65" i="22"/>
  <c r="C65" i="22"/>
  <c r="D65" i="22"/>
  <c r="G65" i="22"/>
  <c r="H65" i="22"/>
  <c r="I65" i="22"/>
  <c r="S65" i="22"/>
  <c r="T65" i="22"/>
  <c r="U65" i="22"/>
  <c r="Z65" i="22"/>
  <c r="AA65" i="22"/>
  <c r="AB65" i="22"/>
  <c r="AG65" i="22"/>
  <c r="AH65" i="22"/>
  <c r="AI65" i="22"/>
  <c r="B66" i="22"/>
  <c r="C66" i="22"/>
  <c r="D66" i="22"/>
  <c r="G66" i="22"/>
  <c r="H66" i="22"/>
  <c r="I66" i="22"/>
  <c r="S66" i="22"/>
  <c r="T66" i="22"/>
  <c r="U66" i="22"/>
  <c r="Z66" i="22"/>
  <c r="AA66" i="22"/>
  <c r="AB66" i="22"/>
  <c r="AG66" i="22"/>
  <c r="AH66" i="22"/>
  <c r="AI66" i="22"/>
  <c r="B67" i="22"/>
  <c r="C67" i="22"/>
  <c r="D67" i="22"/>
  <c r="G67" i="22"/>
  <c r="H67" i="22"/>
  <c r="I67" i="22"/>
  <c r="S67" i="22"/>
  <c r="T67" i="22"/>
  <c r="U67" i="22"/>
  <c r="Z67" i="22"/>
  <c r="AA67" i="22"/>
  <c r="AB67" i="22"/>
  <c r="AG67" i="22"/>
  <c r="AH67" i="22"/>
  <c r="AI67" i="22"/>
  <c r="B68" i="22"/>
  <c r="C68" i="22"/>
  <c r="D68" i="22"/>
  <c r="G68" i="22"/>
  <c r="H68" i="22"/>
  <c r="I68" i="22"/>
  <c r="S68" i="22"/>
  <c r="T68" i="22"/>
  <c r="U68" i="22"/>
  <c r="Z68" i="22"/>
  <c r="AA68" i="22"/>
  <c r="AB68" i="22"/>
  <c r="AG68" i="22"/>
  <c r="AH68" i="22"/>
  <c r="AI68" i="22"/>
  <c r="B69" i="22"/>
  <c r="C69" i="22"/>
  <c r="D69" i="22"/>
  <c r="G69" i="22"/>
  <c r="H69" i="22"/>
  <c r="I69" i="22"/>
  <c r="S69" i="22"/>
  <c r="T69" i="22"/>
  <c r="U69" i="22"/>
  <c r="Z69" i="22"/>
  <c r="AA69" i="22"/>
  <c r="AB69" i="22"/>
  <c r="AG69" i="22"/>
  <c r="AH69" i="22"/>
  <c r="AI69" i="22"/>
  <c r="B70" i="22"/>
  <c r="C70" i="22"/>
  <c r="D70" i="22"/>
  <c r="G70" i="22"/>
  <c r="H70" i="22"/>
  <c r="I70" i="22"/>
  <c r="S70" i="22"/>
  <c r="T70" i="22"/>
  <c r="U70" i="22"/>
  <c r="Z70" i="22"/>
  <c r="AA70" i="22"/>
  <c r="AB70" i="22"/>
  <c r="AG70" i="22"/>
  <c r="AH70" i="22"/>
  <c r="AI70" i="22"/>
  <c r="B71" i="22"/>
  <c r="C71" i="22"/>
  <c r="D71" i="22"/>
  <c r="G71" i="22"/>
  <c r="H71" i="22"/>
  <c r="I71" i="22"/>
  <c r="S71" i="22"/>
  <c r="T71" i="22"/>
  <c r="U71" i="22"/>
  <c r="Z71" i="22"/>
  <c r="AA71" i="22"/>
  <c r="AB71" i="22"/>
  <c r="AG71" i="22"/>
  <c r="AH71" i="22"/>
  <c r="AI71" i="22"/>
  <c r="B75" i="22"/>
  <c r="C75" i="22"/>
  <c r="D75" i="22"/>
  <c r="G75" i="22"/>
  <c r="H75" i="22"/>
  <c r="I75" i="22"/>
  <c r="S75" i="22"/>
  <c r="T75" i="22"/>
  <c r="U75" i="22"/>
  <c r="Z75" i="22"/>
  <c r="AA75" i="22"/>
  <c r="AB75" i="22"/>
  <c r="AG75" i="22"/>
  <c r="AH75" i="22"/>
  <c r="AI75" i="22"/>
  <c r="AL75" i="22"/>
  <c r="AM75" i="22"/>
  <c r="AN75" i="22"/>
  <c r="B76" i="22"/>
  <c r="C76" i="22"/>
  <c r="D76" i="22"/>
  <c r="G76" i="22"/>
  <c r="H76" i="22"/>
  <c r="I76" i="22"/>
  <c r="S76" i="22"/>
  <c r="T76" i="22"/>
  <c r="U76" i="22"/>
  <c r="Z76" i="22"/>
  <c r="AA76" i="22"/>
  <c r="AB76" i="22"/>
  <c r="AG76" i="22"/>
  <c r="AH76" i="22"/>
  <c r="AI76" i="22"/>
  <c r="AL76" i="22"/>
  <c r="AM76" i="22"/>
  <c r="AN76" i="22"/>
  <c r="B77" i="22"/>
  <c r="C77" i="22"/>
  <c r="D77" i="22"/>
  <c r="G77" i="22"/>
  <c r="H77" i="22"/>
  <c r="I77" i="22"/>
  <c r="S77" i="22"/>
  <c r="T77" i="22"/>
  <c r="U77" i="22"/>
  <c r="Z77" i="22"/>
  <c r="AA77" i="22"/>
  <c r="AB77" i="22"/>
  <c r="AG77" i="22"/>
  <c r="AH77" i="22"/>
  <c r="AI77" i="22"/>
  <c r="AL77" i="22"/>
  <c r="AM77" i="22"/>
  <c r="AN77" i="22"/>
  <c r="B78" i="22"/>
  <c r="C78" i="22"/>
  <c r="D78" i="22"/>
  <c r="G78" i="22"/>
  <c r="H78" i="22"/>
  <c r="I78" i="22"/>
  <c r="S78" i="22"/>
  <c r="T78" i="22"/>
  <c r="U78" i="22"/>
  <c r="Z78" i="22"/>
  <c r="AA78" i="22"/>
  <c r="AB78" i="22"/>
  <c r="AG78" i="22"/>
  <c r="AH78" i="22"/>
  <c r="AI78" i="22"/>
  <c r="AL78" i="22"/>
  <c r="AM78" i="22"/>
  <c r="AN78" i="22"/>
  <c r="B79" i="22"/>
  <c r="C79" i="22"/>
  <c r="D79" i="22"/>
  <c r="G79" i="22"/>
  <c r="H79" i="22"/>
  <c r="I79" i="22"/>
  <c r="B82" i="22"/>
  <c r="C82" i="22"/>
  <c r="D82" i="22"/>
  <c r="G82" i="22"/>
  <c r="H82" i="22"/>
  <c r="I82" i="22"/>
  <c r="S82" i="22"/>
  <c r="T82" i="22"/>
  <c r="U82" i="22"/>
  <c r="Z82" i="22"/>
  <c r="AA82" i="22"/>
  <c r="AB82" i="22"/>
  <c r="AG82" i="22"/>
  <c r="AH82" i="22"/>
  <c r="AI82" i="22"/>
  <c r="AL82" i="22"/>
  <c r="AM82" i="22"/>
  <c r="AN82" i="22"/>
  <c r="B83" i="22"/>
  <c r="C83" i="22"/>
  <c r="D83" i="22"/>
  <c r="G83" i="22"/>
  <c r="H83" i="22"/>
  <c r="I83" i="22"/>
  <c r="S83" i="22"/>
  <c r="T83" i="22"/>
  <c r="U83" i="22"/>
  <c r="Z83" i="22"/>
  <c r="AA83" i="22"/>
  <c r="AB83" i="22"/>
  <c r="AG83" i="22"/>
  <c r="AH83" i="22"/>
  <c r="AI83" i="22"/>
  <c r="AL83" i="22"/>
  <c r="AM83" i="22"/>
  <c r="AN83" i="22"/>
  <c r="B84" i="22"/>
  <c r="C84" i="22"/>
  <c r="D84" i="22"/>
  <c r="G84" i="22"/>
  <c r="H84" i="22"/>
  <c r="I84" i="22"/>
  <c r="S84" i="22"/>
  <c r="T84" i="22"/>
  <c r="U84" i="22"/>
  <c r="Z84" i="22"/>
  <c r="AA84" i="22"/>
  <c r="AB84" i="22"/>
  <c r="AG84" i="22"/>
  <c r="AH84" i="22"/>
  <c r="AI84" i="22"/>
  <c r="AL84" i="22"/>
  <c r="AM84" i="22"/>
  <c r="AN84" i="22"/>
  <c r="B85" i="22"/>
  <c r="C85" i="22"/>
  <c r="D85" i="22"/>
  <c r="G85" i="22"/>
  <c r="H85" i="22"/>
  <c r="I85" i="22"/>
  <c r="S85" i="22"/>
  <c r="T85" i="22"/>
  <c r="U85" i="22"/>
  <c r="Z85" i="22"/>
  <c r="AA85" i="22"/>
  <c r="AB85" i="22"/>
  <c r="AG85" i="22"/>
  <c r="AH85" i="22"/>
  <c r="AI85" i="22"/>
  <c r="AL85" i="22"/>
  <c r="AM85" i="22"/>
  <c r="AN85" i="22"/>
  <c r="B86" i="22"/>
  <c r="C86" i="22"/>
  <c r="D86" i="22"/>
  <c r="G86" i="22"/>
  <c r="H86" i="22"/>
  <c r="I86" i="22"/>
  <c r="B89" i="22"/>
  <c r="C89" i="22"/>
  <c r="D89" i="22"/>
  <c r="G89" i="22"/>
  <c r="H89" i="22"/>
  <c r="I89" i="22"/>
  <c r="S89" i="22"/>
  <c r="T89" i="22"/>
  <c r="U89" i="22"/>
  <c r="Z89" i="22"/>
  <c r="AA89" i="22"/>
  <c r="AB89" i="22"/>
  <c r="AG89" i="22"/>
  <c r="AH89" i="22"/>
  <c r="AI89" i="22"/>
  <c r="B90" i="22"/>
  <c r="C90" i="22"/>
  <c r="D90" i="22"/>
  <c r="G90" i="22"/>
  <c r="H90" i="22"/>
  <c r="I90" i="22"/>
  <c r="S90" i="22"/>
  <c r="T90" i="22"/>
  <c r="U90" i="22"/>
  <c r="Z90" i="22"/>
  <c r="AA90" i="22"/>
  <c r="AB90" i="22"/>
  <c r="AG90" i="22"/>
  <c r="AH90" i="22"/>
  <c r="AI90" i="22"/>
  <c r="B91" i="22"/>
  <c r="C91" i="22"/>
  <c r="D91" i="22"/>
  <c r="G91" i="22"/>
  <c r="H91" i="22"/>
  <c r="I91" i="22"/>
  <c r="S91" i="22"/>
  <c r="T91" i="22"/>
  <c r="U91" i="22"/>
  <c r="Z91" i="22"/>
  <c r="AA91" i="22"/>
  <c r="AB91" i="22"/>
  <c r="AG91" i="22"/>
  <c r="AH91" i="22"/>
  <c r="AI91" i="22"/>
  <c r="B92" i="22"/>
  <c r="C92" i="22"/>
  <c r="D92" i="22"/>
  <c r="G92" i="22"/>
  <c r="H92" i="22"/>
  <c r="I92" i="22"/>
  <c r="S92" i="22"/>
  <c r="T92" i="22"/>
  <c r="U92" i="22"/>
  <c r="Z92" i="22"/>
  <c r="AA92" i="22"/>
  <c r="AB92" i="22"/>
  <c r="AG92" i="22"/>
  <c r="AH92" i="22"/>
  <c r="AI92" i="22"/>
  <c r="B93" i="22"/>
  <c r="C93" i="22"/>
  <c r="D93" i="22"/>
  <c r="G93" i="22"/>
  <c r="H93" i="22"/>
  <c r="I93" i="22"/>
  <c r="T96" i="22"/>
  <c r="G97" i="22"/>
  <c r="I97" i="22"/>
  <c r="T97" i="22"/>
  <c r="G98" i="22"/>
  <c r="I98" i="22"/>
  <c r="G99" i="22"/>
  <c r="I99" i="22"/>
  <c r="G100" i="22"/>
  <c r="I100" i="22"/>
  <c r="B116" i="22"/>
  <c r="C116" i="22"/>
  <c r="D116" i="22"/>
  <c r="B117" i="22"/>
  <c r="C117" i="22"/>
  <c r="D117" i="22"/>
  <c r="B118" i="22"/>
  <c r="C118" i="22"/>
  <c r="D118" i="22"/>
  <c r="AJ48" i="23" l="1"/>
  <c r="AL48" i="23" s="1"/>
  <c r="AN48" i="23" s="1"/>
  <c r="AK48" i="23"/>
  <c r="AM48" i="23" s="1"/>
  <c r="AO48" i="23" s="1"/>
  <c r="Q29" i="19"/>
  <c r="N35" i="19"/>
  <c r="O35" i="19"/>
  <c r="S35" i="19"/>
  <c r="W35" i="19"/>
  <c r="P35" i="19"/>
  <c r="T35" i="19"/>
  <c r="Z35" i="19"/>
  <c r="N118" i="19"/>
  <c r="R35" i="19"/>
  <c r="AC35" i="19"/>
  <c r="AD35" i="19"/>
  <c r="R118" i="19"/>
  <c r="V35" i="19"/>
  <c r="AG35" i="19"/>
  <c r="AH35" i="19"/>
  <c r="V118" i="19"/>
  <c r="N31" i="19"/>
  <c r="O31" i="19"/>
  <c r="S31" i="19"/>
  <c r="W31" i="19"/>
  <c r="P31" i="19"/>
  <c r="T31" i="19"/>
  <c r="Z31" i="19"/>
  <c r="N114" i="19"/>
  <c r="R31" i="19"/>
  <c r="AC31" i="19"/>
  <c r="AD31" i="19"/>
  <c r="R114" i="19"/>
  <c r="V31" i="19"/>
  <c r="AG31" i="19"/>
  <c r="AH31" i="19"/>
  <c r="V114" i="19"/>
  <c r="P152" i="18"/>
  <c r="Y114" i="18"/>
  <c r="AJ59" i="23"/>
  <c r="AL59" i="23" s="1"/>
  <c r="AN59" i="23" s="1"/>
  <c r="AJ62" i="23"/>
  <c r="AL62" i="23" s="1"/>
  <c r="AN62" i="23" s="1"/>
  <c r="AK62" i="23"/>
  <c r="AM62" i="23" s="1"/>
  <c r="AO62" i="23" s="1"/>
  <c r="Y19" i="23"/>
  <c r="AJ19" i="23"/>
  <c r="AL19" i="23" s="1"/>
  <c r="AN19" i="23" s="1"/>
  <c r="AJ33" i="23"/>
  <c r="AL33" i="23" s="1"/>
  <c r="AN33" i="23" s="1"/>
  <c r="AJ53" i="23"/>
  <c r="AL53" i="23" s="1"/>
  <c r="AN53" i="23" s="1"/>
  <c r="Z19" i="23"/>
  <c r="AK19" i="23"/>
  <c r="AM19" i="23" s="1"/>
  <c r="AO19" i="23" s="1"/>
  <c r="AK33" i="23"/>
  <c r="AM33" i="23" s="1"/>
  <c r="AO33" i="23" s="1"/>
  <c r="AK53" i="23"/>
  <c r="AM53" i="23" s="1"/>
  <c r="AO53" i="23" s="1"/>
  <c r="AB19" i="23"/>
  <c r="AD19" i="23" s="1"/>
  <c r="AF19" i="23" s="1"/>
  <c r="AC19" i="23"/>
  <c r="AE19" i="23" s="1"/>
  <c r="AG19" i="23" s="1"/>
  <c r="O152" i="18"/>
  <c r="Q114" i="18"/>
  <c r="X114" i="18"/>
  <c r="N152" i="18"/>
  <c r="N117" i="18"/>
  <c r="S114" i="18"/>
  <c r="Q113" i="18"/>
  <c r="X113" i="18"/>
  <c r="O151" i="18"/>
  <c r="O117" i="18"/>
  <c r="T115" i="18" s="1"/>
  <c r="N37" i="19"/>
  <c r="N120" i="19"/>
  <c r="N124" i="19" s="1"/>
  <c r="R37" i="19"/>
  <c r="R120" i="19"/>
  <c r="AC37" i="19"/>
  <c r="V37" i="19"/>
  <c r="V120" i="19"/>
  <c r="AG37" i="19"/>
  <c r="Q34" i="19"/>
  <c r="AB34" i="19"/>
  <c r="O34" i="19"/>
  <c r="S34" i="19"/>
  <c r="W34" i="19"/>
  <c r="AC34" i="19"/>
  <c r="Q117" i="19"/>
  <c r="U34" i="19"/>
  <c r="AF34" i="19"/>
  <c r="AG34" i="19"/>
  <c r="U117" i="19"/>
  <c r="N67" i="19"/>
  <c r="N33" i="19"/>
  <c r="N116" i="19"/>
  <c r="N125" i="19" s="1"/>
  <c r="R67" i="19"/>
  <c r="R33" i="19"/>
  <c r="R116" i="19"/>
  <c r="O125" i="19" s="1"/>
  <c r="AC33" i="19"/>
  <c r="AC67" i="19" s="1"/>
  <c r="V67" i="19"/>
  <c r="V33" i="19"/>
  <c r="V116" i="19"/>
  <c r="AG33" i="19"/>
  <c r="AG67" i="19" s="1"/>
  <c r="Q30" i="19"/>
  <c r="AB30" i="19"/>
  <c r="O30" i="19"/>
  <c r="S30" i="19"/>
  <c r="W30" i="19"/>
  <c r="AC30" i="19"/>
  <c r="Q113" i="19"/>
  <c r="U30" i="19"/>
  <c r="AF30" i="19"/>
  <c r="AG30" i="19"/>
  <c r="U113" i="19"/>
  <c r="N29" i="19"/>
  <c r="N65" i="19"/>
  <c r="N112" i="19"/>
  <c r="N123" i="19" s="1"/>
  <c r="R29" i="19"/>
  <c r="R65" i="19"/>
  <c r="R112" i="19"/>
  <c r="O123" i="19" s="1"/>
  <c r="AC29" i="19"/>
  <c r="AC65" i="19" s="1"/>
  <c r="V29" i="19"/>
  <c r="V65" i="19"/>
  <c r="V112" i="19"/>
  <c r="AG29" i="19"/>
  <c r="AG65" i="19" s="1"/>
  <c r="U113" i="18"/>
  <c r="P117" i="18"/>
  <c r="U115" i="18" s="1"/>
  <c r="Y113" i="18"/>
  <c r="P151" i="18"/>
  <c r="AJ28" i="23"/>
  <c r="AL28" i="23" s="1"/>
  <c r="AN28" i="23" s="1"/>
  <c r="AJ42" i="23"/>
  <c r="AL42" i="23" s="1"/>
  <c r="AN42" i="23" s="1"/>
  <c r="AK28" i="23"/>
  <c r="AM28" i="23" s="1"/>
  <c r="AO28" i="23" s="1"/>
  <c r="AK42" i="23"/>
  <c r="AM42" i="23" s="1"/>
  <c r="AO42" i="23" s="1"/>
  <c r="AK59" i="23"/>
  <c r="AM59" i="23" s="1"/>
  <c r="AO59" i="23" s="1"/>
  <c r="T29" i="19"/>
  <c r="Z37" i="19"/>
  <c r="O37" i="19"/>
  <c r="O120" i="19"/>
  <c r="AD37" i="19"/>
  <c r="S37" i="19"/>
  <c r="S120" i="19"/>
  <c r="AH37" i="19"/>
  <c r="W37" i="19"/>
  <c r="W120" i="19"/>
  <c r="P36" i="19"/>
  <c r="Q36" i="19"/>
  <c r="U36" i="19"/>
  <c r="AA36" i="19"/>
  <c r="AA66" i="19" s="1"/>
  <c r="P119" i="19"/>
  <c r="AB36" i="19"/>
  <c r="AB66" i="19" s="1"/>
  <c r="P66" i="19"/>
  <c r="T36" i="19"/>
  <c r="AE36" i="19"/>
  <c r="AE66" i="19" s="1"/>
  <c r="T119" i="19"/>
  <c r="AF36" i="19"/>
  <c r="AF66" i="19" s="1"/>
  <c r="T66" i="19"/>
  <c r="AB35" i="19"/>
  <c r="Q118" i="19"/>
  <c r="Q35" i="19"/>
  <c r="AF35" i="19"/>
  <c r="U118" i="19"/>
  <c r="U35" i="19"/>
  <c r="Z33" i="19"/>
  <c r="Z67" i="19" s="1"/>
  <c r="O67" i="19"/>
  <c r="O33" i="19"/>
  <c r="O116" i="19"/>
  <c r="AD33" i="19"/>
  <c r="AD67" i="19" s="1"/>
  <c r="S67" i="19"/>
  <c r="S33" i="19"/>
  <c r="S116" i="19"/>
  <c r="AH33" i="19"/>
  <c r="AH67" i="19" s="1"/>
  <c r="W67" i="19"/>
  <c r="W33" i="19"/>
  <c r="W116" i="19"/>
  <c r="P125" i="19" s="1"/>
  <c r="P32" i="19"/>
  <c r="Q32" i="19"/>
  <c r="U32" i="19"/>
  <c r="AA32" i="19"/>
  <c r="P115" i="19"/>
  <c r="AB32" i="19"/>
  <c r="T32" i="19"/>
  <c r="AE32" i="19"/>
  <c r="T115" i="19"/>
  <c r="AF32" i="19"/>
  <c r="AB31" i="19"/>
  <c r="Q114" i="19"/>
  <c r="Q31" i="19"/>
  <c r="AF31" i="19"/>
  <c r="U114" i="19"/>
  <c r="U31" i="19"/>
  <c r="Z29" i="19"/>
  <c r="O29" i="19"/>
  <c r="O65" i="19"/>
  <c r="O112" i="19"/>
  <c r="AD29" i="19"/>
  <c r="S29" i="19"/>
  <c r="S65" i="19"/>
  <c r="S112" i="19"/>
  <c r="AH29" i="19"/>
  <c r="W29" i="19"/>
  <c r="W65" i="19"/>
  <c r="W112" i="19"/>
  <c r="P123" i="19" s="1"/>
  <c r="S113" i="17"/>
  <c r="S115" i="17"/>
  <c r="N86" i="20"/>
  <c r="AF73" i="19"/>
  <c r="AB73" i="19"/>
  <c r="V73" i="19"/>
  <c r="R73" i="19"/>
  <c r="V36" i="19"/>
  <c r="R36" i="19"/>
  <c r="N36" i="19"/>
  <c r="AE35" i="19"/>
  <c r="AA35" i="19"/>
  <c r="AH34" i="19"/>
  <c r="AD34" i="19"/>
  <c r="Z34" i="19"/>
  <c r="T34" i="19"/>
  <c r="P34" i="19"/>
  <c r="V32" i="19"/>
  <c r="R32" i="19"/>
  <c r="N32" i="19"/>
  <c r="AE31" i="19"/>
  <c r="AA31" i="19"/>
  <c r="AH30" i="19"/>
  <c r="AD30" i="19"/>
  <c r="Z30" i="19"/>
  <c r="T30" i="19"/>
  <c r="P30" i="19"/>
  <c r="N153" i="18"/>
  <c r="Q115" i="18"/>
  <c r="P152" i="17"/>
  <c r="Y115" i="17"/>
  <c r="O114" i="15"/>
  <c r="N114" i="15"/>
  <c r="T113" i="15"/>
  <c r="O117" i="15"/>
  <c r="T115" i="15" s="1"/>
  <c r="Q113" i="15"/>
  <c r="X113" i="15"/>
  <c r="Q114" i="14"/>
  <c r="X114" i="14"/>
  <c r="N117" i="14"/>
  <c r="S114" i="14"/>
  <c r="N152" i="14"/>
  <c r="Q113" i="14"/>
  <c r="X113" i="14"/>
  <c r="O151" i="14"/>
  <c r="T113" i="14"/>
  <c r="O117" i="14"/>
  <c r="T115" i="14" s="1"/>
  <c r="P115" i="12"/>
  <c r="N153" i="12" s="1"/>
  <c r="Q37" i="12"/>
  <c r="Q110" i="12"/>
  <c r="U37" i="12"/>
  <c r="U110" i="12"/>
  <c r="N36" i="12"/>
  <c r="O36" i="12"/>
  <c r="S36" i="12"/>
  <c r="W36" i="12"/>
  <c r="N109" i="12"/>
  <c r="R36" i="12"/>
  <c r="R109" i="12"/>
  <c r="V36" i="12"/>
  <c r="V109" i="12"/>
  <c r="P35" i="12"/>
  <c r="T35" i="12"/>
  <c r="O108" i="12"/>
  <c r="O35" i="12"/>
  <c r="S108" i="12"/>
  <c r="S35" i="12"/>
  <c r="W108" i="12"/>
  <c r="W35" i="12"/>
  <c r="Q33" i="12"/>
  <c r="Q106" i="12"/>
  <c r="U33" i="12"/>
  <c r="U106" i="12"/>
  <c r="N32" i="12"/>
  <c r="O32" i="12"/>
  <c r="S32" i="12"/>
  <c r="W32" i="12"/>
  <c r="N105" i="12"/>
  <c r="R32" i="12"/>
  <c r="R105" i="12"/>
  <c r="O114" i="12" s="1"/>
  <c r="V32" i="12"/>
  <c r="V105" i="12"/>
  <c r="P31" i="12"/>
  <c r="T31" i="12"/>
  <c r="O104" i="12"/>
  <c r="O31" i="12"/>
  <c r="S104" i="12"/>
  <c r="S31" i="12"/>
  <c r="W104" i="12"/>
  <c r="W31" i="12"/>
  <c r="Q29" i="12"/>
  <c r="Q102" i="12"/>
  <c r="U29" i="12"/>
  <c r="U102" i="12"/>
  <c r="Q115" i="9"/>
  <c r="X115" i="9"/>
  <c r="N153" i="9"/>
  <c r="O153" i="9"/>
  <c r="P151" i="9"/>
  <c r="Y113" i="9"/>
  <c r="Q36" i="9"/>
  <c r="U36" i="9"/>
  <c r="S109" i="9"/>
  <c r="S36" i="9"/>
  <c r="W109" i="9"/>
  <c r="W36" i="9"/>
  <c r="O35" i="9"/>
  <c r="S35" i="9"/>
  <c r="W35" i="9"/>
  <c r="P35" i="9"/>
  <c r="N35" i="9"/>
  <c r="R35" i="9"/>
  <c r="V35" i="9"/>
  <c r="P108" i="9"/>
  <c r="T35" i="9"/>
  <c r="T108" i="9"/>
  <c r="O32" i="9"/>
  <c r="Q32" i="9"/>
  <c r="U32" i="9"/>
  <c r="O105" i="9"/>
  <c r="V32" i="9"/>
  <c r="N85" i="20"/>
  <c r="Q115" i="17"/>
  <c r="X115" i="17"/>
  <c r="N153" i="17"/>
  <c r="O153" i="17"/>
  <c r="S114" i="17"/>
  <c r="N152" i="17"/>
  <c r="O117" i="17"/>
  <c r="T114" i="17" s="1"/>
  <c r="Q115" i="15"/>
  <c r="N153" i="15"/>
  <c r="Y115" i="15"/>
  <c r="O153" i="15"/>
  <c r="P153" i="15"/>
  <c r="Q115" i="14"/>
  <c r="X115" i="14"/>
  <c r="N153" i="14"/>
  <c r="O153" i="14"/>
  <c r="Y115" i="14"/>
  <c r="Y113" i="14"/>
  <c r="P151" i="14"/>
  <c r="P117" i="14"/>
  <c r="U114" i="14" s="1"/>
  <c r="Y115" i="13"/>
  <c r="P117" i="13"/>
  <c r="P153" i="13"/>
  <c r="U115" i="13"/>
  <c r="X114" i="11"/>
  <c r="N151" i="9"/>
  <c r="Y115" i="9"/>
  <c r="P153" i="9"/>
  <c r="N84" i="20"/>
  <c r="AK56" i="23"/>
  <c r="AM56" i="23" s="1"/>
  <c r="AO56" i="23" s="1"/>
  <c r="U120" i="19"/>
  <c r="Q120" i="19"/>
  <c r="W119" i="19"/>
  <c r="S119" i="19"/>
  <c r="O119" i="19"/>
  <c r="S117" i="19"/>
  <c r="O117" i="19"/>
  <c r="U116" i="19"/>
  <c r="Q116" i="19"/>
  <c r="W115" i="19"/>
  <c r="S115" i="19"/>
  <c r="O115" i="19"/>
  <c r="O153" i="19" s="1"/>
  <c r="S113" i="19"/>
  <c r="O113" i="19"/>
  <c r="O151" i="19" s="1"/>
  <c r="U112" i="19"/>
  <c r="Q112" i="19"/>
  <c r="AH73" i="19"/>
  <c r="AD73" i="19"/>
  <c r="T73" i="19"/>
  <c r="P73" i="19"/>
  <c r="V66" i="19"/>
  <c r="V71" i="19" s="1"/>
  <c r="R66" i="19"/>
  <c r="N66" i="19"/>
  <c r="U65" i="19"/>
  <c r="Q65" i="19"/>
  <c r="AE37" i="19"/>
  <c r="AA37" i="19"/>
  <c r="AH36" i="19"/>
  <c r="AH66" i="19" s="1"/>
  <c r="AH71" i="19" s="1"/>
  <c r="AD36" i="19"/>
  <c r="AD66" i="19" s="1"/>
  <c r="Z36" i="19"/>
  <c r="Z66" i="19" s="1"/>
  <c r="AC71" i="19" s="1"/>
  <c r="V34" i="19"/>
  <c r="R34" i="19"/>
  <c r="N34" i="19"/>
  <c r="AE33" i="19"/>
  <c r="AE67" i="19" s="1"/>
  <c r="AE72" i="19" s="1"/>
  <c r="AA33" i="19"/>
  <c r="AA67" i="19" s="1"/>
  <c r="AA72" i="19" s="1"/>
  <c r="AH32" i="19"/>
  <c r="AD32" i="19"/>
  <c r="Z32" i="19"/>
  <c r="V30" i="19"/>
  <c r="R30" i="19"/>
  <c r="N30" i="19"/>
  <c r="AE29" i="19"/>
  <c r="AE65" i="19" s="1"/>
  <c r="AA29" i="19"/>
  <c r="AA65" i="19" s="1"/>
  <c r="P153" i="18"/>
  <c r="P237" i="21"/>
  <c r="O232" i="21"/>
  <c r="N227" i="21"/>
  <c r="E45" i="21"/>
  <c r="Y114" i="17"/>
  <c r="P113" i="17"/>
  <c r="O151" i="17" s="1"/>
  <c r="N151" i="14"/>
  <c r="N152" i="13"/>
  <c r="O153" i="13"/>
  <c r="Q115" i="13"/>
  <c r="X115" i="13"/>
  <c r="Q113" i="13"/>
  <c r="X113" i="13"/>
  <c r="O151" i="13"/>
  <c r="O117" i="13"/>
  <c r="T114" i="13" s="1"/>
  <c r="N151" i="13"/>
  <c r="S113" i="13"/>
  <c r="N117" i="13"/>
  <c r="S115" i="13" s="1"/>
  <c r="X113" i="12"/>
  <c r="O151" i="12"/>
  <c r="O117" i="12"/>
  <c r="T113" i="12" s="1"/>
  <c r="V37" i="12"/>
  <c r="N37" i="12"/>
  <c r="V35" i="12"/>
  <c r="S33" i="12"/>
  <c r="Q32" i="12"/>
  <c r="R29" i="12"/>
  <c r="O36" i="11"/>
  <c r="S36" i="11"/>
  <c r="W36" i="11"/>
  <c r="P36" i="11"/>
  <c r="P109" i="11"/>
  <c r="T36" i="11"/>
  <c r="T109" i="11"/>
  <c r="Q35" i="11"/>
  <c r="Q108" i="11"/>
  <c r="U35" i="11"/>
  <c r="U108" i="11"/>
  <c r="O32" i="11"/>
  <c r="S32" i="11"/>
  <c r="W32" i="11"/>
  <c r="P32" i="11"/>
  <c r="P105" i="11"/>
  <c r="T32" i="11"/>
  <c r="T105" i="11"/>
  <c r="Q31" i="11"/>
  <c r="Q104" i="11"/>
  <c r="U31" i="11"/>
  <c r="U104" i="11"/>
  <c r="W32" i="9"/>
  <c r="R32" i="9"/>
  <c r="O36" i="7"/>
  <c r="Q36" i="7"/>
  <c r="U36" i="7"/>
  <c r="O109" i="7"/>
  <c r="S36" i="7"/>
  <c r="S109" i="7"/>
  <c r="T120" i="19"/>
  <c r="P120" i="19"/>
  <c r="V119" i="19"/>
  <c r="R119" i="19"/>
  <c r="T116" i="19"/>
  <c r="P116" i="19"/>
  <c r="V115" i="19"/>
  <c r="R115" i="19"/>
  <c r="O124" i="19" s="1"/>
  <c r="T112" i="19"/>
  <c r="P112" i="19"/>
  <c r="AG73" i="19"/>
  <c r="W73" i="19"/>
  <c r="S73" i="19"/>
  <c r="T65" i="19"/>
  <c r="T70" i="19" s="1"/>
  <c r="P65" i="19"/>
  <c r="P260" i="21"/>
  <c r="O259" i="21"/>
  <c r="N258" i="21"/>
  <c r="P256" i="21"/>
  <c r="O255" i="21"/>
  <c r="N254" i="21"/>
  <c r="P252" i="21"/>
  <c r="O251" i="21"/>
  <c r="N250" i="21"/>
  <c r="P248" i="21"/>
  <c r="O247" i="21"/>
  <c r="N246" i="21"/>
  <c r="N220" i="21" s="1"/>
  <c r="N239" i="21"/>
  <c r="P233" i="21"/>
  <c r="O228" i="21"/>
  <c r="E44" i="21"/>
  <c r="P153" i="17"/>
  <c r="N151" i="17"/>
  <c r="T115" i="17"/>
  <c r="X114" i="17"/>
  <c r="X113" i="17"/>
  <c r="Y114" i="15"/>
  <c r="P151" i="15"/>
  <c r="P117" i="15"/>
  <c r="U114" i="15" s="1"/>
  <c r="P152" i="14"/>
  <c r="O153" i="12"/>
  <c r="T115" i="12"/>
  <c r="Q115" i="12"/>
  <c r="X115" i="12"/>
  <c r="S37" i="12"/>
  <c r="Q36" i="12"/>
  <c r="R33" i="12"/>
  <c r="U32" i="12"/>
  <c r="P32" i="12"/>
  <c r="Q31" i="12"/>
  <c r="W29" i="12"/>
  <c r="O29" i="12"/>
  <c r="P37" i="12"/>
  <c r="P110" i="12"/>
  <c r="T37" i="12"/>
  <c r="T110" i="12"/>
  <c r="N34" i="12"/>
  <c r="R34" i="12"/>
  <c r="V34" i="12"/>
  <c r="O34" i="12"/>
  <c r="O107" i="12"/>
  <c r="S34" i="12"/>
  <c r="S107" i="12"/>
  <c r="W34" i="12"/>
  <c r="W107" i="12"/>
  <c r="P114" i="12" s="1"/>
  <c r="P33" i="12"/>
  <c r="P106" i="12"/>
  <c r="T33" i="12"/>
  <c r="T106" i="12"/>
  <c r="N30" i="12"/>
  <c r="R30" i="12"/>
  <c r="V30" i="12"/>
  <c r="O30" i="12"/>
  <c r="O103" i="12"/>
  <c r="S30" i="12"/>
  <c r="S103" i="12"/>
  <c r="W30" i="12"/>
  <c r="W103" i="12"/>
  <c r="P113" i="12" s="1"/>
  <c r="P29" i="12"/>
  <c r="P102" i="12"/>
  <c r="T29" i="12"/>
  <c r="T102" i="12"/>
  <c r="Q37" i="11"/>
  <c r="U37" i="11"/>
  <c r="P110" i="11"/>
  <c r="P37" i="11"/>
  <c r="T110" i="11"/>
  <c r="T37" i="11"/>
  <c r="N35" i="11"/>
  <c r="N108" i="11"/>
  <c r="N115" i="11" s="1"/>
  <c r="R35" i="11"/>
  <c r="R108" i="11"/>
  <c r="O115" i="11" s="1"/>
  <c r="Y115" i="11" s="1"/>
  <c r="V35" i="11"/>
  <c r="V108" i="11"/>
  <c r="O34" i="11"/>
  <c r="P34" i="11"/>
  <c r="T34" i="11"/>
  <c r="O107" i="11"/>
  <c r="S34" i="11"/>
  <c r="S107" i="11"/>
  <c r="W34" i="11"/>
  <c r="W107" i="11"/>
  <c r="P114" i="11" s="1"/>
  <c r="Q33" i="11"/>
  <c r="U33" i="11"/>
  <c r="P106" i="11"/>
  <c r="P33" i="11"/>
  <c r="T106" i="11"/>
  <c r="T33" i="11"/>
  <c r="N31" i="11"/>
  <c r="N104" i="11"/>
  <c r="N113" i="11" s="1"/>
  <c r="R31" i="11"/>
  <c r="R104" i="11"/>
  <c r="O113" i="11" s="1"/>
  <c r="V31" i="11"/>
  <c r="V104" i="11"/>
  <c r="O30" i="11"/>
  <c r="P30" i="11"/>
  <c r="T30" i="11"/>
  <c r="O103" i="11"/>
  <c r="S30" i="11"/>
  <c r="S103" i="11"/>
  <c r="W30" i="11"/>
  <c r="W103" i="11"/>
  <c r="P113" i="11" s="1"/>
  <c r="Q29" i="11"/>
  <c r="U29" i="11"/>
  <c r="P102" i="11"/>
  <c r="P29" i="11"/>
  <c r="T102" i="11"/>
  <c r="T29" i="11"/>
  <c r="Q113" i="9"/>
  <c r="P114" i="9"/>
  <c r="Q35" i="9"/>
  <c r="P151" i="13"/>
  <c r="Y114" i="13"/>
  <c r="U39" i="13"/>
  <c r="Q39" i="13"/>
  <c r="W36" i="13"/>
  <c r="S36" i="13"/>
  <c r="O36" i="13"/>
  <c r="U35" i="13"/>
  <c r="Q35" i="13"/>
  <c r="W32" i="13"/>
  <c r="S32" i="13"/>
  <c r="O32" i="13"/>
  <c r="O151" i="9"/>
  <c r="R107" i="9"/>
  <c r="N107" i="9"/>
  <c r="N114" i="9" s="1"/>
  <c r="R105" i="9"/>
  <c r="O114" i="9" s="1"/>
  <c r="T104" i="9"/>
  <c r="P104" i="9"/>
  <c r="T102" i="9"/>
  <c r="N37" i="9"/>
  <c r="T36" i="9"/>
  <c r="P36" i="9"/>
  <c r="T34" i="9"/>
  <c r="P34" i="9"/>
  <c r="N33" i="9"/>
  <c r="T32" i="9"/>
  <c r="P32" i="9"/>
  <c r="R31" i="9"/>
  <c r="T30" i="9"/>
  <c r="S30" i="9"/>
  <c r="N30" i="9"/>
  <c r="Q29" i="9"/>
  <c r="Q108" i="7"/>
  <c r="Q104" i="7"/>
  <c r="S37" i="7"/>
  <c r="Q34" i="7"/>
  <c r="O31" i="7"/>
  <c r="S29" i="7"/>
  <c r="Q37" i="7"/>
  <c r="U35" i="7"/>
  <c r="O34" i="7"/>
  <c r="P34" i="7"/>
  <c r="T34" i="7"/>
  <c r="Q33" i="7"/>
  <c r="O32" i="7"/>
  <c r="U31" i="7"/>
  <c r="O30" i="7"/>
  <c r="P30" i="7"/>
  <c r="T30" i="7"/>
  <c r="Q29" i="7"/>
  <c r="U36" i="4"/>
  <c r="U109" i="4"/>
  <c r="O36" i="4"/>
  <c r="Y114" i="14"/>
  <c r="X114" i="13"/>
  <c r="Q114" i="13"/>
  <c r="T39" i="13"/>
  <c r="P39" i="13"/>
  <c r="V36" i="13"/>
  <c r="R36" i="13"/>
  <c r="T35" i="13"/>
  <c r="P35" i="13"/>
  <c r="V32" i="13"/>
  <c r="R32" i="13"/>
  <c r="N35" i="12"/>
  <c r="N31" i="12"/>
  <c r="O37" i="11"/>
  <c r="O33" i="11"/>
  <c r="O29" i="11"/>
  <c r="X113" i="9"/>
  <c r="O110" i="9"/>
  <c r="O106" i="9"/>
  <c r="Q103" i="9"/>
  <c r="S102" i="9"/>
  <c r="O102" i="9"/>
  <c r="O36" i="9"/>
  <c r="W31" i="9"/>
  <c r="U31" i="9"/>
  <c r="Q31" i="9"/>
  <c r="W30" i="9"/>
  <c r="R30" i="9"/>
  <c r="P29" i="9"/>
  <c r="O37" i="7"/>
  <c r="S35" i="7"/>
  <c r="W33" i="7"/>
  <c r="Q32" i="7"/>
  <c r="U30" i="7"/>
  <c r="O29" i="7"/>
  <c r="P37" i="7"/>
  <c r="N36" i="7"/>
  <c r="S34" i="7"/>
  <c r="N34" i="7"/>
  <c r="P33" i="7"/>
  <c r="S32" i="7"/>
  <c r="N32" i="7"/>
  <c r="S30" i="7"/>
  <c r="N30" i="7"/>
  <c r="P29" i="7"/>
  <c r="W36" i="8"/>
  <c r="W39" i="13"/>
  <c r="S39" i="13"/>
  <c r="W35" i="13"/>
  <c r="S35" i="13"/>
  <c r="U35" i="12"/>
  <c r="U31" i="12"/>
  <c r="V37" i="11"/>
  <c r="R37" i="11"/>
  <c r="V33" i="11"/>
  <c r="R33" i="11"/>
  <c r="V29" i="11"/>
  <c r="R29" i="11"/>
  <c r="T37" i="9"/>
  <c r="V36" i="9"/>
  <c r="R36" i="9"/>
  <c r="V34" i="9"/>
  <c r="R34" i="9"/>
  <c r="T33" i="9"/>
  <c r="P30" i="9"/>
  <c r="N32" i="9"/>
  <c r="P31" i="9"/>
  <c r="V30" i="9"/>
  <c r="U29" i="9"/>
  <c r="W36" i="7"/>
  <c r="R36" i="7"/>
  <c r="R34" i="7"/>
  <c r="R32" i="7"/>
  <c r="R30" i="7"/>
  <c r="N110" i="7"/>
  <c r="N114" i="7" s="1"/>
  <c r="N37" i="7"/>
  <c r="R110" i="7"/>
  <c r="R37" i="7"/>
  <c r="V110" i="7"/>
  <c r="V37" i="7"/>
  <c r="P35" i="7"/>
  <c r="N35" i="7"/>
  <c r="R35" i="7"/>
  <c r="V35" i="7"/>
  <c r="P108" i="7"/>
  <c r="T35" i="7"/>
  <c r="T108" i="7"/>
  <c r="N106" i="7"/>
  <c r="N115" i="7" s="1"/>
  <c r="N33" i="7"/>
  <c r="R106" i="7"/>
  <c r="O115" i="7" s="1"/>
  <c r="Y115" i="7" s="1"/>
  <c r="R33" i="7"/>
  <c r="V106" i="7"/>
  <c r="V33" i="7"/>
  <c r="P31" i="7"/>
  <c r="N31" i="7"/>
  <c r="R31" i="7"/>
  <c r="V31" i="7"/>
  <c r="P104" i="7"/>
  <c r="T31" i="7"/>
  <c r="T104" i="7"/>
  <c r="N102" i="7"/>
  <c r="N113" i="7" s="1"/>
  <c r="N29" i="7"/>
  <c r="R102" i="7"/>
  <c r="O113" i="7" s="1"/>
  <c r="R29" i="7"/>
  <c r="V102" i="7"/>
  <c r="V29" i="7"/>
  <c r="Q37" i="8"/>
  <c r="P114" i="7"/>
  <c r="O114" i="7"/>
  <c r="T37" i="7"/>
  <c r="V36" i="7"/>
  <c r="V34" i="7"/>
  <c r="T33" i="7"/>
  <c r="V32" i="7"/>
  <c r="V30" i="7"/>
  <c r="P109" i="7"/>
  <c r="P36" i="7"/>
  <c r="T109" i="7"/>
  <c r="T36" i="7"/>
  <c r="P105" i="7"/>
  <c r="P32" i="7"/>
  <c r="T105" i="7"/>
  <c r="T32" i="7"/>
  <c r="P113" i="7"/>
  <c r="P37" i="8"/>
  <c r="T37" i="8"/>
  <c r="N110" i="8"/>
  <c r="N114" i="8" s="1"/>
  <c r="N37" i="8"/>
  <c r="O37" i="8"/>
  <c r="S37" i="8"/>
  <c r="W37" i="8"/>
  <c r="R110" i="8"/>
  <c r="O114" i="8" s="1"/>
  <c r="R37" i="8"/>
  <c r="V110" i="8"/>
  <c r="V37" i="8"/>
  <c r="O36" i="8"/>
  <c r="R36" i="8"/>
  <c r="V36" i="8"/>
  <c r="N36" i="8"/>
  <c r="P36" i="8"/>
  <c r="T36" i="8"/>
  <c r="Q36" i="8"/>
  <c r="U36" i="8"/>
  <c r="O109" i="8"/>
  <c r="S36" i="8"/>
  <c r="S109" i="8"/>
  <c r="N33" i="8"/>
  <c r="S33" i="8"/>
  <c r="N106" i="8"/>
  <c r="N115" i="8" s="1"/>
  <c r="T33" i="8"/>
  <c r="O33" i="8"/>
  <c r="W33" i="8"/>
  <c r="P33" i="8"/>
  <c r="R33" i="8"/>
  <c r="R106" i="8"/>
  <c r="V33" i="8"/>
  <c r="V106" i="8"/>
  <c r="S32" i="8"/>
  <c r="R32" i="8"/>
  <c r="S105" i="8"/>
  <c r="W32" i="8"/>
  <c r="W105" i="8"/>
  <c r="P114" i="8" s="1"/>
  <c r="P117" i="8" s="1"/>
  <c r="N29" i="8"/>
  <c r="S29" i="8"/>
  <c r="N102" i="8"/>
  <c r="T29" i="8"/>
  <c r="O29" i="8"/>
  <c r="W29" i="8"/>
  <c r="P29" i="8"/>
  <c r="R29" i="8"/>
  <c r="R102" i="8"/>
  <c r="O113" i="8" s="1"/>
  <c r="Y113" i="8" s="1"/>
  <c r="V29" i="8"/>
  <c r="V102" i="8"/>
  <c r="U113" i="6"/>
  <c r="P117" i="6"/>
  <c r="U114" i="6" s="1"/>
  <c r="V34" i="5"/>
  <c r="V107" i="5"/>
  <c r="T32" i="8"/>
  <c r="O32" i="8"/>
  <c r="O30" i="8"/>
  <c r="U29" i="8"/>
  <c r="Q29" i="8"/>
  <c r="P37" i="5"/>
  <c r="P110" i="5"/>
  <c r="N30" i="5"/>
  <c r="O30" i="5"/>
  <c r="W30" i="5"/>
  <c r="P30" i="5"/>
  <c r="S30" i="5"/>
  <c r="N103" i="5"/>
  <c r="N113" i="5" s="1"/>
  <c r="S37" i="4"/>
  <c r="S110" i="4"/>
  <c r="O29" i="4"/>
  <c r="N29" i="4"/>
  <c r="V29" i="4"/>
  <c r="Q29" i="4"/>
  <c r="R29" i="4"/>
  <c r="O102" i="4"/>
  <c r="P37" i="4"/>
  <c r="T37" i="4"/>
  <c r="Q36" i="4"/>
  <c r="P36" i="4"/>
  <c r="S36" i="4"/>
  <c r="T36" i="4"/>
  <c r="N108" i="4"/>
  <c r="N115" i="4" s="1"/>
  <c r="U35" i="4"/>
  <c r="N35" i="4"/>
  <c r="R108" i="4"/>
  <c r="O115" i="4" s="1"/>
  <c r="R35" i="4"/>
  <c r="V108" i="4"/>
  <c r="V35" i="4"/>
  <c r="O107" i="4"/>
  <c r="T34" i="4"/>
  <c r="O34" i="4"/>
  <c r="P34" i="4"/>
  <c r="W107" i="4"/>
  <c r="W34" i="4"/>
  <c r="P33" i="4"/>
  <c r="Q33" i="4"/>
  <c r="P106" i="4"/>
  <c r="T33" i="4"/>
  <c r="T106" i="4"/>
  <c r="Q32" i="4"/>
  <c r="P32" i="4"/>
  <c r="S32" i="4"/>
  <c r="Q105" i="4"/>
  <c r="U32" i="4"/>
  <c r="U105" i="4"/>
  <c r="N104" i="4"/>
  <c r="N113" i="4" s="1"/>
  <c r="U31" i="4"/>
  <c r="N31" i="4"/>
  <c r="R104" i="4"/>
  <c r="R31" i="4"/>
  <c r="V104" i="4"/>
  <c r="V31" i="4"/>
  <c r="O103" i="4"/>
  <c r="T30" i="4"/>
  <c r="O30" i="4"/>
  <c r="W103" i="4"/>
  <c r="W30" i="4"/>
  <c r="P29" i="4"/>
  <c r="T29" i="4"/>
  <c r="P31" i="3"/>
  <c r="S31" i="3"/>
  <c r="O31" i="3"/>
  <c r="W31" i="3"/>
  <c r="R31" i="3"/>
  <c r="P104" i="3"/>
  <c r="N31" i="3"/>
  <c r="V31" i="3"/>
  <c r="V30" i="3"/>
  <c r="V103" i="3"/>
  <c r="P108" i="8"/>
  <c r="P104" i="8"/>
  <c r="S35" i="8"/>
  <c r="U34" i="8"/>
  <c r="Q32" i="8"/>
  <c r="S31" i="8"/>
  <c r="U30" i="8"/>
  <c r="R35" i="8"/>
  <c r="P34" i="8"/>
  <c r="V31" i="8"/>
  <c r="N31" i="8"/>
  <c r="S30" i="8"/>
  <c r="Q32" i="6"/>
  <c r="U30" i="6"/>
  <c r="O29" i="6"/>
  <c r="W36" i="6"/>
  <c r="W34" i="6"/>
  <c r="P32" i="6"/>
  <c r="R31" i="6"/>
  <c r="P30" i="6"/>
  <c r="U29" i="6"/>
  <c r="P115" i="5"/>
  <c r="T37" i="5"/>
  <c r="T110" i="5"/>
  <c r="O37" i="5"/>
  <c r="Q37" i="5"/>
  <c r="R37" i="5"/>
  <c r="O110" i="5"/>
  <c r="U37" i="5"/>
  <c r="S37" i="5"/>
  <c r="S110" i="5"/>
  <c r="W37" i="5"/>
  <c r="W110" i="5"/>
  <c r="P114" i="5" s="1"/>
  <c r="P109" i="5"/>
  <c r="S36" i="5"/>
  <c r="W36" i="5"/>
  <c r="T109" i="5"/>
  <c r="T36" i="5"/>
  <c r="Q108" i="5"/>
  <c r="N35" i="5"/>
  <c r="V35" i="5"/>
  <c r="Q35" i="5"/>
  <c r="U108" i="5"/>
  <c r="U35" i="5"/>
  <c r="N34" i="5"/>
  <c r="O34" i="5"/>
  <c r="W34" i="5"/>
  <c r="N107" i="5"/>
  <c r="P34" i="5"/>
  <c r="S34" i="5"/>
  <c r="R34" i="5"/>
  <c r="O33" i="5"/>
  <c r="Q33" i="5"/>
  <c r="R33" i="5"/>
  <c r="U33" i="5"/>
  <c r="S33" i="5"/>
  <c r="W33" i="5"/>
  <c r="T105" i="5"/>
  <c r="T32" i="5"/>
  <c r="Q104" i="5"/>
  <c r="Q31" i="5"/>
  <c r="U104" i="5"/>
  <c r="U31" i="5"/>
  <c r="R30" i="5"/>
  <c r="R103" i="5"/>
  <c r="O113" i="5" s="1"/>
  <c r="V30" i="5"/>
  <c r="V103" i="5"/>
  <c r="O29" i="5"/>
  <c r="Q29" i="5"/>
  <c r="R29" i="5"/>
  <c r="O102" i="5"/>
  <c r="U29" i="5"/>
  <c r="S29" i="5"/>
  <c r="S102" i="5"/>
  <c r="W29" i="5"/>
  <c r="W102" i="5"/>
  <c r="P113" i="5" s="1"/>
  <c r="P153" i="4"/>
  <c r="T102" i="4"/>
  <c r="Q35" i="4"/>
  <c r="O32" i="4"/>
  <c r="W37" i="4"/>
  <c r="W110" i="4"/>
  <c r="T32" i="4"/>
  <c r="P30" i="4"/>
  <c r="S29" i="4"/>
  <c r="S102" i="4"/>
  <c r="S34" i="3"/>
  <c r="S107" i="3"/>
  <c r="Q107" i="8"/>
  <c r="Q103" i="8"/>
  <c r="P35" i="8"/>
  <c r="R34" i="8"/>
  <c r="V32" i="8"/>
  <c r="N32" i="8"/>
  <c r="R30" i="8"/>
  <c r="Q35" i="8"/>
  <c r="T34" i="8"/>
  <c r="O34" i="8"/>
  <c r="U33" i="8"/>
  <c r="Q33" i="8"/>
  <c r="U31" i="8"/>
  <c r="W30" i="8"/>
  <c r="Y114" i="6"/>
  <c r="U36" i="6"/>
  <c r="O35" i="6"/>
  <c r="S33" i="6"/>
  <c r="W31" i="6"/>
  <c r="Q30" i="6"/>
  <c r="P36" i="6"/>
  <c r="R35" i="6"/>
  <c r="P34" i="6"/>
  <c r="U33" i="6"/>
  <c r="T32" i="6"/>
  <c r="O32" i="6"/>
  <c r="Q31" i="6"/>
  <c r="T30" i="6"/>
  <c r="N30" i="6"/>
  <c r="R30" i="6"/>
  <c r="V30" i="6"/>
  <c r="O30" i="6"/>
  <c r="N36" i="6"/>
  <c r="N109" i="6"/>
  <c r="R36" i="6"/>
  <c r="R109" i="6"/>
  <c r="V36" i="6"/>
  <c r="V109" i="6"/>
  <c r="U115" i="6"/>
  <c r="N32" i="6"/>
  <c r="N105" i="6"/>
  <c r="N114" i="6" s="1"/>
  <c r="R32" i="6"/>
  <c r="R105" i="6"/>
  <c r="O114" i="6" s="1"/>
  <c r="V32" i="6"/>
  <c r="V105" i="6"/>
  <c r="R35" i="5"/>
  <c r="P32" i="5"/>
  <c r="N29" i="5"/>
  <c r="Q34" i="5"/>
  <c r="Q107" i="5"/>
  <c r="N32" i="5"/>
  <c r="S32" i="5"/>
  <c r="O32" i="5"/>
  <c r="W32" i="5"/>
  <c r="N105" i="5"/>
  <c r="N114" i="5" s="1"/>
  <c r="P31" i="5"/>
  <c r="N31" i="5"/>
  <c r="V31" i="5"/>
  <c r="P104" i="5"/>
  <c r="P29" i="5"/>
  <c r="P102" i="5"/>
  <c r="P110" i="4"/>
  <c r="U37" i="4"/>
  <c r="S34" i="4"/>
  <c r="Q31" i="4"/>
  <c r="S35" i="4"/>
  <c r="S108" i="4"/>
  <c r="U34" i="4"/>
  <c r="U107" i="4"/>
  <c r="R33" i="4"/>
  <c r="W31" i="4"/>
  <c r="W104" i="4"/>
  <c r="O31" i="4"/>
  <c r="O104" i="4"/>
  <c r="R30" i="4"/>
  <c r="R103" i="4"/>
  <c r="O113" i="4" s="1"/>
  <c r="W29" i="4"/>
  <c r="W102" i="4"/>
  <c r="P113" i="4" s="1"/>
  <c r="P30" i="3"/>
  <c r="N34" i="3"/>
  <c r="N107" i="3"/>
  <c r="Q34" i="3"/>
  <c r="T34" i="3"/>
  <c r="P34" i="3"/>
  <c r="R108" i="8"/>
  <c r="P107" i="8"/>
  <c r="T105" i="8"/>
  <c r="V104" i="8"/>
  <c r="N104" i="8"/>
  <c r="T103" i="8"/>
  <c r="W35" i="8"/>
  <c r="U32" i="8"/>
  <c r="W31" i="8"/>
  <c r="O31" i="8"/>
  <c r="V35" i="8"/>
  <c r="N35" i="8"/>
  <c r="S34" i="8"/>
  <c r="P32" i="8"/>
  <c r="R31" i="8"/>
  <c r="P30" i="8"/>
  <c r="W37" i="6"/>
  <c r="Q36" i="6"/>
  <c r="U34" i="6"/>
  <c r="O33" i="6"/>
  <c r="S31" i="6"/>
  <c r="W29" i="6"/>
  <c r="U37" i="6"/>
  <c r="T36" i="6"/>
  <c r="O36" i="6"/>
  <c r="Q35" i="6"/>
  <c r="T34" i="6"/>
  <c r="N34" i="6"/>
  <c r="R34" i="6"/>
  <c r="V34" i="6"/>
  <c r="O34" i="6"/>
  <c r="S32" i="6"/>
  <c r="V31" i="6"/>
  <c r="N31" i="6"/>
  <c r="S30" i="6"/>
  <c r="P37" i="6"/>
  <c r="T37" i="6"/>
  <c r="N37" i="6"/>
  <c r="R37" i="6"/>
  <c r="V37" i="6"/>
  <c r="P35" i="6"/>
  <c r="P108" i="6"/>
  <c r="T35" i="6"/>
  <c r="T108" i="6"/>
  <c r="P33" i="6"/>
  <c r="T33" i="6"/>
  <c r="N106" i="6"/>
  <c r="N115" i="6" s="1"/>
  <c r="N33" i="6"/>
  <c r="R106" i="6"/>
  <c r="O115" i="6" s="1"/>
  <c r="R33" i="6"/>
  <c r="V106" i="6"/>
  <c r="V33" i="6"/>
  <c r="P31" i="6"/>
  <c r="P104" i="6"/>
  <c r="T31" i="6"/>
  <c r="T104" i="6"/>
  <c r="P29" i="6"/>
  <c r="T29" i="6"/>
  <c r="N102" i="6"/>
  <c r="N113" i="6" s="1"/>
  <c r="P151" i="6" s="1"/>
  <c r="N29" i="6"/>
  <c r="R102" i="6"/>
  <c r="O113" i="6" s="1"/>
  <c r="R29" i="6"/>
  <c r="V102" i="6"/>
  <c r="V29" i="6"/>
  <c r="O153" i="5"/>
  <c r="Q115" i="5"/>
  <c r="X115" i="5"/>
  <c r="R107" i="5"/>
  <c r="V37" i="5"/>
  <c r="T34" i="5"/>
  <c r="R31" i="5"/>
  <c r="V36" i="5"/>
  <c r="V109" i="5"/>
  <c r="Q36" i="5"/>
  <c r="Q109" i="5"/>
  <c r="T35" i="5"/>
  <c r="T108" i="5"/>
  <c r="T29" i="5"/>
  <c r="T102" i="5"/>
  <c r="T110" i="4"/>
  <c r="W36" i="4"/>
  <c r="U33" i="4"/>
  <c r="S30" i="4"/>
  <c r="O37" i="4"/>
  <c r="N37" i="4"/>
  <c r="V37" i="4"/>
  <c r="Q37" i="4"/>
  <c r="R37" i="4"/>
  <c r="O110" i="4"/>
  <c r="R32" i="4"/>
  <c r="R105" i="4"/>
  <c r="O114" i="4" s="1"/>
  <c r="U36" i="5"/>
  <c r="S35" i="5"/>
  <c r="U34" i="5"/>
  <c r="R32" i="5"/>
  <c r="W31" i="5"/>
  <c r="O31" i="5"/>
  <c r="N153" i="5"/>
  <c r="N36" i="4"/>
  <c r="P35" i="4"/>
  <c r="N34" i="4"/>
  <c r="V32" i="4"/>
  <c r="T31" i="4"/>
  <c r="V30" i="4"/>
  <c r="Q30" i="4"/>
  <c r="X115" i="3"/>
  <c r="T32" i="3"/>
  <c r="T31" i="3"/>
  <c r="T104" i="3"/>
  <c r="V37" i="3"/>
  <c r="O36" i="3"/>
  <c r="U36" i="3"/>
  <c r="O109" i="3"/>
  <c r="S36" i="3"/>
  <c r="S109" i="3"/>
  <c r="P35" i="3"/>
  <c r="S35" i="3"/>
  <c r="O35" i="3"/>
  <c r="W35" i="3"/>
  <c r="P108" i="3"/>
  <c r="R35" i="3"/>
  <c r="T35" i="3"/>
  <c r="T108" i="3"/>
  <c r="V33" i="3"/>
  <c r="W32" i="3"/>
  <c r="W105" i="3"/>
  <c r="O114" i="5"/>
  <c r="N36" i="5"/>
  <c r="P35" i="5"/>
  <c r="T33" i="5"/>
  <c r="P33" i="5"/>
  <c r="V32" i="5"/>
  <c r="Q32" i="5"/>
  <c r="T31" i="5"/>
  <c r="Q30" i="5"/>
  <c r="Y115" i="4"/>
  <c r="R36" i="4"/>
  <c r="W35" i="4"/>
  <c r="O35" i="4"/>
  <c r="R34" i="4"/>
  <c r="W33" i="4"/>
  <c r="S33" i="4"/>
  <c r="O33" i="4"/>
  <c r="S31" i="4"/>
  <c r="U30" i="4"/>
  <c r="S32" i="3"/>
  <c r="S105" i="3"/>
  <c r="N32" i="3"/>
  <c r="Q32" i="3"/>
  <c r="U32" i="3"/>
  <c r="N105" i="3"/>
  <c r="N114" i="3" s="1"/>
  <c r="T29" i="3"/>
  <c r="T102" i="3"/>
  <c r="O110" i="3"/>
  <c r="O37" i="3"/>
  <c r="S110" i="3"/>
  <c r="S37" i="3"/>
  <c r="W110" i="3"/>
  <c r="W37" i="3"/>
  <c r="P109" i="3"/>
  <c r="P36" i="3"/>
  <c r="Q35" i="3"/>
  <c r="Q108" i="3"/>
  <c r="U35" i="3"/>
  <c r="U108" i="3"/>
  <c r="R34" i="3"/>
  <c r="R107" i="3"/>
  <c r="O114" i="3" s="1"/>
  <c r="V34" i="3"/>
  <c r="V107" i="3"/>
  <c r="O106" i="3"/>
  <c r="O33" i="3"/>
  <c r="S106" i="3"/>
  <c r="S33" i="3"/>
  <c r="W106" i="3"/>
  <c r="P115" i="3" s="1"/>
  <c r="N148" i="3" s="1"/>
  <c r="W33" i="3"/>
  <c r="P105" i="3"/>
  <c r="P32" i="3"/>
  <c r="Q31" i="3"/>
  <c r="Q104" i="3"/>
  <c r="U31" i="3"/>
  <c r="U104" i="3"/>
  <c r="N30" i="3"/>
  <c r="Q30" i="3"/>
  <c r="T30" i="3"/>
  <c r="R30" i="3"/>
  <c r="R103" i="3"/>
  <c r="O113" i="3" s="1"/>
  <c r="O102" i="3"/>
  <c r="O29" i="3"/>
  <c r="N29" i="3"/>
  <c r="V29" i="3"/>
  <c r="S102" i="3"/>
  <c r="S29" i="3"/>
  <c r="W102" i="3"/>
  <c r="W29" i="3"/>
  <c r="Y115" i="2"/>
  <c r="R36" i="5"/>
  <c r="W35" i="5"/>
  <c r="O35" i="5"/>
  <c r="U32" i="5"/>
  <c r="S31" i="5"/>
  <c r="U30" i="5"/>
  <c r="V33" i="4"/>
  <c r="N33" i="4"/>
  <c r="V36" i="4"/>
  <c r="T35" i="4"/>
  <c r="V34" i="4"/>
  <c r="Q34" i="4"/>
  <c r="N32" i="4"/>
  <c r="P31" i="4"/>
  <c r="N30" i="4"/>
  <c r="R37" i="3"/>
  <c r="T37" i="3"/>
  <c r="T110" i="3"/>
  <c r="V36" i="3"/>
  <c r="V109" i="3"/>
  <c r="P33" i="3"/>
  <c r="P106" i="3"/>
  <c r="N37" i="3"/>
  <c r="N33" i="3"/>
  <c r="P37" i="3"/>
  <c r="N36" i="3"/>
  <c r="T33" i="3"/>
  <c r="V32" i="3"/>
  <c r="S30" i="3"/>
  <c r="P29" i="3"/>
  <c r="O113" i="2"/>
  <c r="O32" i="2"/>
  <c r="O105" i="2"/>
  <c r="N34" i="2"/>
  <c r="U34" i="2"/>
  <c r="P34" i="2"/>
  <c r="V34" i="2"/>
  <c r="P33" i="2"/>
  <c r="W33" i="2"/>
  <c r="T32" i="2"/>
  <c r="R30" i="2"/>
  <c r="R103" i="2"/>
  <c r="P35" i="1"/>
  <c r="R35" i="1"/>
  <c r="W35" i="1"/>
  <c r="N35" i="1"/>
  <c r="S35" i="1"/>
  <c r="AA35" i="1"/>
  <c r="O35" i="1"/>
  <c r="AC30" i="1"/>
  <c r="R30" i="1"/>
  <c r="AD30" i="1"/>
  <c r="AF29" i="1"/>
  <c r="U29" i="1"/>
  <c r="AG29" i="1"/>
  <c r="P29" i="1"/>
  <c r="AA29" i="1"/>
  <c r="AB29" i="1"/>
  <c r="T28" i="1"/>
  <c r="AE28" i="1"/>
  <c r="AF28" i="1"/>
  <c r="O28" i="1"/>
  <c r="Q28" i="1"/>
  <c r="Z28" i="1"/>
  <c r="N28" i="1"/>
  <c r="AA28" i="1"/>
  <c r="R28" i="1"/>
  <c r="AA36" i="1"/>
  <c r="O36" i="1"/>
  <c r="AB36" i="1"/>
  <c r="P36" i="1"/>
  <c r="V36" i="1"/>
  <c r="R36" i="1"/>
  <c r="W36" i="1"/>
  <c r="N36" i="1"/>
  <c r="AE36" i="1"/>
  <c r="T36" i="1"/>
  <c r="AF36" i="1"/>
  <c r="AB35" i="1"/>
  <c r="AC35" i="1"/>
  <c r="Q35" i="1"/>
  <c r="AF35" i="1"/>
  <c r="U35" i="1"/>
  <c r="AG35" i="1"/>
  <c r="U34" i="1"/>
  <c r="N34" i="1"/>
  <c r="Q34" i="1"/>
  <c r="Z34" i="1"/>
  <c r="AC34" i="1"/>
  <c r="AD34" i="1"/>
  <c r="R34" i="1"/>
  <c r="AG34" i="1"/>
  <c r="AH34" i="1"/>
  <c r="V34" i="1"/>
  <c r="O33" i="1"/>
  <c r="AA33" i="1"/>
  <c r="U33" i="1"/>
  <c r="N33" i="1"/>
  <c r="S33" i="1"/>
  <c r="AD33" i="1"/>
  <c r="AE33" i="1"/>
  <c r="W33" i="1"/>
  <c r="AH33" i="1"/>
  <c r="AA32" i="1"/>
  <c r="P32" i="1"/>
  <c r="AB32" i="1"/>
  <c r="T32" i="1"/>
  <c r="AE32" i="1"/>
  <c r="AB31" i="1"/>
  <c r="Q31" i="1"/>
  <c r="O31" i="1"/>
  <c r="P31" i="1"/>
  <c r="AC31" i="1"/>
  <c r="AF31" i="1"/>
  <c r="AG31" i="1"/>
  <c r="U31" i="1"/>
  <c r="N30" i="1"/>
  <c r="Z30" i="1"/>
  <c r="S30" i="1"/>
  <c r="Z29" i="1"/>
  <c r="N29" i="1"/>
  <c r="V29" i="1"/>
  <c r="O29" i="1"/>
  <c r="Q29" i="1"/>
  <c r="AD29" i="1"/>
  <c r="S29" i="1"/>
  <c r="AH29" i="1"/>
  <c r="W29" i="1"/>
  <c r="U37" i="3"/>
  <c r="W36" i="3"/>
  <c r="R36" i="3"/>
  <c r="O34" i="3"/>
  <c r="Q33" i="3"/>
  <c r="O32" i="3"/>
  <c r="W30" i="3"/>
  <c r="U29" i="3"/>
  <c r="N107" i="2"/>
  <c r="O142" i="2"/>
  <c r="Q37" i="2"/>
  <c r="V33" i="2"/>
  <c r="Q32" i="2"/>
  <c r="N31" i="2"/>
  <c r="S34" i="2"/>
  <c r="S107" i="2"/>
  <c r="N114" i="2"/>
  <c r="Z33" i="1"/>
  <c r="V35" i="2"/>
  <c r="S36" i="1"/>
  <c r="Q106" i="3"/>
  <c r="O105" i="3"/>
  <c r="W103" i="3"/>
  <c r="U102" i="3"/>
  <c r="Q36" i="3"/>
  <c r="U34" i="3"/>
  <c r="U30" i="3"/>
  <c r="Q37" i="3"/>
  <c r="W34" i="3"/>
  <c r="U33" i="3"/>
  <c r="R32" i="3"/>
  <c r="O30" i="3"/>
  <c r="Q29" i="3"/>
  <c r="T110" i="2"/>
  <c r="N115" i="2"/>
  <c r="P142" i="2" s="1"/>
  <c r="V37" i="2"/>
  <c r="R34" i="2"/>
  <c r="O33" i="2"/>
  <c r="T31" i="2"/>
  <c r="P30" i="2"/>
  <c r="T30" i="2"/>
  <c r="N103" i="2"/>
  <c r="N113" i="2" s="1"/>
  <c r="N37" i="2"/>
  <c r="N110" i="2"/>
  <c r="R37" i="2"/>
  <c r="R110" i="2"/>
  <c r="O114" i="2" s="1"/>
  <c r="Q30" i="2"/>
  <c r="N33" i="2"/>
  <c r="S32" i="2"/>
  <c r="S105" i="2"/>
  <c r="S30" i="2"/>
  <c r="S103" i="2"/>
  <c r="V29" i="2"/>
  <c r="Q29" i="2"/>
  <c r="Q102" i="2"/>
  <c r="O37" i="2"/>
  <c r="S37" i="2"/>
  <c r="W37" i="2"/>
  <c r="S33" i="2"/>
  <c r="Q31" i="2"/>
  <c r="Q104" i="2"/>
  <c r="U31" i="2"/>
  <c r="U104" i="2"/>
  <c r="V30" i="2"/>
  <c r="AE31" i="1"/>
  <c r="T31" i="1"/>
  <c r="S110" i="2"/>
  <c r="V107" i="2"/>
  <c r="O102" i="2"/>
  <c r="S36" i="2"/>
  <c r="N36" i="2"/>
  <c r="R35" i="2"/>
  <c r="R33" i="2"/>
  <c r="U32" i="2"/>
  <c r="N32" i="2"/>
  <c r="P31" i="2"/>
  <c r="W29" i="2"/>
  <c r="O29" i="2"/>
  <c r="W34" i="2"/>
  <c r="W107" i="2"/>
  <c r="W32" i="2"/>
  <c r="W105" i="2"/>
  <c r="R32" i="2"/>
  <c r="W31" i="2"/>
  <c r="O32" i="1"/>
  <c r="Q32" i="1"/>
  <c r="R32" i="1"/>
  <c r="V32" i="1"/>
  <c r="W110" i="2"/>
  <c r="O106" i="2"/>
  <c r="T105" i="2"/>
  <c r="W36" i="2"/>
  <c r="Q35" i="2"/>
  <c r="V31" i="2"/>
  <c r="O31" i="2"/>
  <c r="T29" i="2"/>
  <c r="Q36" i="2"/>
  <c r="U36" i="2"/>
  <c r="T34" i="2"/>
  <c r="Q33" i="2"/>
  <c r="Q106" i="2"/>
  <c r="W30" i="2"/>
  <c r="W103" i="2"/>
  <c r="P113" i="2" s="1"/>
  <c r="P29" i="2"/>
  <c r="O35" i="2"/>
  <c r="S35" i="2"/>
  <c r="W35" i="2"/>
  <c r="U33" i="2"/>
  <c r="U106" i="2"/>
  <c r="T34" i="1"/>
  <c r="AE34" i="1"/>
  <c r="U29" i="2"/>
  <c r="T35" i="1"/>
  <c r="S34" i="1"/>
  <c r="AF33" i="1"/>
  <c r="AG33" i="1"/>
  <c r="P33" i="1"/>
  <c r="AB33" i="1"/>
  <c r="N32" i="1"/>
  <c r="U32" i="1"/>
  <c r="AA30" i="1"/>
  <c r="P30" i="1"/>
  <c r="R29" i="1"/>
  <c r="Q36" i="1"/>
  <c r="U36" i="1"/>
  <c r="W34" i="1"/>
  <c r="AF32" i="1"/>
  <c r="N31" i="1"/>
  <c r="W31" i="1"/>
  <c r="S31" i="1"/>
  <c r="Z31" i="1"/>
  <c r="R31" i="1"/>
  <c r="AD31" i="1"/>
  <c r="V31" i="1"/>
  <c r="U28" i="1"/>
  <c r="O34" i="2"/>
  <c r="O30" i="2"/>
  <c r="P34" i="1"/>
  <c r="T33" i="1"/>
  <c r="Q33" i="1"/>
  <c r="V33" i="1"/>
  <c r="R33" i="1"/>
  <c r="S32" i="1"/>
  <c r="AG30" i="1"/>
  <c r="V30" i="1"/>
  <c r="O30" i="1"/>
  <c r="W30" i="1"/>
  <c r="O34" i="1"/>
  <c r="AG28" i="1"/>
  <c r="AH28" i="1"/>
  <c r="V28" i="1"/>
  <c r="P28" i="1"/>
  <c r="AB30" i="1"/>
  <c r="W32" i="1"/>
  <c r="AE30" i="1"/>
  <c r="T29" i="1"/>
  <c r="S28" i="1"/>
  <c r="T30" i="1"/>
  <c r="AE29" i="1"/>
  <c r="AG32" i="1"/>
  <c r="W28" i="1"/>
  <c r="AC28" i="1"/>
  <c r="Q30" i="1"/>
  <c r="U30" i="1"/>
  <c r="U115" i="8" l="1"/>
  <c r="U113" i="8"/>
  <c r="S114" i="9"/>
  <c r="N152" i="9"/>
  <c r="N117" i="9"/>
  <c r="Y113" i="11"/>
  <c r="P151" i="11"/>
  <c r="P117" i="11"/>
  <c r="U115" i="11" s="1"/>
  <c r="X114" i="2"/>
  <c r="O152" i="8"/>
  <c r="Q114" i="8"/>
  <c r="X114" i="8"/>
  <c r="Q113" i="11"/>
  <c r="X113" i="11"/>
  <c r="O151" i="11"/>
  <c r="O117" i="11"/>
  <c r="T114" i="11" s="1"/>
  <c r="X114" i="3"/>
  <c r="Q113" i="6"/>
  <c r="X113" i="6"/>
  <c r="O151" i="6"/>
  <c r="O117" i="6"/>
  <c r="T113" i="6" s="1"/>
  <c r="X115" i="6"/>
  <c r="O153" i="6"/>
  <c r="Y115" i="6"/>
  <c r="Q115" i="6"/>
  <c r="N152" i="6"/>
  <c r="T113" i="5"/>
  <c r="O117" i="5"/>
  <c r="T115" i="5" s="1"/>
  <c r="X113" i="5"/>
  <c r="O151" i="5"/>
  <c r="Q113" i="5"/>
  <c r="Y114" i="5"/>
  <c r="P152" i="5"/>
  <c r="S113" i="4"/>
  <c r="N117" i="4"/>
  <c r="S114" i="4" s="1"/>
  <c r="N151" i="4"/>
  <c r="S115" i="4"/>
  <c r="N153" i="4"/>
  <c r="N113" i="8"/>
  <c r="P153" i="7"/>
  <c r="O152" i="7"/>
  <c r="Q114" i="7"/>
  <c r="X114" i="7"/>
  <c r="N151" i="7"/>
  <c r="N117" i="7"/>
  <c r="S113" i="7" s="1"/>
  <c r="Y114" i="9"/>
  <c r="P152" i="9"/>
  <c r="N151" i="11"/>
  <c r="S113" i="11"/>
  <c r="N117" i="11"/>
  <c r="S114" i="11" s="1"/>
  <c r="U114" i="11"/>
  <c r="P152" i="11"/>
  <c r="Y114" i="11"/>
  <c r="N153" i="11"/>
  <c r="S115" i="11"/>
  <c r="U113" i="12"/>
  <c r="P117" i="12"/>
  <c r="Y113" i="12"/>
  <c r="P151" i="12"/>
  <c r="U113" i="15"/>
  <c r="T115" i="13"/>
  <c r="N71" i="19"/>
  <c r="O71" i="19"/>
  <c r="S71" i="19"/>
  <c r="W71" i="19"/>
  <c r="O152" i="11"/>
  <c r="T113" i="17"/>
  <c r="P117" i="9"/>
  <c r="U114" i="9" s="1"/>
  <c r="N152" i="11"/>
  <c r="T114" i="12"/>
  <c r="S113" i="14"/>
  <c r="S115" i="14"/>
  <c r="N152" i="15"/>
  <c r="P152" i="15"/>
  <c r="N117" i="15"/>
  <c r="W72" i="19"/>
  <c r="S72" i="19"/>
  <c r="O72" i="19"/>
  <c r="T71" i="19"/>
  <c r="AA71" i="19"/>
  <c r="O127" i="19"/>
  <c r="T123" i="19" s="1"/>
  <c r="Q123" i="19"/>
  <c r="X123" i="19"/>
  <c r="N70" i="19"/>
  <c r="AF65" i="19"/>
  <c r="V72" i="19"/>
  <c r="R72" i="19"/>
  <c r="P151" i="19"/>
  <c r="T113" i="18"/>
  <c r="Q71" i="19"/>
  <c r="U115" i="15"/>
  <c r="N152" i="19"/>
  <c r="O152" i="19"/>
  <c r="P140" i="2"/>
  <c r="Y113" i="2"/>
  <c r="N142" i="2"/>
  <c r="Q115" i="2"/>
  <c r="X115" i="2"/>
  <c r="T114" i="5"/>
  <c r="Q114" i="5"/>
  <c r="X114" i="5"/>
  <c r="O152" i="5"/>
  <c r="X114" i="4"/>
  <c r="O117" i="4"/>
  <c r="T114" i="4" s="1"/>
  <c r="Q113" i="4"/>
  <c r="X113" i="4"/>
  <c r="O151" i="4"/>
  <c r="U113" i="5"/>
  <c r="P117" i="5"/>
  <c r="U114" i="5" s="1"/>
  <c r="P151" i="5"/>
  <c r="Y113" i="5"/>
  <c r="P114" i="4"/>
  <c r="Q114" i="4" s="1"/>
  <c r="O153" i="4"/>
  <c r="Q115" i="4"/>
  <c r="X115" i="4"/>
  <c r="T115" i="4"/>
  <c r="P152" i="7"/>
  <c r="Y114" i="7"/>
  <c r="S115" i="7"/>
  <c r="N153" i="7"/>
  <c r="U114" i="12"/>
  <c r="Y114" i="12"/>
  <c r="X124" i="19"/>
  <c r="T124" i="19"/>
  <c r="Q113" i="12"/>
  <c r="Y113" i="17"/>
  <c r="P151" i="17"/>
  <c r="P117" i="17"/>
  <c r="O220" i="21"/>
  <c r="Z71" i="19"/>
  <c r="R71" i="19"/>
  <c r="P124" i="19"/>
  <c r="U113" i="14"/>
  <c r="U115" i="14"/>
  <c r="T114" i="14"/>
  <c r="T114" i="15"/>
  <c r="O152" i="15"/>
  <c r="Q114" i="15"/>
  <c r="X114" i="15"/>
  <c r="AH65" i="19"/>
  <c r="AD65" i="19"/>
  <c r="Z65" i="19"/>
  <c r="P153" i="19"/>
  <c r="AH72" i="19"/>
  <c r="AD72" i="19"/>
  <c r="Z72" i="19"/>
  <c r="AF71" i="19"/>
  <c r="P71" i="19"/>
  <c r="V70" i="19"/>
  <c r="R70" i="19"/>
  <c r="AG72" i="19"/>
  <c r="AC72" i="19"/>
  <c r="S115" i="18"/>
  <c r="S113" i="18"/>
  <c r="AG71" i="19"/>
  <c r="P152" i="19"/>
  <c r="AF72" i="19"/>
  <c r="P114" i="2"/>
  <c r="O141" i="2" s="1"/>
  <c r="S113" i="2"/>
  <c r="N140" i="2"/>
  <c r="N117" i="2"/>
  <c r="S115" i="2" s="1"/>
  <c r="X113" i="3"/>
  <c r="O117" i="3"/>
  <c r="T115" i="3" s="1"/>
  <c r="T113" i="3"/>
  <c r="P148" i="3"/>
  <c r="Y115" i="3"/>
  <c r="O148" i="3"/>
  <c r="P114" i="3"/>
  <c r="Q115" i="3"/>
  <c r="N151" i="6"/>
  <c r="S113" i="6"/>
  <c r="N117" i="6"/>
  <c r="S115" i="6" s="1"/>
  <c r="N153" i="6"/>
  <c r="N152" i="5"/>
  <c r="O152" i="6"/>
  <c r="Q114" i="6"/>
  <c r="X114" i="6"/>
  <c r="T114" i="6"/>
  <c r="Q113" i="8"/>
  <c r="X113" i="8"/>
  <c r="O151" i="8"/>
  <c r="O117" i="8"/>
  <c r="T114" i="8" s="1"/>
  <c r="O115" i="8"/>
  <c r="N153" i="8" s="1"/>
  <c r="N152" i="8"/>
  <c r="U113" i="7"/>
  <c r="P117" i="7"/>
  <c r="U115" i="7" s="1"/>
  <c r="Y113" i="7"/>
  <c r="P151" i="7"/>
  <c r="Q113" i="7"/>
  <c r="X113" i="7"/>
  <c r="O151" i="7"/>
  <c r="O117" i="7"/>
  <c r="T114" i="7" s="1"/>
  <c r="T113" i="7"/>
  <c r="N152" i="7"/>
  <c r="S114" i="7"/>
  <c r="T115" i="11"/>
  <c r="Q115" i="11"/>
  <c r="X115" i="11"/>
  <c r="O153" i="11"/>
  <c r="P70" i="19"/>
  <c r="T113" i="13"/>
  <c r="S114" i="13"/>
  <c r="N219" i="21"/>
  <c r="AD71" i="19"/>
  <c r="Q70" i="19"/>
  <c r="U113" i="13"/>
  <c r="U114" i="13"/>
  <c r="N114" i="12"/>
  <c r="N151" i="12"/>
  <c r="Y123" i="19"/>
  <c r="U123" i="19"/>
  <c r="P127" i="19"/>
  <c r="U125" i="19"/>
  <c r="Y125" i="19"/>
  <c r="AB71" i="19"/>
  <c r="Q125" i="19"/>
  <c r="X125" i="19"/>
  <c r="T125" i="19"/>
  <c r="O219" i="21"/>
  <c r="T114" i="18"/>
  <c r="AB72" i="19"/>
  <c r="N153" i="19"/>
  <c r="N141" i="2"/>
  <c r="S114" i="2"/>
  <c r="X113" i="2"/>
  <c r="O117" i="2"/>
  <c r="T115" i="2" s="1"/>
  <c r="Q113" i="2"/>
  <c r="O140" i="2"/>
  <c r="P113" i="3"/>
  <c r="Q113" i="3" s="1"/>
  <c r="U113" i="4"/>
  <c r="P117" i="4"/>
  <c r="U115" i="4" s="1"/>
  <c r="P151" i="4"/>
  <c r="Y113" i="4"/>
  <c r="P153" i="6"/>
  <c r="N152" i="4"/>
  <c r="Y115" i="5"/>
  <c r="P153" i="5"/>
  <c r="U115" i="5"/>
  <c r="N117" i="3"/>
  <c r="S113" i="5"/>
  <c r="N117" i="5"/>
  <c r="S115" i="5" s="1"/>
  <c r="N151" i="5"/>
  <c r="P152" i="6"/>
  <c r="Y113" i="6"/>
  <c r="U114" i="8"/>
  <c r="P152" i="8"/>
  <c r="Y114" i="8"/>
  <c r="O153" i="7"/>
  <c r="T115" i="7"/>
  <c r="Q115" i="7"/>
  <c r="X115" i="7"/>
  <c r="O117" i="9"/>
  <c r="T114" i="9" s="1"/>
  <c r="O152" i="9"/>
  <c r="Q114" i="9"/>
  <c r="X114" i="9"/>
  <c r="U70" i="19"/>
  <c r="Q114" i="11"/>
  <c r="P153" i="11"/>
  <c r="Y115" i="12"/>
  <c r="P153" i="12"/>
  <c r="U115" i="12"/>
  <c r="Q113" i="17"/>
  <c r="W70" i="19"/>
  <c r="S70" i="19"/>
  <c r="O70" i="19"/>
  <c r="AE71" i="19"/>
  <c r="S123" i="19"/>
  <c r="N127" i="19"/>
  <c r="S125" i="19" s="1"/>
  <c r="AB65" i="19"/>
  <c r="AB70" i="19" s="1"/>
  <c r="N72" i="19"/>
  <c r="P72" i="19"/>
  <c r="T72" i="19"/>
  <c r="Q72" i="19"/>
  <c r="U72" i="19"/>
  <c r="U71" i="19"/>
  <c r="N151" i="19"/>
  <c r="U114" i="18"/>
  <c r="S115" i="3" l="1"/>
  <c r="S113" i="3"/>
  <c r="N152" i="12"/>
  <c r="S114" i="12"/>
  <c r="N117" i="12"/>
  <c r="T113" i="8"/>
  <c r="S114" i="5"/>
  <c r="Y114" i="3"/>
  <c r="P147" i="3"/>
  <c r="AH70" i="19"/>
  <c r="Y124" i="19"/>
  <c r="U124" i="19"/>
  <c r="Q124" i="19"/>
  <c r="U114" i="7"/>
  <c r="N147" i="3"/>
  <c r="P117" i="2"/>
  <c r="S115" i="15"/>
  <c r="S113" i="15"/>
  <c r="O152" i="12"/>
  <c r="S124" i="19"/>
  <c r="U114" i="2"/>
  <c r="P141" i="2"/>
  <c r="Y114" i="2"/>
  <c r="U114" i="17"/>
  <c r="U115" i="17"/>
  <c r="Y114" i="4"/>
  <c r="P152" i="4"/>
  <c r="U114" i="4"/>
  <c r="O152" i="4"/>
  <c r="AF70" i="19"/>
  <c r="S114" i="6"/>
  <c r="T114" i="3"/>
  <c r="T114" i="2"/>
  <c r="AC70" i="19"/>
  <c r="U113" i="3"/>
  <c r="P117" i="3"/>
  <c r="U115" i="3" s="1"/>
  <c r="Y113" i="3"/>
  <c r="P146" i="3"/>
  <c r="O153" i="8"/>
  <c r="T115" i="8"/>
  <c r="Q115" i="8"/>
  <c r="X115" i="8"/>
  <c r="P153" i="8"/>
  <c r="Y115" i="8"/>
  <c r="Z70" i="19"/>
  <c r="U113" i="17"/>
  <c r="P152" i="12"/>
  <c r="T113" i="4"/>
  <c r="X114" i="12"/>
  <c r="AA70" i="19"/>
  <c r="N151" i="8"/>
  <c r="N117" i="8"/>
  <c r="P151" i="8"/>
  <c r="T115" i="6"/>
  <c r="Q114" i="3"/>
  <c r="T113" i="11"/>
  <c r="Q114" i="2"/>
  <c r="S115" i="9"/>
  <c r="S113" i="9"/>
  <c r="AG70" i="19"/>
  <c r="T113" i="9"/>
  <c r="T115" i="9"/>
  <c r="T113" i="2"/>
  <c r="O146" i="3"/>
  <c r="AD70" i="19"/>
  <c r="AE70" i="19"/>
  <c r="S114" i="3"/>
  <c r="S114" i="15"/>
  <c r="Q114" i="12"/>
  <c r="U113" i="9"/>
  <c r="U115" i="9"/>
  <c r="O147" i="3"/>
  <c r="U113" i="11"/>
  <c r="N146" i="3"/>
  <c r="U114" i="3" l="1"/>
  <c r="S115" i="8"/>
  <c r="S114" i="8"/>
  <c r="S113" i="8"/>
  <c r="U115" i="2"/>
  <c r="U113" i="2"/>
  <c r="S115" i="12"/>
  <c r="S113" i="12"/>
</calcChain>
</file>

<file path=xl/sharedStrings.xml><?xml version="1.0" encoding="utf-8"?>
<sst xmlns="http://schemas.openxmlformats.org/spreadsheetml/2006/main" count="9385" uniqueCount="468">
  <si>
    <t>Explotaci�n Estad�stica del Directorio Central de Empresas</t>
  </si>
  <si>
    <t>Resultados por comunidades aut�nomas</t>
  </si>
  <si>
    <t>Empresas por CCAA, actividad principal (grupos CNAE 2009) y estrato de asalariados.</t>
  </si>
  <si>
    <t>Unidades: Empresas</t>
  </si>
  <si>
    <t xml:space="preserve">    Total CNAE</t>
  </si>
  <si>
    <t xml:space="preserve">    05 Extracci�n de antracita, hulla y lignito</t>
  </si>
  <si>
    <t>Industrias extractivas</t>
  </si>
  <si>
    <t xml:space="preserve">    051 Extracci�n de antracita y hulla</t>
  </si>
  <si>
    <t>Construccion</t>
  </si>
  <si>
    <t xml:space="preserve">    052 Extracci�n de lignito</t>
  </si>
  <si>
    <t>Comercio, transporte y hosteleria</t>
  </si>
  <si>
    <t xml:space="preserve">    06 Extracci�n de crudo de petr�leo y gas natural</t>
  </si>
  <si>
    <t>Informacion y comunicaciones</t>
  </si>
  <si>
    <t xml:space="preserve">    061 Extracci�n de crudo de petr�leo</t>
  </si>
  <si>
    <t>Act. Financieras y de seguros</t>
  </si>
  <si>
    <t xml:space="preserve">    062 Extracci�n de gas natural</t>
  </si>
  <si>
    <t>Act. Inmoviliarias</t>
  </si>
  <si>
    <t xml:space="preserve">    07 Extracci�n de minerales met�licos</t>
  </si>
  <si>
    <t>Act. Profesionales y administrativas</t>
  </si>
  <si>
    <t xml:space="preserve">    071 Extracci�n de minerales de hierro</t>
  </si>
  <si>
    <t>Administracion publica y defensa</t>
  </si>
  <si>
    <t xml:space="preserve">    072 Extracci�n de minerales met�licos no f�rreos</t>
  </si>
  <si>
    <t>Act. Artisticas</t>
  </si>
  <si>
    <t xml:space="preserve">    08 Otras industrias extractivas</t>
  </si>
  <si>
    <t xml:space="preserve">    081 Extracci�n de piedra, arena y arcilla</t>
  </si>
  <si>
    <t xml:space="preserve">    089 Industrias extractivas n.c.o.p.</t>
  </si>
  <si>
    <t xml:space="preserve">    09 Actividades de apoyo a las industrias extractivas</t>
  </si>
  <si>
    <t xml:space="preserve">    091 Actividades de apoyo a la extracci�n de petr�leo y gas natural</t>
  </si>
  <si>
    <t xml:space="preserve">    099 Actividades de apoyo a otras industrias extractivas</t>
  </si>
  <si>
    <t xml:space="preserve">    10 Industria de la alimentaci�n</t>
  </si>
  <si>
    <t xml:space="preserve">    101 Procesado y conservaci�n de carne y elaboraci�n de productos c�rnicos</t>
  </si>
  <si>
    <t>GDP/CCAA</t>
  </si>
  <si>
    <t xml:space="preserve">    102 Procesado y conservaci�n de pescados, crust�ceos y moluscos</t>
  </si>
  <si>
    <t>ANDALUCÍA</t>
  </si>
  <si>
    <t xml:space="preserve">    103 Procesado y conservaci�n de frutas y hortalizas</t>
  </si>
  <si>
    <t xml:space="preserve">    104 Fabricaci�n de aceites y grasas vegetales y animales</t>
  </si>
  <si>
    <t>Rate of change</t>
  </si>
  <si>
    <t xml:space="preserve">    105 Fabricaci�n de productos l�cteos</t>
  </si>
  <si>
    <t xml:space="preserve">    106 Fabricaci�n de productos de moliner�a, almidones y productos amil�ceos</t>
  </si>
  <si>
    <t xml:space="preserve">    107 Fabricaci�n de productos de panader�a y pastas alimenticias</t>
  </si>
  <si>
    <t xml:space="preserve">    108 Fabricaci�n de otros productos alimenticios</t>
  </si>
  <si>
    <t xml:space="preserve">    109 Fabricaci�n de productos para la alimentaci�n animal</t>
  </si>
  <si>
    <t xml:space="preserve">    11 Fabricaci�n de bebidas</t>
  </si>
  <si>
    <t xml:space="preserve">    110 Fabricaci�n de bebidas</t>
  </si>
  <si>
    <t xml:space="preserve">    12 Industria del tabaco</t>
  </si>
  <si>
    <t xml:space="preserve">    120 Industria del tabaco</t>
  </si>
  <si>
    <t xml:space="preserve">    13 Industria textil</t>
  </si>
  <si>
    <t>PIB</t>
  </si>
  <si>
    <t xml:space="preserve">    131 Preparaci�n e hilado de fibras textiles</t>
  </si>
  <si>
    <t xml:space="preserve">    132 Fabricaci�n de tejidos textiles </t>
  </si>
  <si>
    <t xml:space="preserve">    133 Acabado de textiles</t>
  </si>
  <si>
    <t xml:space="preserve">    139 Fabricaci�n de otros productos textiles</t>
  </si>
  <si>
    <t xml:space="preserve">    14 Confecci�n de prendas de vestir</t>
  </si>
  <si>
    <t xml:space="preserve">    141 Confecci�n de prendas de vestir, excepto de peleter�a</t>
  </si>
  <si>
    <t xml:space="preserve">    142 Fabricaci�n de art�culos de peleter�a</t>
  </si>
  <si>
    <t xml:space="preserve">    143 Confecci�n de prendas de vestir de punto</t>
  </si>
  <si>
    <t xml:space="preserve">    15 Industria del cuero y del calzado</t>
  </si>
  <si>
    <t xml:space="preserve">    151 Preparaci�n, curtido y acabado del cuero; fabricaci�n de art�culos de marroquiner�a, viaje y de guarnicioner�a y talabarter�a; preparaci�n y te�ido de pieles</t>
  </si>
  <si>
    <t xml:space="preserve">    152 Fabricaci�n de calzado</t>
  </si>
  <si>
    <t xml:space="preserve">    16 Industria de la madera y del corcho, excepto muebles; cester�a y esparter�a</t>
  </si>
  <si>
    <t xml:space="preserve">    161 Aserrado y cepillado de la madera</t>
  </si>
  <si>
    <t xml:space="preserve">    162 Fabricaci�n de productos de madera, corcho, cester�a y esparter�a</t>
  </si>
  <si>
    <t xml:space="preserve">    17 Industria del papel</t>
  </si>
  <si>
    <t xml:space="preserve">    171 Fabricaci�n de pasta papelera, papel y cart�n</t>
  </si>
  <si>
    <t xml:space="preserve">    172 Fabricaci�n de art�culos de papel y de cart�n</t>
  </si>
  <si>
    <t xml:space="preserve">    18 Artes gr�ficas y reproducci�n de soportes grabados</t>
  </si>
  <si>
    <t xml:space="preserve">    181 Artes gr�ficas y servicios relacionados con las mismas</t>
  </si>
  <si>
    <t xml:space="preserve">    182 Reproducci�n de soportes grabados</t>
  </si>
  <si>
    <t xml:space="preserve">    19 Coquer�as y refino de petr�leo</t>
  </si>
  <si>
    <t xml:space="preserve">    191 Coquer�as</t>
  </si>
  <si>
    <t xml:space="preserve">    192 Refino de petr�leo</t>
  </si>
  <si>
    <t xml:space="preserve">    20 Industria qu�mica</t>
  </si>
  <si>
    <t xml:space="preserve">    201 Fabricaci�n de productos qu�micos b�sicos, compuestos nitrogenados, fertilizantes, pl�sticos y caucho sint�tico en formas primarias</t>
  </si>
  <si>
    <t xml:space="preserve">    202 Fabricaci�n de pesticidas y otros productos agroqu�micos</t>
  </si>
  <si>
    <t xml:space="preserve">    203 Fabricaci�n de pinturas, barnices y revestimientos similares; tintas de imprenta y masillas</t>
  </si>
  <si>
    <t xml:space="preserve">    204 Fabricaci�n de jabones, detergentes y otros art�culos de limpieza y abrillantamiento; fabricaci�n de perfumes y cosm�ticos</t>
  </si>
  <si>
    <t xml:space="preserve">    205 Fabricaci�n de otros productos qu�micos</t>
  </si>
  <si>
    <t xml:space="preserve">    206 Fabricaci�n de fibras artificiales y sint�ticas</t>
  </si>
  <si>
    <t xml:space="preserve">    21 Fabricaci�n de productos farmac�uticos</t>
  </si>
  <si>
    <t xml:space="preserve">    211 Fabricaci�n de productos farmac�uticos de base</t>
  </si>
  <si>
    <t xml:space="preserve">    212 Fabricaci�n de especialidades farmac�uticas</t>
  </si>
  <si>
    <t xml:space="preserve">    22 Fabricaci�n de productos de caucho y pl�sticos</t>
  </si>
  <si>
    <t xml:space="preserve">    221 Fabricaci�n de productos de caucho</t>
  </si>
  <si>
    <t xml:space="preserve">    222 Fabricaci�n de productos de pl�stico</t>
  </si>
  <si>
    <t xml:space="preserve">    23 Fabricaci�n de otros productos minerales no met�licos</t>
  </si>
  <si>
    <t xml:space="preserve">    231 Fabricaci�n de vidrio y productos de vidrio</t>
  </si>
  <si>
    <t xml:space="preserve">    232 Fabricaci�n de productos cer�micos refractarios</t>
  </si>
  <si>
    <t xml:space="preserve">    233 Fabricaci�n de productos cer�micos para la construcci�n</t>
  </si>
  <si>
    <t xml:space="preserve">    234 Fabricaci�n de otros productos cer�micos</t>
  </si>
  <si>
    <t xml:space="preserve">    235 Fabricaci�n de cemento, cal y yeso</t>
  </si>
  <si>
    <t xml:space="preserve">    236 Fabricaci�n de elementos de hormig�n, cemento y yeso</t>
  </si>
  <si>
    <t xml:space="preserve">    237 Corte, tallado y acabado de la piedra</t>
  </si>
  <si>
    <t xml:space="preserve">    239 Fabricaci�n de productos abrasivos y productos minerales no met�licos n.c.o.p.</t>
  </si>
  <si>
    <t xml:space="preserve">    24 Metalurgia; fabricaci�n de productos de hierro, acero y ferroaleaciones</t>
  </si>
  <si>
    <t xml:space="preserve">    241 Fabricaci�n de productos b�sicos de hierro, acero y ferroaleaciones</t>
  </si>
  <si>
    <t xml:space="preserve">    242 Fabricaci�n de tubos, tuber�as, perfiles huecos y sus accesorios, de acero</t>
  </si>
  <si>
    <t xml:space="preserve">    243 Fabricaci�n de otros productos de primera transformaci�n del acero</t>
  </si>
  <si>
    <t xml:space="preserve">    244 Producci�n de metales preciosos y de otros metales no f�rreos</t>
  </si>
  <si>
    <t xml:space="preserve">    245 Fundici�n de metales</t>
  </si>
  <si>
    <t xml:space="preserve">    25 Fabricaci�n de productos met�licos, excepto maquinaria y equipo</t>
  </si>
  <si>
    <t xml:space="preserve">    251 Fabricaci�n de elementos met�licos para la construcci�n</t>
  </si>
  <si>
    <t xml:space="preserve">    252 Fabricaci�n de cisternas, grandes dep�sitos y contenedores de metal</t>
  </si>
  <si>
    <t xml:space="preserve">    253 Fabricaci�n de generadores de vapor, excepto calderas de calefacci�n central</t>
  </si>
  <si>
    <t xml:space="preserve">    254 Fabricaci�n de armas y municiones</t>
  </si>
  <si>
    <t xml:space="preserve">    255 Forja, estampaci�n y embutici�n de metales; metalurgia de polvos</t>
  </si>
  <si>
    <t xml:space="preserve">    256 Tratamiento y revestimiento de metales; ingenier�a mec�nica por cuenta de terceros</t>
  </si>
  <si>
    <t xml:space="preserve">    257 Fabricaci�n de art�culos de cuchiller�a y cuberter�a, herramientas y ferreter�a</t>
  </si>
  <si>
    <t xml:space="preserve">    259 Fabricaci�n de otros productos met�licos</t>
  </si>
  <si>
    <t xml:space="preserve">    26 Fabricaci�n de productos inform�ticos, electr�nicos y �pticos</t>
  </si>
  <si>
    <t xml:space="preserve">    261 Fabricaci�n de componentes electr�nicos y circuitos impresos ensamblados</t>
  </si>
  <si>
    <t xml:space="preserve">    262 Fabricaci�n de ordenadores y equipos perif�ricos</t>
  </si>
  <si>
    <t xml:space="preserve">    263 Fabricaci�n de equipos de telecomunicaciones</t>
  </si>
  <si>
    <t xml:space="preserve">    264 Fabricaci�n de productos electr�nicos de consumo</t>
  </si>
  <si>
    <t xml:space="preserve">    265 Fabricaci�n de instrumentos y aparatos de medida, verificaci�n y navegaci�n; fabricaci�n de relojes</t>
  </si>
  <si>
    <t xml:space="preserve">    266 Fabricaci�n de equipos de radiaci�n, electrom�dicos y electroterap�uticos</t>
  </si>
  <si>
    <t xml:space="preserve">    267 Fabricaci�n de instrumentos de �ptica y equipo fotogr�fico</t>
  </si>
  <si>
    <t xml:space="preserve">    268 Fabricaci�n de soportes magn�ticos y �pticos</t>
  </si>
  <si>
    <t xml:space="preserve">    27 Fabricaci�n de material y equipo el�ctrico</t>
  </si>
  <si>
    <t xml:space="preserve">    271 Fabricaci�n de motores, generadores y transformadores el�ctricos, y de aparatos de distribuci�n y control el�ctrico</t>
  </si>
  <si>
    <t xml:space="preserve">    272 Fabricaci�n de pilas y acumuladores el�ctricos</t>
  </si>
  <si>
    <t xml:space="preserve">    273 Fabricaci�n de cables y dispositivos de cableado</t>
  </si>
  <si>
    <t xml:space="preserve">    274 Fabricaci�n de l�mparas y aparatos el�ctricos de iluminaci�n</t>
  </si>
  <si>
    <t xml:space="preserve">    275 Fabricaci�n de aparatos dom�sticos</t>
  </si>
  <si>
    <t xml:space="preserve">    279 Fabricaci�n de otro material y equipo el�ctrico</t>
  </si>
  <si>
    <t xml:space="preserve">    28 Fabricaci�n de maquinaria y equipo n.c.o.p.</t>
  </si>
  <si>
    <t xml:space="preserve">    281 Fabricaci�n de maquinaria de uso general</t>
  </si>
  <si>
    <t xml:space="preserve">    282 Fabricaci�n de otra maquinaria de uso general</t>
  </si>
  <si>
    <t xml:space="preserve">    283 Fabricaci�n de maquinaria agraria y forestal</t>
  </si>
  <si>
    <t xml:space="preserve">    284 Fabricaci�n de m�quinas herramienta para trabajar el metal y otras m�quinas herramienta</t>
  </si>
  <si>
    <t xml:space="preserve">    289 Fabricaci�n de otra maquinaria para usos espec�ficos</t>
  </si>
  <si>
    <t xml:space="preserve">    29 Fabricaci�n de veh�culos de motor, remolques y semirremolques</t>
  </si>
  <si>
    <t xml:space="preserve">    291 Fabricaci�n de veh�culos de motor</t>
  </si>
  <si>
    <t xml:space="preserve">    292 Fabricaci�n de carrocer�as para veh�culos de motor; fabricaci�n de remolques y semirremolques</t>
  </si>
  <si>
    <t xml:space="preserve">    293 Fabricaci�n de componentes, piezas y accesorios para veh�culos de motor</t>
  </si>
  <si>
    <t xml:space="preserve">    30 Fabricaci�n de otro material de transporte</t>
  </si>
  <si>
    <t xml:space="preserve">    301 Construcci�n naval</t>
  </si>
  <si>
    <t xml:space="preserve">    302 Fabricaci�n de locomotoras y material ferroviario</t>
  </si>
  <si>
    <t xml:space="preserve">    303 Construcci�n aeron�utica y espacial y su maquinaria</t>
  </si>
  <si>
    <t xml:space="preserve">    304 Fabricaci�n de veh�culos militares de combate</t>
  </si>
  <si>
    <t xml:space="preserve">    309 Fabricaci�n de material de transporte n.c.o.p.</t>
  </si>
  <si>
    <t xml:space="preserve">    31 Fabricaci�n de muebles</t>
  </si>
  <si>
    <t xml:space="preserve">    310 Fabricaci�n de muebles</t>
  </si>
  <si>
    <t xml:space="preserve">    32 Otras industrias manufactureras</t>
  </si>
  <si>
    <t xml:space="preserve">    321 Fabricaci�n de art�culos de joyer�a, bisuter�a y similares</t>
  </si>
  <si>
    <t xml:space="preserve">    322 Fabricaci�n de instrumentos musicales</t>
  </si>
  <si>
    <t xml:space="preserve">    323 Fabricaci�n de art�culos de deporte</t>
  </si>
  <si>
    <t xml:space="preserve">    324 Fabricaci�n de juegos y juguetes</t>
  </si>
  <si>
    <t xml:space="preserve">    325 Fabricaci�n de instrumentos y suministros m�dicos y odontol�gicos</t>
  </si>
  <si>
    <t xml:space="preserve">    329 Industrias manufactureras n.c.o.p.</t>
  </si>
  <si>
    <t xml:space="preserve">    33 Reparaci�n e instalaci�n de maquinaria y equipo</t>
  </si>
  <si>
    <t xml:space="preserve">    331 Reparaci�n de productos met�licos, maquinaria y equipo</t>
  </si>
  <si>
    <t xml:space="preserve">    332 Instalaci�n de m�quinas y equipos industriales</t>
  </si>
  <si>
    <t xml:space="preserve">    35 Suministro de energ�a el�ctrica, gas, vapor y aire acondicionado</t>
  </si>
  <si>
    <t xml:space="preserve">    351 Producci�n, transporte y distribuci�n de energ�a el�ctrica</t>
  </si>
  <si>
    <t xml:space="preserve">    352 Producci�n de gas; distribuci�n por tuber�a de combustibles gaseosos</t>
  </si>
  <si>
    <t xml:space="preserve">    353 Suministro de vapor y aire acondicionado</t>
  </si>
  <si>
    <t xml:space="preserve">    36 Captaci�n, depuraci�n y distribuci�n de agua</t>
  </si>
  <si>
    <t xml:space="preserve">    360 Captaci�n, depuraci�n y distribuci�n de agua</t>
  </si>
  <si>
    <t xml:space="preserve">    37 Recogida y tratamiento de aguas residuales</t>
  </si>
  <si>
    <t xml:space="preserve">    370 Recogida y tratamiento de aguas residuales</t>
  </si>
  <si>
    <t xml:space="preserve">    38 Recogida, tratamiento y eliminaci�n de residuos; valorizaci�n</t>
  </si>
  <si>
    <t xml:space="preserve">    381 Recogida de residuos</t>
  </si>
  <si>
    <t xml:space="preserve">    382 Tratamiento y eliminaci�n de residuos</t>
  </si>
  <si>
    <t xml:space="preserve">    383 Valorizaci�n</t>
  </si>
  <si>
    <t xml:space="preserve">    39 Actividades de descontaminaci�n y otros servicios de gesti�n de residuos</t>
  </si>
  <si>
    <t xml:space="preserve">    390 Actividades de descontaminaci�n y otros servicios de gesti�n de residuos</t>
  </si>
  <si>
    <t xml:space="preserve">    41 Construcci�n de edificios</t>
  </si>
  <si>
    <t xml:space="preserve">    411 Promoci�n inmobiliaria</t>
  </si>
  <si>
    <t xml:space="preserve">    412 Construcci�n de edificios</t>
  </si>
  <si>
    <t xml:space="preserve">    42 Ingenier�a civil</t>
  </si>
  <si>
    <t xml:space="preserve">    421 Construcci�n de carreteras y v�as f�rreas, puentes y t�neles</t>
  </si>
  <si>
    <t xml:space="preserve">    422 Construcci�n de redes</t>
  </si>
  <si>
    <t xml:space="preserve">    429 Construcci�n de otros proyectos de ingenier�a civil</t>
  </si>
  <si>
    <t xml:space="preserve">    43 Actividades de construcci�n especializada</t>
  </si>
  <si>
    <t xml:space="preserve">    431 Demolici�n y preparaci�n de terrenos</t>
  </si>
  <si>
    <t xml:space="preserve">    432 Instalaciones el�ctricas, de fontaner�a y otras instalaciones en obras de construcci�n</t>
  </si>
  <si>
    <t xml:space="preserve">    433 Acabado de edificios</t>
  </si>
  <si>
    <t xml:space="preserve">    439 Otras actividades de construcci�n especializada</t>
  </si>
  <si>
    <t xml:space="preserve">    45 Venta y reparaci�n de veh�culos de motor y motocicletas</t>
  </si>
  <si>
    <t xml:space="preserve">    451 Venta de veh�culos de motor</t>
  </si>
  <si>
    <t xml:space="preserve">    452 Mantenimiento y reparaci�n de veh�culos de motor</t>
  </si>
  <si>
    <t xml:space="preserve">    453 Comercio de repuestos y accesorios de veh�culos de motor</t>
  </si>
  <si>
    <t xml:space="preserve">    454 Venta, mantenimiento y reparaci�n de motocicletas y de sus repuestos y accesorios</t>
  </si>
  <si>
    <t xml:space="preserve">    46 Comercio al por mayor e intermediarios del comercio, excepto de veh�culos de motor y motocicletas</t>
  </si>
  <si>
    <t xml:space="preserve">    461 Intermediarios del comercio</t>
  </si>
  <si>
    <t xml:space="preserve">    462 Comercio al por mayor de materias primas agrarias y de animales vivos</t>
  </si>
  <si>
    <t xml:space="preserve">    463 Comercio al por mayor de productos alimenticios, bebidas y tabaco</t>
  </si>
  <si>
    <t xml:space="preserve">    464 Comercio al por mayor de art�culos de uso dom�stico</t>
  </si>
  <si>
    <t xml:space="preserve">    465 Comercio al por mayor de equipos para las tecnolog�as de la informaci�n y las comunicaciones</t>
  </si>
  <si>
    <t xml:space="preserve">    466 Comercio al por mayor de otra maquinaria, equipos y suministros</t>
  </si>
  <si>
    <t xml:space="preserve">    467 Otro comercio al por mayor especializado</t>
  </si>
  <si>
    <t xml:space="preserve">    469 Comercio al por mayor no especializado</t>
  </si>
  <si>
    <t xml:space="preserve">    47 Comercio al por menor, excepto de veh�culos de motor y motocicletas</t>
  </si>
  <si>
    <t xml:space="preserve">    471 Comercio al por menor en establecimientos no especializados</t>
  </si>
  <si>
    <t xml:space="preserve">    472 Comercio al por menor de productos alimenticios, bebidas y tabaco en establecimientos especializados</t>
  </si>
  <si>
    <t xml:space="preserve">    473 Comercio al por menor de combustible para la automoci�n en establecimientos especializados</t>
  </si>
  <si>
    <t xml:space="preserve">    474 Comercio al por menor de equipos para las tecnolog�as de la informaci�n y las comunicaciones en establecimientos especializados</t>
  </si>
  <si>
    <t xml:space="preserve">    475 Comercio al por menor de otros art�culos de uso dom�stico en establecimientos especializados</t>
  </si>
  <si>
    <t xml:space="preserve">    476 Comercio al por menor de art�culos culturales y recreativos en establecimientos especializados</t>
  </si>
  <si>
    <t xml:space="preserve">    477 Comercio al por menor de otros art�culos en establecimientos especializados</t>
  </si>
  <si>
    <t xml:space="preserve">    478 Comercio al por menor en puestos de venta y en mercadillos</t>
  </si>
  <si>
    <t xml:space="preserve">    479 Comercio al por menor no realizado ni en establecimientos, ni en puestos de venta ni en mercadillos</t>
  </si>
  <si>
    <t xml:space="preserve">    49 Transporte terrestre y por tuber�a</t>
  </si>
  <si>
    <t xml:space="preserve">    491 Transporte interurbano de pasajeros por ferrocarril</t>
  </si>
  <si>
    <t xml:space="preserve">    492 Transporte de mercanc�as por ferrocarril</t>
  </si>
  <si>
    <t xml:space="preserve">    493 Otro transporte terrestre de pasajeros</t>
  </si>
  <si>
    <t xml:space="preserve">    494 Transporte de mercanc�as por carretera y servicios de mudanza</t>
  </si>
  <si>
    <t xml:space="preserve">    495 Transporte por tuber�a</t>
  </si>
  <si>
    <t xml:space="preserve">    50 Transporte mar�timo y por v�as navegables interiores</t>
  </si>
  <si>
    <t xml:space="preserve">    501 Transporte mar�timo de pasajeros</t>
  </si>
  <si>
    <t xml:space="preserve">    502 Transporte mar�timo de mercanc�as</t>
  </si>
  <si>
    <t xml:space="preserve">    503 Transporte de pasajeros por v�as navegables interiores</t>
  </si>
  <si>
    <t xml:space="preserve">    504 Transporte de mercanc�as por v�as navegables interiores</t>
  </si>
  <si>
    <t xml:space="preserve">    51 Transporte a�reo</t>
  </si>
  <si>
    <t xml:space="preserve">    511 Transporte a�reo de pasajeros</t>
  </si>
  <si>
    <t xml:space="preserve">    512 Transporte a�reo de mercanc�as y transporte espacial</t>
  </si>
  <si>
    <t xml:space="preserve">    52 Almacenamiento y actividades anexas al transporte</t>
  </si>
  <si>
    <t xml:space="preserve">    521 Dep�sito y almacenamiento</t>
  </si>
  <si>
    <t xml:space="preserve">    522 Actividades anexas al transporte</t>
  </si>
  <si>
    <t xml:space="preserve">    53 Actividades postales y de correos</t>
  </si>
  <si>
    <t xml:space="preserve">    531 Actividades postales sometidas a la obligaci�n del servicio universal</t>
  </si>
  <si>
    <t xml:space="preserve">    532 Otras actividades postales y de correos</t>
  </si>
  <si>
    <t xml:space="preserve">    55 Servicios de alojamiento</t>
  </si>
  <si>
    <t xml:space="preserve">    551 Hoteles y alojamientos similares</t>
  </si>
  <si>
    <t xml:space="preserve">    552 Alojamientos tur�sticos y otros alojamientos de corta estancia</t>
  </si>
  <si>
    <t xml:space="preserve">    553 Campings y aparcamientos para caravanas</t>
  </si>
  <si>
    <t xml:space="preserve">    559 Otros alojamientos</t>
  </si>
  <si>
    <t xml:space="preserve">    56 Servicios de comidas y bebidas</t>
  </si>
  <si>
    <t xml:space="preserve">    561 Restaurantes y puestos de comidas</t>
  </si>
  <si>
    <t xml:space="preserve">    562 Provisi�n de comidas preparadas para eventos y otros servicios de comidas</t>
  </si>
  <si>
    <t xml:space="preserve">    563 Establecimientos de bebidas</t>
  </si>
  <si>
    <t xml:space="preserve">    58 Edici�n</t>
  </si>
  <si>
    <t xml:space="preserve">    581 Edici�n de libros, peri�dicos y otras actividades editoriales</t>
  </si>
  <si>
    <t xml:space="preserve">    582 Edici�n de programas inform�ticos</t>
  </si>
  <si>
    <t xml:space="preserve">    59 Actividades cinematogr�ficas, de v�deo y de programas de televisi�n, grabaci�n de sonido y edici�n musical</t>
  </si>
  <si>
    <t xml:space="preserve">    591 Actividades cinematogr�ficas, de v�deo y de programas de televisi�n</t>
  </si>
  <si>
    <t xml:space="preserve">    592 Actividades de grabaci�n de sonido y edici�n musical</t>
  </si>
  <si>
    <t xml:space="preserve">    60 Actividades de programaci�n y emisi�n de radio y televisi�n</t>
  </si>
  <si>
    <t xml:space="preserve">    601 Actividades de radiodifusi�n</t>
  </si>
  <si>
    <t xml:space="preserve">    602 Actividades de programaci�n y emisi�n de televisi�n</t>
  </si>
  <si>
    <t xml:space="preserve">    61 Telecomunicaciones</t>
  </si>
  <si>
    <t xml:space="preserve">    611 Telecomunicaciones por cable</t>
  </si>
  <si>
    <t xml:space="preserve">    612 Telecomunicaciones inal�mbricas</t>
  </si>
  <si>
    <t xml:space="preserve">    613 Telecomunicaciones por sat�lite</t>
  </si>
  <si>
    <t xml:space="preserve">    619 Otras actividades de telecomunicaciones</t>
  </si>
  <si>
    <t xml:space="preserve">    62 Programaci�n, consultor�a y otras actividades relacionadas con la inform�tica</t>
  </si>
  <si>
    <t xml:space="preserve">    620 Programaci�n, consultor�a y otras actividades relacionadas con la inform�tica</t>
  </si>
  <si>
    <t xml:space="preserve">    63 Servicios de informaci�n</t>
  </si>
  <si>
    <t xml:space="preserve">    631 Proceso de datos, hosting y actividades relacionadas; portales web</t>
  </si>
  <si>
    <t xml:space="preserve">    639 Otros servicios de informaci�n</t>
  </si>
  <si>
    <t xml:space="preserve">    64 Servicios financieros, excepto seguros y fondos de pensiones</t>
  </si>
  <si>
    <t xml:space="preserve">    641 Intermediaci�n monetaria</t>
  </si>
  <si>
    <t xml:space="preserve">    642 Actividades de las sociedades holding</t>
  </si>
  <si>
    <t xml:space="preserve">    643 Inversi�n colectiva, fondos y entidades financieras similares</t>
  </si>
  <si>
    <t xml:space="preserve">    649 Otros servicios financieros, excepto seguros y fondos de pensiones</t>
  </si>
  <si>
    <t xml:space="preserve">    65 Seguros, reaseguros y fondos de pensiones, excepto Seguridad Social obligatoria</t>
  </si>
  <si>
    <t xml:space="preserve">    651 Seguros</t>
  </si>
  <si>
    <t xml:space="preserve">    652 Reaseguros</t>
  </si>
  <si>
    <t xml:space="preserve">    653 Fondos de pensiones</t>
  </si>
  <si>
    <t xml:space="preserve">    66 Actividades auxiliares a los servicios financieros y a los seguros</t>
  </si>
  <si>
    <t xml:space="preserve">    661 Actividades auxiliares a los servicios financieros, excepto seguros y fondos de pensiones</t>
  </si>
  <si>
    <t xml:space="preserve">    662 Actividades auxiliares a seguros y fondos de pensiones</t>
  </si>
  <si>
    <t xml:space="preserve">    663 Actividades de gesti�n de fondos</t>
  </si>
  <si>
    <t xml:space="preserve">    68 Actividades inmobiliarias</t>
  </si>
  <si>
    <t xml:space="preserve">    681 Compraventa de bienes inmobiliarios por cuenta propia</t>
  </si>
  <si>
    <t xml:space="preserve">    682 Alquiler de bienes inmobiliarios por cuenta propia</t>
  </si>
  <si>
    <t xml:space="preserve">    683 Actividades inmobiliarias por cuenta de terceros</t>
  </si>
  <si>
    <t xml:space="preserve">    69 Actividades jur�dicas y de contabilidad</t>
  </si>
  <si>
    <t xml:space="preserve">    691 Actividades jur�dicas</t>
  </si>
  <si>
    <t xml:space="preserve">    692 Actividades de contabilidad, tenedur�a de libros, auditor�a y asesor�a fiscal</t>
  </si>
  <si>
    <t xml:space="preserve">    70 Actividades de las sedes centrales; actividades de consultor�a de gesti�n empresarial</t>
  </si>
  <si>
    <t xml:space="preserve">    701 Actividades de las sedes centrales</t>
  </si>
  <si>
    <t xml:space="preserve">    702 Actividades de consultor�a de gesti�n empresarial</t>
  </si>
  <si>
    <t xml:space="preserve">    71 Servicios t�cnicos de arquitectura e ingenier�a; ensayos y an�lisis t�cnicos</t>
  </si>
  <si>
    <t xml:space="preserve">    711 Servicios t�cnicos de arquitectura e ingenier�a y otras actividades relacionadas con el asesoramiento t�cnico</t>
  </si>
  <si>
    <t xml:space="preserve">    712 Ensayos y an�lisis t�cnicos</t>
  </si>
  <si>
    <t xml:space="preserve">    72 Investigaci�n y desarrollo</t>
  </si>
  <si>
    <t xml:space="preserve">    721 Investigaci�n y desarrollo experimental en ciencias naturales y t�cnicas</t>
  </si>
  <si>
    <t xml:space="preserve">    722 Investigaci�n y desarrollo experimental en ciencias sociales y humanidades</t>
  </si>
  <si>
    <t xml:space="preserve">    73 Publicidad y estudios de mercado</t>
  </si>
  <si>
    <t xml:space="preserve">    731 Publicidad</t>
  </si>
  <si>
    <t xml:space="preserve">    732 Estudios de mercado y realizaci�n de encuestas de opini�n p�blica</t>
  </si>
  <si>
    <t xml:space="preserve">    74 Otras actividades profesionales, cient�ficas y t�cnicas</t>
  </si>
  <si>
    <t xml:space="preserve">    741 Actividades de dise�o especializado</t>
  </si>
  <si>
    <t xml:space="preserve">    742 Actividades de fotograf�a</t>
  </si>
  <si>
    <t xml:space="preserve">    743 Actividades de traducci�n e interpretaci�n</t>
  </si>
  <si>
    <t xml:space="preserve">    749 Otras actividades profesionales, cient�ficas y t�cnicas n.c.o.p.</t>
  </si>
  <si>
    <t xml:space="preserve">    75 Actividades veterinarias</t>
  </si>
  <si>
    <t xml:space="preserve">    750 Actividades veterinarias</t>
  </si>
  <si>
    <t xml:space="preserve">    77 Actividades de alquiler</t>
  </si>
  <si>
    <t xml:space="preserve">    771 Alquiler de veh�culos de motor</t>
  </si>
  <si>
    <t xml:space="preserve">    772 Alquiler de efectos personales y art�culos de uso dom�stico</t>
  </si>
  <si>
    <t xml:space="preserve">    773 Alquiler de otra maquinaria, equipos y bienes tangibles</t>
  </si>
  <si>
    <t xml:space="preserve">    774 Arrendamiento de la propiedad intelectual y productos similares, excepto trabajos protegidos por los derechos de autor</t>
  </si>
  <si>
    <t xml:space="preserve">    78 Actividades relacionadas con el empleo</t>
  </si>
  <si>
    <t xml:space="preserve">    781 Actividades de las agencias de colocaci�n</t>
  </si>
  <si>
    <t xml:space="preserve">    782 Actividades de las empresas de trabajo temporal</t>
  </si>
  <si>
    <t xml:space="preserve">    783 Otra provisi�n de recursos humanos</t>
  </si>
  <si>
    <t xml:space="preserve">    79 Actividades de agencias de viajes, operadores tur�sticos, servicios de reservas y actividades relacionadas con los mismos</t>
  </si>
  <si>
    <t xml:space="preserve">    791 Actividades de agencias de viajes y operadores tur�sticos</t>
  </si>
  <si>
    <t xml:space="preserve">    799 Otros servicios de reservas y actividades relacionadas con los mismos</t>
  </si>
  <si>
    <t xml:space="preserve">    80 Actividades de seguridad e investigaci�n</t>
  </si>
  <si>
    <t xml:space="preserve">    801 Actividades de seguridad privada</t>
  </si>
  <si>
    <t xml:space="preserve">    802 Servicios de sistemas de seguridad</t>
  </si>
  <si>
    <t xml:space="preserve">    803 Actividades de investigaci�n</t>
  </si>
  <si>
    <t xml:space="preserve">    81 Servicios a edificios y actividades de jardiner�a</t>
  </si>
  <si>
    <t xml:space="preserve">    811 Servicios integrales a edificios e instalaciones</t>
  </si>
  <si>
    <t xml:space="preserve">    812 Actividades de limpieza</t>
  </si>
  <si>
    <t xml:space="preserve">    813 Actividades de jardiner�a</t>
  </si>
  <si>
    <t xml:space="preserve">    82 Actividades administrativas de oficina y otras actividades auxiliares a las empresas</t>
  </si>
  <si>
    <t xml:space="preserve">    821 Actividades administrativas y auxiliares de oficina</t>
  </si>
  <si>
    <t xml:space="preserve">    822 Actividades de los centros de llamadas</t>
  </si>
  <si>
    <t xml:space="preserve">    823 Organizaci�n de convenciones y ferias de muestras</t>
  </si>
  <si>
    <t xml:space="preserve">    829 Actividades de apoyo a las empresas n.c.o.p.</t>
  </si>
  <si>
    <t xml:space="preserve">    85 Educaci�n</t>
  </si>
  <si>
    <t xml:space="preserve">    851 Educaci�n preprimaria</t>
  </si>
  <si>
    <t xml:space="preserve">    852 Educaci�n primaria</t>
  </si>
  <si>
    <t xml:space="preserve">    853 Educaci�n secundaria</t>
  </si>
  <si>
    <t xml:space="preserve">    854 Educaci�n postsecundaria</t>
  </si>
  <si>
    <t xml:space="preserve">    855 Otra educaci�n</t>
  </si>
  <si>
    <t xml:space="preserve">    856 Actividades auxiliares a la educaci�n</t>
  </si>
  <si>
    <t xml:space="preserve">    86 Actividades sanitarias</t>
  </si>
  <si>
    <t xml:space="preserve">    861 Actividades hospitalarias</t>
  </si>
  <si>
    <t xml:space="preserve">    862 Actividades m�dicas y odontol�gicas</t>
  </si>
  <si>
    <t xml:space="preserve">    869 Otras actividades sanitarias</t>
  </si>
  <si>
    <t xml:space="preserve">    87 Asistencia en establecimientos residenciales</t>
  </si>
  <si>
    <t xml:space="preserve">    871 Asistencia en establecimientos residenciales con cuidados sanitarios</t>
  </si>
  <si>
    <t xml:space="preserve">    872 Asistencia en establecimientos residenciales para personas con discapacidad intelectual, enfermedad mental y drogodependencia</t>
  </si>
  <si>
    <t xml:space="preserve">    873 Asistencia en establecimientos residenciales para personas mayores y con discapacidad f�sica</t>
  </si>
  <si>
    <t xml:space="preserve">    879 Otras actividades de asistencia en establecimientos residenciales</t>
  </si>
  <si>
    <t xml:space="preserve">    88 Actividades de servicios sociales sin alojamiento</t>
  </si>
  <si>
    <t xml:space="preserve">    881 Actividades de servicios sociales sin alojamiento para personas mayores y con discapacidad</t>
  </si>
  <si>
    <t xml:space="preserve">    889 Otros actividades de servicios sociales sin alojamiento</t>
  </si>
  <si>
    <t xml:space="preserve">    90 Actividades de creaci�n, art�sticas y espect�culos</t>
  </si>
  <si>
    <t xml:space="preserve">    900 Actividades de creaci�n, art�sticas y espect�culos</t>
  </si>
  <si>
    <t xml:space="preserve">    91 Actividades de bibliotecas, archivos, museos y otras actividades culturales</t>
  </si>
  <si>
    <t xml:space="preserve">    910 Actividades de bibliotecas, archivos, museos y otras actividades culturales</t>
  </si>
  <si>
    <t xml:space="preserve">    92 Actividades de juegos de azar y apuestas</t>
  </si>
  <si>
    <t xml:space="preserve">    920 Actividades de juegos de azar y apuestas</t>
  </si>
  <si>
    <t xml:space="preserve">    93 Actividades deportivas, recreativas y de entretenimiento</t>
  </si>
  <si>
    <t xml:space="preserve">    931 Actividades deportivas</t>
  </si>
  <si>
    <t xml:space="preserve">    932 Actividades recreativas y de entretenimiento</t>
  </si>
  <si>
    <t xml:space="preserve">    94 Actividades asociativas</t>
  </si>
  <si>
    <t xml:space="preserve">    941 Actividades de organizaciones empresariales, profesionales y patronales</t>
  </si>
  <si>
    <t xml:space="preserve">    942 Actividades sindicales</t>
  </si>
  <si>
    <t xml:space="preserve">    949 Otras actividades asociativas</t>
  </si>
  <si>
    <t xml:space="preserve">    95 Reparaci�n de ordenadores, efectos personales y art�culos de uso dom�stico</t>
  </si>
  <si>
    <t xml:space="preserve">    951 Reparaci�n de ordenadores y equipos de comunicaci�n</t>
  </si>
  <si>
    <t xml:space="preserve">    952 Reparaci�n de efectos personales y art�culos de uso dom�stico</t>
  </si>
  <si>
    <t xml:space="preserve">    96 Otros servicios personales</t>
  </si>
  <si>
    <t xml:space="preserve">    960 Otros servicios personales</t>
  </si>
  <si>
    <t>Notas:</t>
  </si>
  <si>
    <t>Fuente: Instituto Nacional de Estad�stica</t>
  </si>
  <si>
    <t>Total</t>
  </si>
  <si>
    <t>02 Arag�n</t>
  </si>
  <si>
    <t>General rate of change</t>
  </si>
  <si>
    <t>First transition</t>
  </si>
  <si>
    <t>Second transition</t>
  </si>
  <si>
    <t>Extractive industries, building, commerce, transport and catering</t>
  </si>
  <si>
    <t>Information and communications, house sales, Public administration and defense, artistic activities</t>
  </si>
  <si>
    <t>Professional and administrative activities, Financial and insurance activities,</t>
  </si>
  <si>
    <t>GDP</t>
  </si>
  <si>
    <t>100% companies</t>
  </si>
  <si>
    <t>03 Asturias, Principado de</t>
  </si>
  <si>
    <t>04 Balears, Illes</t>
  </si>
  <si>
    <t>05 Canarias</t>
  </si>
  <si>
    <t>06 Cantabria</t>
  </si>
  <si>
    <t>07 Castilla y Le�n</t>
  </si>
  <si>
    <t>08 Castilla - La Mancha</t>
  </si>
  <si>
    <t>09 Catalu�a</t>
  </si>
  <si>
    <t>18 Ceuta</t>
  </si>
  <si>
    <t>10 Comunitat Valenciana</t>
  </si>
  <si>
    <t>11 Extremadura</t>
  </si>
  <si>
    <t>12 Galicia</t>
  </si>
  <si>
    <t>17 Rioja, La</t>
  </si>
  <si>
    <t>Empresas</t>
  </si>
  <si>
    <t>Building</t>
  </si>
  <si>
    <t>AND</t>
  </si>
  <si>
    <t>Trade and transport</t>
  </si>
  <si>
    <t>13 Madrid, Comunidad de</t>
  </si>
  <si>
    <t>19 Melilla</t>
  </si>
  <si>
    <t>14 Murcia, Regi�n de</t>
  </si>
  <si>
    <t>15 Navarra, Comunidad Foral de</t>
  </si>
  <si>
    <t>16 Pa�s Vasco</t>
  </si>
  <si>
    <t xml:space="preserve">Extractive industries, building, commerce, transport and catering, artistic activities, Information and communications, house sales, </t>
  </si>
  <si>
    <t>Public administration and defense</t>
  </si>
  <si>
    <t>Financial and insurance activities,</t>
  </si>
  <si>
    <t>At the beginning, these braches have a huge number, but this is decreasing along the time to 2017.</t>
  </si>
  <si>
    <t>In 2018, there are a few number of companies. This number is increasing along the time</t>
  </si>
  <si>
    <t>At the beginning, there are companies, but they are decreasing rapidly in 2009. Then, increase this number to 2013. Finally, is decreasing to 2017</t>
  </si>
  <si>
    <t>GDP is lower in the crisis. But there are a lot of companies in financial and insurance activities</t>
  </si>
  <si>
    <t>Nacional</t>
  </si>
  <si>
    <t>Total 2008</t>
  </si>
  <si>
    <t>ARAGÓN</t>
  </si>
  <si>
    <t>ASTURIAS, PRINCIPADO DE</t>
  </si>
  <si>
    <t>Otras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</si>
  <si>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</si>
  <si>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</si>
  <si>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</si>
  <si>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</si>
  <si>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</si>
  <si>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</si>
  <si>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</si>
  <si>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</si>
  <si>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</si>
  <si>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RIOJA, LA</t>
  </si>
  <si>
    <t>MADRID, COMUNIDAD DE</t>
  </si>
  <si>
    <t>MURCIA, REGIÓN DE</t>
  </si>
  <si>
    <t>NAVARRA, COMUNIDAD FORAL DE</t>
  </si>
  <si>
    <t>PAÍS VASCO</t>
  </si>
  <si>
    <t>TOTAL</t>
  </si>
  <si>
    <t>VALUE</t>
  </si>
  <si>
    <t>DIFFERENCE</t>
  </si>
  <si>
    <t>Total Nacional</t>
  </si>
  <si>
    <t>MAX</t>
  </si>
  <si>
    <t>MIN</t>
  </si>
  <si>
    <t>ANDALUCIA</t>
  </si>
  <si>
    <t>ARAGON</t>
  </si>
  <si>
    <t>ASTURIAS</t>
  </si>
  <si>
    <t>BALEARES</t>
  </si>
  <si>
    <t>CASTILLAYLEON</t>
  </si>
  <si>
    <t>CASTILLALAMANCHA</t>
  </si>
  <si>
    <t>COMVALENCIANA</t>
  </si>
  <si>
    <t>LARIOJA</t>
  </si>
  <si>
    <t>MARID</t>
  </si>
  <si>
    <t>MURCIA</t>
  </si>
  <si>
    <t>NAVARRA</t>
  </si>
  <si>
    <t>PVASCO</t>
  </si>
  <si>
    <t>MADRID</t>
  </si>
  <si>
    <t>G1</t>
  </si>
  <si>
    <t>G2</t>
  </si>
  <si>
    <t>G3</t>
  </si>
  <si>
    <t>suma</t>
  </si>
  <si>
    <t>Max</t>
  </si>
  <si>
    <t>MAXIMUM G1</t>
  </si>
  <si>
    <t>MINIMUM G1</t>
  </si>
  <si>
    <t>MAXIMUM G2</t>
  </si>
  <si>
    <t>MINIMUM G2</t>
  </si>
  <si>
    <t>MAXIMUM G3</t>
  </si>
  <si>
    <t>MINIMUM G3</t>
  </si>
  <si>
    <t>MAXIMUM G4</t>
  </si>
  <si>
    <t>MINIMUM G4</t>
  </si>
  <si>
    <t>Min</t>
  </si>
  <si>
    <t>Mean</t>
  </si>
  <si>
    <t>Trade, transportr and cattering</t>
  </si>
  <si>
    <t>Proffesional and administrative activities</t>
  </si>
  <si>
    <t>Other</t>
  </si>
  <si>
    <t>4 GROUPS</t>
  </si>
  <si>
    <t>3 GROUPS</t>
  </si>
  <si>
    <t>1 cm2</t>
  </si>
  <si>
    <t>ALL</t>
  </si>
  <si>
    <t>A Max</t>
  </si>
  <si>
    <t>A Min</t>
  </si>
  <si>
    <t>R max</t>
  </si>
  <si>
    <t>R min</t>
  </si>
  <si>
    <t>Companies*Population/1000inhabitants</t>
  </si>
  <si>
    <t>Minimized groups</t>
  </si>
  <si>
    <t>Extractive industries</t>
  </si>
  <si>
    <t>Informatio and communication</t>
  </si>
  <si>
    <t>Financial and insurance activities</t>
  </si>
  <si>
    <t>House selling activities</t>
  </si>
  <si>
    <t>Artistic activities</t>
  </si>
  <si>
    <t>2 GROUPS</t>
  </si>
  <si>
    <t>(other)</t>
  </si>
  <si>
    <t>1 GROUP</t>
  </si>
  <si>
    <t>LA RIOJA</t>
  </si>
  <si>
    <t>Companies/Population*1000inhabitants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</si>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</sst>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000"/>
  </numFmts>
  <fonts count="27">
    <font>
      <sz val="10"/>
      <name val="Arial"/>
      <family val="2"/>
    </font>
    <font>
      <sz val="10"/>
      <color indexed="9"/>
      <name val="Lohit Devanagari"/>
      <family val="2"/>
    </font>
    <font>
      <sz val="10"/>
      <color indexed="8"/>
      <name val="Lohit Devanagari"/>
      <family val="2"/>
    </font>
    <font>
      <sz val="10"/>
      <color indexed="10"/>
      <name val="Lohit Devanagari"/>
      <family val="2"/>
    </font>
    <font>
      <sz val="10"/>
      <color indexed="23"/>
      <name val="Lohit Devanagari"/>
      <family val="2"/>
    </font>
    <font>
      <sz val="10"/>
      <color indexed="17"/>
      <name val="Lohit Devanagari"/>
      <family val="2"/>
    </font>
    <font>
      <u/>
      <sz val="10"/>
      <color indexed="12"/>
      <name val="Lohit Devanagari"/>
      <family val="2"/>
    </font>
    <font>
      <sz val="10"/>
      <color indexed="63"/>
      <name val="Lohit Devanagari"/>
      <family val="2"/>
    </font>
    <font>
      <sz val="10"/>
      <name val="Lohit Devanagari"/>
      <family val="2"/>
    </font>
    <font>
      <b/>
      <sz val="10"/>
      <name val="Arial Greek"/>
      <family val="2"/>
    </font>
    <font>
      <sz val="11"/>
      <name val="Univers"/>
      <family val="2"/>
    </font>
    <font>
      <sz val="10"/>
      <name val="Arial Greek"/>
      <family val="2"/>
    </font>
    <font>
      <sz val="11"/>
      <name val="Arial Greek"/>
      <family val="2"/>
    </font>
    <font>
      <sz val="10"/>
      <color indexed="13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 Greek"/>
    </font>
    <font>
      <sz val="20"/>
      <name val="Arial"/>
      <family val="2"/>
    </font>
    <font>
      <b/>
      <sz val="11"/>
      <name val="Univers"/>
      <family val="2"/>
    </font>
    <font>
      <b/>
      <sz val="11"/>
      <name val="Arial Greek"/>
      <family val="2"/>
    </font>
    <font>
      <sz val="10"/>
      <color indexed="60"/>
      <name val="Arial"/>
      <family val="2"/>
    </font>
    <font>
      <sz val="10"/>
      <color indexed="53"/>
      <name val="Arial"/>
      <family val="2"/>
    </font>
    <font>
      <b/>
      <sz val="10"/>
      <color indexed="63"/>
      <name val="Arial"/>
      <family val="2"/>
    </font>
    <font>
      <b/>
      <sz val="11"/>
      <name val="Arial"/>
      <family val="2"/>
    </font>
    <font>
      <sz val="10"/>
      <color indexed="63"/>
      <name val="Arial"/>
      <family val="2"/>
    </font>
    <font>
      <sz val="9"/>
      <color indexed="6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18"/>
      </patternFill>
    </fill>
    <fill>
      <patternFill patternType="solid">
        <fgColor indexed="23"/>
        <bgColor indexed="58"/>
      </patternFill>
    </fill>
    <fill>
      <patternFill patternType="solid">
        <fgColor indexed="11"/>
        <bgColor indexed="3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16"/>
        <bgColor indexed="20"/>
      </patternFill>
    </fill>
    <fill>
      <patternFill patternType="solid">
        <fgColor indexed="43"/>
        <bgColor indexed="26"/>
      </patternFill>
    </fill>
    <fill>
      <patternFill patternType="solid">
        <fgColor indexed="25"/>
        <bgColor indexed="36"/>
      </patternFill>
    </fill>
    <fill>
      <patternFill patternType="solid">
        <fgColor indexed="35"/>
        <bgColor indexed="11"/>
      </patternFill>
    </fill>
    <fill>
      <patternFill patternType="solid">
        <fgColor indexed="40"/>
        <bgColor indexed="44"/>
      </patternFill>
    </fill>
    <fill>
      <patternFill patternType="solid">
        <fgColor indexed="31"/>
        <bgColor indexed="35"/>
      </patternFill>
    </fill>
    <fill>
      <patternFill patternType="solid">
        <fgColor indexed="49"/>
        <bgColor indexed="40"/>
      </patternFill>
    </fill>
    <fill>
      <patternFill patternType="solid">
        <fgColor indexed="19"/>
        <bgColor indexed="59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46"/>
      </patternFill>
    </fill>
    <fill>
      <patternFill patternType="solid">
        <fgColor indexed="22"/>
        <bgColor indexed="44"/>
      </patternFill>
    </fill>
    <fill>
      <patternFill patternType="solid">
        <fgColor indexed="29"/>
        <bgColor indexed="51"/>
      </patternFill>
    </fill>
    <fill>
      <patternFill patternType="solid">
        <fgColor indexed="9"/>
        <bgColor indexed="27"/>
      </patternFill>
    </fill>
    <fill>
      <patternFill patternType="solid">
        <fgColor indexed="38"/>
        <bgColor indexed="58"/>
      </patternFill>
    </fill>
    <fill>
      <patternFill patternType="solid">
        <fgColor indexed="34"/>
        <bgColor indexed="13"/>
      </patternFill>
    </fill>
    <fill>
      <patternFill patternType="solid">
        <fgColor indexed="44"/>
        <bgColor indexed="22"/>
      </patternFill>
    </fill>
    <fill>
      <patternFill patternType="solid">
        <fgColor indexed="41"/>
        <bgColor indexed="27"/>
      </patternFill>
    </fill>
    <fill>
      <patternFill patternType="solid">
        <fgColor indexed="27"/>
        <bgColor indexed="41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2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1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1">
    <xf numFmtId="0" fontId="0" fillId="0" borderId="0" xfId="0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18" borderId="0" xfId="0" applyFill="1"/>
    <xf numFmtId="3" fontId="9" fillId="0" borderId="2" xfId="0" applyNumberFormat="1" applyFont="1" applyBorder="1" applyAlignment="1">
      <alignment horizontal="right"/>
    </xf>
    <xf numFmtId="0" fontId="0" fillId="0" borderId="0" xfId="0" applyFont="1" applyAlignment="1">
      <alignment vertical="center"/>
    </xf>
    <xf numFmtId="0" fontId="0" fillId="18" borderId="0" xfId="0" applyFont="1" applyFill="1" applyAlignment="1">
      <alignment horizontal="center" vertical="center"/>
    </xf>
    <xf numFmtId="0" fontId="10" fillId="18" borderId="0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/>
    </xf>
    <xf numFmtId="3" fontId="12" fillId="0" borderId="2" xfId="0" applyNumberFormat="1" applyFont="1" applyBorder="1" applyAlignment="1">
      <alignment horizontal="right"/>
    </xf>
    <xf numFmtId="0" fontId="13" fillId="18" borderId="0" xfId="0" applyFont="1" applyFill="1" applyAlignment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/>
    <xf numFmtId="0" fontId="0" fillId="9" borderId="0" xfId="0" applyFont="1" applyFill="1" applyAlignment="1">
      <alignment vertical="center"/>
    </xf>
    <xf numFmtId="0" fontId="0" fillId="19" borderId="0" xfId="0" applyFill="1" applyAlignment="1">
      <alignment horizontal="center" vertical="center"/>
    </xf>
    <xf numFmtId="0" fontId="0" fillId="10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12" borderId="0" xfId="0" applyFill="1"/>
    <xf numFmtId="0" fontId="0" fillId="12" borderId="0" xfId="0" applyFont="1" applyFill="1" applyAlignment="1">
      <alignment vertical="center"/>
    </xf>
    <xf numFmtId="0" fontId="0" fillId="13" borderId="0" xfId="0" applyFont="1" applyFill="1" applyAlignment="1">
      <alignment vertical="center"/>
    </xf>
    <xf numFmtId="0" fontId="0" fillId="14" borderId="0" xfId="0" applyFont="1" applyFill="1" applyAlignment="1">
      <alignment vertical="center"/>
    </xf>
    <xf numFmtId="0" fontId="0" fillId="20" borderId="0" xfId="0" applyFill="1"/>
    <xf numFmtId="0" fontId="0" fillId="15" borderId="0" xfId="0" applyFont="1" applyFill="1" applyAlignment="1">
      <alignment vertical="center"/>
    </xf>
    <xf numFmtId="0" fontId="0" fillId="16" borderId="0" xfId="0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15" borderId="0" xfId="0" applyFont="1" applyFill="1" applyAlignment="1">
      <alignment horizontal="center" vertical="center"/>
    </xf>
    <xf numFmtId="0" fontId="0" fillId="15" borderId="0" xfId="0" applyFill="1"/>
    <xf numFmtId="0" fontId="0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1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20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 wrapText="1"/>
    </xf>
    <xf numFmtId="0" fontId="14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right"/>
    </xf>
    <xf numFmtId="0" fontId="0" fillId="21" borderId="0" xfId="0" applyFill="1" applyBorder="1"/>
    <xf numFmtId="0" fontId="0" fillId="1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11" borderId="0" xfId="0" applyFont="1" applyFill="1" applyAlignment="1">
      <alignment horizontal="center" vertical="center"/>
    </xf>
    <xf numFmtId="3" fontId="17" fillId="0" borderId="2" xfId="0" applyNumberFormat="1" applyFont="1" applyBorder="1" applyAlignment="1">
      <alignment horizontal="right"/>
    </xf>
    <xf numFmtId="0" fontId="0" fillId="12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21" borderId="0" xfId="0" applyNumberFormat="1" applyFill="1" applyBorder="1"/>
    <xf numFmtId="164" fontId="9" fillId="0" borderId="3" xfId="0" applyNumberFormat="1" applyFont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10" borderId="0" xfId="0" applyFont="1" applyFill="1" applyAlignment="1">
      <alignment horizontal="right"/>
    </xf>
    <xf numFmtId="0" fontId="0" fillId="11" borderId="0" xfId="0" applyFont="1" applyFill="1" applyAlignment="1">
      <alignment horizontal="right"/>
    </xf>
    <xf numFmtId="0" fontId="0" fillId="12" borderId="0" xfId="0" applyFont="1" applyFill="1" applyAlignment="1">
      <alignment horizontal="right"/>
    </xf>
    <xf numFmtId="0" fontId="0" fillId="13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7" borderId="0" xfId="0" applyFont="1" applyFill="1" applyAlignment="1">
      <alignment horizontal="right"/>
    </xf>
    <xf numFmtId="4" fontId="0" fillId="0" borderId="0" xfId="0" applyNumberFormat="1"/>
    <xf numFmtId="0" fontId="18" fillId="18" borderId="0" xfId="0" applyFont="1" applyFill="1" applyAlignment="1">
      <alignment horizontal="center" vertical="center"/>
    </xf>
    <xf numFmtId="0" fontId="19" fillId="18" borderId="0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0" fillId="18" borderId="4" xfId="0" applyFont="1" applyFill="1" applyBorder="1" applyAlignment="1">
      <alignment horizontal="center" vertical="center"/>
    </xf>
    <xf numFmtId="3" fontId="9" fillId="0" borderId="3" xfId="0" applyNumberFormat="1" applyFont="1" applyBorder="1" applyAlignment="1">
      <alignment horizontal="right"/>
    </xf>
    <xf numFmtId="3" fontId="0" fillId="0" borderId="0" xfId="0" applyNumberFormat="1" applyFont="1" applyFill="1"/>
    <xf numFmtId="3" fontId="0" fillId="0" borderId="0" xfId="0" applyNumberFormat="1"/>
    <xf numFmtId="3" fontId="22" fillId="0" borderId="0" xfId="0" applyNumberFormat="1" applyFont="1"/>
    <xf numFmtId="3" fontId="11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9" fillId="0" borderId="0" xfId="0" applyNumberFormat="1" applyFont="1" applyFill="1" applyBorder="1" applyAlignment="1">
      <alignment horizontal="right"/>
    </xf>
    <xf numFmtId="3" fontId="16" fillId="0" borderId="0" xfId="0" applyNumberFormat="1" applyFont="1" applyFill="1"/>
    <xf numFmtId="3" fontId="16" fillId="0" borderId="0" xfId="0" applyNumberFormat="1" applyFont="1"/>
    <xf numFmtId="0" fontId="0" fillId="19" borderId="5" xfId="0" applyFill="1" applyBorder="1" applyAlignment="1">
      <alignment horizontal="left" vertical="center" wrapText="1"/>
    </xf>
    <xf numFmtId="0" fontId="23" fillId="19" borderId="5" xfId="0" applyFont="1" applyFill="1" applyBorder="1" applyAlignment="1">
      <alignment horizontal="center" vertical="center" wrapText="1"/>
    </xf>
    <xf numFmtId="0" fontId="24" fillId="18" borderId="2" xfId="0" applyFont="1" applyFill="1" applyBorder="1" applyAlignment="1">
      <alignment horizontal="center" vertical="center"/>
    </xf>
    <xf numFmtId="3" fontId="25" fillId="21" borderId="5" xfId="0" applyNumberFormat="1" applyFont="1" applyFill="1" applyBorder="1" applyAlignment="1">
      <alignment horizontal="right" vertical="center" wrapText="1"/>
    </xf>
    <xf numFmtId="0" fontId="0" fillId="9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9" borderId="0" xfId="0" applyFill="1"/>
    <xf numFmtId="0" fontId="0" fillId="0" borderId="0" xfId="0" applyFont="1"/>
    <xf numFmtId="0" fontId="0" fillId="9" borderId="0" xfId="0" applyFill="1" applyAlignment="1">
      <alignment wrapText="1"/>
    </xf>
    <xf numFmtId="0" fontId="0" fillId="9" borderId="0" xfId="0" applyFill="1" applyAlignment="1"/>
    <xf numFmtId="1" fontId="0" fillId="0" borderId="0" xfId="0" applyNumberFormat="1"/>
    <xf numFmtId="3" fontId="0" fillId="0" borderId="0" xfId="0" applyNumberFormat="1" applyFont="1"/>
    <xf numFmtId="0" fontId="22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Font="1" applyAlignment="1">
      <alignment horizontal="right"/>
    </xf>
    <xf numFmtId="0" fontId="0" fillId="23" borderId="0" xfId="0" applyFill="1"/>
    <xf numFmtId="0" fontId="11" fillId="24" borderId="2" xfId="0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0" fillId="25" borderId="7" xfId="0" applyFill="1" applyBorder="1" applyAlignment="1">
      <alignment horizontal="center"/>
    </xf>
    <xf numFmtId="0" fontId="0" fillId="25" borderId="8" xfId="0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25" borderId="10" xfId="0" applyFont="1" applyFill="1" applyBorder="1" applyAlignment="1">
      <alignment horizontal="center"/>
    </xf>
    <xf numFmtId="0" fontId="0" fillId="25" borderId="0" xfId="0" applyFont="1" applyFill="1" applyAlignment="1">
      <alignment horizontal="center"/>
    </xf>
    <xf numFmtId="0" fontId="0" fillId="25" borderId="11" xfId="0" applyFont="1" applyFill="1" applyBorder="1" applyAlignment="1">
      <alignment horizontal="center"/>
    </xf>
    <xf numFmtId="0" fontId="0" fillId="25" borderId="12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25" borderId="13" xfId="0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ont="1" applyFill="1" applyBorder="1" applyAlignment="1">
      <alignment horizontal="center"/>
    </xf>
    <xf numFmtId="0" fontId="0" fillId="25" borderId="15" xfId="0" applyFill="1" applyBorder="1" applyAlignment="1">
      <alignment horizontal="center"/>
    </xf>
    <xf numFmtId="0" fontId="0" fillId="25" borderId="16" xfId="0" applyFill="1" applyBorder="1" applyAlignment="1">
      <alignment horizontal="center"/>
    </xf>
    <xf numFmtId="0" fontId="0" fillId="24" borderId="0" xfId="0" applyFont="1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26" fillId="26" borderId="17" xfId="0" applyNumberFormat="1" applyFont="1" applyFill="1" applyBorder="1" applyAlignment="1">
      <alignment horizontal="right"/>
    </xf>
    <xf numFmtId="0" fontId="0" fillId="18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wrapText="1"/>
    </xf>
    <xf numFmtId="0" fontId="0" fillId="24" borderId="0" xfId="0" applyFont="1" applyFill="1" applyBorder="1" applyAlignment="1">
      <alignment horizontal="center" vertical="center" wrapText="1"/>
    </xf>
    <xf numFmtId="0" fontId="0" fillId="24" borderId="0" xfId="0" applyFont="1" applyFill="1" applyBorder="1" applyAlignment="1">
      <alignment horizontal="center" vertical="center"/>
    </xf>
  </cellXfs>
  <cellStyles count="17">
    <cellStyle name="Accent 1 1" xfId="1"/>
    <cellStyle name="Accent 2 1" xfId="2"/>
    <cellStyle name="Accent 3 1" xfId="3"/>
    <cellStyle name="Accent 4" xfId="4"/>
    <cellStyle name="Bad 1" xfId="5"/>
    <cellStyle name="Error 1" xfId="6"/>
    <cellStyle name="Footnote 1" xfId="7"/>
    <cellStyle name="Good 1" xfId="8"/>
    <cellStyle name="Heading 1 1" xfId="9"/>
    <cellStyle name="Heading 2 1" xfId="10"/>
    <cellStyle name="Heading 3" xfId="11"/>
    <cellStyle name="Hyperlink 1" xfId="12"/>
    <cellStyle name="Normal" xfId="0" builtinId="0"/>
    <cellStyle name="Note 1" xfId="13"/>
    <cellStyle name="Status 1" xfId="14"/>
    <cellStyle name="Text 1" xfId="15"/>
    <cellStyle name="Warning 1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B0000"/>
      <rgbColor rgb="00DDDDDD"/>
      <rgbColor rgb="000000EE"/>
      <rgbColor rgb="00FFFF00"/>
      <rgbColor rgb="00D9AAA9"/>
      <rgbColor rgb="00CCDCB5"/>
      <rgbColor rgb="00C06616"/>
      <rgbColor rgb="00006600"/>
      <rgbColor rgb="00000080"/>
      <rgbColor rgb="006B6400"/>
      <rgbColor rgb="00CF7A43"/>
      <rgbColor rgb="003C6F9C"/>
      <rgbColor rgb="00B6C5DF"/>
      <rgbColor rgb="00808080"/>
      <rgbColor rgb="007DA7D8"/>
      <rgbColor rgb="00A3238E"/>
      <rgbColor rgb="00FFFFCC"/>
      <rgbColor rgb="00F3F4F7"/>
      <rgbColor rgb="00544A61"/>
      <rgbColor rgb="00FF8080"/>
      <rgbColor rgb="001B75BC"/>
      <rgbColor rgb="00DFCCE4"/>
      <rgbColor rgb="00000080"/>
      <rgbColor rgb="00FF00FF"/>
      <rgbColor rgb="00FFF200"/>
      <rgbColor rgb="00D9D9D9"/>
      <rgbColor rgb="00800080"/>
      <rgbColor rgb="00800000"/>
      <rgbColor rgb="00579D1C"/>
      <rgbColor rgb="000000FF"/>
      <rgbColor rgb="0087D1D1"/>
      <rgbColor rgb="00EEEEEE"/>
      <rgbColor rgb="00CCFFCC"/>
      <rgbColor rgb="00FFF685"/>
      <rgbColor rgb="00ADC5E7"/>
      <rgbColor rgb="00FF99CC"/>
      <rgbColor rgb="00AAB2D3"/>
      <rgbColor rgb="00FFCCCC"/>
      <rgbColor rgb="004F81BD"/>
      <rgbColor rgb="0065C295"/>
      <rgbColor rgb="009EBC62"/>
      <rgbColor rgb="00F79646"/>
      <rgbColor rgb="00FF950E"/>
      <rgbColor rgb="00FF420E"/>
      <rgbColor rgb="00745A93"/>
      <rgbColor rgb="00B4B3B6"/>
      <rgbColor rgb="00004586"/>
      <rgbColor rgb="00419CB8"/>
      <rgbColor rgb="007C9645"/>
      <rgbColor rgb="004C4C4C"/>
      <rgbColor rgb="00CE181E"/>
      <rgbColor rgb="00AB413E"/>
      <rgbColor rgb="004B1F6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ARAGON</a:t>
            </a:r>
          </a:p>
        </c:rich>
      </c:tx>
      <c:layout>
        <c:manualLayout>
          <c:xMode val="edge"/>
          <c:yMode val="edge"/>
          <c:x val="1.0735262564395723E-2"/>
          <c:y val="1.3624422309193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976156237504981"/>
          <c:y val="0.43053174497050595"/>
          <c:w val="0.59704575646600833"/>
          <c:h val="0.52045293221118116"/>
        </c:manualLayout>
      </c:layout>
      <c:lineChart>
        <c:grouping val="standard"/>
        <c:varyColors val="0"/>
        <c:ser>
          <c:idx val="0"/>
          <c:order val="0"/>
          <c:tx>
            <c:strRef>
              <c:f>Aragon!$M$29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Aragon!$N$29:$W$29</c:f>
              <c:numCache>
                <c:formatCode>General</c:formatCode>
                <c:ptCount val="10"/>
                <c:pt idx="0">
                  <c:v>1.4638516849448504</c:v>
                </c:pt>
                <c:pt idx="1">
                  <c:v>1.432647323008722</c:v>
                </c:pt>
                <c:pt idx="2">
                  <c:v>0.9113509236051639</c:v>
                </c:pt>
                <c:pt idx="3">
                  <c:v>0.38454787209523028</c:v>
                </c:pt>
                <c:pt idx="4">
                  <c:v>1.0095528861688624E-2</c:v>
                </c:pt>
                <c:pt idx="5">
                  <c:v>-0.44512104526536206</c:v>
                </c:pt>
                <c:pt idx="6">
                  <c:v>-0.74064470830751994</c:v>
                </c:pt>
                <c:pt idx="7">
                  <c:v>-0.84527109832865654</c:v>
                </c:pt>
                <c:pt idx="8">
                  <c:v>-1.1463014134771901</c:v>
                </c:pt>
                <c:pt idx="9">
                  <c:v>-1.0251550671369265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6-4EA7-A91E-565DE74C32D2}"/>
            </c:ext>
          </c:extLst>
        </c:ser>
        <c:ser>
          <c:idx val="1"/>
          <c:order val="1"/>
          <c:tx>
            <c:strRef>
              <c:f>Aragon!$M$30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Aragon!$N$30:$W$30</c:f>
              <c:numCache>
                <c:formatCode>General</c:formatCode>
                <c:ptCount val="10"/>
                <c:pt idx="0">
                  <c:v>1.9888125447909175</c:v>
                </c:pt>
                <c:pt idx="1">
                  <c:v>1.1852011009628369</c:v>
                </c:pt>
                <c:pt idx="2">
                  <c:v>0.62171259851764893</c:v>
                </c:pt>
                <c:pt idx="3">
                  <c:v>0.22105031918162249</c:v>
                </c:pt>
                <c:pt idx="4">
                  <c:v>-9.3625078287768171E-2</c:v>
                </c:pt>
                <c:pt idx="5">
                  <c:v>-0.52630374980818029</c:v>
                </c:pt>
                <c:pt idx="6">
                  <c:v>-0.74172833150597539</c:v>
                </c:pt>
                <c:pt idx="7">
                  <c:v>-0.79432669009460899</c:v>
                </c:pt>
                <c:pt idx="8">
                  <c:v>-0.87391029352436767</c:v>
                </c:pt>
                <c:pt idx="9">
                  <c:v>-0.98688242023212858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6-4EA7-A91E-565DE74C32D2}"/>
            </c:ext>
          </c:extLst>
        </c:ser>
        <c:ser>
          <c:idx val="2"/>
          <c:order val="2"/>
          <c:tx>
            <c:strRef>
              <c:f>Aragon!$M$31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Aragon!$N$31:$W$31</c:f>
              <c:numCache>
                <c:formatCode>General</c:formatCode>
                <c:ptCount val="10"/>
                <c:pt idx="0">
                  <c:v>1.5849681716413824</c:v>
                </c:pt>
                <c:pt idx="1">
                  <c:v>1.2971451092653516</c:v>
                </c:pt>
                <c:pt idx="2">
                  <c:v>0.89199827659527897</c:v>
                </c:pt>
                <c:pt idx="3">
                  <c:v>0.41088641279956778</c:v>
                </c:pt>
                <c:pt idx="4">
                  <c:v>-0.13015341999525837</c:v>
                </c:pt>
                <c:pt idx="5">
                  <c:v>-0.34454361894983848</c:v>
                </c:pt>
                <c:pt idx="6">
                  <c:v>-0.69904709753615202</c:v>
                </c:pt>
                <c:pt idx="7">
                  <c:v>-0.66950514098729252</c:v>
                </c:pt>
                <c:pt idx="8">
                  <c:v>-1.0560827438266536</c:v>
                </c:pt>
                <c:pt idx="9">
                  <c:v>-1.2856659490063613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6-4EA7-A91E-565DE74C32D2}"/>
            </c:ext>
          </c:extLst>
        </c:ser>
        <c:ser>
          <c:idx val="3"/>
          <c:order val="3"/>
          <c:tx>
            <c:strRef>
              <c:f>Aragon!$M$32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Aragon!$N$32:$W$32</c:f>
              <c:numCache>
                <c:formatCode>General</c:formatCode>
                <c:ptCount val="10"/>
                <c:pt idx="0">
                  <c:v>-1.0926210318475624</c:v>
                </c:pt>
                <c:pt idx="1">
                  <c:v>-0.83783944594588866</c:v>
                </c:pt>
                <c:pt idx="2">
                  <c:v>-0.41646990003158213</c:v>
                </c:pt>
                <c:pt idx="3">
                  <c:v>-0.54386069298241901</c:v>
                </c:pt>
                <c:pt idx="4">
                  <c:v>-0.64185361063690893</c:v>
                </c:pt>
                <c:pt idx="5">
                  <c:v>-0.37727273296978614</c:v>
                </c:pt>
                <c:pt idx="6">
                  <c:v>-4.8996458827244953E-3</c:v>
                </c:pt>
                <c:pt idx="7">
                  <c:v>0.69085006946415384</c:v>
                </c:pt>
                <c:pt idx="8">
                  <c:v>1.1612160742057054</c:v>
                </c:pt>
                <c:pt idx="9">
                  <c:v>2.0627509166270124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C6-4EA7-A91E-565DE74C32D2}"/>
            </c:ext>
          </c:extLst>
        </c:ser>
        <c:ser>
          <c:idx val="4"/>
          <c:order val="4"/>
          <c:tx>
            <c:strRef>
              <c:f>Aragon!$M$33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Aragon!$N$33:$W$33</c:f>
              <c:numCache>
                <c:formatCode>General</c:formatCode>
                <c:ptCount val="10"/>
                <c:pt idx="0">
                  <c:v>-1.871262626847821</c:v>
                </c:pt>
                <c:pt idx="1">
                  <c:v>-1.2306233517327225</c:v>
                </c:pt>
                <c:pt idx="2">
                  <c:v>-0.23241796957663902</c:v>
                </c:pt>
                <c:pt idx="3">
                  <c:v>5.9594351173511079E-3</c:v>
                </c:pt>
                <c:pt idx="4">
                  <c:v>0.22943825201796683</c:v>
                </c:pt>
                <c:pt idx="5">
                  <c:v>0.97436764168668588</c:v>
                </c:pt>
                <c:pt idx="6">
                  <c:v>-0.26221514516338779</c:v>
                </c:pt>
                <c:pt idx="7">
                  <c:v>5.9594351173511079E-3</c:v>
                </c:pt>
                <c:pt idx="8">
                  <c:v>1.0786577562403066</c:v>
                </c:pt>
                <c:pt idx="9">
                  <c:v>1.3021365731409222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C6-4EA7-A91E-565DE74C32D2}"/>
            </c:ext>
          </c:extLst>
        </c:ser>
        <c:ser>
          <c:idx val="5"/>
          <c:order val="5"/>
          <c:tx>
            <c:strRef>
              <c:f>Aragon!$M$34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Aragon!$N$34:$W$34</c:f>
              <c:numCache>
                <c:formatCode>General</c:formatCode>
                <c:ptCount val="10"/>
                <c:pt idx="0">
                  <c:v>-1.5586292980298129</c:v>
                </c:pt>
                <c:pt idx="1">
                  <c:v>-1.1097349686665052</c:v>
                </c:pt>
                <c:pt idx="2">
                  <c:v>-0.72902711971281409</c:v>
                </c:pt>
                <c:pt idx="3">
                  <c:v>-0.38430657986419808</c:v>
                </c:pt>
                <c:pt idx="4">
                  <c:v>-0.13618355392920528</c:v>
                </c:pt>
                <c:pt idx="5">
                  <c:v>-9.2809376113082015E-3</c:v>
                </c:pt>
                <c:pt idx="6">
                  <c:v>0.38847353144478713</c:v>
                </c:pt>
                <c:pt idx="7">
                  <c:v>0.82600344740649201</c:v>
                </c:pt>
                <c:pt idx="8">
                  <c:v>1.1025375068454917</c:v>
                </c:pt>
                <c:pt idx="9">
                  <c:v>1.6101479721170799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C6-4EA7-A91E-565DE74C32D2}"/>
            </c:ext>
          </c:extLst>
        </c:ser>
        <c:ser>
          <c:idx val="6"/>
          <c:order val="6"/>
          <c:tx>
            <c:strRef>
              <c:f>Aragon!$M$35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Aragon!$N$35:$W$35</c:f>
              <c:numCache>
                <c:formatCode>General</c:formatCode>
                <c:ptCount val="10"/>
                <c:pt idx="0">
                  <c:v>-0.8172907707298237</c:v>
                </c:pt>
                <c:pt idx="1">
                  <c:v>-0.74905197805488666</c:v>
                </c:pt>
                <c:pt idx="2">
                  <c:v>3.4819281390544167E-2</c:v>
                </c:pt>
                <c:pt idx="3">
                  <c:v>-0.29762611882068762</c:v>
                </c:pt>
                <c:pt idx="4">
                  <c:v>-0.98001404557005822</c:v>
                </c:pt>
                <c:pt idx="5">
                  <c:v>-0.7717982422798656</c:v>
                </c:pt>
                <c:pt idx="6">
                  <c:v>-0.38161232518984095</c:v>
                </c:pt>
                <c:pt idx="7">
                  <c:v>0.64196956493421486</c:v>
                </c:pt>
                <c:pt idx="8">
                  <c:v>1.4958293296872733</c:v>
                </c:pt>
                <c:pt idx="9">
                  <c:v>1.8247753046331239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C6-4EA7-A91E-565DE74C32D2}"/>
            </c:ext>
          </c:extLst>
        </c:ser>
        <c:ser>
          <c:idx val="7"/>
          <c:order val="7"/>
          <c:tx>
            <c:strRef>
              <c:f>Aragon!$M$36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Aragon!$N$36:$W$36</c:f>
              <c:numCache>
                <c:formatCode>General</c:formatCode>
                <c:ptCount val="10"/>
                <c:pt idx="0">
                  <c:v>-1.279358214024467</c:v>
                </c:pt>
                <c:pt idx="1">
                  <c:v>-1.0898006452717526</c:v>
                </c:pt>
                <c:pt idx="2">
                  <c:v>-0.97482310356928648</c:v>
                </c:pt>
                <c:pt idx="3">
                  <c:v>-0.38284413885794066</c:v>
                </c:pt>
                <c:pt idx="4">
                  <c:v>-0.22280783081261618</c:v>
                </c:pt>
                <c:pt idx="5">
                  <c:v>-6.4325273330838581E-2</c:v>
                </c:pt>
                <c:pt idx="6">
                  <c:v>0.22777983261596721</c:v>
                </c:pt>
                <c:pt idx="7">
                  <c:v>0.96736510086426275</c:v>
                </c:pt>
                <c:pt idx="8">
                  <c:v>1.2299489461036786</c:v>
                </c:pt>
                <c:pt idx="9">
                  <c:v>1.5888653262829984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C6-4EA7-A91E-565DE74C32D2}"/>
            </c:ext>
          </c:extLst>
        </c:ser>
        <c:ser>
          <c:idx val="8"/>
          <c:order val="8"/>
          <c:tx>
            <c:strRef>
              <c:f>Aragon!$M$37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Aragon!$N$37:$W$37</c:f>
              <c:numCache>
                <c:formatCode>General</c:formatCode>
                <c:ptCount val="10"/>
                <c:pt idx="0">
                  <c:v>-0.77843598598605945</c:v>
                </c:pt>
                <c:pt idx="1">
                  <c:v>-0.77843598598605945</c:v>
                </c:pt>
                <c:pt idx="2">
                  <c:v>-0.64859481877880865</c:v>
                </c:pt>
                <c:pt idx="3">
                  <c:v>-0.63331938734266147</c:v>
                </c:pt>
                <c:pt idx="4">
                  <c:v>-0.72191688967231493</c:v>
                </c:pt>
                <c:pt idx="5">
                  <c:v>-0.66998042278941461</c:v>
                </c:pt>
                <c:pt idx="6">
                  <c:v>0.12892464132108142</c:v>
                </c:pt>
                <c:pt idx="7">
                  <c:v>0.91560936028265971</c:v>
                </c:pt>
                <c:pt idx="8">
                  <c:v>1.4120608819574423</c:v>
                </c:pt>
                <c:pt idx="9">
                  <c:v>1.7740886069941297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C6-4EA7-A91E-565DE74C32D2}"/>
            </c:ext>
          </c:extLst>
        </c:ser>
        <c:ser>
          <c:idx val="9"/>
          <c:order val="9"/>
          <c:tx>
            <c:strRef>
              <c:f>Aragon!$M$38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Aragon!$N$28:$W$28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Aragon!$N$38:$W$38</c:f>
              <c:numCache>
                <c:formatCode>General</c:formatCode>
                <c:ptCount val="10"/>
                <c:pt idx="0">
                  <c:v>1.159214856060393</c:v>
                </c:pt>
                <c:pt idx="1">
                  <c:v>-0.11552660937766528</c:v>
                </c:pt>
                <c:pt idx="2">
                  <c:v>9.9124058352968822E-2</c:v>
                </c:pt>
                <c:pt idx="3">
                  <c:v>-0.28157712592400486</c:v>
                </c:pt>
                <c:pt idx="4">
                  <c:v>-1.2535801496098951</c:v>
                </c:pt>
                <c:pt idx="5">
                  <c:v>-1.1017046771589747</c:v>
                </c:pt>
                <c:pt idx="6">
                  <c:v>-0.82124130469960854</c:v>
                </c:pt>
                <c:pt idx="7">
                  <c:v>-0.20563938969854467</c:v>
                </c:pt>
                <c:pt idx="8">
                  <c:v>0.59930061429133319</c:v>
                </c:pt>
                <c:pt idx="9">
                  <c:v>1.9216297277640131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C6-4EA7-A91E-565DE74C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742672"/>
        <c:axId val="1"/>
      </c:lineChart>
      <c:catAx>
        <c:axId val="131074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074267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394830033253433"/>
          <c:y val="0.46210910228720448"/>
          <c:w val="0.15213455753559846"/>
          <c:h val="0.27076705212140889"/>
        </c:manualLayout>
      </c:layout>
      <c:radarChart>
        <c:radarStyle val="marker"/>
        <c:varyColors val="0"/>
        <c:ser>
          <c:idx val="0"/>
          <c:order val="0"/>
          <c:tx>
            <c:strRef>
              <c:f>Aragon!$N$112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Aragon!$M$113:$M$115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Aragon!$N$113:$N$115</c:f>
              <c:numCache>
                <c:formatCode>General</c:formatCode>
                <c:ptCount val="3"/>
                <c:pt idx="0">
                  <c:v>126252</c:v>
                </c:pt>
                <c:pt idx="1">
                  <c:v>33310</c:v>
                </c:pt>
                <c:pt idx="2">
                  <c:v>30300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B-487A-88F0-0E440A26D6F2}"/>
            </c:ext>
          </c:extLst>
        </c:ser>
        <c:ser>
          <c:idx val="1"/>
          <c:order val="1"/>
          <c:tx>
            <c:strRef>
              <c:f>Aragon!$O$112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Aragon!$M$113:$M$115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Aragon!$O$113:$O$115</c:f>
              <c:numCache>
                <c:formatCode>General</c:formatCode>
                <c:ptCount val="3"/>
                <c:pt idx="0">
                  <c:v>111498</c:v>
                </c:pt>
                <c:pt idx="1">
                  <c:v>36338</c:v>
                </c:pt>
                <c:pt idx="2">
                  <c:v>30396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B-487A-88F0-0E440A26D6F2}"/>
            </c:ext>
          </c:extLst>
        </c:ser>
        <c:ser>
          <c:idx val="2"/>
          <c:order val="2"/>
          <c:tx>
            <c:strRef>
              <c:f>Aragon!$P$112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Aragon!$M$113:$M$115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Aragon!$P$113:$P$115</c:f>
              <c:numCache>
                <c:formatCode>General</c:formatCode>
                <c:ptCount val="3"/>
                <c:pt idx="0">
                  <c:v>103726</c:v>
                </c:pt>
                <c:pt idx="1">
                  <c:v>44334</c:v>
                </c:pt>
                <c:pt idx="2">
                  <c:v>33746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B-487A-88F0-0E440A26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743920"/>
        <c:axId val="1"/>
      </c:radarChart>
      <c:catAx>
        <c:axId val="131074392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074392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610071391323617"/>
          <c:y val="0.51958905486267604"/>
          <c:w val="0.15000484316333315"/>
          <c:h val="0.24555921085975785"/>
        </c:manualLayout>
      </c:layout>
      <c:radarChart>
        <c:radarStyle val="marker"/>
        <c:varyColors val="0"/>
        <c:ser>
          <c:idx val="0"/>
          <c:order val="0"/>
          <c:tx>
            <c:strRef>
              <c:f>Aragon!$S$112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Aragon!$R$113:$R$115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Aragon!$S$113:$S$115</c:f>
              <c:numCache>
                <c:formatCode>General</c:formatCode>
                <c:ptCount val="3"/>
                <c:pt idx="0">
                  <c:v>66.49671866934932</c:v>
                </c:pt>
                <c:pt idx="1">
                  <c:v>17.544321665209466</c:v>
                </c:pt>
                <c:pt idx="2">
                  <c:v>15.958959665441215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2-4B6A-B212-61967DA7FA5C}"/>
            </c:ext>
          </c:extLst>
        </c:ser>
        <c:ser>
          <c:idx val="1"/>
          <c:order val="1"/>
          <c:tx>
            <c:strRef>
              <c:f>Aragon!$T$112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Aragon!$R$113:$R$115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Aragon!$T$113:$T$115</c:f>
              <c:numCache>
                <c:formatCode>General</c:formatCode>
                <c:ptCount val="3"/>
                <c:pt idx="0">
                  <c:v>62.557789846941063</c:v>
                </c:pt>
                <c:pt idx="1">
                  <c:v>20.388033574217875</c:v>
                </c:pt>
                <c:pt idx="2">
                  <c:v>17.054176578841062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2-4B6A-B212-61967DA7FA5C}"/>
            </c:ext>
          </c:extLst>
        </c:ser>
        <c:ser>
          <c:idx val="2"/>
          <c:order val="2"/>
          <c:tx>
            <c:strRef>
              <c:f>Aragon!$U$112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Aragon!$R$113:$R$115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Aragon!$U$113:$U$115</c:f>
              <c:numCache>
                <c:formatCode>General</c:formatCode>
                <c:ptCount val="3"/>
                <c:pt idx="0">
                  <c:v>57.053122559211467</c:v>
                </c:pt>
                <c:pt idx="1">
                  <c:v>24.385333817365762</c:v>
                </c:pt>
                <c:pt idx="2">
                  <c:v>18.561543623422768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2-4B6A-B212-61967DA7F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753376"/>
        <c:axId val="1"/>
      </c:radarChart>
      <c:catAx>
        <c:axId val="131075337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075337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226089278964488"/>
          <c:y val="0.42271877524783419"/>
          <c:w val="0.21551092528759144"/>
          <c:h val="0.33575948433970831"/>
        </c:manualLayout>
      </c:layout>
      <c:radarChart>
        <c:radarStyle val="marker"/>
        <c:varyColors val="0"/>
        <c:ser>
          <c:idx val="0"/>
          <c:order val="0"/>
          <c:tx>
            <c:strRef>
              <c:f>Aragon!$X$112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Aragon!$W$113:$W$115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Aragon!$X$113:$X$115</c:f>
              <c:numCache>
                <c:formatCode>General</c:formatCode>
                <c:ptCount val="3"/>
                <c:pt idx="0">
                  <c:v>-0.11686151506510788</c:v>
                </c:pt>
                <c:pt idx="1">
                  <c:v>9.0903632542779944E-2</c:v>
                </c:pt>
                <c:pt idx="2">
                  <c:v>3.1683168316831685E-3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1-4CB9-99AD-A83719CF25A2}"/>
            </c:ext>
          </c:extLst>
        </c:ser>
        <c:ser>
          <c:idx val="1"/>
          <c:order val="1"/>
          <c:tx>
            <c:strRef>
              <c:f>Aragon!$Y$112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Aragon!$W$113:$W$115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Aragon!$Y$113:$Y$115</c:f>
              <c:numCache>
                <c:formatCode>General</c:formatCode>
                <c:ptCount val="3"/>
                <c:pt idx="0">
                  <c:v>-6.9705286193474325E-2</c:v>
                </c:pt>
                <c:pt idx="1">
                  <c:v>0.22004513181793164</c:v>
                </c:pt>
                <c:pt idx="2">
                  <c:v>0.11021186998289248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1-4CB9-99AD-A83719CF2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749216"/>
        <c:axId val="1"/>
      </c:radarChart>
      <c:catAx>
        <c:axId val="131074921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074921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600054110209146"/>
          <c:y val="0.46155455515620131"/>
          <c:w val="0.14967586579262673"/>
          <c:h val="0.28000976346142881"/>
        </c:manualLayout>
      </c:layout>
      <c:radarChart>
        <c:radarStyle val="marker"/>
        <c:varyColors val="0"/>
        <c:ser>
          <c:idx val="0"/>
          <c:order val="0"/>
          <c:tx>
            <c:strRef>
              <c:f>Aragon!$N$139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Aragon!$M$140:$M$142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Aragon!$N$140:$N$142</c:f>
              <c:numCache>
                <c:formatCode>General</c:formatCode>
                <c:ptCount val="3"/>
                <c:pt idx="0">
                  <c:v>1.0860648260325918</c:v>
                </c:pt>
                <c:pt idx="1">
                  <c:v>-0.8224014241613844</c:v>
                </c:pt>
                <c:pt idx="2">
                  <c:v>-0.60163709201429616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0-44A8-A4FD-B9691C9CE093}"/>
            </c:ext>
          </c:extLst>
        </c:ser>
        <c:ser>
          <c:idx val="1"/>
          <c:order val="1"/>
          <c:tx>
            <c:strRef>
              <c:f>Aragon!$O$139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Aragon!$M$140:$M$142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Aragon!$O$140:$O$142</c:f>
              <c:numCache>
                <c:formatCode>General</c:formatCode>
                <c:ptCount val="3"/>
                <c:pt idx="0">
                  <c:v>-0.20340409375964424</c:v>
                </c:pt>
                <c:pt idx="1">
                  <c:v>-0.29075507224834596</c:v>
                </c:pt>
                <c:pt idx="2">
                  <c:v>-0.55271798345977419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0-44A8-A4FD-B9691C9CE093}"/>
            </c:ext>
          </c:extLst>
        </c:ser>
        <c:ser>
          <c:idx val="2"/>
          <c:order val="2"/>
          <c:tx>
            <c:strRef>
              <c:f>Aragon!$P$139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Aragon!$M$140:$M$142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Aragon!$P$140:$P$142</c:f>
              <c:numCache>
                <c:formatCode>General</c:formatCode>
                <c:ptCount val="3"/>
                <c:pt idx="0">
                  <c:v>-0.88266073227294628</c:v>
                </c:pt>
                <c:pt idx="1">
                  <c:v>1.1131564964097302</c:v>
                </c:pt>
                <c:pt idx="2">
                  <c:v>1.1543550754740686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D0-44A8-A4FD-B9691C9CE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751712"/>
        <c:axId val="1"/>
      </c:radarChart>
      <c:catAx>
        <c:axId val="131075171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075171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4934416903223149"/>
          <c:y val="0.43870639835602188"/>
          <c:w val="0.13453326588544445"/>
          <c:h val="0.32698613542063742"/>
        </c:manualLayout>
      </c:layout>
      <c:radarChart>
        <c:radarStyle val="marker"/>
        <c:varyColors val="0"/>
        <c:ser>
          <c:idx val="0"/>
          <c:order val="0"/>
          <c:tx>
            <c:strRef>
              <c:f>Aragon!$N$112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Aragon!$M$113:$M$115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Aragon!$N$113:$N$115</c:f>
              <c:numCache>
                <c:formatCode>General</c:formatCode>
                <c:ptCount val="3"/>
                <c:pt idx="0">
                  <c:v>126252</c:v>
                </c:pt>
                <c:pt idx="1">
                  <c:v>33310</c:v>
                </c:pt>
                <c:pt idx="2">
                  <c:v>30300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5-4FB0-AC27-350AADEBCFC7}"/>
            </c:ext>
          </c:extLst>
        </c:ser>
        <c:ser>
          <c:idx val="1"/>
          <c:order val="1"/>
          <c:tx>
            <c:strRef>
              <c:f>Aragon!$O$112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Aragon!$M$113:$M$115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Aragon!$O$113:$O$115</c:f>
              <c:numCache>
                <c:formatCode>General</c:formatCode>
                <c:ptCount val="3"/>
                <c:pt idx="0">
                  <c:v>111498</c:v>
                </c:pt>
                <c:pt idx="1">
                  <c:v>36338</c:v>
                </c:pt>
                <c:pt idx="2">
                  <c:v>30396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5-4FB0-AC27-350AADEBCFC7}"/>
            </c:ext>
          </c:extLst>
        </c:ser>
        <c:ser>
          <c:idx val="2"/>
          <c:order val="2"/>
          <c:tx>
            <c:strRef>
              <c:f>Aragon!$P$112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Aragon!$M$113:$M$115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Aragon!$P$113:$P$115</c:f>
              <c:numCache>
                <c:formatCode>General</c:formatCode>
                <c:ptCount val="3"/>
                <c:pt idx="0">
                  <c:v>103726</c:v>
                </c:pt>
                <c:pt idx="1">
                  <c:v>44334</c:v>
                </c:pt>
                <c:pt idx="2">
                  <c:v>33746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5-4FB0-AC27-350AADEB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750464"/>
        <c:axId val="1"/>
      </c:radarChart>
      <c:catAx>
        <c:axId val="131075046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075046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ASTURIAS</a:t>
            </a:r>
          </a:p>
        </c:rich>
      </c:tx>
      <c:layout>
        <c:manualLayout>
          <c:xMode val="edge"/>
          <c:yMode val="edge"/>
          <c:x val="1.7582978938040228E-2"/>
          <c:y val="1.2346076561448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693511098423738"/>
          <c:y val="0.40742052652781319"/>
          <c:w val="0.49012553789787139"/>
          <c:h val="0.54816579932833043"/>
        </c:manualLayout>
      </c:layout>
      <c:lineChart>
        <c:grouping val="standard"/>
        <c:varyColors val="0"/>
        <c:ser>
          <c:idx val="0"/>
          <c:order val="0"/>
          <c:tx>
            <c:strRef>
              <c:f>Asturias!$M$29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Asturias!$N$29:$W$29</c:f>
              <c:numCache>
                <c:formatCode>General</c:formatCode>
                <c:ptCount val="10"/>
                <c:pt idx="0">
                  <c:v>1.5702915368579879</c:v>
                </c:pt>
                <c:pt idx="1">
                  <c:v>1.4162559058132473</c:v>
                </c:pt>
                <c:pt idx="2">
                  <c:v>0.72454873244252549</c:v>
                </c:pt>
                <c:pt idx="3">
                  <c:v>0.36125714978983547</c:v>
                </c:pt>
                <c:pt idx="4">
                  <c:v>0.10549987560234171</c:v>
                </c:pt>
                <c:pt idx="5">
                  <c:v>-0.35079435220943694</c:v>
                </c:pt>
                <c:pt idx="6">
                  <c:v>-0.79836958203755104</c:v>
                </c:pt>
                <c:pt idx="7">
                  <c:v>-0.95821787840473471</c:v>
                </c:pt>
                <c:pt idx="8">
                  <c:v>-1.1761928279963487</c:v>
                </c:pt>
                <c:pt idx="9">
                  <c:v>-0.8942785598578612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2-4FB4-9AE5-8042C17DA893}"/>
            </c:ext>
          </c:extLst>
        </c:ser>
        <c:ser>
          <c:idx val="1"/>
          <c:order val="1"/>
          <c:tx>
            <c:strRef>
              <c:f>Asturias!$M$30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Asturias!$N$30:$W$30</c:f>
              <c:numCache>
                <c:formatCode>General</c:formatCode>
                <c:ptCount val="10"/>
                <c:pt idx="0">
                  <c:v>1.773763645388075</c:v>
                </c:pt>
                <c:pt idx="1">
                  <c:v>1.1858817859847743</c:v>
                </c:pt>
                <c:pt idx="2">
                  <c:v>0.688102422620673</c:v>
                </c:pt>
                <c:pt idx="3">
                  <c:v>0.47023163301769094</c:v>
                </c:pt>
                <c:pt idx="4">
                  <c:v>0.14305617608846705</c:v>
                </c:pt>
                <c:pt idx="5">
                  <c:v>-0.5681627065816065</c:v>
                </c:pt>
                <c:pt idx="6">
                  <c:v>-0.92783414568890232</c:v>
                </c:pt>
                <c:pt idx="7">
                  <c:v>-0.93226541598591206</c:v>
                </c:pt>
                <c:pt idx="8">
                  <c:v>-0.92118724024338761</c:v>
                </c:pt>
                <c:pt idx="9">
                  <c:v>-0.91158615459986636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82-4FB4-9AE5-8042C17DA893}"/>
            </c:ext>
          </c:extLst>
        </c:ser>
        <c:ser>
          <c:idx val="2"/>
          <c:order val="2"/>
          <c:tx>
            <c:strRef>
              <c:f>Asturias!$M$31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Asturias!$N$31:$W$31</c:f>
              <c:numCache>
                <c:formatCode>General</c:formatCode>
                <c:ptCount val="10"/>
                <c:pt idx="0">
                  <c:v>1.754587860833698</c:v>
                </c:pt>
                <c:pt idx="1">
                  <c:v>1.2264307429524182</c:v>
                </c:pt>
                <c:pt idx="2">
                  <c:v>0.67264147886489489</c:v>
                </c:pt>
                <c:pt idx="3">
                  <c:v>0.36910290536990642</c:v>
                </c:pt>
                <c:pt idx="4">
                  <c:v>0.12627204657391569</c:v>
                </c:pt>
                <c:pt idx="5">
                  <c:v>-0.39379070934749782</c:v>
                </c:pt>
                <c:pt idx="6">
                  <c:v>-0.70407458447570825</c:v>
                </c:pt>
                <c:pt idx="7">
                  <c:v>-0.81941924240380382</c:v>
                </c:pt>
                <c:pt idx="8">
                  <c:v>-1.1216087555721479</c:v>
                </c:pt>
                <c:pt idx="9">
                  <c:v>-1.1101417427956706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82-4FB4-9AE5-8042C17DA893}"/>
            </c:ext>
          </c:extLst>
        </c:ser>
        <c:ser>
          <c:idx val="3"/>
          <c:order val="3"/>
          <c:tx>
            <c:strRef>
              <c:f>Asturias!$M$32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Asturias!$N$32:$W$32</c:f>
              <c:numCache>
                <c:formatCode>General</c:formatCode>
                <c:ptCount val="10"/>
                <c:pt idx="0">
                  <c:v>-1.2060148336591912</c:v>
                </c:pt>
                <c:pt idx="1">
                  <c:v>-0.8618860873491756</c:v>
                </c:pt>
                <c:pt idx="2">
                  <c:v>-0.36133518362551664</c:v>
                </c:pt>
                <c:pt idx="3">
                  <c:v>-0.2361974576946019</c:v>
                </c:pt>
                <c:pt idx="4">
                  <c:v>-0.34569296788415227</c:v>
                </c:pt>
                <c:pt idx="5">
                  <c:v>-0.39261961510824533</c:v>
                </c:pt>
                <c:pt idx="6">
                  <c:v>-0.34569296788415227</c:v>
                </c:pt>
                <c:pt idx="7">
                  <c:v>0.45206003492542912</c:v>
                </c:pt>
                <c:pt idx="8">
                  <c:v>1.1090330960627315</c:v>
                </c:pt>
                <c:pt idx="9">
                  <c:v>2.1883459822168709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82-4FB4-9AE5-8042C17DA893}"/>
            </c:ext>
          </c:extLst>
        </c:ser>
        <c:ser>
          <c:idx val="4"/>
          <c:order val="4"/>
          <c:tx>
            <c:strRef>
              <c:f>Asturias!$M$33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Asturias!$N$33:$W$33</c:f>
              <c:numCache>
                <c:formatCode>General</c:formatCode>
                <c:ptCount val="10"/>
                <c:pt idx="0">
                  <c:v>-1.4130133594375476</c:v>
                </c:pt>
                <c:pt idx="1">
                  <c:v>-0.87600115632589082</c:v>
                </c:pt>
                <c:pt idx="2">
                  <c:v>-0.69140321150625883</c:v>
                </c:pt>
                <c:pt idx="3">
                  <c:v>-0.85921952497865162</c:v>
                </c:pt>
                <c:pt idx="4">
                  <c:v>0.23158651259190122</c:v>
                </c:pt>
                <c:pt idx="5">
                  <c:v>-3.3563262694486177E-3</c:v>
                </c:pt>
                <c:pt idx="6">
                  <c:v>6.3770199119508472E-2</c:v>
                </c:pt>
                <c:pt idx="7">
                  <c:v>0.50009261414772954</c:v>
                </c:pt>
                <c:pt idx="8">
                  <c:v>1.3391741815096934</c:v>
                </c:pt>
                <c:pt idx="9">
                  <c:v>1.7083700711489573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82-4FB4-9AE5-8042C17DA893}"/>
            </c:ext>
          </c:extLst>
        </c:ser>
        <c:ser>
          <c:idx val="5"/>
          <c:order val="5"/>
          <c:tx>
            <c:strRef>
              <c:f>Asturias!$M$34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Asturias!$N$34:$W$34</c:f>
              <c:numCache>
                <c:formatCode>General</c:formatCode>
                <c:ptCount val="10"/>
                <c:pt idx="0">
                  <c:v>-1.2529538352400664</c:v>
                </c:pt>
                <c:pt idx="1">
                  <c:v>-0.94765083148789397</c:v>
                </c:pt>
                <c:pt idx="2">
                  <c:v>-0.87011356069369139</c:v>
                </c:pt>
                <c:pt idx="3">
                  <c:v>-0.58177183492775075</c:v>
                </c:pt>
                <c:pt idx="4">
                  <c:v>-0.24739235462775228</c:v>
                </c:pt>
                <c:pt idx="5">
                  <c:v>-0.17227812354586855</c:v>
                </c:pt>
                <c:pt idx="6">
                  <c:v>0.26629206438383957</c:v>
                </c:pt>
                <c:pt idx="7">
                  <c:v>0.79693776138166328</c:v>
                </c:pt>
                <c:pt idx="8">
                  <c:v>1.2670074655715162</c:v>
                </c:pt>
                <c:pt idx="9">
                  <c:v>1.7419232491860068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82-4FB4-9AE5-8042C17DA893}"/>
            </c:ext>
          </c:extLst>
        </c:ser>
        <c:ser>
          <c:idx val="6"/>
          <c:order val="6"/>
          <c:tx>
            <c:strRef>
              <c:f>Asturias!$M$35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Asturias!$N$35:$W$35</c:f>
              <c:numCache>
                <c:formatCode>General</c:formatCode>
                <c:ptCount val="10"/>
                <c:pt idx="0">
                  <c:v>0.66541889319434289</c:v>
                </c:pt>
                <c:pt idx="1">
                  <c:v>0.41850244854990121</c:v>
                </c:pt>
                <c:pt idx="2">
                  <c:v>0.76585948084631916</c:v>
                </c:pt>
                <c:pt idx="3">
                  <c:v>0.28876668949943179</c:v>
                </c:pt>
                <c:pt idx="4">
                  <c:v>-0.91652036232428358</c:v>
                </c:pt>
                <c:pt idx="5">
                  <c:v>-1.2555073456497035</c:v>
                </c:pt>
                <c:pt idx="6">
                  <c:v>-1.753525259424086</c:v>
                </c:pt>
                <c:pt idx="7">
                  <c:v>-0.21762127324594863</c:v>
                </c:pt>
                <c:pt idx="8">
                  <c:v>0.71563918702033102</c:v>
                </c:pt>
                <c:pt idx="9">
                  <c:v>1.2889875415336955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82-4FB4-9AE5-8042C17DA893}"/>
            </c:ext>
          </c:extLst>
        </c:ser>
        <c:ser>
          <c:idx val="7"/>
          <c:order val="7"/>
          <c:tx>
            <c:strRef>
              <c:f>Asturias!$M$36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Asturias!$N$36:$W$36</c:f>
              <c:numCache>
                <c:formatCode>General</c:formatCode>
                <c:ptCount val="10"/>
                <c:pt idx="0">
                  <c:v>-1.2456360775399249</c:v>
                </c:pt>
                <c:pt idx="1">
                  <c:v>-1.0973979724074172</c:v>
                </c:pt>
                <c:pt idx="2">
                  <c:v>-0.95133983940921096</c:v>
                </c:pt>
                <c:pt idx="3">
                  <c:v>-0.32786780899895762</c:v>
                </c:pt>
                <c:pt idx="4">
                  <c:v>-0.14693012185192605</c:v>
                </c:pt>
                <c:pt idx="5">
                  <c:v>-0.24284889576119578</c:v>
                </c:pt>
                <c:pt idx="6">
                  <c:v>0.11466653426426417</c:v>
                </c:pt>
                <c:pt idx="7">
                  <c:v>1.1130937717743901</c:v>
                </c:pt>
                <c:pt idx="8">
                  <c:v>1.2853115703842153</c:v>
                </c:pt>
                <c:pt idx="9">
                  <c:v>1.4989488395457706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82-4FB4-9AE5-8042C17DA893}"/>
            </c:ext>
          </c:extLst>
        </c:ser>
        <c:ser>
          <c:idx val="8"/>
          <c:order val="8"/>
          <c:tx>
            <c:strRef>
              <c:f>Asturias!$M$37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Asturias!$N$37:$W$37</c:f>
              <c:numCache>
                <c:formatCode>General</c:formatCode>
                <c:ptCount val="10"/>
                <c:pt idx="0">
                  <c:v>-1.2680144294627569</c:v>
                </c:pt>
                <c:pt idx="1">
                  <c:v>-0.74524721501502378</c:v>
                </c:pt>
                <c:pt idx="2">
                  <c:v>-0.69357836242425941</c:v>
                </c:pt>
                <c:pt idx="3">
                  <c:v>-0.40180131249994322</c:v>
                </c:pt>
                <c:pt idx="4">
                  <c:v>-0.4321947552003928</c:v>
                </c:pt>
                <c:pt idx="5">
                  <c:v>-0.72397180512470904</c:v>
                </c:pt>
                <c:pt idx="6">
                  <c:v>0.31244459096062249</c:v>
                </c:pt>
                <c:pt idx="7">
                  <c:v>0.98110033037051381</c:v>
                </c:pt>
                <c:pt idx="8">
                  <c:v>1.4187659052569881</c:v>
                </c:pt>
                <c:pt idx="9">
                  <c:v>1.5524970531389664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82-4FB4-9AE5-8042C17DA893}"/>
            </c:ext>
          </c:extLst>
        </c:ser>
        <c:ser>
          <c:idx val="9"/>
          <c:order val="9"/>
          <c:tx>
            <c:strRef>
              <c:f>Asturias!$M$38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Asturias!$N$28:$W$28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Asturias!$N$38:$W$38</c:f>
              <c:numCache>
                <c:formatCode>General</c:formatCode>
                <c:ptCount val="10"/>
                <c:pt idx="0">
                  <c:v>1.5961760534468894</c:v>
                </c:pt>
                <c:pt idx="1">
                  <c:v>0.34061860347519157</c:v>
                </c:pt>
                <c:pt idx="2">
                  <c:v>0.48399384246054045</c:v>
                </c:pt>
                <c:pt idx="3">
                  <c:v>0.12043520074769155</c:v>
                </c:pt>
                <c:pt idx="4">
                  <c:v>-0.79102167565916903</c:v>
                </c:pt>
                <c:pt idx="5">
                  <c:v>-1.3645226316005645</c:v>
                </c:pt>
                <c:pt idx="6">
                  <c:v>-1.3000037740571575</c:v>
                </c:pt>
                <c:pt idx="7">
                  <c:v>-0.46433095254255274</c:v>
                </c:pt>
                <c:pt idx="8">
                  <c:v>7.94708467518776E-2</c:v>
                </c:pt>
                <c:pt idx="9">
                  <c:v>1.2991844869772382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82-4FB4-9AE5-8042C17DA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637344"/>
        <c:axId val="1"/>
      </c:lineChart>
      <c:catAx>
        <c:axId val="131763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763734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037018579297217"/>
          <c:y val="0.4292275927660858"/>
          <c:w val="0.21929161831398039"/>
          <c:h val="0.31686434858648216"/>
        </c:manualLayout>
      </c:layout>
      <c:radarChart>
        <c:radarStyle val="marker"/>
        <c:varyColors val="0"/>
        <c:ser>
          <c:idx val="0"/>
          <c:order val="0"/>
          <c:tx>
            <c:strRef>
              <c:f>Asturias!$X$112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Asturias!$W$113:$W$115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Asturias!$X$113:$X$115</c:f>
              <c:numCache>
                <c:formatCode>General</c:formatCode>
                <c:ptCount val="3"/>
                <c:pt idx="0">
                  <c:v>-0.10607126598518396</c:v>
                </c:pt>
                <c:pt idx="1">
                  <c:v>9.8672776109969981E-2</c:v>
                </c:pt>
                <c:pt idx="2">
                  <c:v>-2.3064250411861616E-2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1-462D-A397-CCD36F07C2F6}"/>
            </c:ext>
          </c:extLst>
        </c:ser>
        <c:ser>
          <c:idx val="1"/>
          <c:order val="1"/>
          <c:tx>
            <c:strRef>
              <c:f>Asturias!$Y$112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Asturias!$W$113:$W$115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Asturias!$Y$113:$Y$115</c:f>
              <c:numCache>
                <c:formatCode>General</c:formatCode>
                <c:ptCount val="3"/>
                <c:pt idx="0">
                  <c:v>-8.3449074074074078E-2</c:v>
                </c:pt>
                <c:pt idx="1">
                  <c:v>0.17192780614079239</c:v>
                </c:pt>
                <c:pt idx="2">
                  <c:v>5.1854974704890387E-2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61-462D-A397-CCD36F07C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633184"/>
        <c:axId val="1"/>
      </c:radarChart>
      <c:catAx>
        <c:axId val="131763318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763318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062909280874492"/>
          <c:y val="0.43351096216334534"/>
          <c:w val="0.20031454640437246"/>
          <c:h val="0.32020696068883464"/>
        </c:manualLayout>
      </c:layout>
      <c:radarChart>
        <c:radarStyle val="marker"/>
        <c:varyColors val="0"/>
        <c:ser>
          <c:idx val="0"/>
          <c:order val="0"/>
          <c:tx>
            <c:strRef>
              <c:f>Asturias!$S$112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Asturias!$R$113:$R$115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Asturias!$S$113:$S$115</c:f>
              <c:numCache>
                <c:formatCode>General</c:formatCode>
                <c:ptCount val="3"/>
                <c:pt idx="0">
                  <c:v>66.087741370822158</c:v>
                </c:pt>
                <c:pt idx="1">
                  <c:v>17.310322192440239</c:v>
                </c:pt>
                <c:pt idx="2">
                  <c:v>16.601936436737596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4-4497-B032-D82D6D91C873}"/>
            </c:ext>
          </c:extLst>
        </c:ser>
        <c:ser>
          <c:idx val="1"/>
          <c:order val="1"/>
          <c:tx>
            <c:strRef>
              <c:f>Asturias!$T$112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Asturias!$R$113:$R$115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Asturias!$T$113:$T$115</c:f>
              <c:numCache>
                <c:formatCode>General</c:formatCode>
                <c:ptCount val="3"/>
                <c:pt idx="0">
                  <c:v>62.63865326895472</c:v>
                </c:pt>
                <c:pt idx="1">
                  <c:v>20.164716458596139</c:v>
                </c:pt>
                <c:pt idx="2">
                  <c:v>17.196630272449141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4-4497-B032-D82D6D91C873}"/>
            </c:ext>
          </c:extLst>
        </c:ser>
        <c:ser>
          <c:idx val="2"/>
          <c:order val="2"/>
          <c:tx>
            <c:strRef>
              <c:f>Asturias!$U$112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Asturias!$R$113:$R$115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Asturias!$U$113:$U$115</c:f>
              <c:numCache>
                <c:formatCode>General</c:formatCode>
                <c:ptCount val="3"/>
                <c:pt idx="0">
                  <c:v>57.914521413526799</c:v>
                </c:pt>
                <c:pt idx="1">
                  <c:v>23.838637959279193</c:v>
                </c:pt>
                <c:pt idx="2">
                  <c:v>18.246840627194008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24-4497-B032-D82D6D91C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639840"/>
        <c:axId val="1"/>
      </c:radarChart>
      <c:catAx>
        <c:axId val="131763984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76398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043477918233258"/>
          <c:y val="0.33260508302743708"/>
          <c:w val="0.42831857709678312"/>
          <c:h val="0.50999446064207021"/>
        </c:manualLayout>
      </c:layout>
      <c:radarChart>
        <c:radarStyle val="marker"/>
        <c:varyColors val="0"/>
        <c:ser>
          <c:idx val="0"/>
          <c:order val="0"/>
          <c:tx>
            <c:strRef>
              <c:f>Asturias!$M$146</c:f>
              <c:strCache>
                <c:ptCount val="1"/>
                <c:pt idx="0">
                  <c:v>Extractive industries, building, commerce, transport and catering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Asturias!$N$145:$P$145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Asturias!$N$146:$P$146</c:f>
              <c:numCache>
                <c:formatCode>General</c:formatCode>
                <c:ptCount val="3"/>
                <c:pt idx="0">
                  <c:v>1.0527574965644468</c:v>
                </c:pt>
                <c:pt idx="1">
                  <c:v>-0.11555489299808931</c:v>
                </c:pt>
                <c:pt idx="2">
                  <c:v>-0.93720260356635743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4-42A4-99E7-27340CE1943D}"/>
            </c:ext>
          </c:extLst>
        </c:ser>
        <c:ser>
          <c:idx val="1"/>
          <c:order val="1"/>
          <c:tx>
            <c:strRef>
              <c:f>Asturias!$M$147</c:f>
              <c:strCache>
                <c:ptCount val="1"/>
                <c:pt idx="0">
                  <c:v>Information and communications, house sales, Public administration and defense, artistic activities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Asturias!$N$145:$P$145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Asturias!$N$147:$P$147</c:f>
              <c:numCache>
                <c:formatCode>General</c:formatCode>
                <c:ptCount val="3"/>
                <c:pt idx="0">
                  <c:v>-0.88108365836490909</c:v>
                </c:pt>
                <c:pt idx="1">
                  <c:v>-0.20580845527771016</c:v>
                </c:pt>
                <c:pt idx="2">
                  <c:v>1.0868921136426202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4-42A4-99E7-27340CE1943D}"/>
            </c:ext>
          </c:extLst>
        </c:ser>
        <c:ser>
          <c:idx val="2"/>
          <c:order val="2"/>
          <c:tx>
            <c:strRef>
              <c:f>Asturias!$M$148</c:f>
              <c:strCache>
                <c:ptCount val="1"/>
                <c:pt idx="0">
                  <c:v>Professional and administrative activities, Financial and insurance activities,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Asturias!$N$145:$P$145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Asturias!$N$148:$P$148</c:f>
              <c:numCache>
                <c:formatCode>General</c:formatCode>
                <c:ptCount val="3"/>
                <c:pt idx="0">
                  <c:v>-5.9541281647362949E-2</c:v>
                </c:pt>
                <c:pt idx="1">
                  <c:v>-0.96889903771614883</c:v>
                </c:pt>
                <c:pt idx="2">
                  <c:v>1.0284403193635059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C4-42A4-99E7-27340CE19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629440"/>
        <c:axId val="1"/>
      </c:radarChart>
      <c:catAx>
        <c:axId val="131762944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76294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BALEARES</a:t>
            </a:r>
          </a:p>
        </c:rich>
      </c:tx>
      <c:layout>
        <c:manualLayout>
          <c:xMode val="edge"/>
          <c:yMode val="edge"/>
          <c:x val="1.9759126683477433E-2"/>
          <c:y val="1.1820702795036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652113624626443"/>
          <c:y val="0.39717561391322115"/>
          <c:w val="0.49068497930635624"/>
          <c:h val="0.5603013124847227"/>
        </c:manualLayout>
      </c:layout>
      <c:lineChart>
        <c:grouping val="standard"/>
        <c:varyColors val="0"/>
        <c:ser>
          <c:idx val="0"/>
          <c:order val="0"/>
          <c:tx>
            <c:strRef>
              <c:f>Baleares!$M$29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Baleares!$N$29:$W$29</c:f>
              <c:numCache>
                <c:formatCode>General</c:formatCode>
                <c:ptCount val="10"/>
                <c:pt idx="0">
                  <c:v>1.6025208716742891</c:v>
                </c:pt>
                <c:pt idx="1">
                  <c:v>1.7756924716277172</c:v>
                </c:pt>
                <c:pt idx="2">
                  <c:v>0.67286280876641225</c:v>
                </c:pt>
                <c:pt idx="3">
                  <c:v>-0.10413081734041618</c:v>
                </c:pt>
                <c:pt idx="4">
                  <c:v>-0.41173826462611074</c:v>
                </c:pt>
                <c:pt idx="5">
                  <c:v>-0.53250266985679084</c:v>
                </c:pt>
                <c:pt idx="6">
                  <c:v>-0.85833870661126721</c:v>
                </c:pt>
                <c:pt idx="7">
                  <c:v>-0.84694583819327851</c:v>
                </c:pt>
                <c:pt idx="8">
                  <c:v>-0.83099582240809444</c:v>
                </c:pt>
                <c:pt idx="9">
                  <c:v>-0.46642403303245644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6-4834-BAC9-37041F732769}"/>
            </c:ext>
          </c:extLst>
        </c:ser>
        <c:ser>
          <c:idx val="1"/>
          <c:order val="1"/>
          <c:tx>
            <c:strRef>
              <c:f>Baleares!$M$30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Baleares!$N$30:$W$30</c:f>
              <c:numCache>
                <c:formatCode>General</c:formatCode>
                <c:ptCount val="10"/>
                <c:pt idx="0">
                  <c:v>2.11485975022772</c:v>
                </c:pt>
                <c:pt idx="1">
                  <c:v>1.2364378754387157</c:v>
                </c:pt>
                <c:pt idx="2">
                  <c:v>0.47520456914734771</c:v>
                </c:pt>
                <c:pt idx="3">
                  <c:v>3.4959614971985702E-3</c:v>
                </c:pt>
                <c:pt idx="4">
                  <c:v>-0.46181158989047461</c:v>
                </c:pt>
                <c:pt idx="5">
                  <c:v>-0.75724495585090201</c:v>
                </c:pt>
                <c:pt idx="6">
                  <c:v>-1.0063937611441958</c:v>
                </c:pt>
                <c:pt idx="7">
                  <c:v>-0.77743290252486463</c:v>
                </c:pt>
                <c:pt idx="8">
                  <c:v>-0.52926887511810561</c:v>
                </c:pt>
                <c:pt idx="9">
                  <c:v>-0.29784607178243738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6-4834-BAC9-37041F732769}"/>
            </c:ext>
          </c:extLst>
        </c:ser>
        <c:ser>
          <c:idx val="2"/>
          <c:order val="2"/>
          <c:tx>
            <c:strRef>
              <c:f>Baleares!$M$31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Baleares!$N$31:$W$31</c:f>
              <c:numCache>
                <c:formatCode>General</c:formatCode>
                <c:ptCount val="10"/>
                <c:pt idx="0">
                  <c:v>1.766146884385442</c:v>
                </c:pt>
                <c:pt idx="1">
                  <c:v>1.4722240029339415</c:v>
                </c:pt>
                <c:pt idx="2">
                  <c:v>0.73192291367058226</c:v>
                </c:pt>
                <c:pt idx="3">
                  <c:v>6.1668866248468568E-2</c:v>
                </c:pt>
                <c:pt idx="4">
                  <c:v>-0.22950707238572837</c:v>
                </c:pt>
                <c:pt idx="5">
                  <c:v>-0.50694829693340659</c:v>
                </c:pt>
                <c:pt idx="6">
                  <c:v>-0.96156733319717624</c:v>
                </c:pt>
                <c:pt idx="7">
                  <c:v>-0.9086886839640792</c:v>
                </c:pt>
                <c:pt idx="8">
                  <c:v>-0.93409790502413881</c:v>
                </c:pt>
                <c:pt idx="9">
                  <c:v>-0.49115337573391005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76-4834-BAC9-37041F732769}"/>
            </c:ext>
          </c:extLst>
        </c:ser>
        <c:ser>
          <c:idx val="3"/>
          <c:order val="3"/>
          <c:tx>
            <c:strRef>
              <c:f>Baleares!$M$32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Baleares!$N$32:$W$32</c:f>
              <c:numCache>
                <c:formatCode>General</c:formatCode>
                <c:ptCount val="10"/>
                <c:pt idx="0">
                  <c:v>-1.3001392268819911</c:v>
                </c:pt>
                <c:pt idx="1">
                  <c:v>-0.97900392031269201</c:v>
                </c:pt>
                <c:pt idx="2">
                  <c:v>-0.51106390216885633</c:v>
                </c:pt>
                <c:pt idx="3">
                  <c:v>-0.56611566900930754</c:v>
                </c:pt>
                <c:pt idx="4">
                  <c:v>-0.27250624586023414</c:v>
                </c:pt>
                <c:pt idx="5">
                  <c:v>-0.37343448506772814</c:v>
                </c:pt>
                <c:pt idx="6">
                  <c:v>-1.5598000604794942E-2</c:v>
                </c:pt>
                <c:pt idx="7">
                  <c:v>1.0854373362042302</c:v>
                </c:pt>
                <c:pt idx="8">
                  <c:v>1.2689432256724011</c:v>
                </c:pt>
                <c:pt idx="9">
                  <c:v>1.6634808880289687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76-4834-BAC9-37041F732769}"/>
            </c:ext>
          </c:extLst>
        </c:ser>
        <c:ser>
          <c:idx val="4"/>
          <c:order val="4"/>
          <c:tx>
            <c:strRef>
              <c:f>Baleares!$M$33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Baleares!$N$33:$W$33</c:f>
              <c:numCache>
                <c:formatCode>General</c:formatCode>
                <c:ptCount val="10"/>
                <c:pt idx="0">
                  <c:v>0.31540500807143584</c:v>
                </c:pt>
                <c:pt idx="1">
                  <c:v>0.64036774366018789</c:v>
                </c:pt>
                <c:pt idx="2">
                  <c:v>1.0800232094567348</c:v>
                </c:pt>
                <c:pt idx="3">
                  <c:v>-2.8673182551948711E-2</c:v>
                </c:pt>
                <c:pt idx="4">
                  <c:v>-0.16248136779437602</c:v>
                </c:pt>
                <c:pt idx="5">
                  <c:v>6.6904092621213662E-2</c:v>
                </c:pt>
                <c:pt idx="6">
                  <c:v>-1.9402186860151962</c:v>
                </c:pt>
                <c:pt idx="7">
                  <c:v>-1.4623323101493841</c:v>
                </c:pt>
                <c:pt idx="8">
                  <c:v>0.37275137317533324</c:v>
                </c:pt>
                <c:pt idx="9">
                  <c:v>1.1182541195259996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76-4834-BAC9-37041F732769}"/>
            </c:ext>
          </c:extLst>
        </c:ser>
        <c:ser>
          <c:idx val="5"/>
          <c:order val="5"/>
          <c:tx>
            <c:strRef>
              <c:f>Baleares!$M$34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Baleares!$N$34:$W$34</c:f>
              <c:numCache>
                <c:formatCode>General</c:formatCode>
                <c:ptCount val="10"/>
                <c:pt idx="0">
                  <c:v>-1.0376000566861838</c:v>
                </c:pt>
                <c:pt idx="1">
                  <c:v>-0.78878358667733628</c:v>
                </c:pt>
                <c:pt idx="2">
                  <c:v>-0.76873676207946706</c:v>
                </c:pt>
                <c:pt idx="3">
                  <c:v>-0.61425829017823952</c:v>
                </c:pt>
                <c:pt idx="4">
                  <c:v>-0.42204461903396401</c:v>
                </c:pt>
                <c:pt idx="5">
                  <c:v>-0.33242352083172511</c:v>
                </c:pt>
                <c:pt idx="6">
                  <c:v>4.7286921551444892E-2</c:v>
                </c:pt>
                <c:pt idx="7">
                  <c:v>0.65340855939290265</c:v>
                </c:pt>
                <c:pt idx="8">
                  <c:v>1.2500963974235983</c:v>
                </c:pt>
                <c:pt idx="9">
                  <c:v>2.0130549571189742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76-4834-BAC9-37041F732769}"/>
            </c:ext>
          </c:extLst>
        </c:ser>
        <c:ser>
          <c:idx val="6"/>
          <c:order val="6"/>
          <c:tx>
            <c:strRef>
              <c:f>Baleares!$M$35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Baleares!$N$35:$W$35</c:f>
              <c:numCache>
                <c:formatCode>General</c:formatCode>
                <c:ptCount val="10"/>
                <c:pt idx="0">
                  <c:v>-0.75615839349337799</c:v>
                </c:pt>
                <c:pt idx="1">
                  <c:v>-0.84916122575145048</c:v>
                </c:pt>
                <c:pt idx="2">
                  <c:v>-8.2454950062950463E-2</c:v>
                </c:pt>
                <c:pt idx="3">
                  <c:v>-0.25144790136115536</c:v>
                </c:pt>
                <c:pt idx="4">
                  <c:v>-0.99547055942573526</c:v>
                </c:pt>
                <c:pt idx="5">
                  <c:v>-0.47828407760035657</c:v>
                </c:pt>
                <c:pt idx="6">
                  <c:v>-0.35465836154999192</c:v>
                </c:pt>
                <c:pt idx="7">
                  <c:v>0.44380497881199632</c:v>
                </c:pt>
                <c:pt idx="8">
                  <c:v>1.127716050173188</c:v>
                </c:pt>
                <c:pt idx="9">
                  <c:v>2.1961144402598256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76-4834-BAC9-37041F732769}"/>
            </c:ext>
          </c:extLst>
        </c:ser>
        <c:ser>
          <c:idx val="7"/>
          <c:order val="7"/>
          <c:tx>
            <c:strRef>
              <c:f>Baleares!$M$36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Baleares!$N$36:$W$36</c:f>
              <c:numCache>
                <c:formatCode>General</c:formatCode>
                <c:ptCount val="10"/>
                <c:pt idx="0">
                  <c:v>-1.4752014392748138</c:v>
                </c:pt>
                <c:pt idx="1">
                  <c:v>-1.0398389998246129</c:v>
                </c:pt>
                <c:pt idx="2">
                  <c:v>-0.79410108955716596</c:v>
                </c:pt>
                <c:pt idx="3">
                  <c:v>-0.1091308514888497</c:v>
                </c:pt>
                <c:pt idx="4">
                  <c:v>-0.21168289278156371</c:v>
                </c:pt>
                <c:pt idx="5">
                  <c:v>-6.5788101961356676E-3</c:v>
                </c:pt>
                <c:pt idx="6">
                  <c:v>-5.3017470404157115E-2</c:v>
                </c:pt>
                <c:pt idx="7">
                  <c:v>0.78674830169089738</c:v>
                </c:pt>
                <c:pt idx="8">
                  <c:v>1.1195586998483844</c:v>
                </c:pt>
                <c:pt idx="9">
                  <c:v>1.7832445519880242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76-4834-BAC9-37041F732769}"/>
            </c:ext>
          </c:extLst>
        </c:ser>
        <c:ser>
          <c:idx val="8"/>
          <c:order val="8"/>
          <c:tx>
            <c:strRef>
              <c:f>Baleares!$M$37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Baleares!$N$37:$W$37</c:f>
              <c:numCache>
                <c:formatCode>General</c:formatCode>
                <c:ptCount val="10"/>
                <c:pt idx="0">
                  <c:v>-0.80033177892523477</c:v>
                </c:pt>
                <c:pt idx="1">
                  <c:v>-0.39825557264545064</c:v>
                </c:pt>
                <c:pt idx="2">
                  <c:v>-0.48922304012956469</c:v>
                </c:pt>
                <c:pt idx="3">
                  <c:v>-0.66751927639842823</c:v>
                </c:pt>
                <c:pt idx="4">
                  <c:v>-0.78395763477809421</c:v>
                </c:pt>
                <c:pt idx="5">
                  <c:v>-0.62021619330668887</c:v>
                </c:pt>
                <c:pt idx="6">
                  <c:v>-0.26362372076896184</c:v>
                </c:pt>
                <c:pt idx="7">
                  <c:v>0.64059290602313179</c:v>
                </c:pt>
                <c:pt idx="8">
                  <c:v>1.2937393225590708</c:v>
                </c:pt>
                <c:pt idx="9">
                  <c:v>2.0887949883702275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76-4834-BAC9-37041F732769}"/>
            </c:ext>
          </c:extLst>
        </c:ser>
        <c:ser>
          <c:idx val="9"/>
          <c:order val="9"/>
          <c:tx>
            <c:strRef>
              <c:f>Baleares!$M$38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Baleares!$N$28:$W$28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Baleares!$N$38:$W$38</c:f>
              <c:numCache>
                <c:formatCode>General</c:formatCode>
                <c:ptCount val="10"/>
                <c:pt idx="0">
                  <c:v>1.4848339140096196</c:v>
                </c:pt>
                <c:pt idx="1">
                  <c:v>1.2430039571440312E-2</c:v>
                </c:pt>
                <c:pt idx="2">
                  <c:v>-0.16543068925568361</c:v>
                </c:pt>
                <c:pt idx="3">
                  <c:v>-0.4908349772234899</c:v>
                </c:pt>
                <c:pt idx="4">
                  <c:v>-1.0345228869336756</c:v>
                </c:pt>
                <c:pt idx="5">
                  <c:v>-1.3376945837980914</c:v>
                </c:pt>
                <c:pt idx="6">
                  <c:v>-0.78289037853621035</c:v>
                </c:pt>
                <c:pt idx="7">
                  <c:v>-5.0225444447205614E-2</c:v>
                </c:pt>
                <c:pt idx="8">
                  <c:v>0.82391961484519316</c:v>
                </c:pt>
                <c:pt idx="9">
                  <c:v>1.5404153917680958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76-4834-BAC9-37041F732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459040"/>
        <c:axId val="1"/>
      </c:lineChart>
      <c:catAx>
        <c:axId val="132045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204590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364406193525421"/>
          <c:y val="0.4376298505119306"/>
          <c:w val="0.1941402235605548"/>
          <c:h val="0.25885340094109938"/>
        </c:manualLayout>
      </c:layout>
      <c:radarChart>
        <c:radarStyle val="marker"/>
        <c:varyColors val="0"/>
        <c:ser>
          <c:idx val="0"/>
          <c:order val="0"/>
          <c:tx>
            <c:strRef>
              <c:f>Baleares!$X$112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Baleares!$W$113:$W$115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Baleares!$X$113:$X$115</c:f>
              <c:numCache>
                <c:formatCode>General</c:formatCode>
                <c:ptCount val="3"/>
                <c:pt idx="0">
                  <c:v>-0.14942205146888352</c:v>
                </c:pt>
                <c:pt idx="1">
                  <c:v>8.1802688884680938E-2</c:v>
                </c:pt>
                <c:pt idx="2">
                  <c:v>-1.3796328773529756E-2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7-4F10-8785-BADC12E5E98F}"/>
            </c:ext>
          </c:extLst>
        </c:ser>
        <c:ser>
          <c:idx val="1"/>
          <c:order val="1"/>
          <c:tx>
            <c:strRef>
              <c:f>Baleares!$Y$112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Baleares!$W$113:$W$115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Baleares!$Y$113:$Y$115</c:f>
              <c:numCache>
                <c:formatCode>General</c:formatCode>
                <c:ptCount val="3"/>
                <c:pt idx="0">
                  <c:v>-1.4017872787804452E-3</c:v>
                </c:pt>
                <c:pt idx="1">
                  <c:v>0.28508080984888268</c:v>
                </c:pt>
                <c:pt idx="2">
                  <c:v>0.17077652637818613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7-4F10-8785-BADC12E5E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461120"/>
        <c:axId val="1"/>
      </c:radarChart>
      <c:catAx>
        <c:axId val="132046112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2046112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38283417213771"/>
          <c:y val="0.4528839384096402"/>
          <c:w val="0.19396479405514963"/>
          <c:h val="0.25000832799084211"/>
        </c:manualLayout>
      </c:layout>
      <c:radarChart>
        <c:radarStyle val="marker"/>
        <c:varyColors val="0"/>
        <c:ser>
          <c:idx val="0"/>
          <c:order val="0"/>
          <c:tx>
            <c:strRef>
              <c:f>Baleares!$S$112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Baleares!$R$113:$R$115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Baleares!$S$113:$S$115</c:f>
              <c:numCache>
                <c:formatCode>General</c:formatCode>
                <c:ptCount val="3"/>
                <c:pt idx="0">
                  <c:v>64.698130390528746</c:v>
                </c:pt>
                <c:pt idx="1">
                  <c:v>16.974339743933143</c:v>
                </c:pt>
                <c:pt idx="2">
                  <c:v>18.327529865538114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B-4ACF-8ADA-3F2B542836A5}"/>
            </c:ext>
          </c:extLst>
        </c:ser>
        <c:ser>
          <c:idx val="1"/>
          <c:order val="1"/>
          <c:tx>
            <c:strRef>
              <c:f>Baleares!$T$112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Baleares!$R$113:$R$115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Baleares!$T$113:$T$115</c:f>
              <c:numCache>
                <c:formatCode>General</c:formatCode>
                <c:ptCount val="3"/>
                <c:pt idx="0">
                  <c:v>60.163753924003188</c:v>
                </c:pt>
                <c:pt idx="1">
                  <c:v>20.075668837557981</c:v>
                </c:pt>
                <c:pt idx="2">
                  <c:v>19.760577238438831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EB-4ACF-8ADA-3F2B542836A5}"/>
            </c:ext>
          </c:extLst>
        </c:ser>
        <c:ser>
          <c:idx val="2"/>
          <c:order val="2"/>
          <c:tx>
            <c:strRef>
              <c:f>Baleares!$U$112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Baleares!$R$113:$R$115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Baleares!$U$113:$U$115</c:f>
              <c:numCache>
                <c:formatCode>General</c:formatCode>
                <c:ptCount val="3"/>
                <c:pt idx="0">
                  <c:v>55.111908624969111</c:v>
                </c:pt>
                <c:pt idx="1">
                  <c:v>23.665746182857511</c:v>
                </c:pt>
                <c:pt idx="2">
                  <c:v>21.222345192173382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EB-4ACF-8ADA-3F2B5428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157312"/>
        <c:axId val="1"/>
      </c:radarChart>
      <c:catAx>
        <c:axId val="131215731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215731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431078114058729"/>
          <c:y val="0.43751358515355759"/>
          <c:w val="0.27323308585544048"/>
          <c:h val="0.30242874549785087"/>
        </c:manualLayout>
      </c:layout>
      <c:radarChart>
        <c:radarStyle val="marker"/>
        <c:varyColors val="0"/>
        <c:ser>
          <c:idx val="0"/>
          <c:order val="0"/>
          <c:tx>
            <c:strRef>
              <c:f>Baleares!$N$150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Baleares!$M$151:$M$153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Baleares!$N$151:$N$153</c:f>
              <c:numCache>
                <c:formatCode>General</c:formatCode>
                <c:ptCount val="3"/>
                <c:pt idx="0">
                  <c:v>1.1546731863420614</c:v>
                </c:pt>
                <c:pt idx="1">
                  <c:v>-0.76459688043851926</c:v>
                </c:pt>
                <c:pt idx="2">
                  <c:v>-0.50200767698335946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A-4318-9896-1E2281F8EFD3}"/>
            </c:ext>
          </c:extLst>
        </c:ser>
        <c:ser>
          <c:idx val="1"/>
          <c:order val="1"/>
          <c:tx>
            <c:strRef>
              <c:f>Baleares!$O$150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Baleares!$M$151:$M$153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Baleares!$O$151:$O$153</c:f>
              <c:numCache>
                <c:formatCode>General</c:formatCode>
                <c:ptCount val="3"/>
                <c:pt idx="0">
                  <c:v>-0.57045367540279168</c:v>
                </c:pt>
                <c:pt idx="1">
                  <c:v>-0.3670637604672754</c:v>
                </c:pt>
                <c:pt idx="2">
                  <c:v>-0.6495466704678835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A-4318-9896-1E2281F8EFD3}"/>
            </c:ext>
          </c:extLst>
        </c:ser>
        <c:ser>
          <c:idx val="2"/>
          <c:order val="2"/>
          <c:tx>
            <c:strRef>
              <c:f>Baleares!$P$150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Baleares!$M$151:$M$153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Baleares!$P$151:$P$153</c:f>
              <c:numCache>
                <c:formatCode>General</c:formatCode>
                <c:ptCount val="3"/>
                <c:pt idx="0">
                  <c:v>-0.58421951093926838</c:v>
                </c:pt>
                <c:pt idx="1">
                  <c:v>1.1316606409057934</c:v>
                </c:pt>
                <c:pt idx="2">
                  <c:v>1.1515543474512429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6A-4318-9896-1E2281F8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150240"/>
        <c:axId val="1"/>
      </c:radarChart>
      <c:catAx>
        <c:axId val="131215024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21502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CANARIAS</a:t>
            </a:r>
          </a:p>
        </c:rich>
      </c:tx>
      <c:layout>
        <c:manualLayout>
          <c:xMode val="edge"/>
          <c:yMode val="edge"/>
          <c:x val="1.874370828219709E-2"/>
          <c:y val="1.28209341815933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8479730532275203"/>
          <c:y val="0.40770570697466957"/>
          <c:w val="0.48292613103543092"/>
          <c:h val="0.53078667511796607"/>
        </c:manualLayout>
      </c:layout>
      <c:lineChart>
        <c:grouping val="standard"/>
        <c:varyColors val="0"/>
        <c:ser>
          <c:idx val="0"/>
          <c:order val="0"/>
          <c:tx>
            <c:strRef>
              <c:f>Canarias!$M$29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Canarias!$N$29:$W$29</c:f>
              <c:numCache>
                <c:formatCode>General</c:formatCode>
                <c:ptCount val="10"/>
                <c:pt idx="0">
                  <c:v>1.6859627784860445</c:v>
                </c:pt>
                <c:pt idx="1">
                  <c:v>1.6019036312548505</c:v>
                </c:pt>
                <c:pt idx="2">
                  <c:v>0.69538341601648435</c:v>
                </c:pt>
                <c:pt idx="3">
                  <c:v>4.7798338621653311E-3</c:v>
                </c:pt>
                <c:pt idx="4">
                  <c:v>-0.19630283206343591</c:v>
                </c:pt>
                <c:pt idx="5">
                  <c:v>-0.5523180438661397</c:v>
                </c:pt>
                <c:pt idx="6">
                  <c:v>-0.94459406427837822</c:v>
                </c:pt>
                <c:pt idx="7">
                  <c:v>-0.91492612996148626</c:v>
                </c:pt>
                <c:pt idx="8">
                  <c:v>-0.89349928851039762</c:v>
                </c:pt>
                <c:pt idx="9">
                  <c:v>-0.48638930093971311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8-49D1-8C6C-8F5662FF84FF}"/>
            </c:ext>
          </c:extLst>
        </c:ser>
        <c:ser>
          <c:idx val="1"/>
          <c:order val="1"/>
          <c:tx>
            <c:strRef>
              <c:f>Canarias!$M$30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Canarias!$N$30:$W$30</c:f>
              <c:numCache>
                <c:formatCode>General</c:formatCode>
                <c:ptCount val="10"/>
                <c:pt idx="0">
                  <c:v>2.2915691140592958</c:v>
                </c:pt>
                <c:pt idx="1">
                  <c:v>1.0853265723197263</c:v>
                </c:pt>
                <c:pt idx="2">
                  <c:v>0.32249120432722939</c:v>
                </c:pt>
                <c:pt idx="3">
                  <c:v>-5.6373971267514478E-2</c:v>
                </c:pt>
                <c:pt idx="4">
                  <c:v>-0.24598888109356531</c:v>
                </c:pt>
                <c:pt idx="5">
                  <c:v>-0.63652266652375844</c:v>
                </c:pt>
                <c:pt idx="6">
                  <c:v>-0.86551913454445062</c:v>
                </c:pt>
                <c:pt idx="7">
                  <c:v>-0.78201564540951674</c:v>
                </c:pt>
                <c:pt idx="8">
                  <c:v>-0.65110842881807007</c:v>
                </c:pt>
                <c:pt idx="9">
                  <c:v>-0.46185816304937705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8-49D1-8C6C-8F5662FF84FF}"/>
            </c:ext>
          </c:extLst>
        </c:ser>
        <c:ser>
          <c:idx val="2"/>
          <c:order val="2"/>
          <c:tx>
            <c:strRef>
              <c:f>Canarias!$M$31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Canarias!$N$31:$W$31</c:f>
              <c:numCache>
                <c:formatCode>General</c:formatCode>
                <c:ptCount val="10"/>
                <c:pt idx="0">
                  <c:v>1.742000800548124</c:v>
                </c:pt>
                <c:pt idx="1">
                  <c:v>1.4081095216812105</c:v>
                </c:pt>
                <c:pt idx="2">
                  <c:v>0.84552024900463763</c:v>
                </c:pt>
                <c:pt idx="3">
                  <c:v>-1.3558245629602752E-2</c:v>
                </c:pt>
                <c:pt idx="4">
                  <c:v>-0.10238813078906163</c:v>
                </c:pt>
                <c:pt idx="5">
                  <c:v>-0.47446067608416348</c:v>
                </c:pt>
                <c:pt idx="6">
                  <c:v>-1.0257514107360683</c:v>
                </c:pt>
                <c:pt idx="7">
                  <c:v>-0.87263674026384319</c:v>
                </c:pt>
                <c:pt idx="8">
                  <c:v>-0.95718097306911765</c:v>
                </c:pt>
                <c:pt idx="9">
                  <c:v>-0.54965439466212651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08-49D1-8C6C-8F5662FF84FF}"/>
            </c:ext>
          </c:extLst>
        </c:ser>
        <c:ser>
          <c:idx val="3"/>
          <c:order val="3"/>
          <c:tx>
            <c:strRef>
              <c:f>Canarias!$M$32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Canarias!$N$32:$W$32</c:f>
              <c:numCache>
                <c:formatCode>General</c:formatCode>
                <c:ptCount val="10"/>
                <c:pt idx="0">
                  <c:v>-1.1776401936017797</c:v>
                </c:pt>
                <c:pt idx="1">
                  <c:v>-0.89217912320196413</c:v>
                </c:pt>
                <c:pt idx="2">
                  <c:v>-0.61578030900531711</c:v>
                </c:pt>
                <c:pt idx="3">
                  <c:v>-0.53875113127838281</c:v>
                </c:pt>
                <c:pt idx="4">
                  <c:v>-0.39375503202768269</c:v>
                </c:pt>
                <c:pt idx="5">
                  <c:v>-0.33031923860550144</c:v>
                </c:pt>
                <c:pt idx="6">
                  <c:v>3.2171009521248663E-2</c:v>
                </c:pt>
                <c:pt idx="7">
                  <c:v>0.74355812146999578</c:v>
                </c:pt>
                <c:pt idx="8">
                  <c:v>1.2012020597300177</c:v>
                </c:pt>
                <c:pt idx="9">
                  <c:v>1.9714938369993618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08-49D1-8C6C-8F5662FF84FF}"/>
            </c:ext>
          </c:extLst>
        </c:ser>
        <c:ser>
          <c:idx val="4"/>
          <c:order val="4"/>
          <c:tx>
            <c:strRef>
              <c:f>Canarias!$M$33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Canarias!$N$33:$W$33</c:f>
              <c:numCache>
                <c:formatCode>General</c:formatCode>
                <c:ptCount val="10"/>
                <c:pt idx="0">
                  <c:v>-0.4259719974605703</c:v>
                </c:pt>
                <c:pt idx="1">
                  <c:v>1.9073373020623306E-2</c:v>
                </c:pt>
                <c:pt idx="2">
                  <c:v>-0.56902229511523972</c:v>
                </c:pt>
                <c:pt idx="3">
                  <c:v>-0.78359774159724371</c:v>
                </c:pt>
                <c:pt idx="4">
                  <c:v>-0.59286401139101796</c:v>
                </c:pt>
                <c:pt idx="5">
                  <c:v>-0.6167057276667961</c:v>
                </c:pt>
                <c:pt idx="6">
                  <c:v>-0.64054744394257435</c:v>
                </c:pt>
                <c:pt idx="7">
                  <c:v>0.17801814819247816</c:v>
                </c:pt>
                <c:pt idx="8">
                  <c:v>1.0760561279134582</c:v>
                </c:pt>
                <c:pt idx="9">
                  <c:v>2.3555615680468898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08-49D1-8C6C-8F5662FF84FF}"/>
            </c:ext>
          </c:extLst>
        </c:ser>
        <c:ser>
          <c:idx val="5"/>
          <c:order val="5"/>
          <c:tx>
            <c:strRef>
              <c:f>Canarias!$M$34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Canarias!$N$34:$W$34</c:f>
              <c:numCache>
                <c:formatCode>General</c:formatCode>
                <c:ptCount val="10"/>
                <c:pt idx="0">
                  <c:v>-0.28872105921361102</c:v>
                </c:pt>
                <c:pt idx="1">
                  <c:v>-0.56436090538841821</c:v>
                </c:pt>
                <c:pt idx="2">
                  <c:v>-0.70763133390865696</c:v>
                </c:pt>
                <c:pt idx="3">
                  <c:v>-0.76836553730310597</c:v>
                </c:pt>
                <c:pt idx="4">
                  <c:v>-0.58149106532018591</c:v>
                </c:pt>
                <c:pt idx="5">
                  <c:v>-0.80574043169969001</c:v>
                </c:pt>
                <c:pt idx="6">
                  <c:v>-0.2669190374822703</c:v>
                </c:pt>
                <c:pt idx="7">
                  <c:v>0.58647438457306489</c:v>
                </c:pt>
                <c:pt idx="8">
                  <c:v>1.2888109417755396</c:v>
                </c:pt>
                <c:pt idx="9">
                  <c:v>2.1079440439673394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08-49D1-8C6C-8F5662FF84FF}"/>
            </c:ext>
          </c:extLst>
        </c:ser>
        <c:ser>
          <c:idx val="6"/>
          <c:order val="6"/>
          <c:tx>
            <c:strRef>
              <c:f>Canarias!$M$35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Canarias!$N$35:$W$35</c:f>
              <c:numCache>
                <c:formatCode>General</c:formatCode>
                <c:ptCount val="10"/>
                <c:pt idx="0">
                  <c:v>-0.15812864808950569</c:v>
                </c:pt>
                <c:pt idx="1">
                  <c:v>-0.48303934473185484</c:v>
                </c:pt>
                <c:pt idx="2">
                  <c:v>-0.11894343844419725</c:v>
                </c:pt>
                <c:pt idx="3">
                  <c:v>-0.42181245466106038</c:v>
                </c:pt>
                <c:pt idx="4">
                  <c:v>-0.94754735073561525</c:v>
                </c:pt>
                <c:pt idx="5">
                  <c:v>-0.7524376610433503</c:v>
                </c:pt>
                <c:pt idx="6">
                  <c:v>-0.80305189016854039</c:v>
                </c:pt>
                <c:pt idx="7">
                  <c:v>0.31372658472275011</c:v>
                </c:pt>
                <c:pt idx="8">
                  <c:v>1.1113088727116323</c:v>
                </c:pt>
                <c:pt idx="9">
                  <c:v>2.259925330439736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08-49D1-8C6C-8F5662FF84FF}"/>
            </c:ext>
          </c:extLst>
        </c:ser>
        <c:ser>
          <c:idx val="7"/>
          <c:order val="7"/>
          <c:tx>
            <c:strRef>
              <c:f>Canarias!$M$36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Canarias!$N$36:$W$36</c:f>
              <c:numCache>
                <c:formatCode>General</c:formatCode>
                <c:ptCount val="10"/>
                <c:pt idx="0">
                  <c:v>-1.2809620675366684</c:v>
                </c:pt>
                <c:pt idx="1">
                  <c:v>-1.0370963061851499</c:v>
                </c:pt>
                <c:pt idx="2">
                  <c:v>-0.83038196941452669</c:v>
                </c:pt>
                <c:pt idx="3">
                  <c:v>-0.32169323284534362</c:v>
                </c:pt>
                <c:pt idx="4">
                  <c:v>-0.260726792507464</c:v>
                </c:pt>
                <c:pt idx="5">
                  <c:v>-0.11402629544444118</c:v>
                </c:pt>
                <c:pt idx="6">
                  <c:v>4.6010610442492834E-2</c:v>
                </c:pt>
                <c:pt idx="7">
                  <c:v>0.75188767747950536</c:v>
                </c:pt>
                <c:pt idx="8">
                  <c:v>1.2072307787530439</c:v>
                </c:pt>
                <c:pt idx="9">
                  <c:v>1.8397575972585449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08-49D1-8C6C-8F5662FF84FF}"/>
            </c:ext>
          </c:extLst>
        </c:ser>
        <c:ser>
          <c:idx val="8"/>
          <c:order val="8"/>
          <c:tx>
            <c:strRef>
              <c:f>Canarias!$M$37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Canarias!$N$37:$W$37</c:f>
              <c:numCache>
                <c:formatCode>General</c:formatCode>
                <c:ptCount val="10"/>
                <c:pt idx="0">
                  <c:v>-1.0123628318211266</c:v>
                </c:pt>
                <c:pt idx="1">
                  <c:v>-0.7724454988946311</c:v>
                </c:pt>
                <c:pt idx="2">
                  <c:v>-0.69811528225175978</c:v>
                </c:pt>
                <c:pt idx="3">
                  <c:v>-0.63703203491157845</c:v>
                </c:pt>
                <c:pt idx="4">
                  <c:v>-0.56270181826870713</c:v>
                </c:pt>
                <c:pt idx="5">
                  <c:v>-0.3912271600727763</c:v>
                </c:pt>
                <c:pt idx="6">
                  <c:v>0.12687652821020776</c:v>
                </c:pt>
                <c:pt idx="7">
                  <c:v>0.70238375013818155</c:v>
                </c:pt>
                <c:pt idx="8">
                  <c:v>1.2742112583709637</c:v>
                </c:pt>
                <c:pt idx="9">
                  <c:v>1.9704130895012235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08-49D1-8C6C-8F5662FF84FF}"/>
            </c:ext>
          </c:extLst>
        </c:ser>
        <c:ser>
          <c:idx val="9"/>
          <c:order val="9"/>
          <c:tx>
            <c:strRef>
              <c:f>Canarias!$M$38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Canarias!$N$28:$W$28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Canarias!$N$38:$W$38</c:f>
              <c:numCache>
                <c:formatCode>General</c:formatCode>
                <c:ptCount val="10"/>
                <c:pt idx="0">
                  <c:v>1.9058433195608766</c:v>
                </c:pt>
                <c:pt idx="1">
                  <c:v>0.37858008215385835</c:v>
                </c:pt>
                <c:pt idx="2">
                  <c:v>0.48859480688232998</c:v>
                </c:pt>
                <c:pt idx="3">
                  <c:v>0.10160183401394147</c:v>
                </c:pt>
                <c:pt idx="4">
                  <c:v>-0.90147359733388832</c:v>
                </c:pt>
                <c:pt idx="5">
                  <c:v>-1.2328120623984617</c:v>
                </c:pt>
                <c:pt idx="6">
                  <c:v>-1.1784518454738051</c:v>
                </c:pt>
                <c:pt idx="7">
                  <c:v>-0.62190676743565443</c:v>
                </c:pt>
                <c:pt idx="8">
                  <c:v>0.13913626950953767</c:v>
                </c:pt>
                <c:pt idx="9">
                  <c:v>0.92088796052126565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D08-49D1-8C6C-8F5662FF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156064"/>
        <c:axId val="1"/>
      </c:lineChart>
      <c:catAx>
        <c:axId val="131215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215606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088761871544415"/>
          <c:y val="0.43641256153869673"/>
          <c:w val="0.19825714961927421"/>
          <c:h val="0.26615295232853253"/>
        </c:manualLayout>
      </c:layout>
      <c:radarChart>
        <c:radarStyle val="marker"/>
        <c:varyColors val="0"/>
        <c:ser>
          <c:idx val="0"/>
          <c:order val="0"/>
          <c:tx>
            <c:strRef>
              <c:f>Canarias!$X$112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Canarias!$W$113:$W$115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Canarias!$X$113:$X$115</c:f>
              <c:numCache>
                <c:formatCode>General</c:formatCode>
                <c:ptCount val="3"/>
                <c:pt idx="0">
                  <c:v>-0.13804637755980037</c:v>
                </c:pt>
                <c:pt idx="1">
                  <c:v>6.9118500704867733E-2</c:v>
                </c:pt>
                <c:pt idx="2">
                  <c:v>-3.7456875308033516E-2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7-4343-B828-5663861718A4}"/>
            </c:ext>
          </c:extLst>
        </c:ser>
        <c:ser>
          <c:idx val="1"/>
          <c:order val="1"/>
          <c:tx>
            <c:strRef>
              <c:f>Canarias!$Y$112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Canarias!$W$113:$W$115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Canarias!$Y$113:$Y$115</c:f>
              <c:numCache>
                <c:formatCode>General</c:formatCode>
                <c:ptCount val="3"/>
                <c:pt idx="0">
                  <c:v>-2.3907862392533161E-2</c:v>
                </c:pt>
                <c:pt idx="1">
                  <c:v>0.30622454915648634</c:v>
                </c:pt>
                <c:pt idx="2">
                  <c:v>0.16936468549371775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E7-4343-B828-566386171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507600"/>
        <c:axId val="1"/>
      </c:radarChart>
      <c:catAx>
        <c:axId val="125750760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25750760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236227605091957"/>
          <c:y val="0.43030262451496115"/>
          <c:w val="0.19677571164534022"/>
          <c:h val="0.32212598706706591"/>
        </c:manualLayout>
      </c:layout>
      <c:radarChart>
        <c:radarStyle val="marker"/>
        <c:varyColors val="0"/>
        <c:ser>
          <c:idx val="0"/>
          <c:order val="0"/>
          <c:tx>
            <c:strRef>
              <c:f>Canarias!$S$112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Canarias!$R$113:$R$115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Canarias!$S$113:$S$115</c:f>
              <c:numCache>
                <c:formatCode>General</c:formatCode>
                <c:ptCount val="3"/>
                <c:pt idx="0">
                  <c:v>64.804734057753834</c:v>
                </c:pt>
                <c:pt idx="1">
                  <c:v>16.810365857908568</c:v>
                </c:pt>
                <c:pt idx="2">
                  <c:v>18.384900084337602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C-41C5-8205-619495FCE925}"/>
            </c:ext>
          </c:extLst>
        </c:ser>
        <c:ser>
          <c:idx val="1"/>
          <c:order val="1"/>
          <c:tx>
            <c:strRef>
              <c:f>Canarias!$T$112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Canarias!$R$113:$R$115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Canarias!$T$113:$T$115</c:f>
              <c:numCache>
                <c:formatCode>General</c:formatCode>
                <c:ptCount val="3"/>
                <c:pt idx="0">
                  <c:v>61.029585348208506</c:v>
                </c:pt>
                <c:pt idx="1">
                  <c:v>19.635989795529834</c:v>
                </c:pt>
                <c:pt idx="2">
                  <c:v>19.334424856261659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C-41C5-8205-619495FCE925}"/>
            </c:ext>
          </c:extLst>
        </c:ser>
        <c:ser>
          <c:idx val="2"/>
          <c:order val="2"/>
          <c:tx>
            <c:strRef>
              <c:f>Canarias!$U$112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Canarias!$R$113:$R$115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Canarias!$U$113:$U$115</c:f>
              <c:numCache>
                <c:formatCode>General</c:formatCode>
                <c:ptCount val="3"/>
                <c:pt idx="0">
                  <c:v>55.245594830325928</c:v>
                </c:pt>
                <c:pt idx="1">
                  <c:v>23.786856880539567</c:v>
                </c:pt>
                <c:pt idx="2">
                  <c:v>20.967548289134502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BC-41C5-8205-619495FCE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510512"/>
        <c:axId val="1"/>
      </c:radarChart>
      <c:catAx>
        <c:axId val="125751051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25751051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717024886011562"/>
          <c:y val="0.41991581037868542"/>
          <c:w val="0.26753611097847618"/>
          <c:h val="0.35195255783184615"/>
        </c:manualLayout>
      </c:layout>
      <c:radarChart>
        <c:radarStyle val="marker"/>
        <c:varyColors val="0"/>
        <c:ser>
          <c:idx val="0"/>
          <c:order val="0"/>
          <c:tx>
            <c:strRef>
              <c:f>Canarias!$N$150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Canarias!$M$151:$M$153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Canarias!$N$151:$N$153</c:f>
              <c:numCache>
                <c:formatCode>General</c:formatCode>
                <c:ptCount val="3"/>
                <c:pt idx="0">
                  <c:v>1.1464346172745583</c:v>
                </c:pt>
                <c:pt idx="1">
                  <c:v>-0.7327749170226302</c:v>
                </c:pt>
                <c:pt idx="2">
                  <c:v>-0.34395399601760873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8-4F0D-8A28-E0CAEC5384E4}"/>
            </c:ext>
          </c:extLst>
        </c:ser>
        <c:ser>
          <c:idx val="1"/>
          <c:order val="1"/>
          <c:tx>
            <c:strRef>
              <c:f>Canarias!$O$150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Canarias!$M$151:$M$153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Canarias!$O$151:$O$153</c:f>
              <c:numCache>
                <c:formatCode>General</c:formatCode>
                <c:ptCount val="3"/>
                <c:pt idx="0">
                  <c:v>-0.45377798832817101</c:v>
                </c:pt>
                <c:pt idx="1">
                  <c:v>-0.40645191078663956</c:v>
                </c:pt>
                <c:pt idx="2">
                  <c:v>-0.78262854171304364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8-4F0D-8A28-E0CAEC5384E4}"/>
            </c:ext>
          </c:extLst>
        </c:ser>
        <c:ser>
          <c:idx val="2"/>
          <c:order val="2"/>
          <c:tx>
            <c:strRef>
              <c:f>Canarias!$P$150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Canarias!$M$151:$M$153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Canarias!$P$151:$P$153</c:f>
              <c:numCache>
                <c:formatCode>General</c:formatCode>
                <c:ptCount val="3"/>
                <c:pt idx="0">
                  <c:v>-0.69265662894638913</c:v>
                </c:pt>
                <c:pt idx="1">
                  <c:v>1.1392268278092705</c:v>
                </c:pt>
                <c:pt idx="2">
                  <c:v>1.1265825377306509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08-4F0D-8A28-E0CAEC538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881888"/>
        <c:axId val="1"/>
      </c:radarChart>
      <c:catAx>
        <c:axId val="115288188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15288188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CANTABRIA</a:t>
            </a:r>
          </a:p>
        </c:rich>
      </c:tx>
      <c:layout>
        <c:manualLayout>
          <c:xMode val="edge"/>
          <c:yMode val="edge"/>
          <c:x val="1.9715852794824018E-2"/>
          <c:y val="1.23156523341859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569652825692434"/>
          <c:y val="0.40887965749497346"/>
          <c:w val="0.49180099471533245"/>
          <c:h val="0.54681496363785609"/>
        </c:manualLayout>
      </c:layout>
      <c:lineChart>
        <c:grouping val="standard"/>
        <c:varyColors val="0"/>
        <c:ser>
          <c:idx val="0"/>
          <c:order val="0"/>
          <c:tx>
            <c:strRef>
              <c:f>Cantabria!$M$29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Cantabria!$N$29:$W$29</c:f>
              <c:numCache>
                <c:formatCode>General</c:formatCode>
                <c:ptCount val="10"/>
                <c:pt idx="0">
                  <c:v>1.6540365586988592</c:v>
                </c:pt>
                <c:pt idx="1">
                  <c:v>1.4135289295423827</c:v>
                </c:pt>
                <c:pt idx="2">
                  <c:v>0.58815047493720152</c:v>
                </c:pt>
                <c:pt idx="3">
                  <c:v>0.33124459833823777</c:v>
                </c:pt>
                <c:pt idx="4">
                  <c:v>0.16179604143253834</c:v>
                </c:pt>
                <c:pt idx="5">
                  <c:v>-0.37934612416953412</c:v>
                </c:pt>
                <c:pt idx="6">
                  <c:v>-0.78930231023171016</c:v>
                </c:pt>
                <c:pt idx="7">
                  <c:v>-0.81116664015502626</c:v>
                </c:pt>
                <c:pt idx="8">
                  <c:v>-1.1445976714855961</c:v>
                </c:pt>
                <c:pt idx="9">
                  <c:v>-1.0243438569073577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C-493F-BC1C-49AB625E1B8A}"/>
            </c:ext>
          </c:extLst>
        </c:ser>
        <c:ser>
          <c:idx val="1"/>
          <c:order val="1"/>
          <c:tx>
            <c:strRef>
              <c:f>Cantabria!$M$30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Cantabria!$N$30:$W$30</c:f>
              <c:numCache>
                <c:formatCode>General</c:formatCode>
                <c:ptCount val="10"/>
                <c:pt idx="0">
                  <c:v>1.9022588371655966</c:v>
                </c:pt>
                <c:pt idx="1">
                  <c:v>1.191153758824159</c:v>
                </c:pt>
                <c:pt idx="2">
                  <c:v>0.67101310063079278</c:v>
                </c:pt>
                <c:pt idx="3">
                  <c:v>0.34078181054048123</c:v>
                </c:pt>
                <c:pt idx="4">
                  <c:v>-2.1101040900339395E-2</c:v>
                </c:pt>
                <c:pt idx="5">
                  <c:v>-0.60665492588475767</c:v>
                </c:pt>
                <c:pt idx="6">
                  <c:v>-0.8672527810039492</c:v>
                </c:pt>
                <c:pt idx="7">
                  <c:v>-0.90312455053452612</c:v>
                </c:pt>
                <c:pt idx="8">
                  <c:v>-0.89151897803933944</c:v>
                </c:pt>
                <c:pt idx="9">
                  <c:v>-0.81555523079811765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C-493F-BC1C-49AB625E1B8A}"/>
            </c:ext>
          </c:extLst>
        </c:ser>
        <c:ser>
          <c:idx val="2"/>
          <c:order val="2"/>
          <c:tx>
            <c:strRef>
              <c:f>Cantabria!$M$31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Cantabria!$N$31:$W$31</c:f>
              <c:numCache>
                <c:formatCode>General</c:formatCode>
                <c:ptCount val="10"/>
                <c:pt idx="0">
                  <c:v>1.5987514842544088</c:v>
                </c:pt>
                <c:pt idx="1">
                  <c:v>1.2294135559915382</c:v>
                </c:pt>
                <c:pt idx="2">
                  <c:v>0.72358117597934601</c:v>
                </c:pt>
                <c:pt idx="3">
                  <c:v>0.5340947606096994</c:v>
                </c:pt>
                <c:pt idx="4">
                  <c:v>0.14227539323517591</c:v>
                </c:pt>
                <c:pt idx="5">
                  <c:v>-0.28968940112444219</c:v>
                </c:pt>
                <c:pt idx="6">
                  <c:v>-0.71523092716644521</c:v>
                </c:pt>
                <c:pt idx="7">
                  <c:v>-0.90150570837728417</c:v>
                </c:pt>
                <c:pt idx="8">
                  <c:v>-1.1520131727642746</c:v>
                </c:pt>
                <c:pt idx="9">
                  <c:v>-1.1696771606377163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C-493F-BC1C-49AB625E1B8A}"/>
            </c:ext>
          </c:extLst>
        </c:ser>
        <c:ser>
          <c:idx val="3"/>
          <c:order val="3"/>
          <c:tx>
            <c:strRef>
              <c:f>Cantabria!$M$32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Cantabria!$N$32:$W$32</c:f>
              <c:numCache>
                <c:formatCode>General</c:formatCode>
                <c:ptCount val="10"/>
                <c:pt idx="0">
                  <c:v>-1.678359738658308</c:v>
                </c:pt>
                <c:pt idx="1">
                  <c:v>-1.1588674385974032</c:v>
                </c:pt>
                <c:pt idx="2">
                  <c:v>-0.79921892317062293</c:v>
                </c:pt>
                <c:pt idx="3">
                  <c:v>-7.9921892317062287E-2</c:v>
                </c:pt>
                <c:pt idx="4">
                  <c:v>0.35964851542678028</c:v>
                </c:pt>
                <c:pt idx="5">
                  <c:v>0.23976567695118686</c:v>
                </c:pt>
                <c:pt idx="6">
                  <c:v>-3.9960946158531144E-2</c:v>
                </c:pt>
                <c:pt idx="7">
                  <c:v>0.51949230006090485</c:v>
                </c:pt>
                <c:pt idx="8">
                  <c:v>0.95906270780474745</c:v>
                </c:pt>
                <c:pt idx="9">
                  <c:v>1.678359738658308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C-493F-BC1C-49AB625E1B8A}"/>
            </c:ext>
          </c:extLst>
        </c:ser>
        <c:ser>
          <c:idx val="4"/>
          <c:order val="4"/>
          <c:tx>
            <c:strRef>
              <c:f>Cantabria!$M$33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Cantabria!$N$33:$W$33</c:f>
              <c:numCache>
                <c:formatCode>General</c:formatCode>
                <c:ptCount val="10"/>
                <c:pt idx="0">
                  <c:v>-1.5155857231001155</c:v>
                </c:pt>
                <c:pt idx="1">
                  <c:v>-0.62793247963584009</c:v>
                </c:pt>
                <c:pt idx="2">
                  <c:v>-0.82518875596123464</c:v>
                </c:pt>
                <c:pt idx="3">
                  <c:v>0.19396867171997056</c:v>
                </c:pt>
                <c:pt idx="4">
                  <c:v>0.62135727042499211</c:v>
                </c:pt>
                <c:pt idx="5">
                  <c:v>0.29259680988266784</c:v>
                </c:pt>
                <c:pt idx="6">
                  <c:v>-0.62793247963584009</c:v>
                </c:pt>
                <c:pt idx="7">
                  <c:v>-0.36492411120198071</c:v>
                </c:pt>
                <c:pt idx="8">
                  <c:v>0.917241684913084</c:v>
                </c:pt>
                <c:pt idx="9">
                  <c:v>1.9363991125942892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1C-493F-BC1C-49AB625E1B8A}"/>
            </c:ext>
          </c:extLst>
        </c:ser>
        <c:ser>
          <c:idx val="5"/>
          <c:order val="5"/>
          <c:tx>
            <c:strRef>
              <c:f>Cantabria!$M$34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Cantabria!$N$34:$W$34</c:f>
              <c:numCache>
                <c:formatCode>General</c:formatCode>
                <c:ptCount val="10"/>
                <c:pt idx="0">
                  <c:v>-1.1415304596265101</c:v>
                </c:pt>
                <c:pt idx="1">
                  <c:v>-1.0011981860819201</c:v>
                </c:pt>
                <c:pt idx="2">
                  <c:v>-0.85118782470666876</c:v>
                </c:pt>
                <c:pt idx="3">
                  <c:v>-0.39631769666558392</c:v>
                </c:pt>
                <c:pt idx="4">
                  <c:v>-0.25598542312099393</c:v>
                </c:pt>
                <c:pt idx="5">
                  <c:v>-0.32857108185095429</c:v>
                </c:pt>
                <c:pt idx="6">
                  <c:v>9.7264782698146424E-2</c:v>
                </c:pt>
                <c:pt idx="7">
                  <c:v>0.76505284301378162</c:v>
                </c:pt>
                <c:pt idx="8">
                  <c:v>1.2392791467161892</c:v>
                </c:pt>
                <c:pt idx="9">
                  <c:v>1.8731938996245097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1C-493F-BC1C-49AB625E1B8A}"/>
            </c:ext>
          </c:extLst>
        </c:ser>
        <c:ser>
          <c:idx val="6"/>
          <c:order val="6"/>
          <c:tx>
            <c:strRef>
              <c:f>Cantabria!$M$35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Cantabria!$N$35:$W$35</c:f>
              <c:numCache>
                <c:formatCode>General</c:formatCode>
                <c:ptCount val="10"/>
                <c:pt idx="0">
                  <c:v>-0.5339248235017976</c:v>
                </c:pt>
                <c:pt idx="1">
                  <c:v>-0.67726034658952849</c:v>
                </c:pt>
                <c:pt idx="2">
                  <c:v>0.69159389889830158</c:v>
                </c:pt>
                <c:pt idx="3">
                  <c:v>0.28308765809826852</c:v>
                </c:pt>
                <c:pt idx="4">
                  <c:v>-0.72742777967023431</c:v>
                </c:pt>
                <c:pt idx="5">
                  <c:v>-0.34042186733336088</c:v>
                </c:pt>
                <c:pt idx="6">
                  <c:v>-1.4369386189545021</c:v>
                </c:pt>
                <c:pt idx="7">
                  <c:v>-0.14691891116492417</c:v>
                </c:pt>
                <c:pt idx="8">
                  <c:v>0.81342909352287285</c:v>
                </c:pt>
                <c:pt idx="9">
                  <c:v>2.0747816966949046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1C-493F-BC1C-49AB625E1B8A}"/>
            </c:ext>
          </c:extLst>
        </c:ser>
        <c:ser>
          <c:idx val="7"/>
          <c:order val="7"/>
          <c:tx>
            <c:strRef>
              <c:f>Cantabria!$M$36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Cantabria!$N$36:$W$36</c:f>
              <c:numCache>
                <c:formatCode>General</c:formatCode>
                <c:ptCount val="10"/>
                <c:pt idx="0">
                  <c:v>-1.3311423225402279</c:v>
                </c:pt>
                <c:pt idx="1">
                  <c:v>-1.0178909563157956</c:v>
                </c:pt>
                <c:pt idx="2">
                  <c:v>-0.79263154689597892</c:v>
                </c:pt>
                <c:pt idx="3">
                  <c:v>-0.19428624062459116</c:v>
                </c:pt>
                <c:pt idx="4">
                  <c:v>-4.6459753192836531E-2</c:v>
                </c:pt>
                <c:pt idx="5">
                  <c:v>-0.27523884088483774</c:v>
                </c:pt>
                <c:pt idx="6">
                  <c:v>-0.14501074481400628</c:v>
                </c:pt>
                <c:pt idx="7">
                  <c:v>0.72083011014341369</c:v>
                </c:pt>
                <c:pt idx="8">
                  <c:v>1.2593408857876627</c:v>
                </c:pt>
                <c:pt idx="9">
                  <c:v>1.8224894093372042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1C-493F-BC1C-49AB625E1B8A}"/>
            </c:ext>
          </c:extLst>
        </c:ser>
        <c:ser>
          <c:idx val="8"/>
          <c:order val="8"/>
          <c:tx>
            <c:strRef>
              <c:f>Cantabria!$M$37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Cantabria!$N$37:$W$37</c:f>
              <c:numCache>
                <c:formatCode>General</c:formatCode>
                <c:ptCount val="10"/>
                <c:pt idx="0">
                  <c:v>-1.0165908036870004</c:v>
                </c:pt>
                <c:pt idx="1">
                  <c:v>-0.91201864166188651</c:v>
                </c:pt>
                <c:pt idx="2">
                  <c:v>-0.60203687565886999</c:v>
                </c:pt>
                <c:pt idx="3">
                  <c:v>-0.35928007095771247</c:v>
                </c:pt>
                <c:pt idx="4">
                  <c:v>-0.60577159573119543</c:v>
                </c:pt>
                <c:pt idx="5">
                  <c:v>-0.54975079464631293</c:v>
                </c:pt>
                <c:pt idx="6">
                  <c:v>4.0334976781116083E-2</c:v>
                </c:pt>
                <c:pt idx="7">
                  <c:v>0.79474843139086715</c:v>
                </c:pt>
                <c:pt idx="8">
                  <c:v>1.2989356411548096</c:v>
                </c:pt>
                <c:pt idx="9">
                  <c:v>1.9114297330161918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1C-493F-BC1C-49AB625E1B8A}"/>
            </c:ext>
          </c:extLst>
        </c:ser>
        <c:ser>
          <c:idx val="9"/>
          <c:order val="9"/>
          <c:tx>
            <c:strRef>
              <c:f>Cantabria!$M$38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Cantabria!$N$28:$W$28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Cantabria!$N$38:$W$38</c:f>
              <c:numCache>
                <c:formatCode>General</c:formatCode>
                <c:ptCount val="10"/>
                <c:pt idx="0">
                  <c:v>1.604031517369894</c:v>
                </c:pt>
                <c:pt idx="1">
                  <c:v>0.50670613325366876</c:v>
                </c:pt>
                <c:pt idx="2">
                  <c:v>0.42494463404500882</c:v>
                </c:pt>
                <c:pt idx="3">
                  <c:v>-7.9609880808432024E-2</c:v>
                </c:pt>
                <c:pt idx="4">
                  <c:v>-0.86064736009115705</c:v>
                </c:pt>
                <c:pt idx="5">
                  <c:v>-1.4996780249588413</c:v>
                </c:pt>
                <c:pt idx="6">
                  <c:v>-1.0747333909138324</c:v>
                </c:pt>
                <c:pt idx="7">
                  <c:v>-0.49379642285230135</c:v>
                </c:pt>
                <c:pt idx="8">
                  <c:v>0.23129897802449847</c:v>
                </c:pt>
                <c:pt idx="9">
                  <c:v>1.2414838169314941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1C-493F-BC1C-49AB625E1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714672"/>
        <c:axId val="1"/>
      </c:lineChart>
      <c:catAx>
        <c:axId val="141671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1671467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580991654461462"/>
          <c:y val="0.4319793375508269"/>
          <c:w val="0.18986106809765899"/>
          <c:h val="0.2829464660957916"/>
        </c:manualLayout>
      </c:layout>
      <c:radarChart>
        <c:radarStyle val="marker"/>
        <c:varyColors val="0"/>
        <c:ser>
          <c:idx val="0"/>
          <c:order val="0"/>
          <c:tx>
            <c:strRef>
              <c:f>Cantabria!$X$112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Cantabria!$W$113:$W$115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Cantabria!$X$113:$X$115</c:f>
              <c:numCache>
                <c:formatCode>General</c:formatCode>
                <c:ptCount val="3"/>
                <c:pt idx="0">
                  <c:v>-0.1101492865788798</c:v>
                </c:pt>
                <c:pt idx="1">
                  <c:v>0.10461856278589346</c:v>
                </c:pt>
                <c:pt idx="2">
                  <c:v>5.9814260979065012E-3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5-4717-B8D9-7FEA348A06BA}"/>
            </c:ext>
          </c:extLst>
        </c:ser>
        <c:ser>
          <c:idx val="1"/>
          <c:order val="1"/>
          <c:tx>
            <c:strRef>
              <c:f>Cantabria!$Y$112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Cantabria!$W$113:$W$115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Cantabria!$Y$113:$Y$115</c:f>
              <c:numCache>
                <c:formatCode>General</c:formatCode>
                <c:ptCount val="3"/>
                <c:pt idx="0">
                  <c:v>-7.3660346248969499E-2</c:v>
                </c:pt>
                <c:pt idx="1">
                  <c:v>0.22415174993320866</c:v>
                </c:pt>
                <c:pt idx="2">
                  <c:v>6.7438585510874671E-2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5-4717-B8D9-7FEA348A0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325792"/>
        <c:axId val="1"/>
      </c:radarChart>
      <c:catAx>
        <c:axId val="126632579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26632579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816113662471547"/>
          <c:y val="0.43270654979158107"/>
          <c:w val="0.20371034897078466"/>
          <c:h val="0.31731813651382612"/>
        </c:manualLayout>
      </c:layout>
      <c:radarChart>
        <c:radarStyle val="marker"/>
        <c:varyColors val="0"/>
        <c:ser>
          <c:idx val="0"/>
          <c:order val="0"/>
          <c:tx>
            <c:strRef>
              <c:f>Cantabria!$S$112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Cantabria!$R$113:$R$115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Cantabria!$S$113:$S$115</c:f>
              <c:numCache>
                <c:formatCode>General</c:formatCode>
                <c:ptCount val="3"/>
                <c:pt idx="0">
                  <c:v>67.494367836011193</c:v>
                </c:pt>
                <c:pt idx="1">
                  <c:v>16.777659495457133</c:v>
                </c:pt>
                <c:pt idx="2">
                  <c:v>15.727972668531676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E-4DF2-AACD-30B282AB2546}"/>
            </c:ext>
          </c:extLst>
        </c:ser>
        <c:ser>
          <c:idx val="1"/>
          <c:order val="1"/>
          <c:tx>
            <c:strRef>
              <c:f>Cantabria!$T$112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Cantabria!$R$113:$R$115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Cantabria!$T$113:$T$115</c:f>
              <c:numCache>
                <c:formatCode>General</c:formatCode>
                <c:ptCount val="3"/>
                <c:pt idx="0">
                  <c:v>63.612764506909301</c:v>
                </c:pt>
                <c:pt idx="1">
                  <c:v>19.629231455017436</c:v>
                </c:pt>
                <c:pt idx="2">
                  <c:v>16.758004038073263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E-4DF2-AACD-30B282AB2546}"/>
            </c:ext>
          </c:extLst>
        </c:ser>
        <c:ser>
          <c:idx val="2"/>
          <c:order val="2"/>
          <c:tx>
            <c:strRef>
              <c:f>Cantabria!$U$112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Cantabria!$R$113:$R$115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Cantabria!$U$113:$U$115</c:f>
              <c:numCache>
                <c:formatCode>General</c:formatCode>
                <c:ptCount val="3"/>
                <c:pt idx="0">
                  <c:v>58.433656621337008</c:v>
                </c:pt>
                <c:pt idx="1">
                  <c:v>23.827972646194649</c:v>
                </c:pt>
                <c:pt idx="2">
                  <c:v>17.738370732468344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DE-4DF2-AACD-30B282AB2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316640"/>
        <c:axId val="1"/>
      </c:radarChart>
      <c:catAx>
        <c:axId val="126631664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2663166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770939453489193"/>
          <c:y val="0.42798803623381948"/>
          <c:w val="0.26461330260922128"/>
          <c:h val="0.32151296380491801"/>
        </c:manualLayout>
      </c:layout>
      <c:radarChart>
        <c:radarStyle val="marker"/>
        <c:varyColors val="0"/>
        <c:ser>
          <c:idx val="0"/>
          <c:order val="0"/>
          <c:tx>
            <c:strRef>
              <c:f>Cantabria!$N$150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Cantabria!$M$151:$M$153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Cantabria!$N$151:$N$153</c:f>
              <c:numCache>
                <c:formatCode>General</c:formatCode>
                <c:ptCount val="3"/>
                <c:pt idx="0">
                  <c:v>1.0731552216585294</c:v>
                </c:pt>
                <c:pt idx="1">
                  <c:v>-0.84187021306523913</c:v>
                </c:pt>
                <c:pt idx="2">
                  <c:v>-0.64874881421549235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D-4B99-8E1C-D060310FDBAD}"/>
            </c:ext>
          </c:extLst>
        </c:ser>
        <c:ser>
          <c:idx val="1"/>
          <c:order val="1"/>
          <c:tx>
            <c:strRef>
              <c:f>Cantabria!$O$150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Cantabria!$M$151:$M$153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Cantabria!$O$151:$O$153</c:f>
              <c:numCache>
                <c:formatCode>General</c:formatCode>
                <c:ptCount val="3"/>
                <c:pt idx="0">
                  <c:v>-0.16745242519399042</c:v>
                </c:pt>
                <c:pt idx="1">
                  <c:v>-0.26349232443805448</c:v>
                </c:pt>
                <c:pt idx="2">
                  <c:v>-0.50287629977650583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D-4B99-8E1C-D060310FDBAD}"/>
            </c:ext>
          </c:extLst>
        </c:ser>
        <c:ser>
          <c:idx val="2"/>
          <c:order val="2"/>
          <c:tx>
            <c:strRef>
              <c:f>Cantabria!$P$150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Cantabria!$M$151:$M$153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Cantabria!$P$151:$P$153</c:f>
              <c:numCache>
                <c:formatCode>General</c:formatCode>
                <c:ptCount val="3"/>
                <c:pt idx="0">
                  <c:v>-0.90570279646453755</c:v>
                </c:pt>
                <c:pt idx="1">
                  <c:v>1.1053625375032936</c:v>
                </c:pt>
                <c:pt idx="2">
                  <c:v>1.1516251139919982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D-4B99-8E1C-D060310FD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23616"/>
        <c:axId val="1"/>
      </c:radarChart>
      <c:catAx>
        <c:axId val="109542361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09542361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CASTILLAYLEON</a:t>
            </a:r>
          </a:p>
        </c:rich>
      </c:tx>
      <c:layout>
        <c:manualLayout>
          <c:xMode val="edge"/>
          <c:yMode val="edge"/>
          <c:x val="2.8447280434674743E-2"/>
          <c:y val="1.2346076561448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528527650359372"/>
          <c:y val="0.40988974184010296"/>
          <c:w val="0.49345090292455035"/>
          <c:h val="0.54569658401604071"/>
        </c:manualLayout>
      </c:layout>
      <c:lineChart>
        <c:grouping val="standard"/>
        <c:varyColors val="0"/>
        <c:ser>
          <c:idx val="0"/>
          <c:order val="0"/>
          <c:tx>
            <c:strRef>
              <c:f>Castilllayleon!$M$29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Castilllayleon!$N$29:$W$29</c:f>
              <c:numCache>
                <c:formatCode>General</c:formatCode>
                <c:ptCount val="10"/>
                <c:pt idx="0">
                  <c:v>1.4282473306647647</c:v>
                </c:pt>
                <c:pt idx="1">
                  <c:v>1.4699101745898644</c:v>
                </c:pt>
                <c:pt idx="2">
                  <c:v>0.79429648931797925</c:v>
                </c:pt>
                <c:pt idx="3">
                  <c:v>0.34050929737702973</c:v>
                </c:pt>
                <c:pt idx="4">
                  <c:v>0.18174008133813668</c:v>
                </c:pt>
                <c:pt idx="5">
                  <c:v>-0.30132370363126121</c:v>
                </c:pt>
                <c:pt idx="6">
                  <c:v>-0.74722873591070538</c:v>
                </c:pt>
                <c:pt idx="7">
                  <c:v>-0.94090465902197917</c:v>
                </c:pt>
                <c:pt idx="8">
                  <c:v>-1.1807475172934982</c:v>
                </c:pt>
                <c:pt idx="9">
                  <c:v>-1.0444987574303348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4-410A-ABA0-FFCBC6A2AE16}"/>
            </c:ext>
          </c:extLst>
        </c:ser>
        <c:ser>
          <c:idx val="1"/>
          <c:order val="1"/>
          <c:tx>
            <c:strRef>
              <c:f>Castilllayleon!$M$30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Castilllayleon!$N$30:$W$30</c:f>
              <c:numCache>
                <c:formatCode>General</c:formatCode>
                <c:ptCount val="10"/>
                <c:pt idx="0">
                  <c:v>1.9366021633536534</c:v>
                </c:pt>
                <c:pt idx="1">
                  <c:v>1.1822444904225855</c:v>
                </c:pt>
                <c:pt idx="2">
                  <c:v>0.59128243699511962</c:v>
                </c:pt>
                <c:pt idx="3">
                  <c:v>0.26769503366445691</c:v>
                </c:pt>
                <c:pt idx="4">
                  <c:v>3.6727607164712961E-2</c:v>
                </c:pt>
                <c:pt idx="5">
                  <c:v>-0.44617780662668105</c:v>
                </c:pt>
                <c:pt idx="6">
                  <c:v>-0.75869741398383772</c:v>
                </c:pt>
                <c:pt idx="7">
                  <c:v>-0.83092934560040332</c:v>
                </c:pt>
                <c:pt idx="8">
                  <c:v>-0.93286957167216922</c:v>
                </c:pt>
                <c:pt idx="9">
                  <c:v>-1.0458775937174412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4-410A-ABA0-FFCBC6A2AE16}"/>
            </c:ext>
          </c:extLst>
        </c:ser>
        <c:ser>
          <c:idx val="2"/>
          <c:order val="2"/>
          <c:tx>
            <c:strRef>
              <c:f>Castilllayleon!$M$31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Castilllayleon!$N$31:$W$31</c:f>
              <c:numCache>
                <c:formatCode>General</c:formatCode>
                <c:ptCount val="10"/>
                <c:pt idx="0">
                  <c:v>1.5017135423167787</c:v>
                </c:pt>
                <c:pt idx="1">
                  <c:v>1.2155557519629481</c:v>
                </c:pt>
                <c:pt idx="2">
                  <c:v>0.84996507903703222</c:v>
                </c:pt>
                <c:pt idx="3">
                  <c:v>0.37669133517657366</c:v>
                </c:pt>
                <c:pt idx="4">
                  <c:v>0.18492240946907049</c:v>
                </c:pt>
                <c:pt idx="5">
                  <c:v>-0.13613267239132482</c:v>
                </c:pt>
                <c:pt idx="6">
                  <c:v>-0.63566247367100825</c:v>
                </c:pt>
                <c:pt idx="7">
                  <c:v>-0.79020762177150905</c:v>
                </c:pt>
                <c:pt idx="8">
                  <c:v>-1.1664336597279972</c:v>
                </c:pt>
                <c:pt idx="9">
                  <c:v>-1.4004116904005834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54-410A-ABA0-FFCBC6A2AE16}"/>
            </c:ext>
          </c:extLst>
        </c:ser>
        <c:ser>
          <c:idx val="3"/>
          <c:order val="3"/>
          <c:tx>
            <c:strRef>
              <c:f>Castilllayleon!$M$32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Castilllayleon!$N$32:$W$32</c:f>
              <c:numCache>
                <c:formatCode>General</c:formatCode>
                <c:ptCount val="10"/>
                <c:pt idx="0">
                  <c:v>-1.6473666558081461</c:v>
                </c:pt>
                <c:pt idx="1">
                  <c:v>-1.3717028914493534</c:v>
                </c:pt>
                <c:pt idx="2">
                  <c:v>-0.35726023860899631</c:v>
                </c:pt>
                <c:pt idx="3">
                  <c:v>-0.3131540363115895</c:v>
                </c:pt>
                <c:pt idx="4">
                  <c:v>8.3801784365071977E-2</c:v>
                </c:pt>
                <c:pt idx="5">
                  <c:v>0.16098763838553393</c:v>
                </c:pt>
                <c:pt idx="6">
                  <c:v>-1.5437170804093393E-2</c:v>
                </c:pt>
                <c:pt idx="7">
                  <c:v>0.84463377399533979</c:v>
                </c:pt>
                <c:pt idx="8">
                  <c:v>1.2305630440976496</c:v>
                </c:pt>
                <c:pt idx="9">
                  <c:v>1.3849347521385733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54-410A-ABA0-FFCBC6A2AE16}"/>
            </c:ext>
          </c:extLst>
        </c:ser>
        <c:ser>
          <c:idx val="4"/>
          <c:order val="4"/>
          <c:tx>
            <c:strRef>
              <c:f>Castilllayleon!$M$33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Castilllayleon!$N$33:$W$33</c:f>
              <c:numCache>
                <c:formatCode>General</c:formatCode>
                <c:ptCount val="10"/>
                <c:pt idx="0">
                  <c:v>-1.3412332586565614</c:v>
                </c:pt>
                <c:pt idx="1">
                  <c:v>-0.99596529108160503</c:v>
                </c:pt>
                <c:pt idx="2">
                  <c:v>-0.92956760500949798</c:v>
                </c:pt>
                <c:pt idx="3">
                  <c:v>-0.2124725954307424</c:v>
                </c:pt>
                <c:pt idx="4">
                  <c:v>-0.1792737523946889</c:v>
                </c:pt>
                <c:pt idx="5">
                  <c:v>0.199193058216321</c:v>
                </c:pt>
                <c:pt idx="6">
                  <c:v>-8.6316991893739106E-2</c:v>
                </c:pt>
                <c:pt idx="7">
                  <c:v>0.3784668106110099</c:v>
                </c:pt>
                <c:pt idx="8">
                  <c:v>1.4076309447286683</c:v>
                </c:pt>
                <c:pt idx="9">
                  <c:v>1.7595386809108355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54-410A-ABA0-FFCBC6A2AE16}"/>
            </c:ext>
          </c:extLst>
        </c:ser>
        <c:ser>
          <c:idx val="5"/>
          <c:order val="5"/>
          <c:tx>
            <c:strRef>
              <c:f>Castilllayleon!$M$34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Castilllayleon!$N$34:$W$34</c:f>
              <c:numCache>
                <c:formatCode>General</c:formatCode>
                <c:ptCount val="10"/>
                <c:pt idx="0">
                  <c:v>-1.1910281911948783</c:v>
                </c:pt>
                <c:pt idx="1">
                  <c:v>-0.92431482973053325</c:v>
                </c:pt>
                <c:pt idx="2">
                  <c:v>-0.79168687402968407</c:v>
                </c:pt>
                <c:pt idx="3">
                  <c:v>-0.59493111557238032</c:v>
                </c:pt>
                <c:pt idx="4">
                  <c:v>-0.37048380592478941</c:v>
                </c:pt>
                <c:pt idx="5">
                  <c:v>-0.24222820041188031</c:v>
                </c:pt>
                <c:pt idx="6">
                  <c:v>0.22269836957241515</c:v>
                </c:pt>
                <c:pt idx="7">
                  <c:v>0.83919974607196679</c:v>
                </c:pt>
                <c:pt idx="8">
                  <c:v>1.2647751643648015</c:v>
                </c:pt>
                <c:pt idx="9">
                  <c:v>1.7879997368549647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54-410A-ABA0-FFCBC6A2AE16}"/>
            </c:ext>
          </c:extLst>
        </c:ser>
        <c:ser>
          <c:idx val="6"/>
          <c:order val="6"/>
          <c:tx>
            <c:strRef>
              <c:f>Castilllayleon!$M$35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Castilllayleon!$N$35:$W$35</c:f>
              <c:numCache>
                <c:formatCode>General</c:formatCode>
                <c:ptCount val="10"/>
                <c:pt idx="0">
                  <c:v>-0.23861439884739669</c:v>
                </c:pt>
                <c:pt idx="1">
                  <c:v>-0.289592002545279</c:v>
                </c:pt>
                <c:pt idx="2">
                  <c:v>1.6985345416721309</c:v>
                </c:pt>
                <c:pt idx="3">
                  <c:v>0.65545434293084681</c:v>
                </c:pt>
                <c:pt idx="4">
                  <c:v>-0.58565423940605699</c:v>
                </c:pt>
                <c:pt idx="5">
                  <c:v>-0.41311465765937838</c:v>
                </c:pt>
                <c:pt idx="6">
                  <c:v>-1.816959436416445</c:v>
                </c:pt>
                <c:pt idx="7">
                  <c:v>-0.58369356234075376</c:v>
                </c:pt>
                <c:pt idx="8">
                  <c:v>0.51232491716371575</c:v>
                </c:pt>
                <c:pt idx="9">
                  <c:v>1.061314495448602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54-410A-ABA0-FFCBC6A2AE16}"/>
            </c:ext>
          </c:extLst>
        </c:ser>
        <c:ser>
          <c:idx val="7"/>
          <c:order val="7"/>
          <c:tx>
            <c:strRef>
              <c:f>Castilllayleon!$M$36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Castilllayleon!$N$36:$W$36</c:f>
              <c:numCache>
                <c:formatCode>General</c:formatCode>
                <c:ptCount val="10"/>
                <c:pt idx="0">
                  <c:v>-1.4531700199377653</c:v>
                </c:pt>
                <c:pt idx="1">
                  <c:v>-1.1780135664584253</c:v>
                </c:pt>
                <c:pt idx="2">
                  <c:v>-0.96304758717769068</c:v>
                </c:pt>
                <c:pt idx="3">
                  <c:v>-0.22479299547642523</c:v>
                </c:pt>
                <c:pt idx="4">
                  <c:v>6.0190474198605667E-2</c:v>
                </c:pt>
                <c:pt idx="5">
                  <c:v>1.3512147269074742E-2</c:v>
                </c:pt>
                <c:pt idx="6">
                  <c:v>0.15231875103320616</c:v>
                </c:pt>
                <c:pt idx="7">
                  <c:v>0.84880852390278605</c:v>
                </c:pt>
                <c:pt idx="8">
                  <c:v>1.3020796459290205</c:v>
                </c:pt>
                <c:pt idx="9">
                  <c:v>1.4421146267176133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54-410A-ABA0-FFCBC6A2AE16}"/>
            </c:ext>
          </c:extLst>
        </c:ser>
        <c:ser>
          <c:idx val="8"/>
          <c:order val="8"/>
          <c:tx>
            <c:strRef>
              <c:f>Castilllayleon!$M$37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Castilllayleon!$N$37:$W$37</c:f>
              <c:numCache>
                <c:formatCode>General</c:formatCode>
                <c:ptCount val="10"/>
                <c:pt idx="0">
                  <c:v>-1.4147820112776994</c:v>
                </c:pt>
                <c:pt idx="1">
                  <c:v>-1.1145010904818748</c:v>
                </c:pt>
                <c:pt idx="2">
                  <c:v>-0.55660651109445836</c:v>
                </c:pt>
                <c:pt idx="3">
                  <c:v>-0.42860472448176101</c:v>
                </c:pt>
                <c:pt idx="4">
                  <c:v>-0.2659861024958185</c:v>
                </c:pt>
                <c:pt idx="5">
                  <c:v>-0.25793567566483128</c:v>
                </c:pt>
                <c:pt idx="6">
                  <c:v>0.25326642810285926</c:v>
                </c:pt>
                <c:pt idx="7">
                  <c:v>0.86831903799028531</c:v>
                </c:pt>
                <c:pt idx="8">
                  <c:v>1.2949916600326097</c:v>
                </c:pt>
                <c:pt idx="9">
                  <c:v>1.6218389893706922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54-410A-ABA0-FFCBC6A2AE16}"/>
            </c:ext>
          </c:extLst>
        </c:ser>
        <c:ser>
          <c:idx val="9"/>
          <c:order val="9"/>
          <c:tx>
            <c:strRef>
              <c:f>Castilllayleon!$M$38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Castilllayleon!$N$28:$W$28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Castilllayleon!$N$38:$W$38</c:f>
              <c:numCache>
                <c:formatCode>General</c:formatCode>
                <c:ptCount val="10"/>
                <c:pt idx="0">
                  <c:v>0.66111104702460877</c:v>
                </c:pt>
                <c:pt idx="1">
                  <c:v>-8.7489860686480944E-2</c:v>
                </c:pt>
                <c:pt idx="2">
                  <c:v>-2.0896528405433094E-2</c:v>
                </c:pt>
                <c:pt idx="3">
                  <c:v>-0.19886146812202651</c:v>
                </c:pt>
                <c:pt idx="4">
                  <c:v>-0.7982014586514572</c:v>
                </c:pt>
                <c:pt idx="5">
                  <c:v>-1.3286517950970453</c:v>
                </c:pt>
                <c:pt idx="6">
                  <c:v>-1.1116493847329412</c:v>
                </c:pt>
                <c:pt idx="7">
                  <c:v>-8.6341699785083575E-2</c:v>
                </c:pt>
                <c:pt idx="8">
                  <c:v>1.0078556392466165</c:v>
                </c:pt>
                <c:pt idx="9">
                  <c:v>1.9631255092092341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54-410A-ABA0-FFCBC6A2A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406144"/>
        <c:axId val="1"/>
      </c:lineChart>
      <c:catAx>
        <c:axId val="149340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614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720733316623509"/>
          <c:y val="0.43622812616249995"/>
          <c:w val="0.18705637212583237"/>
          <c:h val="0.26749837925058961"/>
        </c:manualLayout>
      </c:layout>
      <c:radarChart>
        <c:radarStyle val="marker"/>
        <c:varyColors val="0"/>
        <c:ser>
          <c:idx val="0"/>
          <c:order val="0"/>
          <c:tx>
            <c:strRef>
              <c:f>Castilllayleon!$X$112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Castilllayleon!$W$113:$W$115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Castilllayleon!$X$113:$X$115</c:f>
              <c:numCache>
                <c:formatCode>General</c:formatCode>
                <c:ptCount val="3"/>
                <c:pt idx="0">
                  <c:v>-9.4994591405251252E-2</c:v>
                </c:pt>
                <c:pt idx="1">
                  <c:v>0.13181711789030195</c:v>
                </c:pt>
                <c:pt idx="2">
                  <c:v>-7.8287078717657654E-5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4-4575-A745-847B62A155F4}"/>
            </c:ext>
          </c:extLst>
        </c:ser>
        <c:ser>
          <c:idx val="1"/>
          <c:order val="1"/>
          <c:tx>
            <c:strRef>
              <c:f>Castilllayleon!$Y$112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Castilllayleon!$W$113:$W$115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Castilllayleon!$Y$113:$Y$115</c:f>
              <c:numCache>
                <c:formatCode>General</c:formatCode>
                <c:ptCount val="3"/>
                <c:pt idx="0">
                  <c:v>-8.6710855155927413E-2</c:v>
                </c:pt>
                <c:pt idx="1">
                  <c:v>0.17471478302829765</c:v>
                </c:pt>
                <c:pt idx="2">
                  <c:v>4.4313955764337443E-2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4-4575-A745-847B62A15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94496"/>
        <c:axId val="1"/>
      </c:radarChart>
      <c:catAx>
        <c:axId val="149339449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449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865019502254995"/>
          <c:y val="0.44497981841216638"/>
          <c:w val="0.20443599744746152"/>
          <c:h val="0.28103988531294721"/>
        </c:manualLayout>
      </c:layout>
      <c:radarChart>
        <c:radarStyle val="marker"/>
        <c:varyColors val="0"/>
        <c:ser>
          <c:idx val="0"/>
          <c:order val="0"/>
          <c:tx>
            <c:strRef>
              <c:f>Castilllayleon!$S$112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Castilllayleon!$R$113:$R$115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Castilllayleon!$S$113:$S$115</c:f>
              <c:numCache>
                <c:formatCode>General</c:formatCode>
                <c:ptCount val="3"/>
                <c:pt idx="0">
                  <c:v>70.451304493415464</c:v>
                </c:pt>
                <c:pt idx="1">
                  <c:v>14.799461921724621</c:v>
                </c:pt>
                <c:pt idx="2">
                  <c:v>14.749233584859908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8-48FC-9A50-896181306101}"/>
            </c:ext>
          </c:extLst>
        </c:ser>
        <c:ser>
          <c:idx val="1"/>
          <c:order val="1"/>
          <c:tx>
            <c:strRef>
              <c:f>Castilllayleon!$T$112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Castilllayleon!$R$113:$R$115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Castilllayleon!$T$113:$T$115</c:f>
              <c:numCache>
                <c:formatCode>General</c:formatCode>
                <c:ptCount val="3"/>
                <c:pt idx="0">
                  <c:v>66.933343030655664</c:v>
                </c:pt>
                <c:pt idx="1">
                  <c:v>17.584275791846977</c:v>
                </c:pt>
                <c:pt idx="2">
                  <c:v>15.482381177497363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18-48FC-9A50-896181306101}"/>
            </c:ext>
          </c:extLst>
        </c:ser>
        <c:ser>
          <c:idx val="2"/>
          <c:order val="2"/>
          <c:tx>
            <c:strRef>
              <c:f>Castilllayleon!$U$112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Castilllayleon!$R$113:$R$115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Castilllayleon!$U$113:$U$115</c:f>
              <c:numCache>
                <c:formatCode>General</c:formatCode>
                <c:ptCount val="3"/>
                <c:pt idx="0">
                  <c:v>62.406028994115793</c:v>
                </c:pt>
                <c:pt idx="1">
                  <c:v>21.087867144333277</c:v>
                </c:pt>
                <c:pt idx="2">
                  <c:v>16.506103861550933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18-48FC-9A50-896181306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00320"/>
        <c:axId val="1"/>
      </c:radarChart>
      <c:catAx>
        <c:axId val="149340032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032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539672425198449"/>
          <c:y val="0.4225131734504865"/>
          <c:w val="0.26923969155409383"/>
          <c:h val="0.35001091291756281"/>
        </c:manualLayout>
      </c:layout>
      <c:radarChart>
        <c:radarStyle val="marker"/>
        <c:varyColors val="0"/>
        <c:ser>
          <c:idx val="0"/>
          <c:order val="0"/>
          <c:tx>
            <c:strRef>
              <c:f>Castilllayleon!$N$150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Castilllayleon!$M$151:$M$153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Castilllayleon!$N$151:$N$153</c:f>
              <c:numCache>
                <c:formatCode>General</c:formatCode>
                <c:ptCount val="3"/>
                <c:pt idx="0">
                  <c:v>1.0301898528335376</c:v>
                </c:pt>
                <c:pt idx="1">
                  <c:v>-0.92715408284355971</c:v>
                </c:pt>
                <c:pt idx="2">
                  <c:v>-0.575818160885749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3-4642-AADE-037FFAFBF013}"/>
            </c:ext>
          </c:extLst>
        </c:ser>
        <c:ser>
          <c:idx val="1"/>
          <c:order val="1"/>
          <c:tx>
            <c:strRef>
              <c:f>Castilllayleon!$O$150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Castilllayleon!$M$151:$M$153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Castilllayleon!$O$151:$O$153</c:f>
              <c:numCache>
                <c:formatCode>General</c:formatCode>
                <c:ptCount val="3"/>
                <c:pt idx="0">
                  <c:v>-6.3396298635909995E-2</c:v>
                </c:pt>
                <c:pt idx="1">
                  <c:v>-0.13248418026596881</c:v>
                </c:pt>
                <c:pt idx="2">
                  <c:v>-0.57888102344365189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3-4642-AADE-037FFAFBF013}"/>
            </c:ext>
          </c:extLst>
        </c:ser>
        <c:ser>
          <c:idx val="2"/>
          <c:order val="2"/>
          <c:tx>
            <c:strRef>
              <c:f>Castilllayleon!$P$150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Castilllayleon!$M$151:$M$153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Castilllayleon!$P$151:$P$153</c:f>
              <c:numCache>
                <c:formatCode>General</c:formatCode>
                <c:ptCount val="3"/>
                <c:pt idx="0">
                  <c:v>-0.96679355419762758</c:v>
                </c:pt>
                <c:pt idx="1">
                  <c:v>1.0596382631095294</c:v>
                </c:pt>
                <c:pt idx="2">
                  <c:v>1.154699184329401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3-4642-AADE-037FFAFBF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02400"/>
        <c:axId val="1"/>
      </c:radarChart>
      <c:catAx>
        <c:axId val="149340240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240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CASTILLLALAMANCHA</a:t>
            </a:r>
          </a:p>
        </c:rich>
      </c:tx>
      <c:layout>
        <c:manualLayout>
          <c:xMode val="edge"/>
          <c:yMode val="edge"/>
          <c:x val="3.6145730123844033E-2"/>
          <c:y val="1.26586562137977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9431705589648036"/>
          <c:y val="0.40001353635600989"/>
          <c:w val="0.47537111738631244"/>
          <c:h val="0.54938567967882368"/>
        </c:manualLayout>
      </c:layout>
      <c:lineChart>
        <c:grouping val="standard"/>
        <c:varyColors val="0"/>
        <c:ser>
          <c:idx val="0"/>
          <c:order val="0"/>
          <c:tx>
            <c:strRef>
              <c:f>Castillalamancha!$M$29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Castillalamancha!$N$29:$W$29</c:f>
              <c:numCache>
                <c:formatCode>General</c:formatCode>
                <c:ptCount val="10"/>
                <c:pt idx="0">
                  <c:v>0.965144746592701</c:v>
                </c:pt>
                <c:pt idx="1">
                  <c:v>1.8240034053693346</c:v>
                </c:pt>
                <c:pt idx="2">
                  <c:v>0.89900704076499927</c:v>
                </c:pt>
                <c:pt idx="3">
                  <c:v>0.4118236584003796</c:v>
                </c:pt>
                <c:pt idx="4">
                  <c:v>5.4121136740697094E-2</c:v>
                </c:pt>
                <c:pt idx="5">
                  <c:v>-0.41350038897065866</c:v>
                </c:pt>
                <c:pt idx="6">
                  <c:v>-0.7423258841421897</c:v>
                </c:pt>
                <c:pt idx="7">
                  <c:v>-0.8345460655075766</c:v>
                </c:pt>
                <c:pt idx="8">
                  <c:v>-1.1084120586532711</c:v>
                </c:pt>
                <c:pt idx="9">
                  <c:v>-1.055315590594412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8-4B06-B416-3BA8A87C91E1}"/>
            </c:ext>
          </c:extLst>
        </c:ser>
        <c:ser>
          <c:idx val="1"/>
          <c:order val="1"/>
          <c:tx>
            <c:strRef>
              <c:f>Castillalamancha!$M$30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Castillalamancha!$N$30:$W$30</c:f>
              <c:numCache>
                <c:formatCode>General</c:formatCode>
                <c:ptCount val="10"/>
                <c:pt idx="0">
                  <c:v>2.0449600305967013</c:v>
                </c:pt>
                <c:pt idx="1">
                  <c:v>1.1377974717334003</c:v>
                </c:pt>
                <c:pt idx="2">
                  <c:v>0.52786809977038551</c:v>
                </c:pt>
                <c:pt idx="3">
                  <c:v>0.26929240827620604</c:v>
                </c:pt>
                <c:pt idx="4">
                  <c:v>-4.3833304513257197E-2</c:v>
                </c:pt>
                <c:pt idx="5">
                  <c:v>-0.56399138158875783</c:v>
                </c:pt>
                <c:pt idx="6">
                  <c:v>-0.79421824311845923</c:v>
                </c:pt>
                <c:pt idx="7">
                  <c:v>-0.80194974219968052</c:v>
                </c:pt>
                <c:pt idx="8">
                  <c:v>-0.86036551303557496</c:v>
                </c:pt>
                <c:pt idx="9">
                  <c:v>-0.91555982592096041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8-4B06-B416-3BA8A87C91E1}"/>
            </c:ext>
          </c:extLst>
        </c:ser>
        <c:ser>
          <c:idx val="2"/>
          <c:order val="2"/>
          <c:tx>
            <c:strRef>
              <c:f>Castillalamancha!$M$31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Castillalamancha!$N$31:$W$31</c:f>
              <c:numCache>
                <c:formatCode>General</c:formatCode>
                <c:ptCount val="10"/>
                <c:pt idx="0">
                  <c:v>1.6091674698927279</c:v>
                </c:pt>
                <c:pt idx="1">
                  <c:v>1.1293586655083092</c:v>
                </c:pt>
                <c:pt idx="2">
                  <c:v>0.82130750559193622</c:v>
                </c:pt>
                <c:pt idx="3">
                  <c:v>0.42355296050804148</c:v>
                </c:pt>
                <c:pt idx="4">
                  <c:v>0.16487343118774628</c:v>
                </c:pt>
                <c:pt idx="5">
                  <c:v>-0.16264823093553071</c:v>
                </c:pt>
                <c:pt idx="6">
                  <c:v>-0.85524180943825656</c:v>
                </c:pt>
                <c:pt idx="7">
                  <c:v>-0.66123216244803518</c:v>
                </c:pt>
                <c:pt idx="8">
                  <c:v>-1.1619022191969937</c:v>
                </c:pt>
                <c:pt idx="9">
                  <c:v>-1.3072356106699552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8-4B06-B416-3BA8A87C91E1}"/>
            </c:ext>
          </c:extLst>
        </c:ser>
        <c:ser>
          <c:idx val="3"/>
          <c:order val="3"/>
          <c:tx>
            <c:strRef>
              <c:f>Castillalamancha!$M$32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Castillalamancha!$N$32:$W$32</c:f>
              <c:numCache>
                <c:formatCode>General</c:formatCode>
                <c:ptCount val="10"/>
                <c:pt idx="0">
                  <c:v>-1.8522761895579287</c:v>
                </c:pt>
                <c:pt idx="1">
                  <c:v>-1.2299891757431916</c:v>
                </c:pt>
                <c:pt idx="2">
                  <c:v>-0.23821924747595408</c:v>
                </c:pt>
                <c:pt idx="3">
                  <c:v>4.8616172954276341E-3</c:v>
                </c:pt>
                <c:pt idx="4">
                  <c:v>-2.4308086477138172E-2</c:v>
                </c:pt>
                <c:pt idx="5">
                  <c:v>1.4584851886282902E-2</c:v>
                </c:pt>
                <c:pt idx="6">
                  <c:v>0.11181719779483559</c:v>
                </c:pt>
                <c:pt idx="7">
                  <c:v>0.52991628520161216</c:v>
                </c:pt>
                <c:pt idx="8">
                  <c:v>1.1133103606529282</c:v>
                </c:pt>
                <c:pt idx="9">
                  <c:v>1.5703023864231258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98-4B06-B416-3BA8A87C91E1}"/>
            </c:ext>
          </c:extLst>
        </c:ser>
        <c:ser>
          <c:idx val="4"/>
          <c:order val="4"/>
          <c:tx>
            <c:strRef>
              <c:f>Castillalamancha!$M$33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Castillalamancha!$N$33:$W$33</c:f>
              <c:numCache>
                <c:formatCode>General</c:formatCode>
                <c:ptCount val="10"/>
                <c:pt idx="0">
                  <c:v>-1.3405474424252737</c:v>
                </c:pt>
                <c:pt idx="1">
                  <c:v>-1.120484934776802</c:v>
                </c:pt>
                <c:pt idx="2">
                  <c:v>-0.88208388482429101</c:v>
                </c:pt>
                <c:pt idx="3">
                  <c:v>-0.53823621662355403</c:v>
                </c:pt>
                <c:pt idx="4">
                  <c:v>-0.1852192772707974</c:v>
                </c:pt>
                <c:pt idx="5">
                  <c:v>0.28241355148220487</c:v>
                </c:pt>
                <c:pt idx="6">
                  <c:v>0.21364401784205747</c:v>
                </c:pt>
                <c:pt idx="7">
                  <c:v>0.6354304908349615</c:v>
                </c:pt>
                <c:pt idx="8">
                  <c:v>1.4010646320286024</c:v>
                </c:pt>
                <c:pt idx="9">
                  <c:v>1.5340190637328874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98-4B06-B416-3BA8A87C91E1}"/>
            </c:ext>
          </c:extLst>
        </c:ser>
        <c:ser>
          <c:idx val="5"/>
          <c:order val="5"/>
          <c:tx>
            <c:strRef>
              <c:f>Castillalamancha!$M$34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Castillalamancha!$N$34:$W$34</c:f>
              <c:numCache>
                <c:formatCode>General</c:formatCode>
                <c:ptCount val="10"/>
                <c:pt idx="0">
                  <c:v>-1.0342419952406976</c:v>
                </c:pt>
                <c:pt idx="1">
                  <c:v>-0.99015012148622861</c:v>
                </c:pt>
                <c:pt idx="2">
                  <c:v>-0.87704488011606885</c:v>
                </c:pt>
                <c:pt idx="3">
                  <c:v>-0.69109219515156906</c:v>
                </c:pt>
                <c:pt idx="4">
                  <c:v>-0.38053204088096104</c:v>
                </c:pt>
                <c:pt idx="5">
                  <c:v>-0.18116008999118799</c:v>
                </c:pt>
                <c:pt idx="6">
                  <c:v>0.25209049559620339</c:v>
                </c:pt>
                <c:pt idx="7">
                  <c:v>0.83295300636159986</c:v>
                </c:pt>
                <c:pt idx="8">
                  <c:v>1.363972529404553</c:v>
                </c:pt>
                <c:pt idx="9">
                  <c:v>1.705205291504357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98-4B06-B416-3BA8A87C91E1}"/>
            </c:ext>
          </c:extLst>
        </c:ser>
        <c:ser>
          <c:idx val="6"/>
          <c:order val="6"/>
          <c:tx>
            <c:strRef>
              <c:f>Castillalamancha!$M$35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Castillalamancha!$N$35:$W$35</c:f>
              <c:numCache>
                <c:formatCode>General</c:formatCode>
                <c:ptCount val="10"/>
                <c:pt idx="0">
                  <c:v>-1.1300453870411959</c:v>
                </c:pt>
                <c:pt idx="1">
                  <c:v>-1.1532326000246003</c:v>
                </c:pt>
                <c:pt idx="2">
                  <c:v>0.49140329229829111</c:v>
                </c:pt>
                <c:pt idx="3">
                  <c:v>0.25456247396780424</c:v>
                </c:pt>
                <c:pt idx="4">
                  <c:v>-0.62158293090511574</c:v>
                </c:pt>
                <c:pt idx="5">
                  <c:v>-0.60170817691934064</c:v>
                </c:pt>
                <c:pt idx="6">
                  <c:v>-0.79217456928301888</c:v>
                </c:pt>
                <c:pt idx="7">
                  <c:v>0.60733935721531263</c:v>
                </c:pt>
                <c:pt idx="8">
                  <c:v>1.4271729591285365</c:v>
                </c:pt>
                <c:pt idx="9">
                  <c:v>1.518265581563339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98-4B06-B416-3BA8A87C91E1}"/>
            </c:ext>
          </c:extLst>
        </c:ser>
        <c:ser>
          <c:idx val="7"/>
          <c:order val="7"/>
          <c:tx>
            <c:strRef>
              <c:f>Castillalamancha!$M$36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Castillalamancha!$N$36:$W$36</c:f>
              <c:numCache>
                <c:formatCode>General</c:formatCode>
                <c:ptCount val="10"/>
                <c:pt idx="0">
                  <c:v>-1.3744405154638084</c:v>
                </c:pt>
                <c:pt idx="1">
                  <c:v>-1.0369850459615539</c:v>
                </c:pt>
                <c:pt idx="2">
                  <c:v>-0.77518685253987629</c:v>
                </c:pt>
                <c:pt idx="3">
                  <c:v>-0.39329774470458478</c:v>
                </c:pt>
                <c:pt idx="4">
                  <c:v>-0.27080501200269885</c:v>
                </c:pt>
                <c:pt idx="5">
                  <c:v>-0.15791955245390199</c:v>
                </c:pt>
                <c:pt idx="6">
                  <c:v>0.19514773592212223</c:v>
                </c:pt>
                <c:pt idx="7">
                  <c:v>0.89767958524176217</c:v>
                </c:pt>
                <c:pt idx="8">
                  <c:v>1.2495459644736502</c:v>
                </c:pt>
                <c:pt idx="9">
                  <c:v>1.6662614374888898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98-4B06-B416-3BA8A87C91E1}"/>
            </c:ext>
          </c:extLst>
        </c:ser>
        <c:ser>
          <c:idx val="8"/>
          <c:order val="8"/>
          <c:tx>
            <c:strRef>
              <c:f>Castillalamancha!$M$37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Castillalamancha!$N$37:$W$37</c:f>
              <c:numCache>
                <c:formatCode>General</c:formatCode>
                <c:ptCount val="10"/>
                <c:pt idx="0">
                  <c:v>-1.075500877953522</c:v>
                </c:pt>
                <c:pt idx="1">
                  <c:v>-0.82723850019564815</c:v>
                </c:pt>
                <c:pt idx="2">
                  <c:v>-0.61631639876721056</c:v>
                </c:pt>
                <c:pt idx="3">
                  <c:v>-0.4447529669833139</c:v>
                </c:pt>
                <c:pt idx="4">
                  <c:v>-0.4871392266005119</c:v>
                </c:pt>
                <c:pt idx="5">
                  <c:v>-0.63650033191825717</c:v>
                </c:pt>
                <c:pt idx="6">
                  <c:v>8.1038491601451615E-2</c:v>
                </c:pt>
                <c:pt idx="7">
                  <c:v>0.76628302207948573</c:v>
                </c:pt>
                <c:pt idx="8">
                  <c:v>1.4010677196799033</c:v>
                </c:pt>
                <c:pt idx="9">
                  <c:v>1.8390590690576158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98-4B06-B416-3BA8A87C91E1}"/>
            </c:ext>
          </c:extLst>
        </c:ser>
        <c:ser>
          <c:idx val="9"/>
          <c:order val="9"/>
          <c:tx>
            <c:strRef>
              <c:f>Castillalamancha!$M$38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Castillalamancha!$N$28:$W$28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Castillalamancha!$N$38:$W$38</c:f>
              <c:numCache>
                <c:formatCode>General</c:formatCode>
                <c:ptCount val="10"/>
                <c:pt idx="0">
                  <c:v>1.4362656155794116</c:v>
                </c:pt>
                <c:pt idx="1">
                  <c:v>0.44523007553828048</c:v>
                </c:pt>
                <c:pt idx="2">
                  <c:v>0.29314046295771085</c:v>
                </c:pt>
                <c:pt idx="3">
                  <c:v>-0.11161415116799868</c:v>
                </c:pt>
                <c:pt idx="4">
                  <c:v>-0.81196228651884761</c:v>
                </c:pt>
                <c:pt idx="5">
                  <c:v>-1.1885067305691288</c:v>
                </c:pt>
                <c:pt idx="6">
                  <c:v>-1.506177776201125</c:v>
                </c:pt>
                <c:pt idx="7">
                  <c:v>-0.36918526924799566</c:v>
                </c:pt>
                <c:pt idx="8">
                  <c:v>0.39616891018970962</c:v>
                </c:pt>
                <c:pt idx="9">
                  <c:v>1.4166411494399833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98-4B06-B416-3BA8A87C9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657072"/>
        <c:axId val="1"/>
      </c:lineChart>
      <c:catAx>
        <c:axId val="125365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25365707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260512420508215"/>
          <c:y val="0.42292124837357525"/>
          <c:w val="0.21630320050544147"/>
          <c:h val="0.32159636595073954"/>
        </c:manualLayout>
      </c:layout>
      <c:radarChart>
        <c:radarStyle val="marker"/>
        <c:varyColors val="0"/>
        <c:ser>
          <c:idx val="0"/>
          <c:order val="0"/>
          <c:tx>
            <c:strRef>
              <c:f>Castillalamancha!$X$112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Castillalamancha!$W$113:$W$115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Castillalamancha!$X$113:$X$115</c:f>
              <c:numCache>
                <c:formatCode>General</c:formatCode>
                <c:ptCount val="3"/>
                <c:pt idx="0">
                  <c:v>-0.12346525758556401</c:v>
                </c:pt>
                <c:pt idx="1">
                  <c:v>0.11741920564259699</c:v>
                </c:pt>
                <c:pt idx="2">
                  <c:v>3.286881872170283E-2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8-44E2-B3E5-7BDC7AF32BCC}"/>
            </c:ext>
          </c:extLst>
        </c:ser>
        <c:ser>
          <c:idx val="1"/>
          <c:order val="1"/>
          <c:tx>
            <c:strRef>
              <c:f>Castillalamancha!$Y$112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Castillalamancha!$W$113:$W$115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Castillalamancha!$Y$113:$Y$115</c:f>
              <c:numCache>
                <c:formatCode>General</c:formatCode>
                <c:ptCount val="3"/>
                <c:pt idx="0">
                  <c:v>-8.1189799202098345E-2</c:v>
                </c:pt>
                <c:pt idx="1">
                  <c:v>0.26748758278145696</c:v>
                </c:pt>
                <c:pt idx="2">
                  <c:v>9.489923716270067E-2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8-44E2-B3E5-7BDC7AF32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599504"/>
        <c:axId val="1"/>
      </c:radarChart>
      <c:catAx>
        <c:axId val="131459950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31459950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513396289189809"/>
          <c:y val="0.45933286621818131"/>
          <c:w val="0.15137345648423645"/>
          <c:h val="0.24672736814005167"/>
        </c:manualLayout>
      </c:layout>
      <c:radarChart>
        <c:radarStyle val="marker"/>
        <c:varyColors val="0"/>
        <c:ser>
          <c:idx val="0"/>
          <c:order val="0"/>
          <c:tx>
            <c:strRef>
              <c:f>Castillalamancha!$S$112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Castillalamancha!$R$113:$R$115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Castillalamancha!$S$113:$S$115</c:f>
              <c:numCache>
                <c:formatCode>General</c:formatCode>
                <c:ptCount val="3"/>
                <c:pt idx="0">
                  <c:v>75.110104989733202</c:v>
                </c:pt>
                <c:pt idx="1">
                  <c:v>12.550154908832344</c:v>
                </c:pt>
                <c:pt idx="2">
                  <c:v>12.339740101434449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F-4F5F-A85F-E2BFF0E52A25}"/>
            </c:ext>
          </c:extLst>
        </c:ser>
        <c:ser>
          <c:idx val="1"/>
          <c:order val="1"/>
          <c:tx>
            <c:strRef>
              <c:f>Castillalamancha!$T$112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Castillalamancha!$R$113:$R$115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Castillalamancha!$T$113:$T$115</c:f>
              <c:numCache>
                <c:formatCode>General</c:formatCode>
                <c:ptCount val="3"/>
                <c:pt idx="0">
                  <c:v>71.093456186536287</c:v>
                </c:pt>
                <c:pt idx="1">
                  <c:v>15.143537670803561</c:v>
                </c:pt>
                <c:pt idx="2">
                  <c:v>13.763006142660148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F-4F5F-A85F-E2BFF0E52A25}"/>
            </c:ext>
          </c:extLst>
        </c:ser>
        <c:ser>
          <c:idx val="2"/>
          <c:order val="2"/>
          <c:tx>
            <c:strRef>
              <c:f>Castillalamancha!$U$112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Castillalamancha!$R$113:$R$115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Castillalamancha!$U$113:$U$115</c:f>
              <c:numCache>
                <c:formatCode>General</c:formatCode>
                <c:ptCount val="3"/>
                <c:pt idx="0">
                  <c:v>65.593775078283585</c:v>
                </c:pt>
                <c:pt idx="1">
                  <c:v>19.274283646205411</c:v>
                </c:pt>
                <c:pt idx="2">
                  <c:v>15.131941275511007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AF-4F5F-A85F-E2BFF0E52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806896"/>
        <c:axId val="1"/>
      </c:radarChart>
      <c:catAx>
        <c:axId val="109180689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09180689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568323184714974"/>
          <c:y val="0.42890755580037754"/>
          <c:w val="0.27053096233590163"/>
          <c:h val="0.32732418732134078"/>
        </c:manualLayout>
      </c:layout>
      <c:radarChart>
        <c:radarStyle val="marker"/>
        <c:varyColors val="0"/>
        <c:ser>
          <c:idx val="0"/>
          <c:order val="0"/>
          <c:tx>
            <c:strRef>
              <c:f>Castillalamancha!$N$150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Castillalamancha!$M$151:$M$153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Castillalamancha!$N$151:$N$153</c:f>
              <c:numCache>
                <c:formatCode>General</c:formatCode>
                <c:ptCount val="3"/>
                <c:pt idx="0">
                  <c:v>1.0766903225660407</c:v>
                </c:pt>
                <c:pt idx="1">
                  <c:v>-0.82884957452711228</c:v>
                </c:pt>
                <c:pt idx="2">
                  <c:v>-0.80163656689691698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9-4296-AE2B-3027D5843790}"/>
            </c:ext>
          </c:extLst>
        </c:ser>
        <c:ser>
          <c:idx val="1"/>
          <c:order val="1"/>
          <c:tx>
            <c:strRef>
              <c:f>Castillalamancha!$O$150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Castillalamancha!$M$151:$M$153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Castillalamancha!$O$151:$O$153</c:f>
              <c:numCache>
                <c:formatCode>General</c:formatCode>
                <c:ptCount val="3"/>
                <c:pt idx="0">
                  <c:v>-0.17702333524773184</c:v>
                </c:pt>
                <c:pt idx="1">
                  <c:v>-0.28181962894720575</c:v>
                </c:pt>
                <c:pt idx="2">
                  <c:v>-0.31892758209040656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9-4296-AE2B-3027D5843790}"/>
            </c:ext>
          </c:extLst>
        </c:ser>
        <c:ser>
          <c:idx val="2"/>
          <c:order val="2"/>
          <c:tx>
            <c:strRef>
              <c:f>Castillalamancha!$P$150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Castillalamancha!$M$151:$M$153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Castillalamancha!$P$151:$P$153</c:f>
              <c:numCache>
                <c:formatCode>General</c:formatCode>
                <c:ptCount val="3"/>
                <c:pt idx="0">
                  <c:v>-0.89966698731831019</c:v>
                </c:pt>
                <c:pt idx="1">
                  <c:v>1.1106692034743191</c:v>
                </c:pt>
                <c:pt idx="2">
                  <c:v>1.1205641489873266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9-4296-AE2B-3027D5843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95328"/>
        <c:axId val="1"/>
      </c:radarChart>
      <c:catAx>
        <c:axId val="149339532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532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CATALUNA</a:t>
            </a:r>
          </a:p>
        </c:rich>
      </c:tx>
      <c:layout>
        <c:manualLayout>
          <c:xMode val="edge"/>
          <c:yMode val="edge"/>
          <c:x val="1.7563668163091052E-2"/>
          <c:y val="1.14420146251629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8310751180742353"/>
          <c:y val="0.38674009433050877"/>
          <c:w val="0.48409860374519709"/>
          <c:h val="0.57210073125814909"/>
        </c:manualLayout>
      </c:layout>
      <c:lineChart>
        <c:grouping val="standard"/>
        <c:varyColors val="0"/>
        <c:ser>
          <c:idx val="0"/>
          <c:order val="0"/>
          <c:tx>
            <c:strRef>
              <c:f>Cataluna!$M$29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Cataluna!$N$29:$W$29</c:f>
              <c:numCache>
                <c:formatCode>General</c:formatCode>
                <c:ptCount val="10"/>
                <c:pt idx="0">
                  <c:v>1.6811057171049026</c:v>
                </c:pt>
                <c:pt idx="1">
                  <c:v>1.4935728577525396</c:v>
                </c:pt>
                <c:pt idx="2">
                  <c:v>0.6905584282946865</c:v>
                </c:pt>
                <c:pt idx="3">
                  <c:v>0.23223916387520827</c:v>
                </c:pt>
                <c:pt idx="4">
                  <c:v>-6.5307309457363086E-2</c:v>
                </c:pt>
                <c:pt idx="5">
                  <c:v>-0.51279511767415675</c:v>
                </c:pt>
                <c:pt idx="6">
                  <c:v>-0.71859278552516426</c:v>
                </c:pt>
                <c:pt idx="7">
                  <c:v>-0.88446273247215801</c:v>
                </c:pt>
                <c:pt idx="8">
                  <c:v>-1.0299440559788042</c:v>
                </c:pt>
                <c:pt idx="9">
                  <c:v>-0.88637416591969065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A3-4076-A592-0F0FB1B9DA0B}"/>
            </c:ext>
          </c:extLst>
        </c:ser>
        <c:ser>
          <c:idx val="1"/>
          <c:order val="1"/>
          <c:tx>
            <c:strRef>
              <c:f>Cataluna!$M$30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Cataluna!$N$30:$W$30</c:f>
              <c:numCache>
                <c:formatCode>General</c:formatCode>
                <c:ptCount val="10"/>
                <c:pt idx="0">
                  <c:v>1.9677556914872425</c:v>
                </c:pt>
                <c:pt idx="1">
                  <c:v>1.2217424219715489</c:v>
                </c:pt>
                <c:pt idx="2">
                  <c:v>0.61643169832480593</c:v>
                </c:pt>
                <c:pt idx="3">
                  <c:v>0.23618065331054869</c:v>
                </c:pt>
                <c:pt idx="4">
                  <c:v>-8.1156713299148087E-2</c:v>
                </c:pt>
                <c:pt idx="5">
                  <c:v>-0.58897377358406466</c:v>
                </c:pt>
                <c:pt idx="6">
                  <c:v>-0.79793476275786057</c:v>
                </c:pt>
                <c:pt idx="7">
                  <c:v>-0.86612881130487129</c:v>
                </c:pt>
                <c:pt idx="8">
                  <c:v>-0.83567009084902988</c:v>
                </c:pt>
                <c:pt idx="9">
                  <c:v>-0.87224631329917346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A3-4076-A592-0F0FB1B9DA0B}"/>
            </c:ext>
          </c:extLst>
        </c:ser>
        <c:ser>
          <c:idx val="2"/>
          <c:order val="2"/>
          <c:tx>
            <c:strRef>
              <c:f>Cataluna!$M$31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Cataluna!$N$31:$W$31</c:f>
              <c:numCache>
                <c:formatCode>General</c:formatCode>
                <c:ptCount val="10"/>
                <c:pt idx="0">
                  <c:v>1.2994761626853426</c:v>
                </c:pt>
                <c:pt idx="1">
                  <c:v>1.331983215752311</c:v>
                </c:pt>
                <c:pt idx="2">
                  <c:v>1.0112111383807378</c:v>
                </c:pt>
                <c:pt idx="3">
                  <c:v>0.53233657563800008</c:v>
                </c:pt>
                <c:pt idx="4">
                  <c:v>0.248101351300375</c:v>
                </c:pt>
                <c:pt idx="5">
                  <c:v>-0.48478493602764122</c:v>
                </c:pt>
                <c:pt idx="6">
                  <c:v>-0.83779541313505079</c:v>
                </c:pt>
                <c:pt idx="7">
                  <c:v>-1.0413003114675186</c:v>
                </c:pt>
                <c:pt idx="8">
                  <c:v>-1.148492990589175</c:v>
                </c:pt>
                <c:pt idx="9">
                  <c:v>-0.91073479253738088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A3-4076-A592-0F0FB1B9DA0B}"/>
            </c:ext>
          </c:extLst>
        </c:ser>
        <c:ser>
          <c:idx val="3"/>
          <c:order val="3"/>
          <c:tx>
            <c:strRef>
              <c:f>Cataluna!$M$32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Cataluna!$N$32:$W$32</c:f>
              <c:numCache>
                <c:formatCode>General</c:formatCode>
                <c:ptCount val="10"/>
                <c:pt idx="0">
                  <c:v>-1.5913118867064762</c:v>
                </c:pt>
                <c:pt idx="1">
                  <c:v>-1.115640077549763</c:v>
                </c:pt>
                <c:pt idx="2">
                  <c:v>-0.35106330454940204</c:v>
                </c:pt>
                <c:pt idx="3">
                  <c:v>-0.40748245573772385</c:v>
                </c:pt>
                <c:pt idx="4">
                  <c:v>-0.17596938706840334</c:v>
                </c:pt>
                <c:pt idx="5">
                  <c:v>-8.5504196369887348E-2</c:v>
                </c:pt>
                <c:pt idx="6">
                  <c:v>0.18491863173965509</c:v>
                </c:pt>
                <c:pt idx="7">
                  <c:v>0.59152561788997426</c:v>
                </c:pt>
                <c:pt idx="8">
                  <c:v>1.1936541452274088</c:v>
                </c:pt>
                <c:pt idx="9">
                  <c:v>1.7568729131246212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A3-4076-A592-0F0FB1B9DA0B}"/>
            </c:ext>
          </c:extLst>
        </c:ser>
        <c:ser>
          <c:idx val="4"/>
          <c:order val="4"/>
          <c:tx>
            <c:strRef>
              <c:f>Cataluna!$M$33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Cataluna!$N$33:$W$33</c:f>
              <c:numCache>
                <c:formatCode>General</c:formatCode>
                <c:ptCount val="10"/>
                <c:pt idx="0">
                  <c:v>-0.7530481420343631</c:v>
                </c:pt>
                <c:pt idx="1">
                  <c:v>-7.4537155788341261E-2</c:v>
                </c:pt>
                <c:pt idx="2">
                  <c:v>-0.44350845852796628</c:v>
                </c:pt>
                <c:pt idx="3">
                  <c:v>0.10623401937939449</c:v>
                </c:pt>
                <c:pt idx="4">
                  <c:v>0.10128138444329214</c:v>
                </c:pt>
                <c:pt idx="5">
                  <c:v>1.2601979594912418</c:v>
                </c:pt>
                <c:pt idx="6">
                  <c:v>-1.3448880168985939</c:v>
                </c:pt>
                <c:pt idx="7">
                  <c:v>-1.1987852862835746</c:v>
                </c:pt>
                <c:pt idx="8">
                  <c:v>0.61635541779793646</c:v>
                </c:pt>
                <c:pt idx="9">
                  <c:v>1.730698278420965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A3-4076-A592-0F0FB1B9DA0B}"/>
            </c:ext>
          </c:extLst>
        </c:ser>
        <c:ser>
          <c:idx val="5"/>
          <c:order val="5"/>
          <c:tx>
            <c:strRef>
              <c:f>Cataluna!$M$34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Cataluna!$N$34:$W$34</c:f>
              <c:numCache>
                <c:formatCode>General</c:formatCode>
                <c:ptCount val="10"/>
                <c:pt idx="0">
                  <c:v>-1.2766423992597336</c:v>
                </c:pt>
                <c:pt idx="1">
                  <c:v>-1.0031431024582644</c:v>
                </c:pt>
                <c:pt idx="2">
                  <c:v>-0.81339198433476134</c:v>
                </c:pt>
                <c:pt idx="3">
                  <c:v>-0.57659352107981343</c:v>
                </c:pt>
                <c:pt idx="4">
                  <c:v>-0.27595903351788459</c:v>
                </c:pt>
                <c:pt idx="5">
                  <c:v>-0.14301612051160303</c:v>
                </c:pt>
                <c:pt idx="6">
                  <c:v>0.3124256064247477</c:v>
                </c:pt>
                <c:pt idx="7">
                  <c:v>0.7871938361329367</c:v>
                </c:pt>
                <c:pt idx="8">
                  <c:v>1.2842168266086971</c:v>
                </c:pt>
                <c:pt idx="9">
                  <c:v>1.704909891995682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A3-4076-A592-0F0FB1B9DA0B}"/>
            </c:ext>
          </c:extLst>
        </c:ser>
        <c:ser>
          <c:idx val="6"/>
          <c:order val="6"/>
          <c:tx>
            <c:strRef>
              <c:f>Cataluna!$M$35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Cataluna!$N$35:$W$35</c:f>
              <c:numCache>
                <c:formatCode>General</c:formatCode>
                <c:ptCount val="10"/>
                <c:pt idx="0">
                  <c:v>-0.78671742930934918</c:v>
                </c:pt>
                <c:pt idx="1">
                  <c:v>-0.66442366493705829</c:v>
                </c:pt>
                <c:pt idx="2">
                  <c:v>3.6242144374435709E-2</c:v>
                </c:pt>
                <c:pt idx="3">
                  <c:v>-0.32899604634204155</c:v>
                </c:pt>
                <c:pt idx="4">
                  <c:v>-0.9768478499265385</c:v>
                </c:pt>
                <c:pt idx="5">
                  <c:v>-0.47851836477802873</c:v>
                </c:pt>
                <c:pt idx="6">
                  <c:v>-0.60034267132163521</c:v>
                </c:pt>
                <c:pt idx="7">
                  <c:v>0.34045081736193861</c:v>
                </c:pt>
                <c:pt idx="8">
                  <c:v>1.4232552992225489</c:v>
                </c:pt>
                <c:pt idx="9">
                  <c:v>2.0358977656557147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A3-4076-A592-0F0FB1B9DA0B}"/>
            </c:ext>
          </c:extLst>
        </c:ser>
        <c:ser>
          <c:idx val="7"/>
          <c:order val="7"/>
          <c:tx>
            <c:strRef>
              <c:f>Cataluna!$M$36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Cataluna!$N$36:$W$36</c:f>
              <c:numCache>
                <c:formatCode>General</c:formatCode>
                <c:ptCount val="10"/>
                <c:pt idx="0">
                  <c:v>-1.6535557893985919</c:v>
                </c:pt>
                <c:pt idx="1">
                  <c:v>-1.1295810053944007</c:v>
                </c:pt>
                <c:pt idx="2">
                  <c:v>-0.90220576883973647</c:v>
                </c:pt>
                <c:pt idx="3">
                  <c:v>0.11139789107081013</c:v>
                </c:pt>
                <c:pt idx="4">
                  <c:v>9.249432924952071E-2</c:v>
                </c:pt>
                <c:pt idx="5">
                  <c:v>0.25570395455163919</c:v>
                </c:pt>
                <c:pt idx="6">
                  <c:v>4.2972322224734356E-2</c:v>
                </c:pt>
                <c:pt idx="7">
                  <c:v>0.47429302856964778</c:v>
                </c:pt>
                <c:pt idx="8">
                  <c:v>1.0421986252571172</c:v>
                </c:pt>
                <c:pt idx="9">
                  <c:v>1.6662824127092635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A3-4076-A592-0F0FB1B9DA0B}"/>
            </c:ext>
          </c:extLst>
        </c:ser>
        <c:ser>
          <c:idx val="8"/>
          <c:order val="8"/>
          <c:tx>
            <c:strRef>
              <c:f>Cataluna!$M$37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Cataluna!$N$37:$W$37</c:f>
              <c:numCache>
                <c:formatCode>General</c:formatCode>
                <c:ptCount val="10"/>
                <c:pt idx="0">
                  <c:v>-0.96800188747492821</c:v>
                </c:pt>
                <c:pt idx="1">
                  <c:v>-0.66070384519474945</c:v>
                </c:pt>
                <c:pt idx="2">
                  <c:v>-0.61710250869450312</c:v>
                </c:pt>
                <c:pt idx="3">
                  <c:v>-0.58290026269730399</c:v>
                </c:pt>
                <c:pt idx="4">
                  <c:v>-0.61135862005375208</c:v>
                </c:pt>
                <c:pt idx="5">
                  <c:v>-0.58968849472728246</c:v>
                </c:pt>
                <c:pt idx="6">
                  <c:v>2.6996276611530107E-2</c:v>
                </c:pt>
                <c:pt idx="7">
                  <c:v>0.71156336825012723</c:v>
                </c:pt>
                <c:pt idx="8">
                  <c:v>1.2841246313940797</c:v>
                </c:pt>
                <c:pt idx="9">
                  <c:v>2.0070713425867859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A3-4076-A592-0F0FB1B9DA0B}"/>
            </c:ext>
          </c:extLst>
        </c:ser>
        <c:ser>
          <c:idx val="9"/>
          <c:order val="9"/>
          <c:tx>
            <c:strRef>
              <c:f>Cataluna!$M$38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Cataluna!$N$28:$W$28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Cataluna!$N$38:$W$38</c:f>
              <c:numCache>
                <c:formatCode>General</c:formatCode>
                <c:ptCount val="10"/>
                <c:pt idx="0">
                  <c:v>0.69347304201510462</c:v>
                </c:pt>
                <c:pt idx="1">
                  <c:v>-0.24730616089890772</c:v>
                </c:pt>
                <c:pt idx="2">
                  <c:v>-0.1972979640662692</c:v>
                </c:pt>
                <c:pt idx="3">
                  <c:v>-0.59970767295390737</c:v>
                </c:pt>
                <c:pt idx="4">
                  <c:v>-1.0966641289782528</c:v>
                </c:pt>
                <c:pt idx="5">
                  <c:v>-1.1716764242272104</c:v>
                </c:pt>
                <c:pt idx="6">
                  <c:v>-0.67628272435388515</c:v>
                </c:pt>
                <c:pt idx="7">
                  <c:v>0.26996612508869705</c:v>
                </c:pt>
                <c:pt idx="8">
                  <c:v>1.0786924332415233</c:v>
                </c:pt>
                <c:pt idx="9">
                  <c:v>1.9468034751331078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A3-4076-A592-0F0FB1B9D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409472"/>
        <c:axId val="1"/>
      </c:lineChart>
      <c:catAx>
        <c:axId val="149340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947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125071893698932"/>
          <c:y val="0.42918869348052191"/>
          <c:w val="0.21903997778325657"/>
          <c:h val="0.30656335248608707"/>
        </c:manualLayout>
      </c:layout>
      <c:radarChart>
        <c:radarStyle val="marker"/>
        <c:varyColors val="0"/>
        <c:ser>
          <c:idx val="0"/>
          <c:order val="0"/>
          <c:tx>
            <c:strRef>
              <c:f>Cataluna!$X$112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Cataluna!$W$113:$W$115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Cataluna!$X$113:$X$115</c:f>
              <c:numCache>
                <c:formatCode>General</c:formatCode>
                <c:ptCount val="3"/>
                <c:pt idx="0">
                  <c:v>-0.12172966594783741</c:v>
                </c:pt>
                <c:pt idx="1">
                  <c:v>0.12361618899087259</c:v>
                </c:pt>
                <c:pt idx="2">
                  <c:v>-4.0277525140971337E-3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E-4F92-83A1-5B8EB482E1E2}"/>
            </c:ext>
          </c:extLst>
        </c:ser>
        <c:ser>
          <c:idx val="1"/>
          <c:order val="1"/>
          <c:tx>
            <c:strRef>
              <c:f>Cataluna!$Y$112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Cataluna!$W$113:$W$115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Cataluna!$Y$113:$Y$115</c:f>
              <c:numCache>
                <c:formatCode>General</c:formatCode>
                <c:ptCount val="3"/>
                <c:pt idx="0">
                  <c:v>-7.1744594109403412E-2</c:v>
                </c:pt>
                <c:pt idx="1">
                  <c:v>0.21293346682442887</c:v>
                </c:pt>
                <c:pt idx="2">
                  <c:v>0.1173467612885271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E-4F92-83A1-5B8EB482E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89504"/>
        <c:axId val="1"/>
      </c:radarChart>
      <c:catAx>
        <c:axId val="149338950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8950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38283417213771"/>
          <c:y val="0.44021796527912666"/>
          <c:w val="0.19237491869404186"/>
          <c:h val="0.30789811444378223"/>
        </c:manualLayout>
      </c:layout>
      <c:radarChart>
        <c:radarStyle val="marker"/>
        <c:varyColors val="0"/>
        <c:ser>
          <c:idx val="0"/>
          <c:order val="0"/>
          <c:tx>
            <c:strRef>
              <c:f>Cataluna!$S$112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Cataluna!$R$113:$R$115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Cataluna!$S$113:$S$115</c:f>
              <c:numCache>
                <c:formatCode>General</c:formatCode>
                <c:ptCount val="3"/>
                <c:pt idx="0">
                  <c:v>62.814606562090667</c:v>
                </c:pt>
                <c:pt idx="1">
                  <c:v>18.743650362608225</c:v>
                </c:pt>
                <c:pt idx="2">
                  <c:v>18.441743075301108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E-4472-8210-0F34E1B8F134}"/>
            </c:ext>
          </c:extLst>
        </c:ser>
        <c:ser>
          <c:idx val="1"/>
          <c:order val="1"/>
          <c:tx>
            <c:strRef>
              <c:f>Cataluna!$T$112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Cataluna!$R$113:$R$115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Cataluna!$T$113:$T$115</c:f>
              <c:numCache>
                <c:formatCode>General</c:formatCode>
                <c:ptCount val="3"/>
                <c:pt idx="0">
                  <c:v>58.319599048957095</c:v>
                </c:pt>
                <c:pt idx="1">
                  <c:v>22.263725278288124</c:v>
                </c:pt>
                <c:pt idx="2">
                  <c:v>19.416675672754781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E-4472-8210-0F34E1B8F134}"/>
            </c:ext>
          </c:extLst>
        </c:ser>
        <c:ser>
          <c:idx val="2"/>
          <c:order val="2"/>
          <c:tx>
            <c:strRef>
              <c:f>Cataluna!$U$112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Cataluna!$R$113:$R$115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Cataluna!$U$113:$U$115</c:f>
              <c:numCache>
                <c:formatCode>General</c:formatCode>
                <c:ptCount val="3"/>
                <c:pt idx="0">
                  <c:v>52.643021703468584</c:v>
                </c:pt>
                <c:pt idx="1">
                  <c:v>26.259932575893174</c:v>
                </c:pt>
                <c:pt idx="2">
                  <c:v>21.097045720638246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E-4472-8210-0F34E1B8F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11552"/>
        <c:axId val="1"/>
      </c:radarChart>
      <c:catAx>
        <c:axId val="149341155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1155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778742933301006"/>
          <c:y val="0.43549739351690525"/>
          <c:w val="0.26445667537754536"/>
          <c:h val="0.30444493713450321"/>
        </c:manualLayout>
      </c:layout>
      <c:radarChart>
        <c:radarStyle val="marker"/>
        <c:varyColors val="0"/>
        <c:ser>
          <c:idx val="0"/>
          <c:order val="0"/>
          <c:tx>
            <c:strRef>
              <c:f>Cataluna!$N$150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Cataluna!$M$151:$M$153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Cataluna!$N$151:$N$153</c:f>
              <c:numCache>
                <c:formatCode>General</c:formatCode>
                <c:ptCount val="3"/>
                <c:pt idx="0">
                  <c:v>1.0877838367469954</c:v>
                </c:pt>
                <c:pt idx="1">
                  <c:v>-0.87901949735878993</c:v>
                </c:pt>
                <c:pt idx="2">
                  <c:v>-0.54672969329196142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1-4E1B-A34A-B93FDF3D456A}"/>
            </c:ext>
          </c:extLst>
        </c:ser>
        <c:ser>
          <c:idx val="1"/>
          <c:order val="1"/>
          <c:tx>
            <c:strRef>
              <c:f>Cataluna!$O$150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Cataluna!$M$151:$M$153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Cataluna!$O$151:$O$153</c:f>
              <c:numCache>
                <c:formatCode>General</c:formatCode>
                <c:ptCount val="3"/>
                <c:pt idx="0">
                  <c:v>-0.20841502888036412</c:v>
                </c:pt>
                <c:pt idx="1">
                  <c:v>-0.20894498562927302</c:v>
                </c:pt>
                <c:pt idx="2">
                  <c:v>-0.60743875340039766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1-4E1B-A34A-B93FDF3D456A}"/>
            </c:ext>
          </c:extLst>
        </c:ser>
        <c:ser>
          <c:idx val="2"/>
          <c:order val="2"/>
          <c:tx>
            <c:strRef>
              <c:f>Cataluna!$P$150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Cataluna!$M$151:$M$153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Cataluna!$P$151:$P$153</c:f>
              <c:numCache>
                <c:formatCode>General</c:formatCode>
                <c:ptCount val="3"/>
                <c:pt idx="0">
                  <c:v>-0.87936880786663285</c:v>
                </c:pt>
                <c:pt idx="1">
                  <c:v>1.087964482988063</c:v>
                </c:pt>
                <c:pt idx="2">
                  <c:v>1.1541684466923572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D1-4E1B-A34A-B93FDF3D4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85344"/>
        <c:axId val="1"/>
      </c:radarChart>
      <c:catAx>
        <c:axId val="149338534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8534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COMVALENCIANA</a:t>
            </a:r>
          </a:p>
        </c:rich>
      </c:tx>
      <c:layout>
        <c:manualLayout>
          <c:xMode val="edge"/>
          <c:yMode val="edge"/>
          <c:x val="2.6345502244636578E-2"/>
          <c:y val="1.11860244606894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652113624626443"/>
          <c:y val="0.38256203655557836"/>
          <c:w val="0.49068497930635624"/>
          <c:h val="0.57719886217157435"/>
        </c:manualLayout>
      </c:layout>
      <c:lineChart>
        <c:grouping val="standard"/>
        <c:varyColors val="0"/>
        <c:ser>
          <c:idx val="0"/>
          <c:order val="0"/>
          <c:tx>
            <c:strRef>
              <c:f>Comvalenciana!$M$29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Comvalenciana!$N$29:$W$29</c:f>
              <c:numCache>
                <c:formatCode>General</c:formatCode>
                <c:ptCount val="10"/>
                <c:pt idx="0">
                  <c:v>1.8041078658734238</c:v>
                </c:pt>
                <c:pt idx="1">
                  <c:v>1.4461295653251036</c:v>
                </c:pt>
                <c:pt idx="2">
                  <c:v>0.65866294486055754</c:v>
                </c:pt>
                <c:pt idx="3">
                  <c:v>0.16836969829617188</c:v>
                </c:pt>
                <c:pt idx="4">
                  <c:v>-0.1643445834335466</c:v>
                </c:pt>
                <c:pt idx="5">
                  <c:v>-0.55829199552021458</c:v>
                </c:pt>
                <c:pt idx="6">
                  <c:v>-0.71972479373399045</c:v>
                </c:pt>
                <c:pt idx="7">
                  <c:v>-0.84904231378852713</c:v>
                </c:pt>
                <c:pt idx="8">
                  <c:v>-0.99163414881554934</c:v>
                </c:pt>
                <c:pt idx="9">
                  <c:v>-0.79423223906342555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E-4B35-B5E3-8EC1820B2920}"/>
            </c:ext>
          </c:extLst>
        </c:ser>
        <c:ser>
          <c:idx val="1"/>
          <c:order val="1"/>
          <c:tx>
            <c:strRef>
              <c:f>Comvalenciana!$M$30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Comvalenciana!$N$30:$W$30</c:f>
              <c:numCache>
                <c:formatCode>General</c:formatCode>
                <c:ptCount val="10"/>
                <c:pt idx="0">
                  <c:v>2.1569080422288773</c:v>
                </c:pt>
                <c:pt idx="1">
                  <c:v>1.1198786142852237</c:v>
                </c:pt>
                <c:pt idx="2">
                  <c:v>0.43757909383658183</c:v>
                </c:pt>
                <c:pt idx="3">
                  <c:v>0.18747804826802808</c:v>
                </c:pt>
                <c:pt idx="4">
                  <c:v>-0.16395970231287676</c:v>
                </c:pt>
                <c:pt idx="5">
                  <c:v>-0.55747533345220956</c:v>
                </c:pt>
                <c:pt idx="6">
                  <c:v>-0.78298808206852788</c:v>
                </c:pt>
                <c:pt idx="7">
                  <c:v>-0.81107429574200185</c:v>
                </c:pt>
                <c:pt idx="8">
                  <c:v>-0.78381112129705466</c:v>
                </c:pt>
                <c:pt idx="9">
                  <c:v>-0.80253526374603723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AE-4B35-B5E3-8EC1820B2920}"/>
            </c:ext>
          </c:extLst>
        </c:ser>
        <c:ser>
          <c:idx val="2"/>
          <c:order val="2"/>
          <c:tx>
            <c:strRef>
              <c:f>Comvalenciana!$M$31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Comvalenciana!$N$31:$W$31</c:f>
              <c:numCache>
                <c:formatCode>General</c:formatCode>
                <c:ptCount val="10"/>
                <c:pt idx="0">
                  <c:v>1.6065587048696301</c:v>
                </c:pt>
                <c:pt idx="1">
                  <c:v>1.2610482029152821</c:v>
                </c:pt>
                <c:pt idx="2">
                  <c:v>0.68628285329282745</c:v>
                </c:pt>
                <c:pt idx="3">
                  <c:v>0.44758426900202897</c:v>
                </c:pt>
                <c:pt idx="4">
                  <c:v>0.19162644191803499</c:v>
                </c:pt>
                <c:pt idx="5">
                  <c:v>-0.15893157443809669</c:v>
                </c:pt>
                <c:pt idx="6">
                  <c:v>-1.0437120021571955</c:v>
                </c:pt>
                <c:pt idx="7">
                  <c:v>-0.87649273471746147</c:v>
                </c:pt>
                <c:pt idx="8">
                  <c:v>-1.0984205453507208</c:v>
                </c:pt>
                <c:pt idx="9">
                  <c:v>-1.0155436153343387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AE-4B35-B5E3-8EC1820B2920}"/>
            </c:ext>
          </c:extLst>
        </c:ser>
        <c:ser>
          <c:idx val="3"/>
          <c:order val="3"/>
          <c:tx>
            <c:strRef>
              <c:f>Comvalenciana!$M$32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Comvalenciana!$N$32:$W$32</c:f>
              <c:numCache>
                <c:formatCode>General</c:formatCode>
                <c:ptCount val="10"/>
                <c:pt idx="0">
                  <c:v>-1.2224148531297365</c:v>
                </c:pt>
                <c:pt idx="1">
                  <c:v>-0.95528033949863134</c:v>
                </c:pt>
                <c:pt idx="2">
                  <c:v>-0.75401461005053827</c:v>
                </c:pt>
                <c:pt idx="3">
                  <c:v>-0.64240361462932305</c:v>
                </c:pt>
                <c:pt idx="4">
                  <c:v>-0.42284100068594882</c:v>
                </c:pt>
                <c:pt idx="5">
                  <c:v>-1.4820476441178424E-2</c:v>
                </c:pt>
                <c:pt idx="6">
                  <c:v>0.14802179556682413</c:v>
                </c:pt>
                <c:pt idx="7">
                  <c:v>0.80853932584647492</c:v>
                </c:pt>
                <c:pt idx="8">
                  <c:v>1.3153630263657636</c:v>
                </c:pt>
                <c:pt idx="9">
                  <c:v>1.7398507466562871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AE-4B35-B5E3-8EC1820B2920}"/>
            </c:ext>
          </c:extLst>
        </c:ser>
        <c:ser>
          <c:idx val="4"/>
          <c:order val="4"/>
          <c:tx>
            <c:strRef>
              <c:f>Comvalenciana!$M$33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Comvalenciana!$N$33:$W$33</c:f>
              <c:numCache>
                <c:formatCode>General</c:formatCode>
                <c:ptCount val="10"/>
                <c:pt idx="0">
                  <c:v>-1.4552111275836408</c:v>
                </c:pt>
                <c:pt idx="1">
                  <c:v>-0.99017167199559175</c:v>
                </c:pt>
                <c:pt idx="2">
                  <c:v>-0.57042826727650853</c:v>
                </c:pt>
                <c:pt idx="3">
                  <c:v>-2.6875656848918621E-2</c:v>
                </c:pt>
                <c:pt idx="4">
                  <c:v>6.3414471216563136E-3</c:v>
                </c:pt>
                <c:pt idx="5">
                  <c:v>0.33247301337821022</c:v>
                </c:pt>
                <c:pt idx="6">
                  <c:v>-0.51305326950915175</c:v>
                </c:pt>
                <c:pt idx="7">
                  <c:v>4.8617761266024413E-2</c:v>
                </c:pt>
                <c:pt idx="8">
                  <c:v>1.2836900816264925</c:v>
                </c:pt>
                <c:pt idx="9">
                  <c:v>1.8846176898214391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AE-4B35-B5E3-8EC1820B2920}"/>
            </c:ext>
          </c:extLst>
        </c:ser>
        <c:ser>
          <c:idx val="5"/>
          <c:order val="5"/>
          <c:tx>
            <c:strRef>
              <c:f>Comvalenciana!$M$34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Comvalenciana!$N$34:$W$34</c:f>
              <c:numCache>
                <c:formatCode>General</c:formatCode>
                <c:ptCount val="10"/>
                <c:pt idx="0">
                  <c:v>-0.48437665477611686</c:v>
                </c:pt>
                <c:pt idx="1">
                  <c:v>-0.74386414840617954</c:v>
                </c:pt>
                <c:pt idx="2">
                  <c:v>-0.89470443941877698</c:v>
                </c:pt>
                <c:pt idx="3">
                  <c:v>-0.79133137285070321</c:v>
                </c:pt>
                <c:pt idx="4">
                  <c:v>-0.55452266423302399</c:v>
                </c:pt>
                <c:pt idx="5">
                  <c:v>-0.56612576354168531</c:v>
                </c:pt>
                <c:pt idx="6">
                  <c:v>-3.8712158602533554E-2</c:v>
                </c:pt>
                <c:pt idx="7">
                  <c:v>0.76506617532473375</c:v>
                </c:pt>
                <c:pt idx="8">
                  <c:v>1.4338266263875783</c:v>
                </c:pt>
                <c:pt idx="9">
                  <c:v>1.8747444001167093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AE-4B35-B5E3-8EC1820B2920}"/>
            </c:ext>
          </c:extLst>
        </c:ser>
        <c:ser>
          <c:idx val="6"/>
          <c:order val="6"/>
          <c:tx>
            <c:strRef>
              <c:f>Comvalenciana!$M$35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Comvalenciana!$N$35:$W$35</c:f>
              <c:numCache>
                <c:formatCode>General</c:formatCode>
                <c:ptCount val="10"/>
                <c:pt idx="0">
                  <c:v>-0.34536631891065817</c:v>
                </c:pt>
                <c:pt idx="1">
                  <c:v>-0.73194412105695772</c:v>
                </c:pt>
                <c:pt idx="2">
                  <c:v>-8.9555723185145653E-2</c:v>
                </c:pt>
                <c:pt idx="3">
                  <c:v>-0.40744771993870854</c:v>
                </c:pt>
                <c:pt idx="4">
                  <c:v>-1.0106499852467157</c:v>
                </c:pt>
                <c:pt idx="5">
                  <c:v>-0.5487819733429935</c:v>
                </c:pt>
                <c:pt idx="6">
                  <c:v>-0.83365194827312528</c:v>
                </c:pt>
                <c:pt idx="7">
                  <c:v>0.60258585423396915</c:v>
                </c:pt>
                <c:pt idx="8">
                  <c:v>1.4281363998197454</c:v>
                </c:pt>
                <c:pt idx="9">
                  <c:v>1.9366755359005836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AE-4B35-B5E3-8EC1820B2920}"/>
            </c:ext>
          </c:extLst>
        </c:ser>
        <c:ser>
          <c:idx val="7"/>
          <c:order val="7"/>
          <c:tx>
            <c:strRef>
              <c:f>Comvalenciana!$M$36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Comvalenciana!$N$36:$W$36</c:f>
              <c:numCache>
                <c:formatCode>General</c:formatCode>
                <c:ptCount val="10"/>
                <c:pt idx="0">
                  <c:v>-1.3535281778850199</c:v>
                </c:pt>
                <c:pt idx="1">
                  <c:v>-1.1085888836496578</c:v>
                </c:pt>
                <c:pt idx="2">
                  <c:v>-0.96635140851854784</c:v>
                </c:pt>
                <c:pt idx="3">
                  <c:v>-0.2369867197472009</c:v>
                </c:pt>
                <c:pt idx="4">
                  <c:v>-0.11474428904346735</c:v>
                </c:pt>
                <c:pt idx="5">
                  <c:v>4.5670499203439484E-2</c:v>
                </c:pt>
                <c:pt idx="6">
                  <c:v>0.11837975166662672</c:v>
                </c:pt>
                <c:pt idx="7">
                  <c:v>0.66460801079632081</c:v>
                </c:pt>
                <c:pt idx="8">
                  <c:v>1.2285591502139168</c:v>
                </c:pt>
                <c:pt idx="9">
                  <c:v>1.72298206696359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AE-4B35-B5E3-8EC1820B2920}"/>
            </c:ext>
          </c:extLst>
        </c:ser>
        <c:ser>
          <c:idx val="8"/>
          <c:order val="8"/>
          <c:tx>
            <c:strRef>
              <c:f>Comvalenciana!$M$37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Comvalenciana!$N$37:$W$37</c:f>
              <c:numCache>
                <c:formatCode>General</c:formatCode>
                <c:ptCount val="10"/>
                <c:pt idx="0">
                  <c:v>-0.76108088757182779</c:v>
                </c:pt>
                <c:pt idx="1">
                  <c:v>-0.61002594492902873</c:v>
                </c:pt>
                <c:pt idx="2">
                  <c:v>-0.71009984442988305</c:v>
                </c:pt>
                <c:pt idx="3">
                  <c:v>-0.56329332204891269</c:v>
                </c:pt>
                <c:pt idx="4">
                  <c:v>-0.65062196076428092</c:v>
                </c:pt>
                <c:pt idx="5">
                  <c:v>-0.7148203113874706</c:v>
                </c:pt>
                <c:pt idx="6">
                  <c:v>-6.5756104719193145E-2</c:v>
                </c:pt>
                <c:pt idx="7">
                  <c:v>0.73247485780884836</c:v>
                </c:pt>
                <c:pt idx="8">
                  <c:v>1.3857874847389546</c:v>
                </c:pt>
                <c:pt idx="9">
                  <c:v>1.9574360333027974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AE-4B35-B5E3-8EC1820B2920}"/>
            </c:ext>
          </c:extLst>
        </c:ser>
        <c:ser>
          <c:idx val="9"/>
          <c:order val="9"/>
          <c:tx>
            <c:strRef>
              <c:f>Comvalenciana!$M$38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Comvalenciana!$N$28:$W$28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Comvalenciana!$N$38:$W$38</c:f>
              <c:numCache>
                <c:formatCode>General</c:formatCode>
                <c:ptCount val="10"/>
                <c:pt idx="0">
                  <c:v>1.3847480177349862</c:v>
                </c:pt>
                <c:pt idx="1">
                  <c:v>0.12250852658714163</c:v>
                </c:pt>
                <c:pt idx="2">
                  <c:v>1.2050019008571309E-2</c:v>
                </c:pt>
                <c:pt idx="3">
                  <c:v>-0.37656309401785337</c:v>
                </c:pt>
                <c:pt idx="4">
                  <c:v>-1.2160477516149879</c:v>
                </c:pt>
                <c:pt idx="5">
                  <c:v>-1.3285145956949866</c:v>
                </c:pt>
                <c:pt idx="6">
                  <c:v>-0.83345964809284878</c:v>
                </c:pt>
                <c:pt idx="7">
                  <c:v>-6.3262599794999375E-2</c:v>
                </c:pt>
                <c:pt idx="8">
                  <c:v>0.73605532777356408</c:v>
                </c:pt>
                <c:pt idx="9">
                  <c:v>1.5624857981114131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AE-4B35-B5E3-8EC1820B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405728"/>
        <c:axId val="1"/>
      </c:lineChart>
      <c:catAx>
        <c:axId val="149340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572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125712060849366"/>
          <c:y val="0.42670569781070894"/>
          <c:w val="0.21888510243831813"/>
          <c:h val="0.30076172532913403"/>
        </c:manualLayout>
      </c:layout>
      <c:radarChart>
        <c:radarStyle val="marker"/>
        <c:varyColors val="0"/>
        <c:ser>
          <c:idx val="0"/>
          <c:order val="0"/>
          <c:tx>
            <c:strRef>
              <c:f>Comvalenciana!$X$111:$X$112</c:f>
              <c:strCache>
                <c:ptCount val="2"/>
                <c:pt idx="1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Comvalenciana!$W$113:$W$115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Comvalenciana!$X$113:$X$115</c:f>
              <c:numCache>
                <c:formatCode>General</c:formatCode>
                <c:ptCount val="3"/>
                <c:pt idx="0">
                  <c:v>-0.1431480919444755</c:v>
                </c:pt>
                <c:pt idx="1">
                  <c:v>5.13700247092337E-2</c:v>
                </c:pt>
                <c:pt idx="2">
                  <c:v>-1.6526664735605549E-2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8-4DFB-9E2B-5ADD1195CEA4}"/>
            </c:ext>
          </c:extLst>
        </c:ser>
        <c:ser>
          <c:idx val="1"/>
          <c:order val="1"/>
          <c:tx>
            <c:strRef>
              <c:f>Comvalenciana!$Y$111:$Y$112</c:f>
              <c:strCache>
                <c:ptCount val="2"/>
                <c:pt idx="1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Comvalenciana!$W$113:$W$115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Comvalenciana!$Y$113:$Y$115</c:f>
              <c:numCache>
                <c:formatCode>General</c:formatCode>
                <c:ptCount val="3"/>
                <c:pt idx="0">
                  <c:v>-7.0337332102942685E-2</c:v>
                </c:pt>
                <c:pt idx="1">
                  <c:v>0.22988488540933791</c:v>
                </c:pt>
                <c:pt idx="2">
                  <c:v>0.119708745807085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58-4DFB-9E2B-5ADD1195C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99488"/>
        <c:axId val="1"/>
      </c:radarChart>
      <c:catAx>
        <c:axId val="149339948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948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654490022626267"/>
          <c:y val="0.45843683143056185"/>
          <c:w val="0.16694211954593408"/>
          <c:h val="0.21962322622022268"/>
        </c:manualLayout>
      </c:layout>
      <c:radarChart>
        <c:radarStyle val="marker"/>
        <c:varyColors val="0"/>
        <c:ser>
          <c:idx val="0"/>
          <c:order val="0"/>
          <c:tx>
            <c:strRef>
              <c:f>Comvalenciana!$S$112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Comvalenciana!$R$113:$R$115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Comvalenciana!$S$113:$S$115</c:f>
              <c:numCache>
                <c:formatCode>General</c:formatCode>
                <c:ptCount val="3"/>
                <c:pt idx="0">
                  <c:v>66.582467634335131</c:v>
                </c:pt>
                <c:pt idx="1">
                  <c:v>16.894491522043751</c:v>
                </c:pt>
                <c:pt idx="2">
                  <c:v>16.523040843621125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F-4E58-AE18-991600EA2932}"/>
            </c:ext>
          </c:extLst>
        </c:ser>
        <c:ser>
          <c:idx val="1"/>
          <c:order val="1"/>
          <c:tx>
            <c:strRef>
              <c:f>Comvalenciana!$T$112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Comvalenciana!$R$113:$R$115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Comvalenciana!$T$113:$T$115</c:f>
              <c:numCache>
                <c:formatCode>General</c:formatCode>
                <c:ptCount val="3"/>
                <c:pt idx="0">
                  <c:v>62.649934011515867</c:v>
                </c:pt>
                <c:pt idx="1">
                  <c:v>19.505436750329942</c:v>
                </c:pt>
                <c:pt idx="2">
                  <c:v>17.844629238154191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F-4E58-AE18-991600EA2932}"/>
            </c:ext>
          </c:extLst>
        </c:ser>
        <c:ser>
          <c:idx val="2"/>
          <c:order val="2"/>
          <c:tx>
            <c:strRef>
              <c:f>Comvalenciana!$U$112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Comvalenciana!$R$113:$R$115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Comvalenciana!$U$113:$U$115</c:f>
              <c:numCache>
                <c:formatCode>General</c:formatCode>
                <c:ptCount val="3"/>
                <c:pt idx="0">
                  <c:v>56.981989059174722</c:v>
                </c:pt>
                <c:pt idx="1">
                  <c:v>23.469927013554624</c:v>
                </c:pt>
                <c:pt idx="2">
                  <c:v>19.54808392727065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BF-4E58-AE18-991600EA2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86592"/>
        <c:axId val="1"/>
      </c:radarChart>
      <c:catAx>
        <c:axId val="149338659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8659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324007765453843"/>
          <c:y val="0.42214520955830714"/>
          <c:w val="0.25512612902968451"/>
          <c:h val="0.33197827159439686"/>
        </c:manualLayout>
      </c:layout>
      <c:radarChart>
        <c:radarStyle val="marker"/>
        <c:varyColors val="0"/>
        <c:ser>
          <c:idx val="0"/>
          <c:order val="0"/>
          <c:tx>
            <c:strRef>
              <c:f>Comvalenciana!$N$150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Comvalenciana!$M$151:$M$153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Comvalenciana!$N$151:$N$153</c:f>
              <c:numCache>
                <c:formatCode>General</c:formatCode>
                <c:ptCount val="3"/>
                <c:pt idx="0">
                  <c:v>1.1056339840414848</c:v>
                </c:pt>
                <c:pt idx="1">
                  <c:v>-0.73364903208697874</c:v>
                </c:pt>
                <c:pt idx="2">
                  <c:v>-0.44283398216614561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0-4162-A9F5-B240982BF9EB}"/>
            </c:ext>
          </c:extLst>
        </c:ser>
        <c:ser>
          <c:idx val="1"/>
          <c:order val="1"/>
          <c:tx>
            <c:strRef>
              <c:f>Comvalenciana!$O$150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Comvalenciana!$M$151:$M$153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Comvalenciana!$O$151:$O$153</c:f>
              <c:numCache>
                <c:formatCode>General</c:formatCode>
                <c:ptCount val="3"/>
                <c:pt idx="0">
                  <c:v>-0.26440735279310679</c:v>
                </c:pt>
                <c:pt idx="1">
                  <c:v>-0.40539263171248957</c:v>
                </c:pt>
                <c:pt idx="2">
                  <c:v>-0.70212161026456732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F0-4162-A9F5-B240982BF9EB}"/>
            </c:ext>
          </c:extLst>
        </c:ser>
        <c:ser>
          <c:idx val="2"/>
          <c:order val="2"/>
          <c:tx>
            <c:strRef>
              <c:f>Comvalenciana!$P$150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Comvalenciana!$M$151:$M$153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Comvalenciana!$P$151:$P$153</c:f>
              <c:numCache>
                <c:formatCode>General</c:formatCode>
                <c:ptCount val="3"/>
                <c:pt idx="0">
                  <c:v>-0.84122663124837815</c:v>
                </c:pt>
                <c:pt idx="1">
                  <c:v>1.1390416637994683</c:v>
                </c:pt>
                <c:pt idx="2">
                  <c:v>1.1449555924307129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F0-4162-A9F5-B240982BF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08640"/>
        <c:axId val="1"/>
      </c:radarChart>
      <c:catAx>
        <c:axId val="149340864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86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EXTREMADURA</a:t>
            </a:r>
          </a:p>
        </c:rich>
      </c:tx>
      <c:layout>
        <c:manualLayout>
          <c:xMode val="edge"/>
          <c:yMode val="edge"/>
          <c:x val="2.2901479277961038E-2"/>
          <c:y val="1.02883992019457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5333710885997033"/>
          <c:y val="0.35803629222771222"/>
          <c:w val="0.51582855707026531"/>
          <c:h val="0.60495787307441029"/>
        </c:manualLayout>
      </c:layout>
      <c:lineChart>
        <c:grouping val="standard"/>
        <c:varyColors val="0"/>
        <c:ser>
          <c:idx val="0"/>
          <c:order val="0"/>
          <c:tx>
            <c:strRef>
              <c:f>Extremadura!$M$29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Extremadura!$N$29:$W$29</c:f>
              <c:numCache>
                <c:formatCode>General</c:formatCode>
                <c:ptCount val="10"/>
                <c:pt idx="0">
                  <c:v>1.6346298422254371</c:v>
                </c:pt>
                <c:pt idx="1">
                  <c:v>1.5111683737794073</c:v>
                </c:pt>
                <c:pt idx="2">
                  <c:v>0.76113995296977555</c:v>
                </c:pt>
                <c:pt idx="3">
                  <c:v>8.2101876516611008E-2</c:v>
                </c:pt>
                <c:pt idx="4">
                  <c:v>2.0371142293596059E-2</c:v>
                </c:pt>
                <c:pt idx="5">
                  <c:v>-0.40865746055635788</c:v>
                </c:pt>
                <c:pt idx="6">
                  <c:v>-0.80990723300595513</c:v>
                </c:pt>
                <c:pt idx="7">
                  <c:v>-0.9241090913185328</c:v>
                </c:pt>
                <c:pt idx="8">
                  <c:v>-1.0722628534537686</c:v>
                </c:pt>
                <c:pt idx="9">
                  <c:v>-0.79447454945020135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4-4940-B797-9607CC086E55}"/>
            </c:ext>
          </c:extLst>
        </c:ser>
        <c:ser>
          <c:idx val="1"/>
          <c:order val="1"/>
          <c:tx>
            <c:strRef>
              <c:f>Extremadura!$M$30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Extremadura!$N$30:$W$30</c:f>
              <c:numCache>
                <c:formatCode>General</c:formatCode>
                <c:ptCount val="10"/>
                <c:pt idx="0">
                  <c:v>1.8820463353552503</c:v>
                </c:pt>
                <c:pt idx="1">
                  <c:v>1.3102558810879736</c:v>
                </c:pt>
                <c:pt idx="2">
                  <c:v>0.45159776694170595</c:v>
                </c:pt>
                <c:pt idx="3">
                  <c:v>0.32712637553658447</c:v>
                </c:pt>
                <c:pt idx="4">
                  <c:v>0.10930144057762194</c:v>
                </c:pt>
                <c:pt idx="5">
                  <c:v>-0.57334634665984108</c:v>
                </c:pt>
                <c:pt idx="6">
                  <c:v>-0.8125648020165589</c:v>
                </c:pt>
                <c:pt idx="7">
                  <c:v>-0.83979291888642926</c:v>
                </c:pt>
                <c:pt idx="8">
                  <c:v>-0.88160752693658717</c:v>
                </c:pt>
                <c:pt idx="9">
                  <c:v>-0.9730162049997233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4-4940-B797-9607CC086E55}"/>
            </c:ext>
          </c:extLst>
        </c:ser>
        <c:ser>
          <c:idx val="2"/>
          <c:order val="2"/>
          <c:tx>
            <c:strRef>
              <c:f>Extremadura!$M$31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Extremadura!$N$31:$W$31</c:f>
              <c:numCache>
                <c:formatCode>General</c:formatCode>
                <c:ptCount val="10"/>
                <c:pt idx="0">
                  <c:v>1.982862355710328</c:v>
                </c:pt>
                <c:pt idx="1">
                  <c:v>1.4785242114124928</c:v>
                </c:pt>
                <c:pt idx="2">
                  <c:v>0.26811266509768861</c:v>
                </c:pt>
                <c:pt idx="3">
                  <c:v>-0.14728843009816267</c:v>
                </c:pt>
                <c:pt idx="4">
                  <c:v>-5.075919387771681E-2</c:v>
                </c:pt>
                <c:pt idx="5">
                  <c:v>-0.27960940559135811</c:v>
                </c:pt>
                <c:pt idx="6">
                  <c:v>-0.93036830145953242</c:v>
                </c:pt>
                <c:pt idx="7">
                  <c:v>-0.65921876151445979</c:v>
                </c:pt>
                <c:pt idx="8">
                  <c:v>-0.71670246398281523</c:v>
                </c:pt>
                <c:pt idx="9">
                  <c:v>-0.94555267569645651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4-4940-B797-9607CC086E55}"/>
            </c:ext>
          </c:extLst>
        </c:ser>
        <c:ser>
          <c:idx val="3"/>
          <c:order val="3"/>
          <c:tx>
            <c:strRef>
              <c:f>Extremadura!$M$32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Extremadura!$N$32:$W$32</c:f>
              <c:numCache>
                <c:formatCode>General</c:formatCode>
                <c:ptCount val="10"/>
                <c:pt idx="0">
                  <c:v>-1.2317717682337748</c:v>
                </c:pt>
                <c:pt idx="1">
                  <c:v>-0.5250174749848876</c:v>
                </c:pt>
                <c:pt idx="2">
                  <c:v>-0.80771919228444244</c:v>
                </c:pt>
                <c:pt idx="3">
                  <c:v>-0.46443853556355441</c:v>
                </c:pt>
                <c:pt idx="4">
                  <c:v>-0.38366661633511018</c:v>
                </c:pt>
                <c:pt idx="5">
                  <c:v>-0.24231575768533273</c:v>
                </c:pt>
                <c:pt idx="6">
                  <c:v>-0.14135085864977742</c:v>
                </c:pt>
                <c:pt idx="7">
                  <c:v>0.48463151537066546</c:v>
                </c:pt>
                <c:pt idx="8">
                  <c:v>1.2115787884266636</c:v>
                </c:pt>
                <c:pt idx="9">
                  <c:v>2.1000698999395504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4-4940-B797-9607CC086E55}"/>
            </c:ext>
          </c:extLst>
        </c:ser>
        <c:ser>
          <c:idx val="4"/>
          <c:order val="4"/>
          <c:tx>
            <c:strRef>
              <c:f>Extremadura!$M$33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Extremadura!$N$33:$W$33</c:f>
              <c:numCache>
                <c:formatCode>General</c:formatCode>
                <c:ptCount val="10"/>
                <c:pt idx="0">
                  <c:v>-1.7445824545740998</c:v>
                </c:pt>
                <c:pt idx="1">
                  <c:v>-1.1150085393431803</c:v>
                </c:pt>
                <c:pt idx="2">
                  <c:v>-0.51857009333494075</c:v>
                </c:pt>
                <c:pt idx="3">
                  <c:v>-0.55170556255762071</c:v>
                </c:pt>
                <c:pt idx="4">
                  <c:v>0.22697796417535854</c:v>
                </c:pt>
                <c:pt idx="5">
                  <c:v>0.79028094096091805</c:v>
                </c:pt>
                <c:pt idx="6">
                  <c:v>-0.10437672805144116</c:v>
                </c:pt>
                <c:pt idx="7">
                  <c:v>0.57490039101349821</c:v>
                </c:pt>
                <c:pt idx="8">
                  <c:v>1.4861257946371975</c:v>
                </c:pt>
                <c:pt idx="9">
                  <c:v>0.95595828707431785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F4-4940-B797-9607CC086E55}"/>
            </c:ext>
          </c:extLst>
        </c:ser>
        <c:ser>
          <c:idx val="5"/>
          <c:order val="5"/>
          <c:tx>
            <c:strRef>
              <c:f>Extremadura!$M$34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Extremadura!$N$34:$W$34</c:f>
              <c:numCache>
                <c:formatCode>General</c:formatCode>
                <c:ptCount val="10"/>
                <c:pt idx="0">
                  <c:v>-1.2666703053586625</c:v>
                </c:pt>
                <c:pt idx="1">
                  <c:v>-0.89586518083914768</c:v>
                </c:pt>
                <c:pt idx="2">
                  <c:v>-0.84766051465161074</c:v>
                </c:pt>
                <c:pt idx="3">
                  <c:v>-0.54730836379080361</c:v>
                </c:pt>
                <c:pt idx="4">
                  <c:v>-0.30257698160792379</c:v>
                </c:pt>
                <c:pt idx="5">
                  <c:v>-0.20616764923284994</c:v>
                </c:pt>
                <c:pt idx="6">
                  <c:v>0.1980099364934213</c:v>
                </c:pt>
                <c:pt idx="7">
                  <c:v>0.8209625456862063</c:v>
                </c:pt>
                <c:pt idx="8">
                  <c:v>1.3178414125423563</c:v>
                </c:pt>
                <c:pt idx="9">
                  <c:v>1.7294351007590179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F4-4940-B797-9607CC086E55}"/>
            </c:ext>
          </c:extLst>
        </c:ser>
        <c:ser>
          <c:idx val="6"/>
          <c:order val="6"/>
          <c:tx>
            <c:strRef>
              <c:f>Extremadura!$M$35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Extremadura!$N$35:$W$35</c:f>
              <c:numCache>
                <c:formatCode>General</c:formatCode>
                <c:ptCount val="10"/>
                <c:pt idx="0">
                  <c:v>8.2655179039384935E-2</c:v>
                </c:pt>
                <c:pt idx="1">
                  <c:v>-7.4208664393026522E-2</c:v>
                </c:pt>
                <c:pt idx="2">
                  <c:v>1.0841704871078581</c:v>
                </c:pt>
                <c:pt idx="3">
                  <c:v>0.4325822143886105</c:v>
                </c:pt>
                <c:pt idx="4">
                  <c:v>-0.3698366770156481</c:v>
                </c:pt>
                <c:pt idx="5">
                  <c:v>-1.4437506820529264</c:v>
                </c:pt>
                <c:pt idx="6">
                  <c:v>-1.6880962843226444</c:v>
                </c:pt>
                <c:pt idx="7">
                  <c:v>-0.22805589545173774</c:v>
                </c:pt>
                <c:pt idx="8">
                  <c:v>0.91222358180694552</c:v>
                </c:pt>
                <c:pt idx="9">
                  <c:v>1.2923167408931733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F4-4940-B797-9607CC086E55}"/>
            </c:ext>
          </c:extLst>
        </c:ser>
        <c:ser>
          <c:idx val="7"/>
          <c:order val="7"/>
          <c:tx>
            <c:strRef>
              <c:f>Extremadura!$M$36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Extremadura!$N$36:$W$36</c:f>
              <c:numCache>
                <c:formatCode>General</c:formatCode>
                <c:ptCount val="10"/>
                <c:pt idx="0">
                  <c:v>-1.2880071421955346</c:v>
                </c:pt>
                <c:pt idx="1">
                  <c:v>-0.89017558462319368</c:v>
                </c:pt>
                <c:pt idx="2">
                  <c:v>-0.81544479480297494</c:v>
                </c:pt>
                <c:pt idx="3">
                  <c:v>-0.21540051183474812</c:v>
                </c:pt>
                <c:pt idx="4">
                  <c:v>-0.47476031179903666</c:v>
                </c:pt>
                <c:pt idx="5">
                  <c:v>-0.38903969994643278</c:v>
                </c:pt>
                <c:pt idx="6">
                  <c:v>0.15825343726634555</c:v>
                </c:pt>
                <c:pt idx="7">
                  <c:v>0.87698779818433159</c:v>
                </c:pt>
                <c:pt idx="8">
                  <c:v>1.3561440387963222</c:v>
                </c:pt>
                <c:pt idx="9">
                  <c:v>1.6814427709549216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F4-4940-B797-9607CC086E55}"/>
            </c:ext>
          </c:extLst>
        </c:ser>
        <c:ser>
          <c:idx val="8"/>
          <c:order val="8"/>
          <c:tx>
            <c:strRef>
              <c:f>Extremadura!$M$37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Extremadura!$N$37:$W$37</c:f>
              <c:numCache>
                <c:formatCode>General</c:formatCode>
                <c:ptCount val="10"/>
                <c:pt idx="0">
                  <c:v>-1.2017111015310236</c:v>
                </c:pt>
                <c:pt idx="1">
                  <c:v>-0.96957115918761905</c:v>
                </c:pt>
                <c:pt idx="2">
                  <c:v>-0.61942674615298399</c:v>
                </c:pt>
                <c:pt idx="3">
                  <c:v>-0.41050079804391992</c:v>
                </c:pt>
                <c:pt idx="4">
                  <c:v>-0.42984579323920363</c:v>
                </c:pt>
                <c:pt idx="5">
                  <c:v>-0.46079778555165757</c:v>
                </c:pt>
                <c:pt idx="6">
                  <c:v>0.16598005877553457</c:v>
                </c:pt>
                <c:pt idx="7">
                  <c:v>0.76567490982932951</c:v>
                </c:pt>
                <c:pt idx="8">
                  <c:v>1.4079287503127484</c:v>
                </c:pt>
                <c:pt idx="9">
                  <c:v>1.7522696647887985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F4-4940-B797-9607CC086E55}"/>
            </c:ext>
          </c:extLst>
        </c:ser>
        <c:ser>
          <c:idx val="9"/>
          <c:order val="9"/>
          <c:tx>
            <c:strRef>
              <c:f>Extremadura!$M$38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Extremadura!$N$28:$W$28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Extremadura!$N$38:$W$38</c:f>
              <c:numCache>
                <c:formatCode>General</c:formatCode>
                <c:ptCount val="10"/>
                <c:pt idx="0">
                  <c:v>0.8231999852347599</c:v>
                </c:pt>
                <c:pt idx="1">
                  <c:v>0.17497532725804832</c:v>
                </c:pt>
                <c:pt idx="2">
                  <c:v>0.44242466166802019</c:v>
                </c:pt>
                <c:pt idx="3">
                  <c:v>-0.26019647110393984</c:v>
                </c:pt>
                <c:pt idx="4">
                  <c:v>-1.1713374239243526</c:v>
                </c:pt>
                <c:pt idx="5">
                  <c:v>-1.2212008591533303</c:v>
                </c:pt>
                <c:pt idx="6">
                  <c:v>-1.2302669382858717</c:v>
                </c:pt>
                <c:pt idx="7">
                  <c:v>-4.1099558734188871E-2</c:v>
                </c:pt>
                <c:pt idx="8">
                  <c:v>0.70987399607799206</c:v>
                </c:pt>
                <c:pt idx="9">
                  <c:v>1.7736272809628522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F4-4940-B797-9607CC086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392416"/>
        <c:axId val="1"/>
      </c:lineChart>
      <c:catAx>
        <c:axId val="149339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241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986020208294606"/>
          <c:y val="0.43334662332987434"/>
          <c:w val="0.19005688460047171"/>
          <c:h val="0.27593438835962081"/>
        </c:manualLayout>
      </c:layout>
      <c:radarChart>
        <c:radarStyle val="marker"/>
        <c:varyColors val="0"/>
        <c:ser>
          <c:idx val="0"/>
          <c:order val="0"/>
          <c:tx>
            <c:strRef>
              <c:f>Extremadura!$X$112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Extremadura!$W$113:$W$115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Extremadura!$X$113:$X$115</c:f>
              <c:numCache>
                <c:formatCode>General</c:formatCode>
                <c:ptCount val="3"/>
                <c:pt idx="0">
                  <c:v>-8.6705558522657239E-2</c:v>
                </c:pt>
                <c:pt idx="1">
                  <c:v>0.11398467432950192</c:v>
                </c:pt>
                <c:pt idx="2">
                  <c:v>-3.1716799672600778E-3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D-495A-BD9F-CFEF9EE22AC5}"/>
            </c:ext>
          </c:extLst>
        </c:ser>
        <c:ser>
          <c:idx val="1"/>
          <c:order val="1"/>
          <c:tx>
            <c:strRef>
              <c:f>Extremadura!$Y$112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Extremadura!$W$113:$W$115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Extremadura!$Y$113:$Y$115</c:f>
              <c:numCache>
                <c:formatCode>General</c:formatCode>
                <c:ptCount val="3"/>
                <c:pt idx="0">
                  <c:v>-4.9526551359618545E-2</c:v>
                </c:pt>
                <c:pt idx="1">
                  <c:v>0.26559663704977549</c:v>
                </c:pt>
                <c:pt idx="2">
                  <c:v>6.1069485784665915E-2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D-495A-BD9F-CFEF9EE22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08224"/>
        <c:axId val="1"/>
      </c:radarChart>
      <c:catAx>
        <c:axId val="149340822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822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667968746363876"/>
          <c:y val="0.46030040984416626"/>
          <c:w val="0.16667187498545549"/>
          <c:h val="0.20774620267303079"/>
        </c:manualLayout>
      </c:layout>
      <c:radarChart>
        <c:radarStyle val="marker"/>
        <c:varyColors val="0"/>
        <c:ser>
          <c:idx val="0"/>
          <c:order val="0"/>
          <c:tx>
            <c:strRef>
              <c:f>Extremadura!$S$112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Extremadura!$R$113:$R$115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Extremadura!$S$113:$S$115</c:f>
              <c:numCache>
                <c:formatCode>General</c:formatCode>
                <c:ptCount val="3"/>
                <c:pt idx="0">
                  <c:v>71.747332429405176</c:v>
                </c:pt>
                <c:pt idx="1">
                  <c:v>13.847786358545068</c:v>
                </c:pt>
                <c:pt idx="2">
                  <c:v>14.404881212049755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7-4684-961E-8B61EA5B1C0B}"/>
            </c:ext>
          </c:extLst>
        </c:ser>
        <c:ser>
          <c:idx val="1"/>
          <c:order val="1"/>
          <c:tx>
            <c:strRef>
              <c:f>Extremadura!$T$112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Extremadura!$R$113:$R$115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Extremadura!$T$113:$T$115</c:f>
              <c:numCache>
                <c:formatCode>General</c:formatCode>
                <c:ptCount val="3"/>
                <c:pt idx="0">
                  <c:v>68.749516784957706</c:v>
                </c:pt>
                <c:pt idx="1">
                  <c:v>16.184997912511019</c:v>
                </c:pt>
                <c:pt idx="2">
                  <c:v>15.065485302531274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7-4684-961E-8B61EA5B1C0B}"/>
            </c:ext>
          </c:extLst>
        </c:ser>
        <c:ser>
          <c:idx val="2"/>
          <c:order val="2"/>
          <c:tx>
            <c:strRef>
              <c:f>Extremadura!$U$112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Extremadura!$R$113:$R$115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Extremadura!$U$113:$U$115</c:f>
              <c:numCache>
                <c:formatCode>General</c:formatCode>
                <c:ptCount val="3"/>
                <c:pt idx="0">
                  <c:v>64.180487212198528</c:v>
                </c:pt>
                <c:pt idx="1">
                  <c:v>20.118765567097988</c:v>
                </c:pt>
                <c:pt idx="2">
                  <c:v>15.70074722070348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77-4684-961E-8B61EA5B1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98656"/>
        <c:axId val="1"/>
      </c:radarChart>
      <c:catAx>
        <c:axId val="149339865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865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461471581640138"/>
          <c:y val="0.42971619672312911"/>
          <c:w val="0.25238872802884671"/>
          <c:h val="0.31486117640081807"/>
        </c:manualLayout>
      </c:layout>
      <c:radarChart>
        <c:radarStyle val="marker"/>
        <c:varyColors val="0"/>
        <c:ser>
          <c:idx val="0"/>
          <c:order val="0"/>
          <c:tx>
            <c:strRef>
              <c:f>Extremadura!$N$150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Extremadura!$M$151:$M$153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Extremadura!$N$151:$N$153</c:f>
              <c:numCache>
                <c:formatCode>General</c:formatCode>
                <c:ptCount val="3"/>
                <c:pt idx="0">
                  <c:v>1.087023425348022</c:v>
                </c:pt>
                <c:pt idx="1">
                  <c:v>-0.82541074689171157</c:v>
                </c:pt>
                <c:pt idx="2">
                  <c:v>-0.53045383216400743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5-443E-8407-E72B1A3462E7}"/>
            </c:ext>
          </c:extLst>
        </c:ser>
        <c:ser>
          <c:idx val="1"/>
          <c:order val="1"/>
          <c:tx>
            <c:strRef>
              <c:f>Extremadura!$O$150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Extremadura!$M$151:$M$153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Extremadura!$O$151:$O$153</c:f>
              <c:numCache>
                <c:formatCode>General</c:formatCode>
                <c:ptCount val="3"/>
                <c:pt idx="0">
                  <c:v>-0.20619130926133561</c:v>
                </c:pt>
                <c:pt idx="1">
                  <c:v>-0.28659629549734539</c:v>
                </c:pt>
                <c:pt idx="2">
                  <c:v>-0.62300956648155503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5-443E-8407-E72B1A3462E7}"/>
            </c:ext>
          </c:extLst>
        </c:ser>
        <c:ser>
          <c:idx val="2"/>
          <c:order val="2"/>
          <c:tx>
            <c:strRef>
              <c:f>Extremadura!$P$150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Extremadura!$M$151:$M$153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Extremadura!$P$151:$P$153</c:f>
              <c:numCache>
                <c:formatCode>General</c:formatCode>
                <c:ptCount val="3"/>
                <c:pt idx="0">
                  <c:v>-0.88083211608668632</c:v>
                </c:pt>
                <c:pt idx="1">
                  <c:v>1.112007042389058</c:v>
                </c:pt>
                <c:pt idx="2">
                  <c:v>1.1534633986455678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5-443E-8407-E72B1A346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96576"/>
        <c:axId val="1"/>
      </c:radarChart>
      <c:catAx>
        <c:axId val="149339657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657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GALICIA</a:t>
            </a:r>
          </a:p>
        </c:rich>
      </c:tx>
      <c:layout>
        <c:manualLayout>
          <c:xMode val="edge"/>
          <c:yMode val="edge"/>
          <c:x val="1.5317766387901785E-2"/>
          <c:y val="9.469990714584706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510833712255099"/>
          <c:y val="0.33523767129629861"/>
          <c:w val="0.55253371613502866"/>
          <c:h val="0.63070138159134148"/>
        </c:manualLayout>
      </c:layout>
      <c:lineChart>
        <c:grouping val="standard"/>
        <c:varyColors val="0"/>
        <c:ser>
          <c:idx val="0"/>
          <c:order val="0"/>
          <c:tx>
            <c:strRef>
              <c:f>Galicia!$M$32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Galicia!$N$32:$W$32</c:f>
              <c:numCache>
                <c:formatCode>General</c:formatCode>
                <c:ptCount val="10"/>
                <c:pt idx="0">
                  <c:v>-9.8342095980136601E-2</c:v>
                </c:pt>
                <c:pt idx="1">
                  <c:v>-0.10687795629819323</c:v>
                </c:pt>
                <c:pt idx="2">
                  <c:v>2.82462849319649</c:v>
                </c:pt>
                <c:pt idx="3">
                  <c:v>-0.28500788346184852</c:v>
                </c:pt>
                <c:pt idx="4">
                  <c:v>-0.31072777836757176</c:v>
                </c:pt>
                <c:pt idx="5">
                  <c:v>-0.35789963801998997</c:v>
                </c:pt>
                <c:pt idx="6">
                  <c:v>-0.39866960243386568</c:v>
                </c:pt>
                <c:pt idx="7">
                  <c:v>-0.41304578823269789</c:v>
                </c:pt>
                <c:pt idx="8">
                  <c:v>-0.4383164273322076</c:v>
                </c:pt>
                <c:pt idx="9">
                  <c:v>-0.41574132306997891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2-400A-8130-CE7B5E656C72}"/>
            </c:ext>
          </c:extLst>
        </c:ser>
        <c:ser>
          <c:idx val="1"/>
          <c:order val="1"/>
          <c:tx>
            <c:strRef>
              <c:f>Galicia!$M$33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Galicia!$N$33:$W$33</c:f>
              <c:numCache>
                <c:formatCode>General</c:formatCode>
                <c:ptCount val="10"/>
                <c:pt idx="0">
                  <c:v>1.3700480705611688</c:v>
                </c:pt>
                <c:pt idx="1">
                  <c:v>0.99313397306212503</c:v>
                </c:pt>
                <c:pt idx="2">
                  <c:v>-2.4094013456835945</c:v>
                </c:pt>
                <c:pt idx="3">
                  <c:v>0.42898109714361576</c:v>
                </c:pt>
                <c:pt idx="4">
                  <c:v>0.24567826902125631</c:v>
                </c:pt>
                <c:pt idx="5">
                  <c:v>-5.7577330060520411E-2</c:v>
                </c:pt>
                <c:pt idx="6">
                  <c:v>-0.17284444590433543</c:v>
                </c:pt>
                <c:pt idx="7">
                  <c:v>-0.12280164926970354</c:v>
                </c:pt>
                <c:pt idx="8">
                  <c:v>-0.1162417321078604</c:v>
                </c:pt>
                <c:pt idx="9">
                  <c:v>-0.15897490676215281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2-400A-8130-CE7B5E656C72}"/>
            </c:ext>
          </c:extLst>
        </c:ser>
        <c:ser>
          <c:idx val="2"/>
          <c:order val="2"/>
          <c:tx>
            <c:strRef>
              <c:f>Galicia!$M$34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Galicia!$N$34:$W$34</c:f>
              <c:numCache>
                <c:formatCode>General</c:formatCode>
                <c:ptCount val="10"/>
                <c:pt idx="0">
                  <c:v>1.1342089715766079</c:v>
                </c:pt>
                <c:pt idx="1">
                  <c:v>0.97326445859949362</c:v>
                </c:pt>
                <c:pt idx="2">
                  <c:v>-2.5111057030053097</c:v>
                </c:pt>
                <c:pt idx="3">
                  <c:v>0.47243712318623715</c:v>
                </c:pt>
                <c:pt idx="4">
                  <c:v>0.29235635045851649</c:v>
                </c:pt>
                <c:pt idx="5">
                  <c:v>0.17368297842303995</c:v>
                </c:pt>
                <c:pt idx="6">
                  <c:v>-2.2820703792141388E-2</c:v>
                </c:pt>
                <c:pt idx="7">
                  <c:v>-2.9961099221472106E-2</c:v>
                </c:pt>
                <c:pt idx="8">
                  <c:v>-0.19504704154759828</c:v>
                </c:pt>
                <c:pt idx="9">
                  <c:v>-0.28701533467737794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2-400A-8130-CE7B5E656C72}"/>
            </c:ext>
          </c:extLst>
        </c:ser>
        <c:ser>
          <c:idx val="3"/>
          <c:order val="3"/>
          <c:tx>
            <c:strRef>
              <c:f>Galicia!$M$35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Galicia!$N$35:$W$35</c:f>
              <c:numCache>
                <c:formatCode>General</c:formatCode>
                <c:ptCount val="10"/>
                <c:pt idx="0">
                  <c:v>-0.74471792053775376</c:v>
                </c:pt>
                <c:pt idx="1">
                  <c:v>-0.59928277197290147</c:v>
                </c:pt>
                <c:pt idx="2">
                  <c:v>2.7322316621621687</c:v>
                </c:pt>
                <c:pt idx="3">
                  <c:v>-0.46284361197907092</c:v>
                </c:pt>
                <c:pt idx="4">
                  <c:v>-0.39087570341089661</c:v>
                </c:pt>
                <c:pt idx="5">
                  <c:v>-0.33540044055626222</c:v>
                </c:pt>
                <c:pt idx="6">
                  <c:v>-0.30541381198618955</c:v>
                </c:pt>
                <c:pt idx="7">
                  <c:v>-0.11799738342323557</c:v>
                </c:pt>
                <c:pt idx="8">
                  <c:v>4.3930410855156692E-2</c:v>
                </c:pt>
                <c:pt idx="9">
                  <c:v>0.18036957084898722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B2-400A-8130-CE7B5E656C72}"/>
            </c:ext>
          </c:extLst>
        </c:ser>
        <c:ser>
          <c:idx val="4"/>
          <c:order val="4"/>
          <c:tx>
            <c:strRef>
              <c:f>Galicia!$M$36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Galicia!$N$36:$W$36</c:f>
              <c:numCache>
                <c:formatCode>General</c:formatCode>
                <c:ptCount val="10"/>
                <c:pt idx="0">
                  <c:v>-0.37011169980924913</c:v>
                </c:pt>
                <c:pt idx="1">
                  <c:v>-0.35932941072649821</c:v>
                </c:pt>
                <c:pt idx="2">
                  <c:v>2.8442619625476295</c:v>
                </c:pt>
                <c:pt idx="3">
                  <c:v>-0.33391401503144247</c:v>
                </c:pt>
                <c:pt idx="4">
                  <c:v>-0.32293918507221386</c:v>
                </c:pt>
                <c:pt idx="5">
                  <c:v>-0.30599558794217674</c:v>
                </c:pt>
                <c:pt idx="6">
                  <c:v>-0.32274664419573618</c:v>
                </c:pt>
                <c:pt idx="7">
                  <c:v>-0.30407017917739976</c:v>
                </c:pt>
                <c:pt idx="8">
                  <c:v>-0.27076060754675857</c:v>
                </c:pt>
                <c:pt idx="9">
                  <c:v>-0.25439463304615445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B2-400A-8130-CE7B5E656C72}"/>
            </c:ext>
          </c:extLst>
        </c:ser>
        <c:ser>
          <c:idx val="5"/>
          <c:order val="5"/>
          <c:tx>
            <c:strRef>
              <c:f>Galicia!$M$37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Galicia!$N$37:$W$37</c:f>
              <c:numCache>
                <c:formatCode>General</c:formatCode>
                <c:ptCount val="10"/>
                <c:pt idx="0">
                  <c:v>-1.0410328424394146</c:v>
                </c:pt>
                <c:pt idx="1">
                  <c:v>-0.91221923557064755</c:v>
                </c:pt>
                <c:pt idx="2">
                  <c:v>-1.1546919073236208</c:v>
                </c:pt>
                <c:pt idx="3">
                  <c:v>-0.58976425889915884</c:v>
                </c:pt>
                <c:pt idx="4">
                  <c:v>-0.29172493320279591</c:v>
                </c:pt>
                <c:pt idx="5">
                  <c:v>-0.11408002438377733</c:v>
                </c:pt>
                <c:pt idx="6">
                  <c:v>0.30098604219336089</c:v>
                </c:pt>
                <c:pt idx="7">
                  <c:v>0.82045006466414028</c:v>
                </c:pt>
                <c:pt idx="8">
                  <c:v>1.2734024862026807</c:v>
                </c:pt>
                <c:pt idx="9">
                  <c:v>1.7086746087592333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B2-400A-8130-CE7B5E656C72}"/>
            </c:ext>
          </c:extLst>
        </c:ser>
        <c:ser>
          <c:idx val="6"/>
          <c:order val="6"/>
          <c:tx>
            <c:strRef>
              <c:f>Galicia!$M$38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Galicia!$N$38:$W$38</c:f>
              <c:numCache>
                <c:formatCode>General</c:formatCode>
                <c:ptCount val="10"/>
                <c:pt idx="0">
                  <c:v>-1.2019776332576064</c:v>
                </c:pt>
                <c:pt idx="1">
                  <c:v>-1.0964609669936138</c:v>
                </c:pt>
                <c:pt idx="2">
                  <c:v>-0.68986479060041006</c:v>
                </c:pt>
                <c:pt idx="3">
                  <c:v>-0.123803577221774</c:v>
                </c:pt>
                <c:pt idx="4">
                  <c:v>-0.43083327529820309</c:v>
                </c:pt>
                <c:pt idx="5">
                  <c:v>0.10389028155842019</c:v>
                </c:pt>
                <c:pt idx="6">
                  <c:v>-0.30944944117496365</c:v>
                </c:pt>
                <c:pt idx="7">
                  <c:v>0.51723000429180399</c:v>
                </c:pt>
                <c:pt idx="8">
                  <c:v>1.4137249883392584</c:v>
                </c:pt>
                <c:pt idx="9">
                  <c:v>1.8175444103570941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B2-400A-8130-CE7B5E656C72}"/>
            </c:ext>
          </c:extLst>
        </c:ser>
        <c:ser>
          <c:idx val="7"/>
          <c:order val="7"/>
          <c:tx>
            <c:strRef>
              <c:f>Galicia!$M$39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Galicia!$N$39:$W$39</c:f>
              <c:numCache>
                <c:formatCode>General</c:formatCode>
                <c:ptCount val="10"/>
                <c:pt idx="0">
                  <c:v>-0.66748330605553752</c:v>
                </c:pt>
                <c:pt idx="1">
                  <c:v>-0.53369151589554775</c:v>
                </c:pt>
                <c:pt idx="2">
                  <c:v>-2.2164184061063024</c:v>
                </c:pt>
                <c:pt idx="3">
                  <c:v>-0.1052626584346979</c:v>
                </c:pt>
                <c:pt idx="4">
                  <c:v>6.9847184568818221E-2</c:v>
                </c:pt>
                <c:pt idx="5">
                  <c:v>0.11755969797146167</c:v>
                </c:pt>
                <c:pt idx="6">
                  <c:v>0.28184814618262566</c:v>
                </c:pt>
                <c:pt idx="7">
                  <c:v>0.74028178011317913</c:v>
                </c:pt>
                <c:pt idx="8">
                  <c:v>1.0467240053693323</c:v>
                </c:pt>
                <c:pt idx="9">
                  <c:v>1.2665950722866686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B2-400A-8130-CE7B5E656C72}"/>
            </c:ext>
          </c:extLst>
        </c:ser>
        <c:ser>
          <c:idx val="8"/>
          <c:order val="8"/>
          <c:tx>
            <c:strRef>
              <c:f>Galicia!$M$40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Galicia!$N$40:$W$40</c:f>
              <c:numCache>
                <c:formatCode>General</c:formatCode>
                <c:ptCount val="10"/>
                <c:pt idx="0">
                  <c:v>-0.6982810919822261</c:v>
                </c:pt>
                <c:pt idx="1">
                  <c:v>-0.50950441056358287</c:v>
                </c:pt>
                <c:pt idx="2">
                  <c:v>-2.053427983594629</c:v>
                </c:pt>
                <c:pt idx="3">
                  <c:v>-0.18588724241733742</c:v>
                </c:pt>
                <c:pt idx="4">
                  <c:v>-0.17818207174718872</c:v>
                </c:pt>
                <c:pt idx="5">
                  <c:v>-5.8270353192999551E-2</c:v>
                </c:pt>
                <c:pt idx="6">
                  <c:v>0.35684571666126175</c:v>
                </c:pt>
                <c:pt idx="7">
                  <c:v>0.81337707886757227</c:v>
                </c:pt>
                <c:pt idx="8">
                  <c:v>1.1586650395236109</c:v>
                </c:pt>
                <c:pt idx="9">
                  <c:v>1.3546653184455186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B2-400A-8130-CE7B5E656C72}"/>
            </c:ext>
          </c:extLst>
        </c:ser>
        <c:ser>
          <c:idx val="9"/>
          <c:order val="9"/>
          <c:tx>
            <c:strRef>
              <c:f>Galicia!$M$41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Galicia!$N$31:$W$31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Galicia!$N$41:$W$41</c:f>
              <c:numCache>
                <c:formatCode>General</c:formatCode>
                <c:ptCount val="10"/>
                <c:pt idx="0">
                  <c:v>0.66621359520232204</c:v>
                </c:pt>
                <c:pt idx="1">
                  <c:v>-0.10329865537663034</c:v>
                </c:pt>
                <c:pt idx="2">
                  <c:v>-1.5473887647510782E-2</c:v>
                </c:pt>
                <c:pt idx="3">
                  <c:v>-0.46609858873382665</c:v>
                </c:pt>
                <c:pt idx="4">
                  <c:v>-1.1038736877190998</c:v>
                </c:pt>
                <c:pt idx="5">
                  <c:v>-1.1300120114480043</c:v>
                </c:pt>
                <c:pt idx="6">
                  <c:v>-0.92299648751507957</c:v>
                </c:pt>
                <c:pt idx="7">
                  <c:v>8.3851742522326828E-2</c:v>
                </c:pt>
                <c:pt idx="8">
                  <c:v>0.99660200713567659</c:v>
                </c:pt>
                <c:pt idx="9">
                  <c:v>1.9950859735798336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B2-400A-8130-CE7B5E656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391584"/>
        <c:axId val="1"/>
      </c:lineChart>
      <c:catAx>
        <c:axId val="149339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158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022415799462401"/>
          <c:y val="0.42337093028660838"/>
          <c:w val="0.21958376348172062"/>
          <c:h val="0.30292920011886637"/>
        </c:manualLayout>
      </c:layout>
      <c:radarChart>
        <c:radarStyle val="marker"/>
        <c:varyColors val="0"/>
        <c:ser>
          <c:idx val="0"/>
          <c:order val="0"/>
          <c:tx>
            <c:strRef>
              <c:f>Galicia!$X$112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Galicia!$W$113:$W$115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Galicia!$X$113:$X$115</c:f>
              <c:numCache>
                <c:formatCode>General</c:formatCode>
                <c:ptCount val="3"/>
                <c:pt idx="0">
                  <c:v>-9.6661547846940282E-2</c:v>
                </c:pt>
                <c:pt idx="1">
                  <c:v>0.12640736949846468</c:v>
                </c:pt>
                <c:pt idx="2">
                  <c:v>3.8692652529170507E-2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E-4AEA-8BD8-842AC42540F0}"/>
            </c:ext>
          </c:extLst>
        </c:ser>
        <c:ser>
          <c:idx val="1"/>
          <c:order val="1"/>
          <c:tx>
            <c:strRef>
              <c:f>Galicia!$Y$112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Galicia!$W$113:$W$115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Galicia!$Y$113:$Y$115</c:f>
              <c:numCache>
                <c:formatCode>General</c:formatCode>
                <c:ptCount val="3"/>
                <c:pt idx="0">
                  <c:v>-5.550898110629842E-2</c:v>
                </c:pt>
                <c:pt idx="1">
                  <c:v>0.25361199454793276</c:v>
                </c:pt>
                <c:pt idx="2">
                  <c:v>9.7643097643097643E-2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E-4AEA-8BD8-842AC4254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00736"/>
        <c:axId val="1"/>
      </c:radarChart>
      <c:catAx>
        <c:axId val="149340073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073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881311720536228"/>
          <c:y val="0.44178120010476812"/>
          <c:w val="0.20240515346888688"/>
          <c:h val="0.27109300915519863"/>
        </c:manualLayout>
      </c:layout>
      <c:radarChart>
        <c:radarStyle val="marker"/>
        <c:varyColors val="0"/>
        <c:ser>
          <c:idx val="0"/>
          <c:order val="0"/>
          <c:tx>
            <c:strRef>
              <c:f>Galicia!$S$112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Galicia!$R$113:$R$115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Galicia!$S$113:$S$115</c:f>
              <c:numCache>
                <c:formatCode>General</c:formatCode>
                <c:ptCount val="3"/>
                <c:pt idx="0">
                  <c:v>70.122532870475084</c:v>
                </c:pt>
                <c:pt idx="1">
                  <c:v>14.411871724015853</c:v>
                </c:pt>
                <c:pt idx="2">
                  <c:v>15.465595405509061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2-4929-A008-493BA8E816AC}"/>
            </c:ext>
          </c:extLst>
        </c:ser>
        <c:ser>
          <c:idx val="1"/>
          <c:order val="1"/>
          <c:tx>
            <c:strRef>
              <c:f>Galicia!$T$112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Galicia!$R$113:$R$115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Galicia!$T$113:$T$115</c:f>
              <c:numCache>
                <c:formatCode>General</c:formatCode>
                <c:ptCount val="3"/>
                <c:pt idx="0">
                  <c:v>66.230701605564718</c:v>
                </c:pt>
                <c:pt idx="1">
                  <c:v>16.973333127689436</c:v>
                </c:pt>
                <c:pt idx="2">
                  <c:v>16.795965266745839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2-4929-A008-493BA8E816AC}"/>
            </c:ext>
          </c:extLst>
        </c:ser>
        <c:ser>
          <c:idx val="2"/>
          <c:order val="2"/>
          <c:tx>
            <c:strRef>
              <c:f>Galicia!$U$112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Galicia!$R$113:$R$115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Galicia!$U$113:$U$115</c:f>
              <c:numCache>
                <c:formatCode>General</c:formatCode>
                <c:ptCount val="3"/>
                <c:pt idx="0">
                  <c:v>61.166883668555172</c:v>
                </c:pt>
                <c:pt idx="1">
                  <c:v>20.806040528244598</c:v>
                </c:pt>
                <c:pt idx="2">
                  <c:v>18.027075803200233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52-4929-A008-493BA8E81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94080"/>
        <c:axId val="1"/>
      </c:radarChart>
      <c:catAx>
        <c:axId val="149339408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39408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330064419879"/>
          <c:y val="0.43348120188025291"/>
          <c:w val="0.2649208760606675"/>
          <c:h val="0.30444493713450321"/>
        </c:manualLayout>
      </c:layout>
      <c:radarChart>
        <c:radarStyle val="marker"/>
        <c:varyColors val="0"/>
        <c:ser>
          <c:idx val="0"/>
          <c:order val="0"/>
          <c:tx>
            <c:strRef>
              <c:f>Galicia!$N$150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Galicia!$M$151:$M$153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Galicia!$N$151:$N$153</c:f>
              <c:numCache>
                <c:formatCode>General</c:formatCode>
                <c:ptCount val="3"/>
                <c:pt idx="0">
                  <c:v>1.0875732993101102</c:v>
                </c:pt>
                <c:pt idx="1">
                  <c:v>-0.85026021940759722</c:v>
                </c:pt>
                <c:pt idx="2">
                  <c:v>-0.82369664325030645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2-4815-B10B-7828146201EF}"/>
            </c:ext>
          </c:extLst>
        </c:ser>
        <c:ser>
          <c:idx val="1"/>
          <c:order val="1"/>
          <c:tx>
            <c:strRef>
              <c:f>Galicia!$O$150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Galicia!$M$151:$M$153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Galicia!$O$151:$O$153</c:f>
              <c:numCache>
                <c:formatCode>General</c:formatCode>
                <c:ptCount val="3"/>
                <c:pt idx="0">
                  <c:v>-0.20779819900415458</c:v>
                </c:pt>
                <c:pt idx="1">
                  <c:v>-0.25147403562026638</c:v>
                </c:pt>
                <c:pt idx="2">
                  <c:v>-0.28896754572063493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92-4815-B10B-7828146201EF}"/>
            </c:ext>
          </c:extLst>
        </c:ser>
        <c:ser>
          <c:idx val="2"/>
          <c:order val="2"/>
          <c:tx>
            <c:strRef>
              <c:f>Galicia!$P$150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Galicia!$M$151:$M$153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Galicia!$P$151:$P$153</c:f>
              <c:numCache>
                <c:formatCode>General</c:formatCode>
                <c:ptCount val="3"/>
                <c:pt idx="0">
                  <c:v>-0.87977510030595407</c:v>
                </c:pt>
                <c:pt idx="1">
                  <c:v>1.1017342550278637</c:v>
                </c:pt>
                <c:pt idx="2">
                  <c:v>1.1126641889709445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92-4815-B10B-782814620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04896"/>
        <c:axId val="1"/>
      </c:radarChart>
      <c:catAx>
        <c:axId val="149340489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340489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102178359824362"/>
          <c:y val="0.24557015651695288"/>
          <c:w val="0.63226723340809032"/>
          <c:h val="0.62723943592281939"/>
        </c:manualLayout>
      </c:layout>
      <c:lineChart>
        <c:grouping val="standard"/>
        <c:varyColors val="0"/>
        <c:ser>
          <c:idx val="0"/>
          <c:order val="0"/>
          <c:tx>
            <c:strRef>
              <c:f>Lrioja!$M$22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cat>
            <c:numRef>
              <c:f>Lrioja!$N$21:$X$21</c:f>
              <c:numCache>
                <c:formatCode>General</c:formatCode>
                <c:ptCount val="11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</c:numCache>
            </c:numRef>
          </c:cat>
          <c:val>
            <c:numRef>
              <c:f>Lrioja!$N$22:$X$22</c:f>
              <c:numCache>
                <c:formatCode>#,##0</c:formatCode>
                <c:ptCount val="11"/>
                <c:pt idx="1">
                  <c:v>26044</c:v>
                </c:pt>
                <c:pt idx="2">
                  <c:v>25317</c:v>
                </c:pt>
                <c:pt idx="3">
                  <c:v>25114</c:v>
                </c:pt>
                <c:pt idx="4">
                  <c:v>24348</c:v>
                </c:pt>
                <c:pt idx="5">
                  <c:v>23726</c:v>
                </c:pt>
                <c:pt idx="6">
                  <c:v>23917</c:v>
                </c:pt>
                <c:pt idx="7">
                  <c:v>24649</c:v>
                </c:pt>
                <c:pt idx="8">
                  <c:v>25052</c:v>
                </c:pt>
                <c:pt idx="9">
                  <c:v>24861</c:v>
                </c:pt>
                <c:pt idx="10">
                  <c:v>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0-49B3-B620-4B23784D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416544"/>
        <c:axId val="1"/>
      </c:lineChart>
      <c:catAx>
        <c:axId val="149341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4B3B6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3416544"/>
        <c:crossesAt val="1"/>
        <c:crossBetween val="midCat"/>
      </c:valAx>
      <c:spPr>
        <a:noFill/>
        <a:ln w="3175">
          <a:solidFill>
            <a:srgbClr val="B4B3B6"/>
          </a:solidFill>
          <a:prstDash val="solid"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04192737162426"/>
          <c:y val="0.2448453844911499"/>
          <c:w val="0.58319979370121422"/>
          <c:h val="0.62538821098944308"/>
        </c:manualLayout>
      </c:layout>
      <c:lineChart>
        <c:grouping val="standard"/>
        <c:varyColors val="0"/>
        <c:ser>
          <c:idx val="0"/>
          <c:order val="0"/>
          <c:tx>
            <c:strRef>
              <c:f>Lrioja!$M$23</c:f>
              <c:strCache>
                <c:ptCount val="1"/>
                <c:pt idx="0">
                  <c:v>Empresas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cat>
            <c:numRef>
              <c:f>Lrioja!$N$21:$X$21</c:f>
              <c:numCache>
                <c:formatCode>General</c:formatCode>
                <c:ptCount val="11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</c:numCache>
            </c:numRef>
          </c:cat>
          <c:val>
            <c:numRef>
              <c:f>Lrioja!$N$23:$X$23</c:f>
              <c:numCache>
                <c:formatCode>General</c:formatCode>
                <c:ptCount val="11"/>
                <c:pt idx="0">
                  <c:v>23197</c:v>
                </c:pt>
                <c:pt idx="1">
                  <c:v>23167</c:v>
                </c:pt>
                <c:pt idx="2">
                  <c:v>23076</c:v>
                </c:pt>
                <c:pt idx="3">
                  <c:v>23083</c:v>
                </c:pt>
                <c:pt idx="4">
                  <c:v>22314</c:v>
                </c:pt>
                <c:pt idx="5">
                  <c:v>22316</c:v>
                </c:pt>
                <c:pt idx="6">
                  <c:v>22486</c:v>
                </c:pt>
                <c:pt idx="7">
                  <c:v>22801</c:v>
                </c:pt>
                <c:pt idx="8">
                  <c:v>23190</c:v>
                </c:pt>
                <c:pt idx="9">
                  <c:v>23525</c:v>
                </c:pt>
                <c:pt idx="10">
                  <c:v>23834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4-44C4-92F8-C2BCEE782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412384"/>
        <c:axId val="1"/>
      </c:lineChart>
      <c:catAx>
        <c:axId val="149341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4B3B6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3412384"/>
        <c:crossesAt val="1"/>
        <c:crossBetween val="midCat"/>
      </c:valAx>
      <c:spPr>
        <a:noFill/>
        <a:ln w="3175">
          <a:solidFill>
            <a:srgbClr val="B4B3B6"/>
          </a:solidFill>
          <a:prstDash val="solid"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09934854740757"/>
          <c:y val="0.2448453844911499"/>
          <c:w val="0.5387623752118279"/>
          <c:h val="0.62538821098944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Lrioja!$M$10</c:f>
              <c:strCache>
                <c:ptCount val="1"/>
                <c:pt idx="0">
                  <c:v>Construccion</c:v>
                </c:pt>
              </c:strCache>
            </c:strRef>
          </c:tx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numRef>
              <c:f>Lrioja!$N$8:$X$8</c:f>
              <c:numCache>
                <c:formatCode>General</c:formatCode>
                <c:ptCount val="11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</c:numCache>
            </c:numRef>
          </c:cat>
          <c:val>
            <c:numRef>
              <c:f>Lrioja!$N$10:$X$10</c:f>
              <c:numCache>
                <c:formatCode>General</c:formatCode>
                <c:ptCount val="11"/>
                <c:pt idx="0">
                  <c:v>5736</c:v>
                </c:pt>
                <c:pt idx="1">
                  <c:v>5866</c:v>
                </c:pt>
                <c:pt idx="2">
                  <c:v>6036</c:v>
                </c:pt>
                <c:pt idx="3">
                  <c:v>6146</c:v>
                </c:pt>
                <c:pt idx="4">
                  <c:v>6256</c:v>
                </c:pt>
                <c:pt idx="5">
                  <c:v>6388</c:v>
                </c:pt>
                <c:pt idx="6">
                  <c:v>6894</c:v>
                </c:pt>
                <c:pt idx="7">
                  <c:v>7212</c:v>
                </c:pt>
                <c:pt idx="8">
                  <c:v>7696</c:v>
                </c:pt>
                <c:pt idx="9">
                  <c:v>8292</c:v>
                </c:pt>
                <c:pt idx="10">
                  <c:v>9142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3-4443-8FAB-11135A57DD8C}"/>
            </c:ext>
          </c:extLst>
        </c:ser>
        <c:ser>
          <c:idx val="1"/>
          <c:order val="1"/>
          <c:tx>
            <c:strRef>
              <c:f>Lrioja!$M$11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solidFill>
              <a:srgbClr val="FF420E"/>
            </a:solidFill>
            <a:ln w="25400">
              <a:noFill/>
            </a:ln>
          </c:spPr>
          <c:invertIfNegative val="0"/>
          <c:cat>
            <c:numRef>
              <c:f>Lrioja!$N$8:$X$8</c:f>
              <c:numCache>
                <c:formatCode>General</c:formatCode>
                <c:ptCount val="11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</c:numCache>
            </c:numRef>
          </c:cat>
          <c:val>
            <c:numRef>
              <c:f>Lrioja!$N$11:$X$11</c:f>
              <c:numCache>
                <c:formatCode>General</c:formatCode>
                <c:ptCount val="11"/>
                <c:pt idx="0">
                  <c:v>16386</c:v>
                </c:pt>
                <c:pt idx="1">
                  <c:v>16602</c:v>
                </c:pt>
                <c:pt idx="2">
                  <c:v>16606</c:v>
                </c:pt>
                <c:pt idx="3">
                  <c:v>16976</c:v>
                </c:pt>
                <c:pt idx="4">
                  <c:v>16968</c:v>
                </c:pt>
                <c:pt idx="5">
                  <c:v>17274</c:v>
                </c:pt>
                <c:pt idx="6">
                  <c:v>17258</c:v>
                </c:pt>
                <c:pt idx="7">
                  <c:v>17386</c:v>
                </c:pt>
                <c:pt idx="8">
                  <c:v>17722</c:v>
                </c:pt>
                <c:pt idx="9">
                  <c:v>17904</c:v>
                </c:pt>
                <c:pt idx="10">
                  <c:v>18194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3-4443-8FAB-11135A57D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493413216"/>
        <c:axId val="1"/>
      </c:barChart>
      <c:catAx>
        <c:axId val="149341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4B3B6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3413216"/>
        <c:crossesAt val="1"/>
        <c:crossBetween val="between"/>
      </c:valAx>
      <c:spPr>
        <a:noFill/>
        <a:ln w="3175">
          <a:solidFill>
            <a:srgbClr val="B4B3B6"/>
          </a:solidFill>
          <a:prstDash val="solid"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80312523262219"/>
          <c:y val="0.24851153165494289"/>
          <c:w val="0.55965061855755538"/>
          <c:h val="0.62277588655696525"/>
        </c:manualLayout>
      </c:layout>
      <c:lineChart>
        <c:grouping val="standard"/>
        <c:varyColors val="0"/>
        <c:ser>
          <c:idx val="0"/>
          <c:order val="0"/>
          <c:tx>
            <c:strRef>
              <c:f>Lrioja!$M$10</c:f>
              <c:strCache>
                <c:ptCount val="1"/>
                <c:pt idx="0">
                  <c:v>Construccion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cat>
            <c:numRef>
              <c:f>Lrioja!$N$8:$X$8</c:f>
              <c:numCache>
                <c:formatCode>General</c:formatCode>
                <c:ptCount val="11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</c:numCache>
            </c:numRef>
          </c:cat>
          <c:val>
            <c:numRef>
              <c:f>Lrioja!$N$10:$X$10</c:f>
              <c:numCache>
                <c:formatCode>General</c:formatCode>
                <c:ptCount val="11"/>
                <c:pt idx="0">
                  <c:v>5736</c:v>
                </c:pt>
                <c:pt idx="1">
                  <c:v>5866</c:v>
                </c:pt>
                <c:pt idx="2">
                  <c:v>6036</c:v>
                </c:pt>
                <c:pt idx="3">
                  <c:v>6146</c:v>
                </c:pt>
                <c:pt idx="4">
                  <c:v>6256</c:v>
                </c:pt>
                <c:pt idx="5">
                  <c:v>6388</c:v>
                </c:pt>
                <c:pt idx="6">
                  <c:v>6894</c:v>
                </c:pt>
                <c:pt idx="7">
                  <c:v>7212</c:v>
                </c:pt>
                <c:pt idx="8">
                  <c:v>7696</c:v>
                </c:pt>
                <c:pt idx="9">
                  <c:v>8292</c:v>
                </c:pt>
                <c:pt idx="10">
                  <c:v>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2-49C8-A524-9DFC019C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416960"/>
        <c:axId val="1"/>
      </c:lineChart>
      <c:catAx>
        <c:axId val="149341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4B3B6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3416960"/>
        <c:crossesAt val="1"/>
        <c:crossBetween val="midCat"/>
      </c:valAx>
      <c:spPr>
        <a:noFill/>
        <a:ln w="3175">
          <a:solidFill>
            <a:srgbClr val="B4B3B6"/>
          </a:solidFill>
          <a:prstDash val="solid"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27196110917483"/>
          <c:y val="0.2448453844911499"/>
          <c:w val="0.4853098174821488"/>
          <c:h val="0.62538821098944308"/>
        </c:manualLayout>
      </c:layout>
      <c:lineChart>
        <c:grouping val="standard"/>
        <c:varyColors val="0"/>
        <c:ser>
          <c:idx val="0"/>
          <c:order val="0"/>
          <c:tx>
            <c:strRef>
              <c:f>Lrioja!$M$11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4586"/>
              </a:solidFill>
              <a:ln>
                <a:solidFill>
                  <a:srgbClr val="004586"/>
                </a:solidFill>
                <a:prstDash val="solid"/>
              </a:ln>
            </c:spPr>
          </c:marker>
          <c:cat>
            <c:numRef>
              <c:f>Lrioja!$N$8:$X$8</c:f>
              <c:numCache>
                <c:formatCode>General</c:formatCode>
                <c:ptCount val="11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</c:numCache>
            </c:numRef>
          </c:cat>
          <c:val>
            <c:numRef>
              <c:f>Lrioja!$N$11:$X$11</c:f>
              <c:numCache>
                <c:formatCode>General</c:formatCode>
                <c:ptCount val="11"/>
                <c:pt idx="0">
                  <c:v>16386</c:v>
                </c:pt>
                <c:pt idx="1">
                  <c:v>16602</c:v>
                </c:pt>
                <c:pt idx="2">
                  <c:v>16606</c:v>
                </c:pt>
                <c:pt idx="3">
                  <c:v>16976</c:v>
                </c:pt>
                <c:pt idx="4">
                  <c:v>16968</c:v>
                </c:pt>
                <c:pt idx="5">
                  <c:v>17274</c:v>
                </c:pt>
                <c:pt idx="6">
                  <c:v>17258</c:v>
                </c:pt>
                <c:pt idx="7">
                  <c:v>17386</c:v>
                </c:pt>
                <c:pt idx="8">
                  <c:v>17722</c:v>
                </c:pt>
                <c:pt idx="9">
                  <c:v>17904</c:v>
                </c:pt>
                <c:pt idx="10">
                  <c:v>18194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8-4A7C-9700-1CF46AAA5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414880"/>
        <c:axId val="1"/>
      </c:lineChart>
      <c:catAx>
        <c:axId val="149341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4B3B6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3414880"/>
        <c:crossesAt val="1"/>
        <c:crossBetween val="midCat"/>
      </c:valAx>
      <c:spPr>
        <a:noFill/>
        <a:ln w="3175">
          <a:solidFill>
            <a:srgbClr val="B4B3B6"/>
          </a:solidFill>
          <a:prstDash val="solid"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LRIOJA</a:t>
            </a:r>
          </a:p>
        </c:rich>
      </c:tx>
      <c:layout>
        <c:manualLayout>
          <c:xMode val="edge"/>
          <c:yMode val="edge"/>
          <c:x val="1.2766358097574036E-2"/>
          <c:y val="1.00003287868513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4469166863449896"/>
          <c:y val="0.31601038966450395"/>
          <c:w val="0.52554840835013117"/>
          <c:h val="0.64802130538797009"/>
        </c:manualLayout>
      </c:layout>
      <c:lineChart>
        <c:grouping val="standard"/>
        <c:varyColors val="0"/>
        <c:ser>
          <c:idx val="0"/>
          <c:order val="0"/>
          <c:tx>
            <c:strRef>
              <c:f>Lrioja!$Z$21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Lrioja!$AA$21:$AJ$21</c:f>
              <c:numCache>
                <c:formatCode>General</c:formatCode>
                <c:ptCount val="10"/>
                <c:pt idx="0">
                  <c:v>1.2380468953487664</c:v>
                </c:pt>
                <c:pt idx="1">
                  <c:v>1.772901170283431</c:v>
                </c:pt>
                <c:pt idx="2">
                  <c:v>0.75386302540791206</c:v>
                </c:pt>
                <c:pt idx="3">
                  <c:v>0.21900875047324742</c:v>
                </c:pt>
                <c:pt idx="4">
                  <c:v>-6.2493499492365566E-2</c:v>
                </c:pt>
                <c:pt idx="5">
                  <c:v>-0.25391502946898237</c:v>
                </c:pt>
                <c:pt idx="6">
                  <c:v>-0.54667736943321987</c:v>
                </c:pt>
                <c:pt idx="7">
                  <c:v>-0.79439934940295931</c:v>
                </c:pt>
                <c:pt idx="8">
                  <c:v>-1.1209419593630703</c:v>
                </c:pt>
                <c:pt idx="9">
                  <c:v>-1.2053926343527543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7-4C96-B299-B8B464645C29}"/>
            </c:ext>
          </c:extLst>
        </c:ser>
        <c:ser>
          <c:idx val="1"/>
          <c:order val="1"/>
          <c:tx>
            <c:strRef>
              <c:f>Lrioja!$Z$22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Lrioja!$AA$22:$AJ$22</c:f>
              <c:numCache>
                <c:formatCode>General</c:formatCode>
                <c:ptCount val="10"/>
                <c:pt idx="0">
                  <c:v>1.9738436598121021</c:v>
                </c:pt>
                <c:pt idx="1">
                  <c:v>1.1931963906699623</c:v>
                </c:pt>
                <c:pt idx="2">
                  <c:v>0.64582489371853247</c:v>
                </c:pt>
                <c:pt idx="3">
                  <c:v>0.20131515458347871</c:v>
                </c:pt>
                <c:pt idx="4">
                  <c:v>-9.073876493087478E-2</c:v>
                </c:pt>
                <c:pt idx="5">
                  <c:v>-0.55545349220843099</c:v>
                </c:pt>
                <c:pt idx="6">
                  <c:v>-0.67668342106344559</c:v>
                </c:pt>
                <c:pt idx="7">
                  <c:v>-0.77770836177595781</c:v>
                </c:pt>
                <c:pt idx="8">
                  <c:v>-0.87873330248847004</c:v>
                </c:pt>
                <c:pt idx="9">
                  <c:v>-1.0348627563168979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7-4C96-B299-B8B464645C29}"/>
            </c:ext>
          </c:extLst>
        </c:ser>
        <c:ser>
          <c:idx val="2"/>
          <c:order val="2"/>
          <c:tx>
            <c:strRef>
              <c:f>Lrioja!$Z$23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Lrioja!$AA$23:$AJ$23</c:f>
              <c:numCache>
                <c:formatCode>General</c:formatCode>
                <c:ptCount val="10"/>
                <c:pt idx="0">
                  <c:v>1.705288303911394</c:v>
                </c:pt>
                <c:pt idx="1">
                  <c:v>1.1588423280723839</c:v>
                </c:pt>
                <c:pt idx="2">
                  <c:v>0.81590037082169453</c:v>
                </c:pt>
                <c:pt idx="3">
                  <c:v>0.18277675743580687</c:v>
                </c:pt>
                <c:pt idx="4">
                  <c:v>-5.8413190520721782E-2</c:v>
                </c:pt>
                <c:pt idx="5">
                  <c:v>-2.8264447026155701E-2</c:v>
                </c:pt>
                <c:pt idx="6">
                  <c:v>-0.60485916635973203</c:v>
                </c:pt>
                <c:pt idx="7">
                  <c:v>-0.58978479461244893</c:v>
                </c:pt>
                <c:pt idx="8">
                  <c:v>-1.2869744879242897</c:v>
                </c:pt>
                <c:pt idx="9">
                  <c:v>-1.2945116737979312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57-4C96-B299-B8B464645C29}"/>
            </c:ext>
          </c:extLst>
        </c:ser>
        <c:ser>
          <c:idx val="3"/>
          <c:order val="3"/>
          <c:tx>
            <c:strRef>
              <c:f>Lrioja!$Z$24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Lrioja!$AA$24:$AJ$24</c:f>
              <c:numCache>
                <c:formatCode>General</c:formatCode>
                <c:ptCount val="10"/>
                <c:pt idx="0">
                  <c:v>-1.7930706199673276</c:v>
                </c:pt>
                <c:pt idx="1">
                  <c:v>-1.2671032381102447</c:v>
                </c:pt>
                <c:pt idx="2">
                  <c:v>-0.45424455705838962</c:v>
                </c:pt>
                <c:pt idx="3">
                  <c:v>-0.26298369092854135</c:v>
                </c:pt>
                <c:pt idx="4">
                  <c:v>0.35861412399346548</c:v>
                </c:pt>
                <c:pt idx="5">
                  <c:v>0.31079890746100342</c:v>
                </c:pt>
                <c:pt idx="6">
                  <c:v>2.3907608266231034E-2</c:v>
                </c:pt>
                <c:pt idx="7">
                  <c:v>0.54987499012331376</c:v>
                </c:pt>
                <c:pt idx="8">
                  <c:v>0.98021193891547242</c:v>
                </c:pt>
                <c:pt idx="9">
                  <c:v>1.5539945373050172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57-4C96-B299-B8B464645C29}"/>
            </c:ext>
          </c:extLst>
        </c:ser>
        <c:ser>
          <c:idx val="4"/>
          <c:order val="4"/>
          <c:tx>
            <c:strRef>
              <c:f>Lrioja!$Z$25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Lrioja!$AA$25:$AJ$25</c:f>
              <c:numCache>
                <c:formatCode>General</c:formatCode>
                <c:ptCount val="10"/>
                <c:pt idx="0">
                  <c:v>-1.5745607914855042</c:v>
                </c:pt>
                <c:pt idx="1">
                  <c:v>-1.0805809353331892</c:v>
                </c:pt>
                <c:pt idx="2">
                  <c:v>0.40135863312375597</c:v>
                </c:pt>
                <c:pt idx="3">
                  <c:v>-0.21611618706663782</c:v>
                </c:pt>
                <c:pt idx="4">
                  <c:v>0.64834856119991346</c:v>
                </c:pt>
                <c:pt idx="5">
                  <c:v>1.3893183454283862</c:v>
                </c:pt>
                <c:pt idx="6">
                  <c:v>-0.52485359716183477</c:v>
                </c:pt>
                <c:pt idx="7">
                  <c:v>-0.77184352523799227</c:v>
                </c:pt>
                <c:pt idx="8">
                  <c:v>0.40135863312375597</c:v>
                </c:pt>
                <c:pt idx="9">
                  <c:v>1.3275708634093466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57-4C96-B299-B8B464645C29}"/>
            </c:ext>
          </c:extLst>
        </c:ser>
        <c:ser>
          <c:idx val="5"/>
          <c:order val="5"/>
          <c:tx>
            <c:strRef>
              <c:f>Lrioja!$Z$26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Lrioja!$AA$26:$AJ$26</c:f>
              <c:numCache>
                <c:formatCode>General</c:formatCode>
                <c:ptCount val="10"/>
                <c:pt idx="0">
                  <c:v>-0.9530549517280188</c:v>
                </c:pt>
                <c:pt idx="1">
                  <c:v>-0.80846703156357269</c:v>
                </c:pt>
                <c:pt idx="2">
                  <c:v>-0.70799068026285583</c:v>
                </c:pt>
                <c:pt idx="3">
                  <c:v>-0.60996497167679065</c:v>
                </c:pt>
                <c:pt idx="4">
                  <c:v>-0.49968604951746737</c:v>
                </c:pt>
                <c:pt idx="5">
                  <c:v>-0.45067319522443483</c:v>
                </c:pt>
                <c:pt idx="6">
                  <c:v>-0.22521406547648493</c:v>
                </c:pt>
                <c:pt idx="7">
                  <c:v>1.3088882738954348</c:v>
                </c:pt>
                <c:pt idx="8">
                  <c:v>1.4093646251961516</c:v>
                </c:pt>
                <c:pt idx="9">
                  <c:v>1.5367980463580364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57-4C96-B299-B8B464645C29}"/>
            </c:ext>
          </c:extLst>
        </c:ser>
        <c:ser>
          <c:idx val="6"/>
          <c:order val="6"/>
          <c:tx>
            <c:strRef>
              <c:f>Lrioja!$Z$27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Lrioja!$AA$27:$AJ$27</c:f>
              <c:numCache>
                <c:formatCode>General</c:formatCode>
                <c:ptCount val="10"/>
                <c:pt idx="0">
                  <c:v>-0.50377872380793853</c:v>
                </c:pt>
                <c:pt idx="1">
                  <c:v>-0.47867347179093156</c:v>
                </c:pt>
                <c:pt idx="2">
                  <c:v>0.46695768751633132</c:v>
                </c:pt>
                <c:pt idx="3">
                  <c:v>-0.49541030646893619</c:v>
                </c:pt>
                <c:pt idx="4">
                  <c:v>-1.5247256391662223</c:v>
                </c:pt>
                <c:pt idx="5">
                  <c:v>-0.87198908672404085</c:v>
                </c:pt>
                <c:pt idx="6">
                  <c:v>-0.26946303831587337</c:v>
                </c:pt>
                <c:pt idx="7">
                  <c:v>0.71801020768640111</c:v>
                </c:pt>
                <c:pt idx="8">
                  <c:v>1.5130098548916222</c:v>
                </c:pt>
                <c:pt idx="9">
                  <c:v>1.4460625161796035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57-4C96-B299-B8B464645C29}"/>
            </c:ext>
          </c:extLst>
        </c:ser>
        <c:ser>
          <c:idx val="7"/>
          <c:order val="7"/>
          <c:tx>
            <c:strRef>
              <c:f>Lrioja!$Z$28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Lrioja!$AA$28:$AJ$28</c:f>
              <c:numCache>
                <c:formatCode>General</c:formatCode>
                <c:ptCount val="10"/>
                <c:pt idx="0">
                  <c:v>-1.6178923146744864</c:v>
                </c:pt>
                <c:pt idx="1">
                  <c:v>-1.2808314157839682</c:v>
                </c:pt>
                <c:pt idx="2">
                  <c:v>-0.97333726241016227</c:v>
                </c:pt>
                <c:pt idx="3">
                  <c:v>-2.7201405875374608E-2</c:v>
                </c:pt>
                <c:pt idx="4">
                  <c:v>0.20933255825832231</c:v>
                </c:pt>
                <c:pt idx="5">
                  <c:v>0.18567916184495262</c:v>
                </c:pt>
                <c:pt idx="6">
                  <c:v>0.34533958763519801</c:v>
                </c:pt>
                <c:pt idx="7">
                  <c:v>0.70014053383574337</c:v>
                </c:pt>
                <c:pt idx="8">
                  <c:v>1.0253747345195767</c:v>
                </c:pt>
                <c:pt idx="9">
                  <c:v>1.4333958226502039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57-4C96-B299-B8B464645C29}"/>
            </c:ext>
          </c:extLst>
        </c:ser>
        <c:ser>
          <c:idx val="8"/>
          <c:order val="8"/>
          <c:tx>
            <c:strRef>
              <c:f>Lrioja!$Z$29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Lrioja!$AA$29:$AJ$29</c:f>
              <c:numCache>
                <c:formatCode>General</c:formatCode>
                <c:ptCount val="10"/>
                <c:pt idx="0">
                  <c:v>-0.91615186542782567</c:v>
                </c:pt>
                <c:pt idx="1">
                  <c:v>-0.67528564728717666</c:v>
                </c:pt>
                <c:pt idx="2">
                  <c:v>-0.77851402649031198</c:v>
                </c:pt>
                <c:pt idx="3">
                  <c:v>-0.46022652394731151</c:v>
                </c:pt>
                <c:pt idx="4">
                  <c:v>-0.72689983688874438</c:v>
                </c:pt>
                <c:pt idx="5">
                  <c:v>-0.6924903771543659</c:v>
                </c:pt>
                <c:pt idx="6">
                  <c:v>0.29678159020901396</c:v>
                </c:pt>
                <c:pt idx="7">
                  <c:v>0.75270693168952818</c:v>
                </c:pt>
                <c:pt idx="8">
                  <c:v>1.37207720690834</c:v>
                </c:pt>
                <c:pt idx="9">
                  <c:v>1.8280025483888542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57-4C96-B299-B8B464645C29}"/>
            </c:ext>
          </c:extLst>
        </c:ser>
        <c:ser>
          <c:idx val="9"/>
          <c:order val="9"/>
          <c:tx>
            <c:strRef>
              <c:f>Lrioja!$Z$30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Lrioja!$AA$20:$AJ$20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Lrioja!$AA$30:$AJ$30</c:f>
              <c:numCache>
                <c:formatCode>General</c:formatCode>
                <c:ptCount val="10"/>
                <c:pt idx="0">
                  <c:v>1.3944539609384752</c:v>
                </c:pt>
                <c:pt idx="1">
                  <c:v>-5.1941674370197768E-2</c:v>
                </c:pt>
                <c:pt idx="2">
                  <c:v>0.19362416237998581</c:v>
                </c:pt>
                <c:pt idx="3">
                  <c:v>-0.32450689631280988</c:v>
                </c:pt>
                <c:pt idx="4">
                  <c:v>-1.2656283230203198</c:v>
                </c:pt>
                <c:pt idx="5">
                  <c:v>-1.5111941597705032</c:v>
                </c:pt>
                <c:pt idx="6">
                  <c:v>-0.71149808407095261</c:v>
                </c:pt>
                <c:pt idx="7">
                  <c:v>0.27333663294810823</c:v>
                </c:pt>
                <c:pt idx="8">
                  <c:v>0.53433068980825094</c:v>
                </c:pt>
                <c:pt idx="9">
                  <c:v>1.4690236914699444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57-4C96-B299-B8B464645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51872"/>
        <c:axId val="1"/>
      </c:lineChart>
      <c:catAx>
        <c:axId val="149465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187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840679372986056"/>
          <c:y val="0.41203038914828205"/>
          <c:w val="0.20596495418900257"/>
          <c:h val="0.3412126660134211"/>
        </c:manualLayout>
      </c:layout>
      <c:radarChart>
        <c:radarStyle val="marker"/>
        <c:varyColors val="0"/>
        <c:ser>
          <c:idx val="0"/>
          <c:order val="0"/>
          <c:tx>
            <c:strRef>
              <c:f>Lrioja!$X$112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Lrioja!$W$113:$W$115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Lrioja!$X$113:$X$115</c:f>
              <c:numCache>
                <c:formatCode>General</c:formatCode>
                <c:ptCount val="3"/>
                <c:pt idx="0">
                  <c:v>-0.11095556908094949</c:v>
                </c:pt>
                <c:pt idx="1">
                  <c:v>0.14908317831517406</c:v>
                </c:pt>
                <c:pt idx="2">
                  <c:v>-2.3619884647074981E-2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7-41E4-8EC6-F6790BD57954}"/>
            </c:ext>
          </c:extLst>
        </c:ser>
        <c:ser>
          <c:idx val="1"/>
          <c:order val="1"/>
          <c:tx>
            <c:strRef>
              <c:f>Lrioja!$Y$112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Lrioja!$W$113:$W$115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Lrioja!$Y$113:$Y$115</c:f>
              <c:numCache>
                <c:formatCode>General</c:formatCode>
                <c:ptCount val="3"/>
                <c:pt idx="0">
                  <c:v>-7.1541041966180594E-2</c:v>
                </c:pt>
                <c:pt idx="1">
                  <c:v>0.31452358926919521</c:v>
                </c:pt>
                <c:pt idx="2">
                  <c:v>0.1029535864978903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7-41E4-8EC6-F6790BD57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37728"/>
        <c:axId val="1"/>
      </c:radarChart>
      <c:catAx>
        <c:axId val="149463772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3772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137324236854185"/>
          <c:y val="0.43304989355964918"/>
          <c:w val="0.16173340389517332"/>
          <c:h val="0.29242028895007238"/>
        </c:manualLayout>
      </c:layout>
      <c:radarChart>
        <c:radarStyle val="marker"/>
        <c:varyColors val="0"/>
        <c:ser>
          <c:idx val="0"/>
          <c:order val="0"/>
          <c:tx>
            <c:strRef>
              <c:f>Lrioja!$S$112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Lrioja!$R$113:$R$115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Lrioja!$S$113:$S$115</c:f>
              <c:numCache>
                <c:formatCode>General</c:formatCode>
                <c:ptCount val="3"/>
                <c:pt idx="0">
                  <c:v>68.935134681547368</c:v>
                </c:pt>
                <c:pt idx="1">
                  <c:v>15.788369556096333</c:v>
                </c:pt>
                <c:pt idx="2">
                  <c:v>15.276495762356298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0-48DA-B537-D44E4CF1760B}"/>
            </c:ext>
          </c:extLst>
        </c:ser>
        <c:ser>
          <c:idx val="1"/>
          <c:order val="1"/>
          <c:tx>
            <c:strRef>
              <c:f>Lrioja!$T$112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Lrioja!$R$113:$R$115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Lrioja!$T$113:$T$115</c:f>
              <c:numCache>
                <c:formatCode>General</c:formatCode>
                <c:ptCount val="3"/>
                <c:pt idx="0">
                  <c:v>64.960419816774888</c:v>
                </c:pt>
                <c:pt idx="1">
                  <c:v>19.229742951169616</c:v>
                </c:pt>
                <c:pt idx="2">
                  <c:v>15.809837232055502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0-48DA-B537-D44E4CF1760B}"/>
            </c:ext>
          </c:extLst>
        </c:ser>
        <c:ser>
          <c:idx val="2"/>
          <c:order val="2"/>
          <c:tx>
            <c:strRef>
              <c:f>Lrioja!$U$112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Lrioja!$R$113:$R$115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Lrioja!$U$113:$U$115</c:f>
              <c:numCache>
                <c:formatCode>General</c:formatCode>
                <c:ptCount val="3"/>
                <c:pt idx="0">
                  <c:v>58.540164889713814</c:v>
                </c:pt>
                <c:pt idx="1">
                  <c:v>24.534898778434844</c:v>
                </c:pt>
                <c:pt idx="2">
                  <c:v>16.924936331851342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0-48DA-B537-D44E4CF17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37312"/>
        <c:axId val="1"/>
      </c:radarChart>
      <c:catAx>
        <c:axId val="149463731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3731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017016996114084"/>
          <c:y val="0.42583812342718935"/>
          <c:w val="0.21969041101415587"/>
          <c:h val="0.34341784147353976"/>
        </c:manualLayout>
      </c:layout>
      <c:radarChart>
        <c:radarStyle val="marker"/>
        <c:varyColors val="0"/>
        <c:ser>
          <c:idx val="0"/>
          <c:order val="0"/>
          <c:tx>
            <c:strRef>
              <c:f>Lrioja!$N$150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Lrioja!$M$151:$M$153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Lrioja!$N$151:$N$153</c:f>
              <c:numCache>
                <c:formatCode>General</c:formatCode>
                <c:ptCount val="3"/>
                <c:pt idx="0">
                  <c:v>1.0772906767042392</c:v>
                </c:pt>
                <c:pt idx="1">
                  <c:v>-0.83754652844898414</c:v>
                </c:pt>
                <c:pt idx="2">
                  <c:v>-0.3379011596384392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B-48DA-87CE-AC907D04425E}"/>
            </c:ext>
          </c:extLst>
        </c:ser>
        <c:ser>
          <c:idx val="1"/>
          <c:order val="1"/>
          <c:tx>
            <c:strRef>
              <c:f>Lrioja!$O$150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Lrioja!$M$151:$M$153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Lrioja!$O$151:$O$153</c:f>
              <c:numCache>
                <c:formatCode>General</c:formatCode>
                <c:ptCount val="3"/>
                <c:pt idx="0">
                  <c:v>-0.17866811905263277</c:v>
                </c:pt>
                <c:pt idx="1">
                  <c:v>-0.26962114271987825</c:v>
                </c:pt>
                <c:pt idx="2">
                  <c:v>-0.78727486678646752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B-48DA-87CE-AC907D04425E}"/>
            </c:ext>
          </c:extLst>
        </c:ser>
        <c:ser>
          <c:idx val="2"/>
          <c:order val="2"/>
          <c:tx>
            <c:strRef>
              <c:f>Lrioja!$P$150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Lrioja!$M$151:$M$153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Lrioja!$P$151:$P$153</c:f>
              <c:numCache>
                <c:formatCode>General</c:formatCode>
                <c:ptCount val="3"/>
                <c:pt idx="0">
                  <c:v>-0.89862255765160759</c:v>
                </c:pt>
                <c:pt idx="1">
                  <c:v>1.1071676711688634</c:v>
                </c:pt>
                <c:pt idx="2">
                  <c:v>1.1251760264249091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BB-48DA-87CE-AC907D044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46464"/>
        <c:axId val="1"/>
      </c:radarChart>
      <c:catAx>
        <c:axId val="149464646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4646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MADRID</a:t>
            </a:r>
          </a:p>
        </c:rich>
      </c:tx>
      <c:layout>
        <c:manualLayout>
          <c:xMode val="edge"/>
          <c:yMode val="edge"/>
          <c:x val="1.5606728115357934E-2"/>
          <c:y val="1.14420146251629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40817596609397672"/>
          <c:y val="0.38902849725554134"/>
          <c:w val="0.44779304515603918"/>
          <c:h val="0.56981232833311646"/>
        </c:manualLayout>
      </c:layout>
      <c:lineChart>
        <c:grouping val="standard"/>
        <c:varyColors val="0"/>
        <c:ser>
          <c:idx val="0"/>
          <c:order val="0"/>
          <c:tx>
            <c:strRef>
              <c:f>Madrid!$M$32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Madrid!$N$32:$W$32</c:f>
              <c:numCache>
                <c:formatCode>General</c:formatCode>
                <c:ptCount val="10"/>
                <c:pt idx="0">
                  <c:v>1.4569292126905773</c:v>
                </c:pt>
                <c:pt idx="1">
                  <c:v>1.5795036618945768</c:v>
                </c:pt>
                <c:pt idx="2">
                  <c:v>0.73544669522399742</c:v>
                </c:pt>
                <c:pt idx="3">
                  <c:v>0.29997122590008335</c:v>
                </c:pt>
                <c:pt idx="4">
                  <c:v>6.2063012255189655E-3</c:v>
                </c:pt>
                <c:pt idx="5">
                  <c:v>-0.31807293780784701</c:v>
                </c:pt>
                <c:pt idx="6">
                  <c:v>-0.70596676440278239</c:v>
                </c:pt>
                <c:pt idx="7">
                  <c:v>-0.98731908662630874</c:v>
                </c:pt>
                <c:pt idx="8">
                  <c:v>-1.1776456575422238</c:v>
                </c:pt>
                <c:pt idx="9">
                  <c:v>-0.88905265055559179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0-4C20-BAB3-94A99B420014}"/>
            </c:ext>
          </c:extLst>
        </c:ser>
        <c:ser>
          <c:idx val="1"/>
          <c:order val="1"/>
          <c:tx>
            <c:strRef>
              <c:f>Madrid!$M$33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Madrid!$N$33:$W$33</c:f>
              <c:numCache>
                <c:formatCode>General</c:formatCode>
                <c:ptCount val="10"/>
                <c:pt idx="0">
                  <c:v>2.0642633336202914</c:v>
                </c:pt>
                <c:pt idx="1">
                  <c:v>1.1655833882474047</c:v>
                </c:pt>
                <c:pt idx="2">
                  <c:v>0.47775335429050159</c:v>
                </c:pt>
                <c:pt idx="3">
                  <c:v>0.21104610454647427</c:v>
                </c:pt>
                <c:pt idx="4">
                  <c:v>-2.3000759356982009E-2</c:v>
                </c:pt>
                <c:pt idx="5">
                  <c:v>-0.57488049465596025</c:v>
                </c:pt>
                <c:pt idx="6">
                  <c:v>-0.80627298091159627</c:v>
                </c:pt>
                <c:pt idx="7">
                  <c:v>-0.74314495598300134</c:v>
                </c:pt>
                <c:pt idx="8">
                  <c:v>-0.83443246552325467</c:v>
                </c:pt>
                <c:pt idx="9">
                  <c:v>-0.93691452427388056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0-4C20-BAB3-94A99B420014}"/>
            </c:ext>
          </c:extLst>
        </c:ser>
        <c:ser>
          <c:idx val="2"/>
          <c:order val="2"/>
          <c:tx>
            <c:strRef>
              <c:f>Madrid!$M$34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Madrid!$N$34:$W$34</c:f>
              <c:numCache>
                <c:formatCode>General</c:formatCode>
                <c:ptCount val="10"/>
                <c:pt idx="0">
                  <c:v>1.8256237758833933</c:v>
                </c:pt>
                <c:pt idx="1">
                  <c:v>1.3342012956256026</c:v>
                </c:pt>
                <c:pt idx="2">
                  <c:v>0.70610986972599477</c:v>
                </c:pt>
                <c:pt idx="3">
                  <c:v>0.10496175025291664</c:v>
                </c:pt>
                <c:pt idx="4">
                  <c:v>-9.3793944980468738E-2</c:v>
                </c:pt>
                <c:pt idx="5">
                  <c:v>-0.36771756031685349</c:v>
                </c:pt>
                <c:pt idx="6">
                  <c:v>-0.7617146064671203</c:v>
                </c:pt>
                <c:pt idx="7">
                  <c:v>-0.63383152161656298</c:v>
                </c:pt>
                <c:pt idx="8">
                  <c:v>-1.1498544120898808</c:v>
                </c:pt>
                <c:pt idx="9">
                  <c:v>-0.96398464601700962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00-4C20-BAB3-94A99B420014}"/>
            </c:ext>
          </c:extLst>
        </c:ser>
        <c:ser>
          <c:idx val="3"/>
          <c:order val="3"/>
          <c:tx>
            <c:strRef>
              <c:f>Madrid!$M$35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Madrid!$N$35:$W$35</c:f>
              <c:numCache>
                <c:formatCode>General</c:formatCode>
                <c:ptCount val="10"/>
                <c:pt idx="0">
                  <c:v>-1.6165914999518489</c:v>
                </c:pt>
                <c:pt idx="1">
                  <c:v>-1.0972727876871409</c:v>
                </c:pt>
                <c:pt idx="2">
                  <c:v>-0.70960096515672122</c:v>
                </c:pt>
                <c:pt idx="3">
                  <c:v>-0.39219466045994011</c:v>
                </c:pt>
                <c:pt idx="4">
                  <c:v>-0.1095172898648424</c:v>
                </c:pt>
                <c:pt idx="5">
                  <c:v>8.6741570291182582E-2</c:v>
                </c:pt>
                <c:pt idx="6">
                  <c:v>0.3274211601121515</c:v>
                </c:pt>
                <c:pt idx="7">
                  <c:v>0.77970495306430776</c:v>
                </c:pt>
                <c:pt idx="8">
                  <c:v>1.1916062645028787</c:v>
                </c:pt>
                <c:pt idx="9">
                  <c:v>1.5397032551499847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00-4C20-BAB3-94A99B420014}"/>
            </c:ext>
          </c:extLst>
        </c:ser>
        <c:ser>
          <c:idx val="4"/>
          <c:order val="4"/>
          <c:tx>
            <c:strRef>
              <c:f>Madrid!$M$36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Madrid!$N$36:$W$36</c:f>
              <c:numCache>
                <c:formatCode>General</c:formatCode>
                <c:ptCount val="10"/>
                <c:pt idx="0">
                  <c:v>-0.99700092658107842</c:v>
                </c:pt>
                <c:pt idx="1">
                  <c:v>-0.75883601306491466</c:v>
                </c:pt>
                <c:pt idx="2">
                  <c:v>-0.9108355716910842</c:v>
                </c:pt>
                <c:pt idx="3">
                  <c:v>-0.54390670086740101</c:v>
                </c:pt>
                <c:pt idx="4">
                  <c:v>-0.29993288702157467</c:v>
                </c:pt>
                <c:pt idx="5">
                  <c:v>0.17058803968109038</c:v>
                </c:pt>
                <c:pt idx="6">
                  <c:v>-0.29993288702157467</c:v>
                </c:pt>
                <c:pt idx="7">
                  <c:v>0.26837119523040964</c:v>
                </c:pt>
                <c:pt idx="8">
                  <c:v>1.2733109522620276</c:v>
                </c:pt>
                <c:pt idx="9">
                  <c:v>2.0981747990741071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00-4C20-BAB3-94A99B420014}"/>
            </c:ext>
          </c:extLst>
        </c:ser>
        <c:ser>
          <c:idx val="5"/>
          <c:order val="5"/>
          <c:tx>
            <c:strRef>
              <c:f>Madrid!$M$37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Madrid!$N$37:$W$37</c:f>
              <c:numCache>
                <c:formatCode>General</c:formatCode>
                <c:ptCount val="10"/>
                <c:pt idx="0">
                  <c:v>-1.0498699484053688</c:v>
                </c:pt>
                <c:pt idx="1">
                  <c:v>-0.92286329074090212</c:v>
                </c:pt>
                <c:pt idx="2">
                  <c:v>-0.86634688072884114</c:v>
                </c:pt>
                <c:pt idx="3">
                  <c:v>-0.69679765069265809</c:v>
                </c:pt>
                <c:pt idx="4">
                  <c:v>-0.40427864942144121</c:v>
                </c:pt>
                <c:pt idx="5">
                  <c:v>-0.2018132684991128</c:v>
                </c:pt>
                <c:pt idx="6">
                  <c:v>0.24038106038646342</c:v>
                </c:pt>
                <c:pt idx="7">
                  <c:v>0.79467662012013862</c:v>
                </c:pt>
                <c:pt idx="8">
                  <c:v>1.3412089367202891</c:v>
                </c:pt>
                <c:pt idx="9">
                  <c:v>1.7657030712614286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00-4C20-BAB3-94A99B420014}"/>
            </c:ext>
          </c:extLst>
        </c:ser>
        <c:ser>
          <c:idx val="6"/>
          <c:order val="6"/>
          <c:tx>
            <c:strRef>
              <c:f>Madrid!$M$38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Madrid!$N$38:$W$38</c:f>
              <c:numCache>
                <c:formatCode>General</c:formatCode>
                <c:ptCount val="10"/>
                <c:pt idx="0">
                  <c:v>-0.48034117889666789</c:v>
                </c:pt>
                <c:pt idx="1">
                  <c:v>-0.6816312381382873</c:v>
                </c:pt>
                <c:pt idx="2">
                  <c:v>-0.44457109110649051</c:v>
                </c:pt>
                <c:pt idx="3">
                  <c:v>-0.52410954718651226</c:v>
                </c:pt>
                <c:pt idx="4">
                  <c:v>-0.92113530421164902</c:v>
                </c:pt>
                <c:pt idx="5">
                  <c:v>-0.4932272974794647</c:v>
                </c:pt>
                <c:pt idx="6">
                  <c:v>-0.53055260647791069</c:v>
                </c:pt>
                <c:pt idx="7">
                  <c:v>0.63453025297358168</c:v>
                </c:pt>
                <c:pt idx="8">
                  <c:v>1.4596861911892267</c:v>
                </c:pt>
                <c:pt idx="9">
                  <c:v>1.9813518193341741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00-4C20-BAB3-94A99B420014}"/>
            </c:ext>
          </c:extLst>
        </c:ser>
        <c:ser>
          <c:idx val="7"/>
          <c:order val="7"/>
          <c:tx>
            <c:strRef>
              <c:f>Madrid!$M$39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Madrid!$N$39:$W$39</c:f>
              <c:numCache>
                <c:formatCode>General</c:formatCode>
                <c:ptCount val="10"/>
                <c:pt idx="0">
                  <c:v>-1.325603755762593</c:v>
                </c:pt>
                <c:pt idx="1">
                  <c:v>-1.0973686710368376</c:v>
                </c:pt>
                <c:pt idx="2">
                  <c:v>-0.94443635754590016</c:v>
                </c:pt>
                <c:pt idx="3">
                  <c:v>-0.29209437302854141</c:v>
                </c:pt>
                <c:pt idx="4">
                  <c:v>-0.12329771166510033</c:v>
                </c:pt>
                <c:pt idx="5">
                  <c:v>1.0787756553299547E-3</c:v>
                </c:pt>
                <c:pt idx="6">
                  <c:v>0.1216478194863593</c:v>
                </c:pt>
                <c:pt idx="7">
                  <c:v>0.67436169936439383</c:v>
                </c:pt>
                <c:pt idx="8">
                  <c:v>1.2486510923490337</c:v>
                </c:pt>
                <c:pt idx="9">
                  <c:v>1.7370614821838526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00-4C20-BAB3-94A99B420014}"/>
            </c:ext>
          </c:extLst>
        </c:ser>
        <c:ser>
          <c:idx val="8"/>
          <c:order val="8"/>
          <c:tx>
            <c:strRef>
              <c:f>Madrid!$M$40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Madrid!$N$40:$W$40</c:f>
              <c:numCache>
                <c:formatCode>General</c:formatCode>
                <c:ptCount val="10"/>
                <c:pt idx="0">
                  <c:v>-1.0786864128639522</c:v>
                </c:pt>
                <c:pt idx="1">
                  <c:v>-0.75238168318934218</c:v>
                </c:pt>
                <c:pt idx="2">
                  <c:v>-0.68938964479836085</c:v>
                </c:pt>
                <c:pt idx="3">
                  <c:v>-0.58310923879272392</c:v>
                </c:pt>
                <c:pt idx="4">
                  <c:v>-0.43742149123443508</c:v>
                </c:pt>
                <c:pt idx="5">
                  <c:v>-0.49056169423725354</c:v>
                </c:pt>
                <c:pt idx="6">
                  <c:v>-6.5678902587666265E-4</c:v>
                </c:pt>
                <c:pt idx="7">
                  <c:v>0.79226668948808865</c:v>
                </c:pt>
                <c:pt idx="8">
                  <c:v>1.3490446591524505</c:v>
                </c:pt>
                <c:pt idx="9">
                  <c:v>1.8908956055014139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00-4C20-BAB3-94A99B420014}"/>
            </c:ext>
          </c:extLst>
        </c:ser>
        <c:ser>
          <c:idx val="9"/>
          <c:order val="9"/>
          <c:tx>
            <c:strRef>
              <c:f>Madrid!$M$41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Madrid!$N$31:$W$31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Madrid!$N$41:$W$41</c:f>
              <c:numCache>
                <c:formatCode>General</c:formatCode>
                <c:ptCount val="10"/>
                <c:pt idx="0">
                  <c:v>0.54973736689017449</c:v>
                </c:pt>
                <c:pt idx="1">
                  <c:v>-0.1098419406888238</c:v>
                </c:pt>
                <c:pt idx="2">
                  <c:v>-0.45809981509053493</c:v>
                </c:pt>
                <c:pt idx="3">
                  <c:v>-0.42556056924997099</c:v>
                </c:pt>
                <c:pt idx="4">
                  <c:v>-0.94530906362222167</c:v>
                </c:pt>
                <c:pt idx="5">
                  <c:v>-1.1801192971203451</c:v>
                </c:pt>
                <c:pt idx="6">
                  <c:v>-0.808996006722562</c:v>
                </c:pt>
                <c:pt idx="7">
                  <c:v>0.24369256817351931</c:v>
                </c:pt>
                <c:pt idx="8">
                  <c:v>1.130167157559693</c:v>
                </c:pt>
                <c:pt idx="9">
                  <c:v>2.0043295998710589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00-4C20-BAB3-94A99B420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38560"/>
        <c:axId val="1"/>
      </c:lineChart>
      <c:catAx>
        <c:axId val="149463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3856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233028831023936"/>
          <c:y val="0.41876364937872873"/>
          <c:w val="0.21537012330317334"/>
          <c:h val="0.32709399478836026"/>
        </c:manualLayout>
      </c:layout>
      <c:radarChart>
        <c:radarStyle val="marker"/>
        <c:varyColors val="0"/>
        <c:ser>
          <c:idx val="0"/>
          <c:order val="0"/>
          <c:tx>
            <c:strRef>
              <c:f>Madrid!$X$112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Madrid!$W$113:$W$115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Madrid!$X$113:$X$115</c:f>
              <c:numCache>
                <c:formatCode>General</c:formatCode>
                <c:ptCount val="3"/>
                <c:pt idx="0">
                  <c:v>-0.18596928555530826</c:v>
                </c:pt>
                <c:pt idx="1">
                  <c:v>-1.6099470987628609E-2</c:v>
                </c:pt>
                <c:pt idx="2">
                  <c:v>0.10271297646323682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9-4C7D-95A7-B94ACEB8A396}"/>
            </c:ext>
          </c:extLst>
        </c:ser>
        <c:ser>
          <c:idx val="1"/>
          <c:order val="1"/>
          <c:tx>
            <c:strRef>
              <c:f>Madrid!$Y$112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Madrid!$W$113:$W$115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Madrid!$Y$113:$Y$115</c:f>
              <c:numCache>
                <c:formatCode>General</c:formatCode>
                <c:ptCount val="3"/>
                <c:pt idx="0">
                  <c:v>-0.10551095848462312</c:v>
                </c:pt>
                <c:pt idx="1">
                  <c:v>6.0114247006988482E-2</c:v>
                </c:pt>
                <c:pt idx="2">
                  <c:v>0.21320803721105944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9-4C7D-95A7-B94ACEB8A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52704"/>
        <c:axId val="1"/>
      </c:radarChart>
      <c:catAx>
        <c:axId val="149465270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270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352122390264994"/>
          <c:y val="0.44445842509336653"/>
          <c:w val="0.19458335698072446"/>
          <c:h val="0.28842514819888676"/>
        </c:manualLayout>
      </c:layout>
      <c:radarChart>
        <c:radarStyle val="marker"/>
        <c:varyColors val="0"/>
        <c:ser>
          <c:idx val="0"/>
          <c:order val="0"/>
          <c:tx>
            <c:strRef>
              <c:f>Madrid!$S$112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Madrid!$R$113:$R$115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Madrid!$S$113:$S$115</c:f>
              <c:numCache>
                <c:formatCode>General</c:formatCode>
                <c:ptCount val="3"/>
                <c:pt idx="0">
                  <c:v>23.072688468893723</c:v>
                </c:pt>
                <c:pt idx="1">
                  <c:v>69.037920756895105</c:v>
                </c:pt>
                <c:pt idx="2">
                  <c:v>7.889390774211174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9-4C5D-BF4E-1E40EDF609C0}"/>
            </c:ext>
          </c:extLst>
        </c:ser>
        <c:ser>
          <c:idx val="1"/>
          <c:order val="1"/>
          <c:tx>
            <c:strRef>
              <c:f>Madrid!$T$112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Madrid!$R$113:$R$115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Madrid!$T$113:$T$115</c:f>
              <c:numCache>
                <c:formatCode>General</c:formatCode>
                <c:ptCount val="3"/>
                <c:pt idx="0">
                  <c:v>19.685839526692444</c:v>
                </c:pt>
                <c:pt idx="1">
                  <c:v>71.195713018541326</c:v>
                </c:pt>
                <c:pt idx="2">
                  <c:v>9.1184474547662315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9-4C5D-BF4E-1E40EDF609C0}"/>
            </c:ext>
          </c:extLst>
        </c:ser>
        <c:ser>
          <c:idx val="2"/>
          <c:order val="2"/>
          <c:tx>
            <c:strRef>
              <c:f>Madrid!$U$112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Madrid!$R$113:$R$115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Madrid!$U$113:$U$115</c:f>
              <c:numCache>
                <c:formatCode>General</c:formatCode>
                <c:ptCount val="3"/>
                <c:pt idx="0">
                  <c:v>16.907620351947077</c:v>
                </c:pt>
                <c:pt idx="1">
                  <c:v>72.470296390087597</c:v>
                </c:pt>
                <c:pt idx="2">
                  <c:v>10.622083257965322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A9-4C5D-BF4E-1E40EDF6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43136"/>
        <c:axId val="1"/>
      </c:radarChart>
      <c:catAx>
        <c:axId val="149464313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4313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968842871749291"/>
          <c:y val="0.42267205939357755"/>
          <c:w val="0.26235953005757562"/>
          <c:h val="0.33552318116809765"/>
        </c:manualLayout>
      </c:layout>
      <c:radarChart>
        <c:radarStyle val="marker"/>
        <c:varyColors val="0"/>
        <c:ser>
          <c:idx val="0"/>
          <c:order val="0"/>
          <c:tx>
            <c:strRef>
              <c:f>Madrid!$N$150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Madrid!$M$151:$M$153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Madrid!$N$151:$N$153</c:f>
              <c:numCache>
                <c:formatCode>General</c:formatCode>
                <c:ptCount val="3"/>
                <c:pt idx="0">
                  <c:v>1.0981804358681932</c:v>
                </c:pt>
                <c:pt idx="1">
                  <c:v>-0.29374510813439164</c:v>
                </c:pt>
                <c:pt idx="2">
                  <c:v>-0.84792929969288688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E-49A8-A60A-7673366CD04F}"/>
            </c:ext>
          </c:extLst>
        </c:ser>
        <c:ser>
          <c:idx val="1"/>
          <c:order val="1"/>
          <c:tx>
            <c:strRef>
              <c:f>Madrid!$O$150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Madrid!$M$151:$M$153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Madrid!$O$151:$O$153</c:f>
              <c:numCache>
                <c:formatCode>General</c:formatCode>
                <c:ptCount val="3"/>
                <c:pt idx="0">
                  <c:v>-0.24005980242899561</c:v>
                </c:pt>
                <c:pt idx="1">
                  <c:v>-0.82022897037857612</c:v>
                </c:pt>
                <c:pt idx="2">
                  <c:v>-0.254829816131107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E-49A8-A60A-7673366CD04F}"/>
            </c:ext>
          </c:extLst>
        </c:ser>
        <c:ser>
          <c:idx val="2"/>
          <c:order val="2"/>
          <c:tx>
            <c:strRef>
              <c:f>Madrid!$P$150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Madrid!$M$151:$M$153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Madrid!$P$151:$P$153</c:f>
              <c:numCache>
                <c:formatCode>General</c:formatCode>
                <c:ptCount val="3"/>
                <c:pt idx="0">
                  <c:v>-0.85812063343919853</c:v>
                </c:pt>
                <c:pt idx="1">
                  <c:v>1.1139740785129677</c:v>
                </c:pt>
                <c:pt idx="2">
                  <c:v>1.102759115823994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0E-49A8-A60A-7673366CD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54784"/>
        <c:axId val="1"/>
      </c:radarChart>
      <c:catAx>
        <c:axId val="149465478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478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MURCIA</a:t>
            </a:r>
          </a:p>
        </c:rich>
      </c:tx>
      <c:layout>
        <c:manualLayout>
          <c:xMode val="edge"/>
          <c:yMode val="edge"/>
          <c:x val="1.410149146252552E-2"/>
          <c:y val="9.823502722268640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839002091110147"/>
          <c:y val="0.33006969146822634"/>
          <c:w val="0.4806258340144115"/>
          <c:h val="0.6385276769474616"/>
        </c:manualLayout>
      </c:layout>
      <c:lineChart>
        <c:grouping val="standard"/>
        <c:varyColors val="0"/>
        <c:ser>
          <c:idx val="0"/>
          <c:order val="0"/>
          <c:tx>
            <c:strRef>
              <c:f>Murcia!$M$30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Murcia!$N$30:$W$30</c:f>
              <c:numCache>
                <c:formatCode>General</c:formatCode>
                <c:ptCount val="10"/>
                <c:pt idx="0">
                  <c:v>1.8450204940593717</c:v>
                </c:pt>
                <c:pt idx="1">
                  <c:v>1.477408324820344</c:v>
                </c:pt>
                <c:pt idx="2">
                  <c:v>0.61726722980475501</c:v>
                </c:pt>
                <c:pt idx="3">
                  <c:v>0.10332400290747364</c:v>
                </c:pt>
                <c:pt idx="4">
                  <c:v>-0.32139296932014089</c:v>
                </c:pt>
                <c:pt idx="5">
                  <c:v>-0.73361826589400203</c:v>
                </c:pt>
                <c:pt idx="6">
                  <c:v>-0.92813150107387588</c:v>
                </c:pt>
                <c:pt idx="7">
                  <c:v>-0.84425882168438893</c:v>
                </c:pt>
                <c:pt idx="8">
                  <c:v>-0.79072306888258881</c:v>
                </c:pt>
                <c:pt idx="9">
                  <c:v>-0.42489542473695446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9E-413D-ABF3-95A43448F0BF}"/>
            </c:ext>
          </c:extLst>
        </c:ser>
        <c:ser>
          <c:idx val="1"/>
          <c:order val="1"/>
          <c:tx>
            <c:strRef>
              <c:f>Murcia!$M$31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Murcia!$N$31:$W$31</c:f>
              <c:numCache>
                <c:formatCode>General</c:formatCode>
                <c:ptCount val="10"/>
                <c:pt idx="0">
                  <c:v>2.2105591658995549</c:v>
                </c:pt>
                <c:pt idx="1">
                  <c:v>1.1150641592583763</c:v>
                </c:pt>
                <c:pt idx="2">
                  <c:v>0.41409837097677199</c:v>
                </c:pt>
                <c:pt idx="3">
                  <c:v>9.7594069804737046E-2</c:v>
                </c:pt>
                <c:pt idx="4">
                  <c:v>-0.21324713253917005</c:v>
                </c:pt>
                <c:pt idx="5">
                  <c:v>-0.62413641418000265</c:v>
                </c:pt>
                <c:pt idx="6">
                  <c:v>-0.80032171105509176</c:v>
                </c:pt>
                <c:pt idx="7">
                  <c:v>-0.75564615363319421</c:v>
                </c:pt>
                <c:pt idx="8">
                  <c:v>-0.72040909425817634</c:v>
                </c:pt>
                <c:pt idx="9">
                  <c:v>-0.7235552602738029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9E-413D-ABF3-95A43448F0BF}"/>
            </c:ext>
          </c:extLst>
        </c:ser>
        <c:ser>
          <c:idx val="2"/>
          <c:order val="2"/>
          <c:tx>
            <c:strRef>
              <c:f>Murcia!$M$32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Murcia!$N$32:$W$32</c:f>
              <c:numCache>
                <c:formatCode>General</c:formatCode>
                <c:ptCount val="10"/>
                <c:pt idx="0">
                  <c:v>1.9757162420108403</c:v>
                </c:pt>
                <c:pt idx="1">
                  <c:v>1.3772224705321621</c:v>
                </c:pt>
                <c:pt idx="2">
                  <c:v>0.30189595653112711</c:v>
                </c:pt>
                <c:pt idx="3">
                  <c:v>4.6113454523738452E-3</c:v>
                </c:pt>
                <c:pt idx="4">
                  <c:v>-0.63607133122889969</c:v>
                </c:pt>
                <c:pt idx="5">
                  <c:v>-0.95003527692263257</c:v>
                </c:pt>
                <c:pt idx="6">
                  <c:v>-1.2227914547440628</c:v>
                </c:pt>
                <c:pt idx="7">
                  <c:v>-0.44965523847324584</c:v>
                </c:pt>
                <c:pt idx="8">
                  <c:v>-0.30935260024135897</c:v>
                </c:pt>
                <c:pt idx="9">
                  <c:v>-9.1540112916331837E-2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9E-413D-ABF3-95A43448F0BF}"/>
            </c:ext>
          </c:extLst>
        </c:ser>
        <c:ser>
          <c:idx val="3"/>
          <c:order val="3"/>
          <c:tx>
            <c:strRef>
              <c:f>Murcia!$M$33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Murcia!$N$33:$W$33</c:f>
              <c:numCache>
                <c:formatCode>General</c:formatCode>
                <c:ptCount val="10"/>
                <c:pt idx="0">
                  <c:v>-0.76703495042928882</c:v>
                </c:pt>
                <c:pt idx="1">
                  <c:v>-0.67016486484120419</c:v>
                </c:pt>
                <c:pt idx="2">
                  <c:v>-0.49403743649923204</c:v>
                </c:pt>
                <c:pt idx="3">
                  <c:v>-0.59971389350441529</c:v>
                </c:pt>
                <c:pt idx="4">
                  <c:v>-0.61732663633861251</c:v>
                </c:pt>
                <c:pt idx="5">
                  <c:v>-0.52045655075052788</c:v>
                </c:pt>
                <c:pt idx="6">
                  <c:v>-0.40597372232824597</c:v>
                </c:pt>
                <c:pt idx="7">
                  <c:v>0.70362907622617854</c:v>
                </c:pt>
                <c:pt idx="8">
                  <c:v>1.2584304755033908</c:v>
                </c:pt>
                <c:pt idx="9">
                  <c:v>2.1126485029619557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9E-413D-ABF3-95A43448F0BF}"/>
            </c:ext>
          </c:extLst>
        </c:ser>
        <c:ser>
          <c:idx val="4"/>
          <c:order val="4"/>
          <c:tx>
            <c:strRef>
              <c:f>Murcia!$M$34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Murcia!$N$34:$W$34</c:f>
              <c:numCache>
                <c:formatCode>General</c:formatCode>
                <c:ptCount val="10"/>
                <c:pt idx="0">
                  <c:v>-0.89874980979238306</c:v>
                </c:pt>
                <c:pt idx="1">
                  <c:v>-0.61114987065882043</c:v>
                </c:pt>
                <c:pt idx="2">
                  <c:v>-0.8268498250089924</c:v>
                </c:pt>
                <c:pt idx="3">
                  <c:v>-0.46734990109203917</c:v>
                </c:pt>
                <c:pt idx="4">
                  <c:v>-0.64709986305051581</c:v>
                </c:pt>
                <c:pt idx="5">
                  <c:v>-0.20371662355294015</c:v>
                </c:pt>
                <c:pt idx="6">
                  <c:v>-0.47933323188927096</c:v>
                </c:pt>
                <c:pt idx="7">
                  <c:v>0.79089983261729702</c:v>
                </c:pt>
                <c:pt idx="8">
                  <c:v>1.7495662963958389</c:v>
                </c:pt>
                <c:pt idx="9">
                  <c:v>1.5937829960318259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9E-413D-ABF3-95A43448F0BF}"/>
            </c:ext>
          </c:extLst>
        </c:ser>
        <c:ser>
          <c:idx val="5"/>
          <c:order val="5"/>
          <c:tx>
            <c:strRef>
              <c:f>Murcia!$M$35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Murcia!$N$35:$W$35</c:f>
              <c:numCache>
                <c:formatCode>General</c:formatCode>
                <c:ptCount val="10"/>
                <c:pt idx="0">
                  <c:v>-0.1739792258960611</c:v>
                </c:pt>
                <c:pt idx="1">
                  <c:v>-0.36873209070508473</c:v>
                </c:pt>
                <c:pt idx="2">
                  <c:v>-0.86729942461618525</c:v>
                </c:pt>
                <c:pt idx="3">
                  <c:v>-0.89326647325738839</c:v>
                </c:pt>
                <c:pt idx="4">
                  <c:v>-0.74525429600253046</c:v>
                </c:pt>
                <c:pt idx="5">
                  <c:v>-0.75823782032313203</c:v>
                </c:pt>
                <c:pt idx="6">
                  <c:v>-0.15580229184721889</c:v>
                </c:pt>
                <c:pt idx="7">
                  <c:v>0.6803366743995225</c:v>
                </c:pt>
                <c:pt idx="8">
                  <c:v>1.2671919736907138</c:v>
                </c:pt>
                <c:pt idx="9">
                  <c:v>2.0150429745573644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9E-413D-ABF3-95A43448F0BF}"/>
            </c:ext>
          </c:extLst>
        </c:ser>
        <c:ser>
          <c:idx val="6"/>
          <c:order val="6"/>
          <c:tx>
            <c:strRef>
              <c:f>Murcia!$M$36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Murcia!$N$36:$W$36</c:f>
              <c:numCache>
                <c:formatCode>General</c:formatCode>
                <c:ptCount val="10"/>
                <c:pt idx="0">
                  <c:v>-0.11881617245611728</c:v>
                </c:pt>
                <c:pt idx="1">
                  <c:v>-0.81432547463827665</c:v>
                </c:pt>
                <c:pt idx="2">
                  <c:v>0.11747865456730867</c:v>
                </c:pt>
                <c:pt idx="3">
                  <c:v>-0.36402778540495551</c:v>
                </c:pt>
                <c:pt idx="4">
                  <c:v>-0.9235561022245774</c:v>
                </c:pt>
                <c:pt idx="5">
                  <c:v>-0.63598975613003073</c:v>
                </c:pt>
                <c:pt idx="6">
                  <c:v>-1.0171823544414065</c:v>
                </c:pt>
                <c:pt idx="7">
                  <c:v>0.41173259010591456</c:v>
                </c:pt>
                <c:pt idx="8">
                  <c:v>1.4260169891215637</c:v>
                </c:pt>
                <c:pt idx="9">
                  <c:v>1.9186694115005933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9E-413D-ABF3-95A43448F0BF}"/>
            </c:ext>
          </c:extLst>
        </c:ser>
        <c:ser>
          <c:idx val="7"/>
          <c:order val="7"/>
          <c:tx>
            <c:strRef>
              <c:f>Murcia!$M$37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Murcia!$N$37:$W$37</c:f>
              <c:numCache>
                <c:formatCode>General</c:formatCode>
                <c:ptCount val="10"/>
                <c:pt idx="0">
                  <c:v>-1.1616387391008887</c:v>
                </c:pt>
                <c:pt idx="1">
                  <c:v>-1.0183626137848398</c:v>
                </c:pt>
                <c:pt idx="2">
                  <c:v>-0.86878863680654717</c:v>
                </c:pt>
                <c:pt idx="3">
                  <c:v>-0.27521611764005899</c:v>
                </c:pt>
                <c:pt idx="4">
                  <c:v>-0.3350457084313761</c:v>
                </c:pt>
                <c:pt idx="5">
                  <c:v>-0.25632256265332726</c:v>
                </c:pt>
                <c:pt idx="6">
                  <c:v>1.7633984654282651E-2</c:v>
                </c:pt>
                <c:pt idx="7">
                  <c:v>0.76078048079906357</c:v>
                </c:pt>
                <c:pt idx="8">
                  <c:v>1.3386083708099419</c:v>
                </c:pt>
                <c:pt idx="9">
                  <c:v>1.798351542153747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9E-413D-ABF3-95A43448F0BF}"/>
            </c:ext>
          </c:extLst>
        </c:ser>
        <c:ser>
          <c:idx val="8"/>
          <c:order val="8"/>
          <c:tx>
            <c:strRef>
              <c:f>Murcia!$M$38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Murcia!$N$38:$W$38</c:f>
              <c:numCache>
                <c:formatCode>General</c:formatCode>
                <c:ptCount val="10"/>
                <c:pt idx="0">
                  <c:v>-0.8958785822685521</c:v>
                </c:pt>
                <c:pt idx="1">
                  <c:v>-0.73532686501612354</c:v>
                </c:pt>
                <c:pt idx="2">
                  <c:v>-0.67779583300066992</c:v>
                </c:pt>
                <c:pt idx="3">
                  <c:v>-0.56005790701555558</c:v>
                </c:pt>
                <c:pt idx="4">
                  <c:v>-0.72328548622219135</c:v>
                </c:pt>
                <c:pt idx="5">
                  <c:v>-0.48914756522906633</c:v>
                </c:pt>
                <c:pt idx="6">
                  <c:v>-1.0168275425987632E-2</c:v>
                </c:pt>
                <c:pt idx="7">
                  <c:v>0.79927996572167326</c:v>
                </c:pt>
                <c:pt idx="8">
                  <c:v>1.4695833852505626</c:v>
                </c:pt>
                <c:pt idx="9">
                  <c:v>1.8227971632059057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9E-413D-ABF3-95A43448F0BF}"/>
            </c:ext>
          </c:extLst>
        </c:ser>
        <c:ser>
          <c:idx val="9"/>
          <c:order val="9"/>
          <c:tx>
            <c:strRef>
              <c:f>Murcia!$M$39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Murcia!$N$29:$W$29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Murcia!$N$39:$W$39</c:f>
              <c:numCache>
                <c:formatCode>General</c:formatCode>
                <c:ptCount val="10"/>
                <c:pt idx="0">
                  <c:v>1.3313678489244121</c:v>
                </c:pt>
                <c:pt idx="1">
                  <c:v>3.3016494913003271E-2</c:v>
                </c:pt>
                <c:pt idx="2">
                  <c:v>5.8671203798108432E-2</c:v>
                </c:pt>
                <c:pt idx="3">
                  <c:v>-0.57377314132600565</c:v>
                </c:pt>
                <c:pt idx="4">
                  <c:v>-1.1069449172860171</c:v>
                </c:pt>
                <c:pt idx="5">
                  <c:v>-1.1582543350562273</c:v>
                </c:pt>
                <c:pt idx="6">
                  <c:v>-1.0812902084009119</c:v>
                </c:pt>
                <c:pt idx="7">
                  <c:v>0.12225026494815164</c:v>
                </c:pt>
                <c:pt idx="8">
                  <c:v>0.7859264295845676</c:v>
                </c:pt>
                <c:pt idx="9">
                  <c:v>1.589030359900903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9E-413D-ABF3-95A43448F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46880"/>
        <c:axId val="1"/>
      </c:lineChart>
      <c:catAx>
        <c:axId val="14946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4688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820480588089175"/>
          <c:y val="0.43192824329417179"/>
          <c:w val="0.18362153897756375"/>
          <c:h val="0.27660429373518391"/>
        </c:manualLayout>
      </c:layout>
      <c:radarChart>
        <c:radarStyle val="marker"/>
        <c:varyColors val="0"/>
        <c:ser>
          <c:idx val="0"/>
          <c:order val="0"/>
          <c:tx>
            <c:strRef>
              <c:f>Murcia!$X$112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Murcia!$W$113:$W$115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Murcia!$X$113:$X$115</c:f>
              <c:numCache>
                <c:formatCode>General</c:formatCode>
                <c:ptCount val="3"/>
                <c:pt idx="0">
                  <c:v>-0.28934899720906082</c:v>
                </c:pt>
                <c:pt idx="1">
                  <c:v>-4.1101118375203263E-2</c:v>
                </c:pt>
                <c:pt idx="2">
                  <c:v>-5.2037938990002565E-2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A-42BE-9E36-ED36700D2AD6}"/>
            </c:ext>
          </c:extLst>
        </c:ser>
        <c:ser>
          <c:idx val="1"/>
          <c:order val="1"/>
          <c:tx>
            <c:strRef>
              <c:f>Murcia!$Y$112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Murcia!$W$113:$W$115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Murcia!$Y$113:$Y$115</c:f>
              <c:numCache>
                <c:formatCode>General</c:formatCode>
                <c:ptCount val="3"/>
                <c:pt idx="0">
                  <c:v>-7.6605169421865016E-2</c:v>
                </c:pt>
                <c:pt idx="1">
                  <c:v>5.8350205056325599E-2</c:v>
                </c:pt>
                <c:pt idx="2">
                  <c:v>0.37128177393185507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1A-42BE-9E36-ED36700D2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51040"/>
        <c:axId val="1"/>
      </c:radarChart>
      <c:catAx>
        <c:axId val="149465104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104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415446044969029"/>
          <c:y val="0.4399228543520653"/>
          <c:w val="0.17172258116206671"/>
          <c:h val="0.26984958591698854"/>
        </c:manualLayout>
      </c:layout>
      <c:radarChart>
        <c:radarStyle val="marker"/>
        <c:varyColors val="0"/>
        <c:ser>
          <c:idx val="0"/>
          <c:order val="0"/>
          <c:tx>
            <c:strRef>
              <c:f>Murcia!$S$112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Murcia!$R$113:$R$115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Murcia!$S$113:$S$115</c:f>
              <c:numCache>
                <c:formatCode>General</c:formatCode>
                <c:ptCount val="3"/>
                <c:pt idx="0">
                  <c:v>32.442277929270062</c:v>
                </c:pt>
                <c:pt idx="1">
                  <c:v>63.45058485381287</c:v>
                </c:pt>
                <c:pt idx="2">
                  <c:v>4.1071372169170672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6-4FB9-95CF-05F93C02CAE4}"/>
            </c:ext>
          </c:extLst>
        </c:ser>
        <c:ser>
          <c:idx val="1"/>
          <c:order val="1"/>
          <c:tx>
            <c:strRef>
              <c:f>Murcia!$T$112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Murcia!$R$113:$R$115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Murcia!$T$113:$T$115</c:f>
              <c:numCache>
                <c:formatCode>General</c:formatCode>
                <c:ptCount val="3"/>
                <c:pt idx="0">
                  <c:v>26.261317982850631</c:v>
                </c:pt>
                <c:pt idx="1">
                  <c:v>69.30383162439287</c:v>
                </c:pt>
                <c:pt idx="2">
                  <c:v>4.4348503927564913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6-4FB9-95CF-05F93C02CAE4}"/>
            </c:ext>
          </c:extLst>
        </c:ser>
        <c:ser>
          <c:idx val="2"/>
          <c:order val="2"/>
          <c:tx>
            <c:strRef>
              <c:f>Murcia!$U$112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Murcia!$R$113:$R$115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Murcia!$U$113:$U$115</c:f>
              <c:numCache>
                <c:formatCode>General</c:formatCode>
                <c:ptCount val="3"/>
                <c:pt idx="0">
                  <c:v>23.389144327810069</c:v>
                </c:pt>
                <c:pt idx="1">
                  <c:v>70.74520690552616</c:v>
                </c:pt>
                <c:pt idx="2">
                  <c:v>5.8656487666637753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6-4FB9-95CF-05F93C02C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36064"/>
        <c:axId val="1"/>
      </c:radarChart>
      <c:catAx>
        <c:axId val="149463606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3606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8589058161611595"/>
          <c:y val="0.43523708371780168"/>
          <c:w val="0.22989226138832439"/>
          <c:h val="0.28341019404880108"/>
        </c:manualLayout>
      </c:layout>
      <c:radarChart>
        <c:radarStyle val="marker"/>
        <c:varyColors val="0"/>
        <c:ser>
          <c:idx val="0"/>
          <c:order val="0"/>
          <c:tx>
            <c:strRef>
              <c:f>Murcia!$N$150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Murcia!$M$151:$M$153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Murcia!$N$151:$N$153</c:f>
              <c:numCache>
                <c:formatCode>General</c:formatCode>
                <c:ptCount val="3"/>
                <c:pt idx="0">
                  <c:v>1.1421042828237364</c:v>
                </c:pt>
                <c:pt idx="1">
                  <c:v>0.30189296602946308</c:v>
                </c:pt>
                <c:pt idx="2">
                  <c:v>-0.43494811295021801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8-47A1-908B-E9DC12A34C2D}"/>
            </c:ext>
          </c:extLst>
        </c:ser>
        <c:ser>
          <c:idx val="1"/>
          <c:order val="1"/>
          <c:tx>
            <c:strRef>
              <c:f>Murcia!$O$150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Murcia!$M$151:$M$153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Murcia!$O$151:$O$153</c:f>
              <c:numCache>
                <c:formatCode>General</c:formatCode>
                <c:ptCount val="3"/>
                <c:pt idx="0">
                  <c:v>-0.42374852514004002</c:v>
                </c:pt>
                <c:pt idx="1">
                  <c:v>-1.1161643225703661</c:v>
                </c:pt>
                <c:pt idx="2">
                  <c:v>-0.70887096795195847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8-47A1-908B-E9DC12A34C2D}"/>
            </c:ext>
          </c:extLst>
        </c:ser>
        <c:ser>
          <c:idx val="2"/>
          <c:order val="2"/>
          <c:tx>
            <c:strRef>
              <c:f>Murcia!$P$150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Murcia!$M$151:$M$153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Murcia!$P$151:$P$153</c:f>
              <c:numCache>
                <c:formatCode>General</c:formatCode>
                <c:ptCount val="3"/>
                <c:pt idx="0">
                  <c:v>-0.71835575768369586</c:v>
                </c:pt>
                <c:pt idx="1">
                  <c:v>0.81427135654090721</c:v>
                </c:pt>
                <c:pt idx="2">
                  <c:v>1.1438190809021778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B8-47A1-908B-E9DC12A34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40224"/>
        <c:axId val="1"/>
      </c:radarChart>
      <c:catAx>
        <c:axId val="149464022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4022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NAVARRA</a:t>
            </a:r>
          </a:p>
        </c:rich>
      </c:tx>
      <c:layout>
        <c:manualLayout>
          <c:xMode val="edge"/>
          <c:yMode val="edge"/>
          <c:x val="1.5021924874483292E-2"/>
          <c:y val="1.04170062034509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232913796040729"/>
          <c:y val="0.36042841463940334"/>
          <c:w val="0.4989425047596236"/>
          <c:h val="0.60210295855946572"/>
        </c:manualLayout>
      </c:layout>
      <c:lineChart>
        <c:grouping val="standard"/>
        <c:varyColors val="0"/>
        <c:ser>
          <c:idx val="0"/>
          <c:order val="0"/>
          <c:tx>
            <c:strRef>
              <c:f>Navarra!$M$31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Navarra!$N$31:$W$31</c:f>
              <c:numCache>
                <c:formatCode>General</c:formatCode>
                <c:ptCount val="10"/>
                <c:pt idx="0">
                  <c:v>0.86534429221463405</c:v>
                </c:pt>
                <c:pt idx="1">
                  <c:v>2.1243166510536056</c:v>
                </c:pt>
                <c:pt idx="2">
                  <c:v>0.88128065118727927</c:v>
                </c:pt>
                <c:pt idx="3">
                  <c:v>-5.8964528198787988E-2</c:v>
                </c:pt>
                <c:pt idx="4">
                  <c:v>-0.21832811792524007</c:v>
                </c:pt>
                <c:pt idx="5">
                  <c:v>-0.64064163070033808</c:v>
                </c:pt>
                <c:pt idx="6">
                  <c:v>-0.98327334861221005</c:v>
                </c:pt>
                <c:pt idx="7">
                  <c:v>-1.0470187845027907</c:v>
                </c:pt>
                <c:pt idx="8">
                  <c:v>-0.53705529737814417</c:v>
                </c:pt>
                <c:pt idx="9">
                  <c:v>-0.38565988713801475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D-4028-BD87-27D21C0E4E66}"/>
            </c:ext>
          </c:extLst>
        </c:ser>
        <c:ser>
          <c:idx val="1"/>
          <c:order val="1"/>
          <c:tx>
            <c:strRef>
              <c:f>Navarra!$M$33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Navarra!$N$32:$W$32</c:f>
              <c:numCache>
                <c:formatCode>General</c:formatCode>
                <c:ptCount val="10"/>
                <c:pt idx="0">
                  <c:v>2.3385275420144347</c:v>
                </c:pt>
                <c:pt idx="1">
                  <c:v>1.0208284257567541</c:v>
                </c:pt>
                <c:pt idx="2">
                  <c:v>0.34714945635170213</c:v>
                </c:pt>
                <c:pt idx="3">
                  <c:v>1.101613409090048E-2</c:v>
                </c:pt>
                <c:pt idx="4">
                  <c:v>-0.43386620419545469</c:v>
                </c:pt>
                <c:pt idx="5">
                  <c:v>-0.55391381928859806</c:v>
                </c:pt>
                <c:pt idx="6">
                  <c:v>-0.69938328228381896</c:v>
                </c:pt>
                <c:pt idx="7">
                  <c:v>-0.73327907948658888</c:v>
                </c:pt>
                <c:pt idx="8">
                  <c:v>-0.59628356579206054</c:v>
                </c:pt>
                <c:pt idx="9">
                  <c:v>-0.70079560716726774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D-4028-BD87-27D21C0E4E66}"/>
            </c:ext>
          </c:extLst>
        </c:ser>
        <c:ser>
          <c:idx val="2"/>
          <c:order val="2"/>
          <c:tx>
            <c:strRef>
              <c:f>Navarra!$M$33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Navarra!$N$33:$W$33</c:f>
              <c:numCache>
                <c:formatCode>General</c:formatCode>
                <c:ptCount val="10"/>
                <c:pt idx="0">
                  <c:v>1.6334596370237551</c:v>
                </c:pt>
                <c:pt idx="1">
                  <c:v>1.4766343055257691</c:v>
                </c:pt>
                <c:pt idx="2">
                  <c:v>0.19726975909483185</c:v>
                </c:pt>
                <c:pt idx="3">
                  <c:v>-1.0779678049282637</c:v>
                </c:pt>
                <c:pt idx="4">
                  <c:v>-1.2306661540184078</c:v>
                </c:pt>
                <c:pt idx="5">
                  <c:v>-0.86749170212833537</c:v>
                </c:pt>
                <c:pt idx="6">
                  <c:v>-0.71479335303819114</c:v>
                </c:pt>
                <c:pt idx="7">
                  <c:v>0.2633014776202996</c:v>
                </c:pt>
                <c:pt idx="8">
                  <c:v>0.32107923133008381</c:v>
                </c:pt>
                <c:pt idx="9">
                  <c:v>-8.2539648157134936E-4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7D-4028-BD87-27D21C0E4E66}"/>
            </c:ext>
          </c:extLst>
        </c:ser>
        <c:ser>
          <c:idx val="3"/>
          <c:order val="3"/>
          <c:tx>
            <c:strRef>
              <c:f>Navarra!$M$34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Navarra!$N$34:$W$34</c:f>
              <c:numCache>
                <c:formatCode>General</c:formatCode>
                <c:ptCount val="10"/>
                <c:pt idx="0">
                  <c:v>-1.1788032990264905</c:v>
                </c:pt>
                <c:pt idx="1">
                  <c:v>-0.85135793818579875</c:v>
                </c:pt>
                <c:pt idx="2">
                  <c:v>-0.74657542271677735</c:v>
                </c:pt>
                <c:pt idx="3">
                  <c:v>-0.6679885361150113</c:v>
                </c:pt>
                <c:pt idx="4">
                  <c:v>-0.44532569074334089</c:v>
                </c:pt>
                <c:pt idx="5">
                  <c:v>-0.18336940207078742</c:v>
                </c:pt>
                <c:pt idx="6">
                  <c:v>6.5489072168138374E-2</c:v>
                </c:pt>
                <c:pt idx="7">
                  <c:v>0.91684701035393712</c:v>
                </c:pt>
                <c:pt idx="8">
                  <c:v>1.4276617732654164</c:v>
                </c:pt>
                <c:pt idx="9">
                  <c:v>1.6634224330707146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7D-4028-BD87-27D21C0E4E66}"/>
            </c:ext>
          </c:extLst>
        </c:ser>
        <c:ser>
          <c:idx val="4"/>
          <c:order val="4"/>
          <c:tx>
            <c:strRef>
              <c:f>Navarra!$M$35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Navarra!$N$35:$W$35</c:f>
              <c:numCache>
                <c:formatCode>General</c:formatCode>
                <c:ptCount val="10"/>
                <c:pt idx="0">
                  <c:v>-0.72191501014069304</c:v>
                </c:pt>
                <c:pt idx="1">
                  <c:v>4.6079681498343968E-2</c:v>
                </c:pt>
                <c:pt idx="2">
                  <c:v>-0.33791766432117454</c:v>
                </c:pt>
                <c:pt idx="3">
                  <c:v>-1.2595112942880189</c:v>
                </c:pt>
                <c:pt idx="4">
                  <c:v>-0.41471713348507822</c:v>
                </c:pt>
                <c:pt idx="5">
                  <c:v>-0.22271846057531899</c:v>
                </c:pt>
                <c:pt idx="6">
                  <c:v>-0.68351527555874114</c:v>
                </c:pt>
                <c:pt idx="7">
                  <c:v>0.12287915066224767</c:v>
                </c:pt>
                <c:pt idx="8">
                  <c:v>1.8892669414320329</c:v>
                </c:pt>
                <c:pt idx="9">
                  <c:v>1.582069064776418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7D-4028-BD87-27D21C0E4E66}"/>
            </c:ext>
          </c:extLst>
        </c:ser>
        <c:ser>
          <c:idx val="5"/>
          <c:order val="5"/>
          <c:tx>
            <c:strRef>
              <c:f>Navarra!$M$36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Navarra!$N$36:$W$36</c:f>
              <c:numCache>
                <c:formatCode>General</c:formatCode>
                <c:ptCount val="10"/>
                <c:pt idx="0">
                  <c:v>-0.81812115670159336</c:v>
                </c:pt>
                <c:pt idx="1">
                  <c:v>-0.97104099907572294</c:v>
                </c:pt>
                <c:pt idx="2">
                  <c:v>-0.87758998429153268</c:v>
                </c:pt>
                <c:pt idx="3">
                  <c:v>-0.57175029954327328</c:v>
                </c:pt>
                <c:pt idx="4">
                  <c:v>-0.24891952119788846</c:v>
                </c:pt>
                <c:pt idx="5">
                  <c:v>-0.52077701875189675</c:v>
                </c:pt>
                <c:pt idx="6">
                  <c:v>-1.10442108381312E-2</c:v>
                </c:pt>
                <c:pt idx="7">
                  <c:v>0.84700601581670754</c:v>
                </c:pt>
                <c:pt idx="8">
                  <c:v>1.2632878089462827</c:v>
                </c:pt>
                <c:pt idx="9">
                  <c:v>1.9089493656370524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7D-4028-BD87-27D21C0E4E66}"/>
            </c:ext>
          </c:extLst>
        </c:ser>
        <c:ser>
          <c:idx val="6"/>
          <c:order val="6"/>
          <c:tx>
            <c:strRef>
              <c:f>Navarra!$M$37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Navarra!$N$37:$W$37</c:f>
              <c:numCache>
                <c:formatCode>General</c:formatCode>
                <c:ptCount val="10"/>
                <c:pt idx="0">
                  <c:v>-0.29267136091036655</c:v>
                </c:pt>
                <c:pt idx="1">
                  <c:v>-2.6140524354515676E-2</c:v>
                </c:pt>
                <c:pt idx="2">
                  <c:v>1.2301423225655122E-2</c:v>
                </c:pt>
                <c:pt idx="3">
                  <c:v>-0.58483016251966458</c:v>
                </c:pt>
                <c:pt idx="4">
                  <c:v>-0.83854701654879182</c:v>
                </c:pt>
                <c:pt idx="5">
                  <c:v>-1.4818089393903164</c:v>
                </c:pt>
                <c:pt idx="6">
                  <c:v>-0.67965363321741923</c:v>
                </c:pt>
                <c:pt idx="7">
                  <c:v>0.97078731622458037</c:v>
                </c:pt>
                <c:pt idx="8">
                  <c:v>1.4192767046599062</c:v>
                </c:pt>
                <c:pt idx="9">
                  <c:v>1.5012861928309373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7D-4028-BD87-27D21C0E4E66}"/>
            </c:ext>
          </c:extLst>
        </c:ser>
        <c:ser>
          <c:idx val="7"/>
          <c:order val="7"/>
          <c:tx>
            <c:strRef>
              <c:f>Navarra!$M$38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Navarra!$N$38:$W$38</c:f>
              <c:numCache>
                <c:formatCode>General</c:formatCode>
                <c:ptCount val="10"/>
                <c:pt idx="0">
                  <c:v>-0.92988982447171387</c:v>
                </c:pt>
                <c:pt idx="1">
                  <c:v>-0.7737251211253191</c:v>
                </c:pt>
                <c:pt idx="2">
                  <c:v>-0.89865688380243491</c:v>
                </c:pt>
                <c:pt idx="3">
                  <c:v>-0.65163271669086509</c:v>
                </c:pt>
                <c:pt idx="4">
                  <c:v>-0.16042374071038729</c:v>
                </c:pt>
                <c:pt idx="5">
                  <c:v>-0.69706244857345268</c:v>
                </c:pt>
                <c:pt idx="6">
                  <c:v>4.6849411003918408E-2</c:v>
                </c:pt>
                <c:pt idx="7">
                  <c:v>0.95828340689833102</c:v>
                </c:pt>
                <c:pt idx="8">
                  <c:v>1.3983839345108979</c:v>
                </c:pt>
                <c:pt idx="9">
                  <c:v>1.7078739829610257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7D-4028-BD87-27D21C0E4E66}"/>
            </c:ext>
          </c:extLst>
        </c:ser>
        <c:ser>
          <c:idx val="8"/>
          <c:order val="8"/>
          <c:tx>
            <c:strRef>
              <c:f>Navarra!$M$39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Navarra!$N$39:$W$39</c:f>
              <c:numCache>
                <c:formatCode>General</c:formatCode>
                <c:ptCount val="10"/>
                <c:pt idx="0">
                  <c:v>-0.95046668865550166</c:v>
                </c:pt>
                <c:pt idx="1">
                  <c:v>-0.72258991101961179</c:v>
                </c:pt>
                <c:pt idx="2">
                  <c:v>-0.619677817893726</c:v>
                </c:pt>
                <c:pt idx="3">
                  <c:v>-0.66745843255931581</c:v>
                </c:pt>
                <c:pt idx="4">
                  <c:v>-0.72258991101961179</c:v>
                </c:pt>
                <c:pt idx="5">
                  <c:v>-0.53146745235725257</c:v>
                </c:pt>
                <c:pt idx="6">
                  <c:v>0.16318917624247631</c:v>
                </c:pt>
                <c:pt idx="7">
                  <c:v>0.86887210053426434</c:v>
                </c:pt>
                <c:pt idx="8">
                  <c:v>1.372406270471634</c:v>
                </c:pt>
                <c:pt idx="9">
                  <c:v>1.8097826662566485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7D-4028-BD87-27D21C0E4E66}"/>
            </c:ext>
          </c:extLst>
        </c:ser>
        <c:ser>
          <c:idx val="9"/>
          <c:order val="9"/>
          <c:tx>
            <c:strRef>
              <c:f>Navarra!$M$40</c:f>
              <c:strCache>
                <c:ptCount val="1"/>
                <c:pt idx="0">
                  <c:v>PIB</c:v>
                </c:pt>
              </c:strCache>
            </c:strRef>
          </c:tx>
          <c:spPr>
            <a:ln w="381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Navarra!$N$19:$W$19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Navarra!$N$40:$W$40</c:f>
              <c:numCache>
                <c:formatCode>General</c:formatCode>
                <c:ptCount val="10"/>
                <c:pt idx="0">
                  <c:v>1.0369119997147223</c:v>
                </c:pt>
                <c:pt idx="1">
                  <c:v>-3.9449158971257357E-2</c:v>
                </c:pt>
                <c:pt idx="2">
                  <c:v>-0.16136708956675666</c:v>
                </c:pt>
                <c:pt idx="3">
                  <c:v>-0.35208156671257346</c:v>
                </c:pt>
                <c:pt idx="4">
                  <c:v>-1.2647243614560255</c:v>
                </c:pt>
                <c:pt idx="5">
                  <c:v>-1.3021705829960717</c:v>
                </c:pt>
                <c:pt idx="6">
                  <c:v>-0.77792348143542456</c:v>
                </c:pt>
                <c:pt idx="7">
                  <c:v>0.20874091402672337</c:v>
                </c:pt>
                <c:pt idx="8">
                  <c:v>0.93066923162435855</c:v>
                </c:pt>
                <c:pt idx="9">
                  <c:v>1.7213940957723113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7D-4028-BD87-27D21C0E4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61856"/>
        <c:axId val="1"/>
      </c:lineChart>
      <c:catAx>
        <c:axId val="149466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6185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808387430137399"/>
          <c:y val="0.42071853353829625"/>
          <c:w val="0.20524047498582948"/>
          <c:h val="0.32820451045657667"/>
        </c:manualLayout>
      </c:layout>
      <c:radarChart>
        <c:radarStyle val="marker"/>
        <c:varyColors val="0"/>
        <c:ser>
          <c:idx val="0"/>
          <c:order val="0"/>
          <c:tx>
            <c:strRef>
              <c:f>Navarra!$X$112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Navarra!$W$113:$W$115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Navarra!$X$113:$X$115</c:f>
              <c:numCache>
                <c:formatCode>General</c:formatCode>
                <c:ptCount val="3"/>
                <c:pt idx="0">
                  <c:v>-9.4977386336586533E-2</c:v>
                </c:pt>
                <c:pt idx="1">
                  <c:v>6.8923821039903271E-2</c:v>
                </c:pt>
                <c:pt idx="2">
                  <c:v>-2.6201431492842535E-2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0-492B-B9FD-D5C0F751388F}"/>
            </c:ext>
          </c:extLst>
        </c:ser>
        <c:ser>
          <c:idx val="1"/>
          <c:order val="1"/>
          <c:tx>
            <c:strRef>
              <c:f>Navarra!$Y$112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Navarra!$W$113:$W$115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Navarra!$Y$113:$Y$115</c:f>
              <c:numCache>
                <c:formatCode>General</c:formatCode>
                <c:ptCount val="3"/>
                <c:pt idx="0">
                  <c:v>3.3065303975351318E-3</c:v>
                </c:pt>
                <c:pt idx="1">
                  <c:v>0.24915158371040724</c:v>
                </c:pt>
                <c:pt idx="2">
                  <c:v>0.12665704160651003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0-492B-B9FD-D5C0F7513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62272"/>
        <c:axId val="1"/>
      </c:radarChart>
      <c:catAx>
        <c:axId val="149466227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6227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801060067561929"/>
          <c:y val="0.44343280688480735"/>
          <c:w val="0.16546252943409931"/>
          <c:h val="0.26328822908785438"/>
        </c:manualLayout>
      </c:layout>
      <c:radarChart>
        <c:radarStyle val="marker"/>
        <c:varyColors val="0"/>
        <c:ser>
          <c:idx val="0"/>
          <c:order val="0"/>
          <c:tx>
            <c:strRef>
              <c:f>Navarra!$S$112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Navarra!$R$113:$R$115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Navarra!$S$113:$S$115</c:f>
              <c:numCache>
                <c:formatCode>General</c:formatCode>
                <c:ptCount val="3"/>
                <c:pt idx="0">
                  <c:v>67.067302209957347</c:v>
                </c:pt>
                <c:pt idx="1">
                  <c:v>15.088831619038931</c:v>
                </c:pt>
                <c:pt idx="2">
                  <c:v>17.843866171003718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6-45BE-8C7F-D74A6AEBC0AA}"/>
            </c:ext>
          </c:extLst>
        </c:ser>
        <c:ser>
          <c:idx val="1"/>
          <c:order val="1"/>
          <c:tx>
            <c:strRef>
              <c:f>Navarra!$T$112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Navarra!$R$113:$R$115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Navarra!$T$113:$T$115</c:f>
              <c:numCache>
                <c:formatCode>General</c:formatCode>
                <c:ptCount val="3"/>
                <c:pt idx="0">
                  <c:v>64.432877375620379</c:v>
                </c:pt>
                <c:pt idx="1">
                  <c:v>17.121413872412539</c:v>
                </c:pt>
                <c:pt idx="2">
                  <c:v>18.445708751967075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6-45BE-8C7F-D74A6AEBC0AA}"/>
            </c:ext>
          </c:extLst>
        </c:ser>
        <c:ser>
          <c:idx val="2"/>
          <c:order val="2"/>
          <c:tx>
            <c:strRef>
              <c:f>Navarra!$U$112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Navarra!$R$113:$R$115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Navarra!$U$113:$U$115</c:f>
              <c:numCache>
                <c:formatCode>General</c:formatCode>
                <c:ptCount val="3"/>
                <c:pt idx="0">
                  <c:v>60.521305530371713</c:v>
                </c:pt>
                <c:pt idx="1">
                  <c:v>20.022665457842248</c:v>
                </c:pt>
                <c:pt idx="2">
                  <c:v>19.45602901178604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06-45BE-8C7F-D74A6AEBC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27216"/>
        <c:axId val="1"/>
      </c:radarChart>
      <c:catAx>
        <c:axId val="149682721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2721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204890715797575"/>
          <c:y val="0.42218405263596076"/>
          <c:w val="0.21593318714560383"/>
          <c:h val="0.33255838783056124"/>
        </c:manualLayout>
      </c:layout>
      <c:radarChart>
        <c:radarStyle val="marker"/>
        <c:varyColors val="0"/>
        <c:ser>
          <c:idx val="0"/>
          <c:order val="0"/>
          <c:tx>
            <c:strRef>
              <c:f>Navarra!$N$150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Navarra!$M$151:$M$153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Navarra!$N$151:$N$153</c:f>
              <c:numCache>
                <c:formatCode>General</c:formatCode>
                <c:ptCount val="3"/>
                <c:pt idx="0">
                  <c:v>1.1542570663295753</c:v>
                </c:pt>
                <c:pt idx="1">
                  <c:v>-0.76095740779952759</c:v>
                </c:pt>
                <c:pt idx="2">
                  <c:v>-0.36388357800565752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B-4323-9265-BCC77B780D60}"/>
            </c:ext>
          </c:extLst>
        </c:ser>
        <c:ser>
          <c:idx val="1"/>
          <c:order val="1"/>
          <c:tx>
            <c:strRef>
              <c:f>Navarra!$O$150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Navarra!$M$151:$M$153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Navarra!$O$151:$O$153</c:f>
              <c:numCache>
                <c:formatCode>General</c:formatCode>
                <c:ptCount val="3"/>
                <c:pt idx="0">
                  <c:v>-0.60484077993734087</c:v>
                </c:pt>
                <c:pt idx="1">
                  <c:v>-0.37165683417583495</c:v>
                </c:pt>
                <c:pt idx="2">
                  <c:v>-0.76710592120111587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B-4323-9265-BCC77B780D60}"/>
            </c:ext>
          </c:extLst>
        </c:ser>
        <c:ser>
          <c:idx val="2"/>
          <c:order val="2"/>
          <c:tx>
            <c:strRef>
              <c:f>Navarra!$P$150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Navarra!$M$151:$M$153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Navarra!$P$151:$P$153</c:f>
              <c:numCache>
                <c:formatCode>General</c:formatCode>
                <c:ptCount val="3"/>
                <c:pt idx="0">
                  <c:v>-0.54941628639223217</c:v>
                </c:pt>
                <c:pt idx="1">
                  <c:v>1.1326142419753633</c:v>
                </c:pt>
                <c:pt idx="2">
                  <c:v>1.1309894992067733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5B-4323-9265-BCC77B78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30544"/>
        <c:axId val="1"/>
      </c:radarChart>
      <c:catAx>
        <c:axId val="149683054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054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420601114314883"/>
          <c:y val="0.19744238639653811"/>
          <c:w val="0.55951635206886308"/>
          <c:h val="0.75643511671400965"/>
        </c:manualLayout>
      </c:layout>
      <c:lineChart>
        <c:grouping val="standard"/>
        <c:varyColors val="0"/>
        <c:ser>
          <c:idx val="0"/>
          <c:order val="0"/>
          <c:tx>
            <c:strRef>
              <c:f>Pvasco!$M$29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Pvasco!$N$29:$W$29</c:f>
              <c:numCache>
                <c:formatCode>General</c:formatCode>
                <c:ptCount val="10"/>
                <c:pt idx="0">
                  <c:v>1.1555514693784295</c:v>
                </c:pt>
                <c:pt idx="1">
                  <c:v>1.0705014926611285</c:v>
                </c:pt>
                <c:pt idx="2">
                  <c:v>0.99065865737549919</c:v>
                </c:pt>
                <c:pt idx="3">
                  <c:v>0.74939443770805392</c:v>
                </c:pt>
                <c:pt idx="4">
                  <c:v>0.38836596511216459</c:v>
                </c:pt>
                <c:pt idx="5">
                  <c:v>-0.15057317306583365</c:v>
                </c:pt>
                <c:pt idx="6">
                  <c:v>-0.67302303004353892</c:v>
                </c:pt>
                <c:pt idx="7">
                  <c:v>-1.0253729335866424</c:v>
                </c:pt>
                <c:pt idx="8">
                  <c:v>-0.97069794855409186</c:v>
                </c:pt>
                <c:pt idx="9">
                  <c:v>-1.5348049369851688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9-435B-85AF-3B07AED124E6}"/>
            </c:ext>
          </c:extLst>
        </c:ser>
        <c:ser>
          <c:idx val="1"/>
          <c:order val="1"/>
          <c:tx>
            <c:strRef>
              <c:f>Pvasco!$M$30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Pvasco!$N$30:$W$30</c:f>
              <c:numCache>
                <c:formatCode>General</c:formatCode>
                <c:ptCount val="10"/>
                <c:pt idx="0">
                  <c:v>1.4492184778159436</c:v>
                </c:pt>
                <c:pt idx="1">
                  <c:v>1.1001893880136342</c:v>
                </c:pt>
                <c:pt idx="2">
                  <c:v>0.95639032332909668</c:v>
                </c:pt>
                <c:pt idx="3">
                  <c:v>0.64049253803010464</c:v>
                </c:pt>
                <c:pt idx="4">
                  <c:v>0.11039166597702559</c:v>
                </c:pt>
                <c:pt idx="5">
                  <c:v>-0.28603359554530744</c:v>
                </c:pt>
                <c:pt idx="6">
                  <c:v>-0.69879443081580384</c:v>
                </c:pt>
                <c:pt idx="7">
                  <c:v>-0.93002332682854016</c:v>
                </c:pt>
                <c:pt idx="8">
                  <c:v>-0.87503456449317307</c:v>
                </c:pt>
                <c:pt idx="9">
                  <c:v>-1.4667964754829819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E9-435B-85AF-3B07AED124E6}"/>
            </c:ext>
          </c:extLst>
        </c:ser>
        <c:ser>
          <c:idx val="2"/>
          <c:order val="2"/>
          <c:tx>
            <c:strRef>
              <c:f>Pvasco!$M$31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Pvasco!$N$31:$W$31</c:f>
              <c:numCache>
                <c:formatCode>General</c:formatCode>
                <c:ptCount val="10"/>
                <c:pt idx="0">
                  <c:v>1.5402296525828458</c:v>
                </c:pt>
                <c:pt idx="1">
                  <c:v>1.1411281324941467</c:v>
                </c:pt>
                <c:pt idx="2">
                  <c:v>0.96202132559465237</c:v>
                </c:pt>
                <c:pt idx="3">
                  <c:v>0.44981141256322044</c:v>
                </c:pt>
                <c:pt idx="4">
                  <c:v>-0.11573055215044306</c:v>
                </c:pt>
                <c:pt idx="5">
                  <c:v>-0.38750179884781455</c:v>
                </c:pt>
                <c:pt idx="6">
                  <c:v>-0.71616056733956635</c:v>
                </c:pt>
                <c:pt idx="7">
                  <c:v>-0.76682601643768633</c:v>
                </c:pt>
                <c:pt idx="8">
                  <c:v>-0.45616681538868764</c:v>
                </c:pt>
                <c:pt idx="9">
                  <c:v>-1.6508047730706739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E9-435B-85AF-3B07AED124E6}"/>
            </c:ext>
          </c:extLst>
        </c:ser>
        <c:ser>
          <c:idx val="3"/>
          <c:order val="3"/>
          <c:tx>
            <c:strRef>
              <c:f>Pvasco!$M$32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Pvasco!$N$32:$W$32</c:f>
              <c:numCache>
                <c:formatCode>General</c:formatCode>
                <c:ptCount val="10"/>
                <c:pt idx="0">
                  <c:v>-2.2925947246220231</c:v>
                </c:pt>
                <c:pt idx="1">
                  <c:v>0.92791999437876438</c:v>
                </c:pt>
                <c:pt idx="2">
                  <c:v>1.1264448743171691</c:v>
                </c:pt>
                <c:pt idx="3">
                  <c:v>0.89115612772350428</c:v>
                </c:pt>
                <c:pt idx="4">
                  <c:v>0.23675930125987391</c:v>
                </c:pt>
                <c:pt idx="5">
                  <c:v>-0.15293768528588347</c:v>
                </c:pt>
                <c:pt idx="6">
                  <c:v>-0.70439568511478545</c:v>
                </c:pt>
                <c:pt idx="7">
                  <c:v>-1.3234991995894984E-2</c:v>
                </c:pt>
                <c:pt idx="8">
                  <c:v>0.3396981278946023</c:v>
                </c:pt>
                <c:pt idx="9">
                  <c:v>-0.3588153385553402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E9-435B-85AF-3B07AED124E6}"/>
            </c:ext>
          </c:extLst>
        </c:ser>
        <c:ser>
          <c:idx val="4"/>
          <c:order val="4"/>
          <c:tx>
            <c:strRef>
              <c:f>Pvasco!$M$33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Pvasco!$N$33:$W$33</c:f>
              <c:numCache>
                <c:formatCode>General</c:formatCode>
                <c:ptCount val="10"/>
                <c:pt idx="0">
                  <c:v>-4.9070919804043329E-2</c:v>
                </c:pt>
                <c:pt idx="1">
                  <c:v>-1.3658072678792059</c:v>
                </c:pt>
                <c:pt idx="2">
                  <c:v>-0.96506142281285212</c:v>
                </c:pt>
                <c:pt idx="3">
                  <c:v>-0.61338649755054164</c:v>
                </c:pt>
                <c:pt idx="4">
                  <c:v>0.2289976257522022</c:v>
                </c:pt>
                <c:pt idx="5">
                  <c:v>1.6765897599714803</c:v>
                </c:pt>
                <c:pt idx="6">
                  <c:v>8.1784866340072218E-2</c:v>
                </c:pt>
                <c:pt idx="7">
                  <c:v>0.74424228369465717</c:v>
                </c:pt>
                <c:pt idx="8">
                  <c:v>1.218594508467076</c:v>
                </c:pt>
                <c:pt idx="9">
                  <c:v>-0.9568829361788449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E9-435B-85AF-3B07AED124E6}"/>
            </c:ext>
          </c:extLst>
        </c:ser>
        <c:ser>
          <c:idx val="5"/>
          <c:order val="5"/>
          <c:tx>
            <c:strRef>
              <c:f>Pvasco!$M$34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Pvasco!$N$34:$W$34</c:f>
              <c:numCache>
                <c:formatCode>General</c:formatCode>
                <c:ptCount val="10"/>
                <c:pt idx="0">
                  <c:v>0.90518489744397457</c:v>
                </c:pt>
                <c:pt idx="1">
                  <c:v>1.0584217466180856</c:v>
                </c:pt>
                <c:pt idx="2">
                  <c:v>1.1750794769570863</c:v>
                </c:pt>
                <c:pt idx="3">
                  <c:v>0.81917453693979614</c:v>
                </c:pt>
                <c:pt idx="4">
                  <c:v>0.6441879414312951</c:v>
                </c:pt>
                <c:pt idx="5">
                  <c:v>-0.41957237928704993</c:v>
                </c:pt>
                <c:pt idx="6">
                  <c:v>-0.87038530330895081</c:v>
                </c:pt>
                <c:pt idx="7">
                  <c:v>-1.1284163848214863</c:v>
                </c:pt>
                <c:pt idx="8">
                  <c:v>-1.0572353968180281</c:v>
                </c:pt>
                <c:pt idx="9">
                  <c:v>-1.1264391351547236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E9-435B-85AF-3B07AED124E6}"/>
            </c:ext>
          </c:extLst>
        </c:ser>
        <c:ser>
          <c:idx val="6"/>
          <c:order val="6"/>
          <c:tx>
            <c:strRef>
              <c:f>Pvasco!$M$35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Pvasco!$N$35:$W$35</c:f>
              <c:numCache>
                <c:formatCode>General</c:formatCode>
                <c:ptCount val="10"/>
                <c:pt idx="0">
                  <c:v>0.88087540979260215</c:v>
                </c:pt>
                <c:pt idx="1">
                  <c:v>1.3989522895457664</c:v>
                </c:pt>
                <c:pt idx="2">
                  <c:v>0.92718395770349948</c:v>
                </c:pt>
                <c:pt idx="3">
                  <c:v>0.7506326187932032</c:v>
                </c:pt>
                <c:pt idx="4">
                  <c:v>-0.2724968616131857</c:v>
                </c:pt>
                <c:pt idx="5">
                  <c:v>-0.29420399344641884</c:v>
                </c:pt>
                <c:pt idx="6">
                  <c:v>-0.7920208834885657</c:v>
                </c:pt>
                <c:pt idx="7">
                  <c:v>-0.50403960116767266</c:v>
                </c:pt>
                <c:pt idx="8">
                  <c:v>-0.15093692334708009</c:v>
                </c:pt>
                <c:pt idx="9">
                  <c:v>-1.943946012772138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E9-435B-85AF-3B07AED124E6}"/>
            </c:ext>
          </c:extLst>
        </c:ser>
        <c:ser>
          <c:idx val="7"/>
          <c:order val="7"/>
          <c:tx>
            <c:strRef>
              <c:f>Pvasco!$M$36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Pvasco!$N$36:$W$36</c:f>
              <c:numCache>
                <c:formatCode>General</c:formatCode>
                <c:ptCount val="10"/>
                <c:pt idx="0">
                  <c:v>-0.92901166741803709</c:v>
                </c:pt>
                <c:pt idx="1">
                  <c:v>-0.97906141657381784</c:v>
                </c:pt>
                <c:pt idx="2">
                  <c:v>-1.1498193842817757</c:v>
                </c:pt>
                <c:pt idx="3">
                  <c:v>-0.61252060658001162</c:v>
                </c:pt>
                <c:pt idx="4">
                  <c:v>-0.45942725622115282</c:v>
                </c:pt>
                <c:pt idx="5">
                  <c:v>-0.1105510635764457</c:v>
                </c:pt>
                <c:pt idx="6">
                  <c:v>0.33253642159678992</c:v>
                </c:pt>
                <c:pt idx="7">
                  <c:v>1.1966306202568873</c:v>
                </c:pt>
                <c:pt idx="8">
                  <c:v>1.4969291151915718</c:v>
                </c:pt>
                <c:pt idx="9">
                  <c:v>1.2142952376059863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E9-435B-85AF-3B07AED124E6}"/>
            </c:ext>
          </c:extLst>
        </c:ser>
        <c:ser>
          <c:idx val="8"/>
          <c:order val="8"/>
          <c:tx>
            <c:strRef>
              <c:f>Pvasco!$M$37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Pvasco!$N$37:$W$37</c:f>
              <c:numCache>
                <c:formatCode>General</c:formatCode>
                <c:ptCount val="10"/>
                <c:pt idx="0">
                  <c:v>1.7994816101290909</c:v>
                </c:pt>
                <c:pt idx="1">
                  <c:v>1.2709744579358002</c:v>
                </c:pt>
                <c:pt idx="2">
                  <c:v>0.63271682857333811</c:v>
                </c:pt>
                <c:pt idx="3">
                  <c:v>0.39403617919572287</c:v>
                </c:pt>
                <c:pt idx="4">
                  <c:v>-9.6111582919022609E-2</c:v>
                </c:pt>
                <c:pt idx="5">
                  <c:v>-1.1605846575986547</c:v>
                </c:pt>
                <c:pt idx="6">
                  <c:v>-0.96878770720592822</c:v>
                </c:pt>
                <c:pt idx="7">
                  <c:v>-0.68215782023013138</c:v>
                </c:pt>
                <c:pt idx="8">
                  <c:v>-0.34651315704286001</c:v>
                </c:pt>
                <c:pt idx="9">
                  <c:v>-0.84305415083736301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E9-435B-85AF-3B07AED124E6}"/>
            </c:ext>
          </c:extLst>
        </c:ser>
        <c:ser>
          <c:idx val="9"/>
          <c:order val="9"/>
          <c:tx>
            <c:strRef>
              <c:f>Pvasco!$M$38</c:f>
              <c:strCache>
                <c:ptCount val="1"/>
                <c:pt idx="0">
                  <c:v>PIB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Pvasco!$N$28:$W$28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Pvasco!$N$38:$W$38</c:f>
              <c:numCache>
                <c:formatCode>General</c:formatCode>
                <c:ptCount val="10"/>
                <c:pt idx="0">
                  <c:v>0.62913649377588943</c:v>
                </c:pt>
                <c:pt idx="1">
                  <c:v>-0.46276604356359829</c:v>
                </c:pt>
                <c:pt idx="2">
                  <c:v>-0.24207054838402692</c:v>
                </c:pt>
                <c:pt idx="3">
                  <c:v>-0.45196276757578707</c:v>
                </c:pt>
                <c:pt idx="4">
                  <c:v>-0.88949544508214007</c:v>
                </c:pt>
                <c:pt idx="5">
                  <c:v>-1.2112787370048019</c:v>
                </c:pt>
                <c:pt idx="6">
                  <c:v>-0.70892640357158176</c:v>
                </c:pt>
                <c:pt idx="7">
                  <c:v>0.23790357050301289</c:v>
                </c:pt>
                <c:pt idx="8">
                  <c:v>1.046605944447736</c:v>
                </c:pt>
                <c:pt idx="9">
                  <c:v>2.0528539364552922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E9-435B-85AF-3B07AED12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839696"/>
        <c:axId val="1"/>
      </c:lineChart>
      <c:catAx>
        <c:axId val="149683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969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79888871830733"/>
          <c:y val="0.19445077821845316"/>
          <c:w val="0.55007090328485342"/>
          <c:h val="0.7601257693994079"/>
        </c:manualLayout>
      </c:layout>
      <c:lineChart>
        <c:grouping val="standard"/>
        <c:varyColors val="0"/>
        <c:ser>
          <c:idx val="0"/>
          <c:order val="0"/>
          <c:tx>
            <c:strRef>
              <c:f>Pvasco!$Y$29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Pvasco!$Z$29:$AH$29</c:f>
              <c:numCache>
                <c:formatCode>General</c:formatCode>
                <c:ptCount val="9"/>
                <c:pt idx="0">
                  <c:v>-0.67548938516680457</c:v>
                </c:pt>
                <c:pt idx="1">
                  <c:v>-0.63844552394170706</c:v>
                </c:pt>
                <c:pt idx="2">
                  <c:v>-1.9416119569772314</c:v>
                </c:pt>
                <c:pt idx="3">
                  <c:v>-2.9629629629629632</c:v>
                </c:pt>
                <c:pt idx="4">
                  <c:v>-4.5581327069876689</c:v>
                </c:pt>
                <c:pt idx="5">
                  <c:v>-4.629700838268092</c:v>
                </c:pt>
                <c:pt idx="6">
                  <c:v>-3.2739295218127573</c:v>
                </c:pt>
                <c:pt idx="7">
                  <c:v>0.52521884118382667</c:v>
                </c:pt>
                <c:pt idx="8">
                  <c:v>-5.3906120417979766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D-44C8-AA74-71F4F37C7B1C}"/>
            </c:ext>
          </c:extLst>
        </c:ser>
        <c:ser>
          <c:idx val="1"/>
          <c:order val="1"/>
          <c:tx>
            <c:strRef>
              <c:f>Pvasco!$Y$30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Pvasco!$Z$30:$AH$30</c:f>
              <c:numCache>
                <c:formatCode>General</c:formatCode>
                <c:ptCount val="9"/>
                <c:pt idx="0">
                  <c:v>-4.8152615540883694</c:v>
                </c:pt>
                <c:pt idx="1">
                  <c:v>-2.0842365024844103</c:v>
                </c:pt>
                <c:pt idx="2">
                  <c:v>-4.6761119814726522</c:v>
                </c:pt>
                <c:pt idx="3">
                  <c:v>-8.2318053521026116</c:v>
                </c:pt>
                <c:pt idx="4">
                  <c:v>-6.708195444812147</c:v>
                </c:pt>
                <c:pt idx="5">
                  <c:v>-7.4868541857941739</c:v>
                </c:pt>
                <c:pt idx="6">
                  <c:v>-4.5335618910140738</c:v>
                </c:pt>
                <c:pt idx="7">
                  <c:v>1.1293294901478996</c:v>
                </c:pt>
                <c:pt idx="8">
                  <c:v>-12.017568451546584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D-44C8-AA74-71F4F37C7B1C}"/>
            </c:ext>
          </c:extLst>
        </c:ser>
        <c:ser>
          <c:idx val="2"/>
          <c:order val="2"/>
          <c:tx>
            <c:strRef>
              <c:f>Pvasco!$Y$31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Pvasco!$Z$31:$AH$31</c:f>
              <c:numCache>
                <c:formatCode>General</c:formatCode>
                <c:ptCount val="9"/>
                <c:pt idx="0">
                  <c:v>-2.6308079920314054</c:v>
                </c:pt>
                <c:pt idx="1">
                  <c:v>-1.2125406186063306</c:v>
                </c:pt>
                <c:pt idx="2">
                  <c:v>-3.5101879206895505</c:v>
                </c:pt>
                <c:pt idx="3">
                  <c:v>-4.0166664036236801</c:v>
                </c:pt>
                <c:pt idx="4">
                  <c:v>-2.0109839515916867</c:v>
                </c:pt>
                <c:pt idx="5">
                  <c:v>-2.4818351148624838</c:v>
                </c:pt>
                <c:pt idx="6">
                  <c:v>-0.39233231235158478</c:v>
                </c:pt>
                <c:pt idx="7">
                  <c:v>2.4150917320250147</c:v>
                </c:pt>
                <c:pt idx="8">
                  <c:v>-9.0682140206463799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D-44C8-AA74-71F4F37C7B1C}"/>
            </c:ext>
          </c:extLst>
        </c:ser>
        <c:ser>
          <c:idx val="3"/>
          <c:order val="3"/>
          <c:tx>
            <c:strRef>
              <c:f>Pvasco!$Y$32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Pvasco!$Z$32:$AH$32</c:f>
              <c:numCache>
                <c:formatCode>General</c:formatCode>
                <c:ptCount val="9"/>
                <c:pt idx="0">
                  <c:v>17.783191230207066</c:v>
                </c:pt>
                <c:pt idx="1">
                  <c:v>0.93071354705274045</c:v>
                </c:pt>
                <c:pt idx="2">
                  <c:v>-1.0928961748633881</c:v>
                </c:pt>
                <c:pt idx="3">
                  <c:v>-3.0732044198895028</c:v>
                </c:pt>
                <c:pt idx="4">
                  <c:v>-1.8881368008550052</c:v>
                </c:pt>
                <c:pt idx="5">
                  <c:v>-2.7233115468409586</c:v>
                </c:pt>
                <c:pt idx="6">
                  <c:v>3.5087719298245612</c:v>
                </c:pt>
                <c:pt idx="7">
                  <c:v>1.730977280923188</c:v>
                </c:pt>
                <c:pt idx="8">
                  <c:v>-3.3676001417936905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9D-44C8-AA74-71F4F37C7B1C}"/>
            </c:ext>
          </c:extLst>
        </c:ser>
        <c:ser>
          <c:idx val="4"/>
          <c:order val="4"/>
          <c:tx>
            <c:strRef>
              <c:f>Pvasco!$Y$33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Pvasco!$Z$33:$AH$33</c:f>
              <c:numCache>
                <c:formatCode>General</c:formatCode>
                <c:ptCount val="9"/>
                <c:pt idx="0">
                  <c:v>-5.7458957887223407</c:v>
                </c:pt>
                <c:pt idx="1">
                  <c:v>1.8553578190079516</c:v>
                </c:pt>
                <c:pt idx="2">
                  <c:v>1.5985130111524164</c:v>
                </c:pt>
                <c:pt idx="3">
                  <c:v>3.768752286864252</c:v>
                </c:pt>
                <c:pt idx="4">
                  <c:v>6.241184767277856</c:v>
                </c:pt>
                <c:pt idx="5">
                  <c:v>-6.4719548622635248</c:v>
                </c:pt>
                <c:pt idx="6">
                  <c:v>2.8743789921930447</c:v>
                </c:pt>
                <c:pt idx="7">
                  <c:v>2.0006898930665749</c:v>
                </c:pt>
                <c:pt idx="8">
                  <c:v>-8.9956036523503542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9D-44C8-AA74-71F4F37C7B1C}"/>
            </c:ext>
          </c:extLst>
        </c:ser>
        <c:ser>
          <c:idx val="5"/>
          <c:order val="5"/>
          <c:tx>
            <c:strRef>
              <c:f>Pvasco!$Y$34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Pvasco!$Z$34:$AH$34</c:f>
              <c:numCache>
                <c:formatCode>General</c:formatCode>
                <c:ptCount val="9"/>
                <c:pt idx="0">
                  <c:v>3.3183472489830868</c:v>
                </c:pt>
                <c:pt idx="1">
                  <c:v>2.445089100704517</c:v>
                </c:pt>
                <c:pt idx="2">
                  <c:v>-7.2815533980582519</c:v>
                </c:pt>
                <c:pt idx="3">
                  <c:v>-3.8612565445026177</c:v>
                </c:pt>
                <c:pt idx="4">
                  <c:v>-24.415702291808486</c:v>
                </c:pt>
                <c:pt idx="5">
                  <c:v>-13.689582707895525</c:v>
                </c:pt>
                <c:pt idx="6">
                  <c:v>-9.0782608695652183</c:v>
                </c:pt>
                <c:pt idx="7">
                  <c:v>2.7543993879112469</c:v>
                </c:pt>
                <c:pt idx="8">
                  <c:v>-2.6061057334326136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9D-44C8-AA74-71F4F37C7B1C}"/>
            </c:ext>
          </c:extLst>
        </c:ser>
        <c:ser>
          <c:idx val="6"/>
          <c:order val="6"/>
          <c:tx>
            <c:strRef>
              <c:f>Pvasco!$Y$35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Pvasco!$Z$35:$AH$35</c:f>
              <c:numCache>
                <c:formatCode>General</c:formatCode>
                <c:ptCount val="9"/>
                <c:pt idx="0">
                  <c:v>1.3629787558059849</c:v>
                </c:pt>
                <c:pt idx="1">
                  <c:v>-1.2244591346153846</c:v>
                </c:pt>
                <c:pt idx="2">
                  <c:v>-0.46391360559738387</c:v>
                </c:pt>
                <c:pt idx="3">
                  <c:v>-2.700947432762836</c:v>
                </c:pt>
                <c:pt idx="4">
                  <c:v>-5.8895127409792296E-2</c:v>
                </c:pt>
                <c:pt idx="5">
                  <c:v>-1.3514575312328121</c:v>
                </c:pt>
                <c:pt idx="6">
                  <c:v>0.79251294305057751</c:v>
                </c:pt>
                <c:pt idx="7">
                  <c:v>0.96408392271523957</c:v>
                </c:pt>
                <c:pt idx="8">
                  <c:v>-4.8487457441396309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9D-44C8-AA74-71F4F37C7B1C}"/>
            </c:ext>
          </c:extLst>
        </c:ser>
        <c:ser>
          <c:idx val="7"/>
          <c:order val="7"/>
          <c:tx>
            <c:strRef>
              <c:f>Pvasco!$Y$36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Pvasco!$Z$36:$AH$36</c:f>
              <c:numCache>
                <c:formatCode>General</c:formatCode>
                <c:ptCount val="9"/>
                <c:pt idx="0">
                  <c:v>-0.31805425631431244</c:v>
                </c:pt>
                <c:pt idx="1">
                  <c:v>-1.0885885885885884</c:v>
                </c:pt>
                <c:pt idx="2">
                  <c:v>3.4629981024667931</c:v>
                </c:pt>
                <c:pt idx="3">
                  <c:v>0.95369096744612558</c:v>
                </c:pt>
                <c:pt idx="4">
                  <c:v>2.1527840857480243</c:v>
                </c:pt>
                <c:pt idx="5">
                  <c:v>2.6765072025609107</c:v>
                </c:pt>
                <c:pt idx="6">
                  <c:v>5.0835714904304146</c:v>
                </c:pt>
                <c:pt idx="7">
                  <c:v>1.6812263062469097</c:v>
                </c:pt>
                <c:pt idx="8">
                  <c:v>-1.5561679364564758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9D-44C8-AA74-71F4F37C7B1C}"/>
            </c:ext>
          </c:extLst>
        </c:ser>
        <c:ser>
          <c:idx val="8"/>
          <c:order val="8"/>
          <c:tx>
            <c:strRef>
              <c:f>Pvasco!$Y$37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Pvasco!$Z$37:$AH$37</c:f>
              <c:numCache>
                <c:formatCode>General</c:formatCode>
                <c:ptCount val="9"/>
                <c:pt idx="0">
                  <c:v>-3.5100134456160212</c:v>
                </c:pt>
                <c:pt idx="1">
                  <c:v>-4.3931059772643932</c:v>
                </c:pt>
                <c:pt idx="2">
                  <c:v>-1.718318502608162</c:v>
                </c:pt>
                <c:pt idx="3">
                  <c:v>-3.5903840149859505</c:v>
                </c:pt>
                <c:pt idx="4">
                  <c:v>-8.0877590673575117</c:v>
                </c:pt>
                <c:pt idx="5">
                  <c:v>1.5854840130362018</c:v>
                </c:pt>
                <c:pt idx="6">
                  <c:v>2.3324373536807426</c:v>
                </c:pt>
                <c:pt idx="7">
                  <c:v>2.6690391459074734</c:v>
                </c:pt>
                <c:pt idx="8">
                  <c:v>-3.8458364281587851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9D-44C8-AA74-71F4F37C7B1C}"/>
            </c:ext>
          </c:extLst>
        </c:ser>
        <c:ser>
          <c:idx val="9"/>
          <c:order val="9"/>
          <c:tx>
            <c:strRef>
              <c:f>Pvasco!$Y$38</c:f>
              <c:strCache>
                <c:ptCount val="1"/>
                <c:pt idx="0">
                  <c:v>PIB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Pvasco!$Z$28:$AH$28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Pvasco!$Z$38:$AH$38</c:f>
              <c:numCache>
                <c:formatCode>General</c:formatCode>
                <c:ptCount val="9"/>
                <c:pt idx="0">
                  <c:v>-4.5290144992478316</c:v>
                </c:pt>
                <c:pt idx="1">
                  <c:v>0.95883062893925164</c:v>
                </c:pt>
                <c:pt idx="2">
                  <c:v>-0.90323437603772339</c:v>
                </c:pt>
                <c:pt idx="3">
                  <c:v>-1.9000067019636753</c:v>
                </c:pt>
                <c:pt idx="4">
                  <c:v>-1.4244235695986338</c:v>
                </c:pt>
                <c:pt idx="5">
                  <c:v>2.2558735879132303</c:v>
                </c:pt>
                <c:pt idx="6">
                  <c:v>4.1580534752109521</c:v>
                </c:pt>
                <c:pt idx="7">
                  <c:v>3.4096824570536177</c:v>
                </c:pt>
                <c:pt idx="8">
                  <c:v>4.1026931789579661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9D-44C8-AA74-71F4F37C7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831792"/>
        <c:axId val="1"/>
      </c:lineChart>
      <c:catAx>
        <c:axId val="149683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179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919945905542444"/>
          <c:y val="0.16122953062871043"/>
          <c:w val="0.4536113549480339"/>
          <c:h val="0.80002501273993021"/>
        </c:manualLayout>
      </c:layout>
      <c:lineChart>
        <c:grouping val="standard"/>
        <c:varyColors val="0"/>
        <c:ser>
          <c:idx val="0"/>
          <c:order val="0"/>
          <c:tx>
            <c:strRef>
              <c:f>Pvasco!$M$70</c:f>
              <c:strCache>
                <c:ptCount val="1"/>
                <c:pt idx="0">
                  <c:v>Extractive industries, building, commerce, transport and catering, artistic activities, Information and communications, house sales, 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Pvasco!$N$69:$W$69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Pvasco!$N$70:$W$70</c:f>
              <c:numCache>
                <c:formatCode>General</c:formatCode>
                <c:ptCount val="10"/>
                <c:pt idx="0">
                  <c:v>1.4103275806428466</c:v>
                </c:pt>
                <c:pt idx="1">
                  <c:v>1.1715956288149467</c:v>
                </c:pt>
                <c:pt idx="2">
                  <c:v>0.98560114807758081</c:v>
                </c:pt>
                <c:pt idx="3">
                  <c:v>0.60650514608835182</c:v>
                </c:pt>
                <c:pt idx="4">
                  <c:v>6.5562448746243576E-2</c:v>
                </c:pt>
                <c:pt idx="5">
                  <c:v>-0.39558756645582344</c:v>
                </c:pt>
                <c:pt idx="6">
                  <c:v>-0.76466910226553475</c:v>
                </c:pt>
                <c:pt idx="7">
                  <c:v>-0.87272842281551</c:v>
                </c:pt>
                <c:pt idx="8">
                  <c:v>-0.68059604345198776</c:v>
                </c:pt>
                <c:pt idx="9">
                  <c:v>-1.5260108173811013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3-4E64-8732-A372104C66A8}"/>
            </c:ext>
          </c:extLst>
        </c:ser>
        <c:ser>
          <c:idx val="1"/>
          <c:order val="1"/>
          <c:tx>
            <c:strRef>
              <c:f>Pvasco!$M$71</c:f>
              <c:strCache>
                <c:ptCount val="1"/>
                <c:pt idx="0">
                  <c:v>Public administration and defense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Pvasco!$N$69:$W$69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Pvasco!$N$71:$W$71</c:f>
              <c:numCache>
                <c:formatCode>General</c:formatCode>
                <c:ptCount val="10"/>
                <c:pt idx="0">
                  <c:v>-0.92901166741803709</c:v>
                </c:pt>
                <c:pt idx="1">
                  <c:v>-0.97906141657381784</c:v>
                </c:pt>
                <c:pt idx="2">
                  <c:v>-1.1498193842817757</c:v>
                </c:pt>
                <c:pt idx="3">
                  <c:v>-0.61252060658001162</c:v>
                </c:pt>
                <c:pt idx="4">
                  <c:v>-0.45942725622115282</c:v>
                </c:pt>
                <c:pt idx="5">
                  <c:v>-0.1105510635764457</c:v>
                </c:pt>
                <c:pt idx="6">
                  <c:v>0.33253642159678992</c:v>
                </c:pt>
                <c:pt idx="7">
                  <c:v>1.1966306202568873</c:v>
                </c:pt>
                <c:pt idx="8">
                  <c:v>1.4969291151915718</c:v>
                </c:pt>
                <c:pt idx="9">
                  <c:v>1.2142952376059863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3-4E64-8732-A372104C66A8}"/>
            </c:ext>
          </c:extLst>
        </c:ser>
        <c:ser>
          <c:idx val="2"/>
          <c:order val="2"/>
          <c:tx>
            <c:strRef>
              <c:f>Pvasco!$M$72</c:f>
              <c:strCache>
                <c:ptCount val="1"/>
                <c:pt idx="0">
                  <c:v>Financial and insurance activities,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Pvasco!$N$69:$W$69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Pvasco!$N$72:$W$72</c:f>
              <c:numCache>
                <c:formatCode>General</c:formatCode>
                <c:ptCount val="10"/>
                <c:pt idx="0">
                  <c:v>-4.9070919804043329E-2</c:v>
                </c:pt>
                <c:pt idx="1">
                  <c:v>-1.3658072678792059</c:v>
                </c:pt>
                <c:pt idx="2">
                  <c:v>-0.96506142281285212</c:v>
                </c:pt>
                <c:pt idx="3">
                  <c:v>-0.61338649755054164</c:v>
                </c:pt>
                <c:pt idx="4">
                  <c:v>0.2289976257522022</c:v>
                </c:pt>
                <c:pt idx="5">
                  <c:v>1.6765897599714803</c:v>
                </c:pt>
                <c:pt idx="6">
                  <c:v>8.1784866340072218E-2</c:v>
                </c:pt>
                <c:pt idx="7">
                  <c:v>0.74424228369465717</c:v>
                </c:pt>
                <c:pt idx="8">
                  <c:v>1.218594508467076</c:v>
                </c:pt>
                <c:pt idx="9">
                  <c:v>-0.9568829361788449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3-4E64-8732-A372104C66A8}"/>
            </c:ext>
          </c:extLst>
        </c:ser>
        <c:ser>
          <c:idx val="3"/>
          <c:order val="3"/>
          <c:tx>
            <c:strRef>
              <c:f>Pvasco!$M$73</c:f>
              <c:strCache>
                <c:ptCount val="1"/>
                <c:pt idx="0">
                  <c:v>GDP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Pvasco!$N$69:$W$69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Pvasco!$N$73:$W$73</c:f>
              <c:numCache>
                <c:formatCode>General</c:formatCode>
                <c:ptCount val="10"/>
                <c:pt idx="0">
                  <c:v>0.62913649377588943</c:v>
                </c:pt>
                <c:pt idx="1">
                  <c:v>-0.46276604356359829</c:v>
                </c:pt>
                <c:pt idx="2">
                  <c:v>-0.24207054838402692</c:v>
                </c:pt>
                <c:pt idx="3">
                  <c:v>-0.45196276757578707</c:v>
                </c:pt>
                <c:pt idx="4">
                  <c:v>-0.88949544508214007</c:v>
                </c:pt>
                <c:pt idx="5">
                  <c:v>-1.2112787370048019</c:v>
                </c:pt>
                <c:pt idx="6">
                  <c:v>-0.70892640357158176</c:v>
                </c:pt>
                <c:pt idx="7">
                  <c:v>0.23790357050301289</c:v>
                </c:pt>
                <c:pt idx="8">
                  <c:v>1.046605944447736</c:v>
                </c:pt>
                <c:pt idx="9">
                  <c:v>2.0528539364552922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43-4E64-8732-A372104C6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837200"/>
        <c:axId val="1"/>
      </c:lineChart>
      <c:catAx>
        <c:axId val="149683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720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15720915912786"/>
          <c:y val="8.1751550613095247E-2"/>
          <c:w val="0.441821733191053"/>
          <c:h val="0.89736585789258028"/>
        </c:manualLayout>
      </c:layout>
      <c:lineChart>
        <c:grouping val="standard"/>
        <c:varyColors val="0"/>
        <c:ser>
          <c:idx val="0"/>
          <c:order val="0"/>
          <c:tx>
            <c:strRef>
              <c:f>Pvasco!$Y$70</c:f>
              <c:strCache>
                <c:ptCount val="1"/>
                <c:pt idx="0">
                  <c:v>Extractive industries, building, commerce, transport and catering, artistic activities, Information and communications, house sales, 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Pvasco!$Z$69:$AH$69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Pvasco!$Z$70:$AH$70</c:f>
              <c:numCache>
                <c:formatCode>General</c:formatCode>
                <c:ptCount val="9"/>
                <c:pt idx="0">
                  <c:v>1.355556848222653</c:v>
                </c:pt>
                <c:pt idx="1">
                  <c:v>0.55760755143947172</c:v>
                </c:pt>
                <c:pt idx="2">
                  <c:v>-0.12295585875097374</c:v>
                </c:pt>
                <c:pt idx="3">
                  <c:v>-0.48663804519847725</c:v>
                </c:pt>
                <c:pt idx="4">
                  <c:v>-1.3915743610292695</c:v>
                </c:pt>
                <c:pt idx="5">
                  <c:v>-0.59641074383787562</c:v>
                </c:pt>
                <c:pt idx="6">
                  <c:v>0.34803934338840625</c:v>
                </c:pt>
                <c:pt idx="7">
                  <c:v>1.4191301171091184</c:v>
                </c:pt>
                <c:pt idx="8">
                  <c:v>-1.0827548513430545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6-45CE-81F3-4D6A44D1D5E9}"/>
            </c:ext>
          </c:extLst>
        </c:ser>
        <c:ser>
          <c:idx val="1"/>
          <c:order val="1"/>
          <c:tx>
            <c:strRef>
              <c:f>Pvasco!$Y$71</c:f>
              <c:strCache>
                <c:ptCount val="1"/>
                <c:pt idx="0">
                  <c:v>Public administration and defense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Pvasco!$Z$69:$AH$69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Pvasco!$Z$71:$AH$71</c:f>
              <c:numCache>
                <c:formatCode>General</c:formatCode>
                <c:ptCount val="9"/>
                <c:pt idx="0">
                  <c:v>-0.80942761659231621</c:v>
                </c:pt>
                <c:pt idx="1">
                  <c:v>-1.1622286944146092</c:v>
                </c:pt>
                <c:pt idx="2">
                  <c:v>0.92178576561122627</c:v>
                </c:pt>
                <c:pt idx="3">
                  <c:v>-0.22713936950830688</c:v>
                </c:pt>
                <c:pt idx="4">
                  <c:v>0.32188398587882244</c:v>
                </c:pt>
                <c:pt idx="5">
                  <c:v>0.56167872616856085</c:v>
                </c:pt>
                <c:pt idx="6">
                  <c:v>1.6637903902152558</c:v>
                </c:pt>
                <c:pt idx="7">
                  <c:v>0.10597395319742145</c:v>
                </c:pt>
                <c:pt idx="8">
                  <c:v>-1.3763171405560544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6-45CE-81F3-4D6A44D1D5E9}"/>
            </c:ext>
          </c:extLst>
        </c:ser>
        <c:ser>
          <c:idx val="2"/>
          <c:order val="2"/>
          <c:tx>
            <c:strRef>
              <c:f>Pvasco!$Y$72</c:f>
              <c:strCache>
                <c:ptCount val="1"/>
                <c:pt idx="0">
                  <c:v>Financial and insurance activities,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Pvasco!$Z$69:$AH$69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Pvasco!$Z$72:$AH$72</c:f>
              <c:numCache>
                <c:formatCode>General</c:formatCode>
                <c:ptCount val="9"/>
                <c:pt idx="0">
                  <c:v>-1.0202362201582609</c:v>
                </c:pt>
                <c:pt idx="1">
                  <c:v>0.40887585948527971</c:v>
                </c:pt>
                <c:pt idx="2">
                  <c:v>0.36058645402105755</c:v>
                </c:pt>
                <c:pt idx="3">
                  <c:v>0.76861325126966751</c:v>
                </c:pt>
                <c:pt idx="4">
                  <c:v>1.233455408393429</c:v>
                </c:pt>
                <c:pt idx="5">
                  <c:v>-1.1567426237174407</c:v>
                </c:pt>
                <c:pt idx="6">
                  <c:v>0.60046208238545129</c:v>
                </c:pt>
                <c:pt idx="7">
                  <c:v>0.43619975016373391</c:v>
                </c:pt>
                <c:pt idx="8">
                  <c:v>-1.6312139618429169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6-45CE-81F3-4D6A44D1D5E9}"/>
            </c:ext>
          </c:extLst>
        </c:ser>
        <c:ser>
          <c:idx val="3"/>
          <c:order val="3"/>
          <c:tx>
            <c:strRef>
              <c:f>Pvasco!$Y$73</c:f>
              <c:strCache>
                <c:ptCount val="1"/>
                <c:pt idx="0">
                  <c:v>GDP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Pvasco!$Z$69:$AH$69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Pvasco!$Z$73:$AH$73</c:f>
              <c:numCache>
                <c:formatCode>General</c:formatCode>
                <c:ptCount val="9"/>
                <c:pt idx="0">
                  <c:v>-1.706697724219248</c:v>
                </c:pt>
                <c:pt idx="1">
                  <c:v>9.1032746322102814E-2</c:v>
                </c:pt>
                <c:pt idx="2">
                  <c:v>-0.51895002822490577</c:v>
                </c:pt>
                <c:pt idx="3">
                  <c:v>-0.84547673235976251</c:v>
                </c:pt>
                <c:pt idx="4">
                  <c:v>-0.68968328914891563</c:v>
                </c:pt>
                <c:pt idx="5">
                  <c:v>0.51592331711686001</c:v>
                </c:pt>
                <c:pt idx="6">
                  <c:v>1.1390470868242057</c:v>
                </c:pt>
                <c:pt idx="7">
                  <c:v>0.8938926862925094</c:v>
                </c:pt>
                <c:pt idx="8">
                  <c:v>1.1209119373971543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26-45CE-81F3-4D6A44D1D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841360"/>
        <c:axId val="1"/>
      </c:lineChart>
      <c:catAx>
        <c:axId val="149684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4136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88489918741697"/>
          <c:y val="0.16421573824107544"/>
          <c:w val="0.45689098511242598"/>
          <c:h val="0.79581473147598103"/>
        </c:manualLayout>
      </c:layout>
      <c:lineChart>
        <c:grouping val="standard"/>
        <c:varyColors val="0"/>
        <c:ser>
          <c:idx val="0"/>
          <c:order val="0"/>
          <c:tx>
            <c:strRef>
              <c:f>Pvasco!$Y$65</c:f>
              <c:strCache>
                <c:ptCount val="1"/>
                <c:pt idx="0">
                  <c:v>Extractive industries, building, commerce, transport and catering, artistic activities, Information and communications, house sales, 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Pvasco!$Z$64:$AH$64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Pvasco!$Z$65:$AH$65</c:f>
              <c:numCache>
                <c:formatCode>General</c:formatCode>
                <c:ptCount val="9"/>
                <c:pt idx="0">
                  <c:v>1.5475635511562198</c:v>
                </c:pt>
                <c:pt idx="1">
                  <c:v>-0.88242644416499538</c:v>
                </c:pt>
                <c:pt idx="2">
                  <c:v>-2.9549419343238026</c:v>
                </c:pt>
                <c:pt idx="3">
                  <c:v>-4.0624610186900227</c:v>
                </c:pt>
                <c:pt idx="4">
                  <c:v>-6.8182579129746133</c:v>
                </c:pt>
                <c:pt idx="5">
                  <c:v>-4.3967511302654065</c:v>
                </c:pt>
                <c:pt idx="6">
                  <c:v>-1.5206231954553933</c:v>
                </c:pt>
                <c:pt idx="7">
                  <c:v>1.7411628286876986</c:v>
                </c:pt>
                <c:pt idx="8">
                  <c:v>-5.8778117945022368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BB-42DB-B6A6-8F7DB1841845}"/>
            </c:ext>
          </c:extLst>
        </c:ser>
        <c:ser>
          <c:idx val="1"/>
          <c:order val="1"/>
          <c:tx>
            <c:strRef>
              <c:f>Pvasco!$Y$66</c:f>
              <c:strCache>
                <c:ptCount val="1"/>
                <c:pt idx="0">
                  <c:v>Public administration and defense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Pvasco!$Z$64:$AH$64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Pvasco!$Z$66:$AH$66</c:f>
              <c:numCache>
                <c:formatCode>General</c:formatCode>
                <c:ptCount val="9"/>
                <c:pt idx="0">
                  <c:v>-0.31805425631431244</c:v>
                </c:pt>
                <c:pt idx="1">
                  <c:v>-1.0885885885885884</c:v>
                </c:pt>
                <c:pt idx="2">
                  <c:v>3.4629981024667931</c:v>
                </c:pt>
                <c:pt idx="3">
                  <c:v>0.95369096744612558</c:v>
                </c:pt>
                <c:pt idx="4">
                  <c:v>2.1527840857480243</c:v>
                </c:pt>
                <c:pt idx="5">
                  <c:v>2.6765072025609107</c:v>
                </c:pt>
                <c:pt idx="6">
                  <c:v>5.0835714904304146</c:v>
                </c:pt>
                <c:pt idx="7">
                  <c:v>1.6812263062469097</c:v>
                </c:pt>
                <c:pt idx="8">
                  <c:v>-1.5561679364564758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BB-42DB-B6A6-8F7DB1841845}"/>
            </c:ext>
          </c:extLst>
        </c:ser>
        <c:ser>
          <c:idx val="2"/>
          <c:order val="2"/>
          <c:tx>
            <c:strRef>
              <c:f>Pvasco!$Y$67</c:f>
              <c:strCache>
                <c:ptCount val="1"/>
                <c:pt idx="0">
                  <c:v>Financial and insurance activities,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Pvasco!$Z$64:$AH$64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Pvasco!$Z$67:$AH$67</c:f>
              <c:numCache>
                <c:formatCode>General</c:formatCode>
                <c:ptCount val="9"/>
                <c:pt idx="0">
                  <c:v>-5.7458957887223407</c:v>
                </c:pt>
                <c:pt idx="1">
                  <c:v>1.8553578190079516</c:v>
                </c:pt>
                <c:pt idx="2">
                  <c:v>1.5985130111524164</c:v>
                </c:pt>
                <c:pt idx="3">
                  <c:v>3.768752286864252</c:v>
                </c:pt>
                <c:pt idx="4">
                  <c:v>6.241184767277856</c:v>
                </c:pt>
                <c:pt idx="5">
                  <c:v>-6.4719548622635248</c:v>
                </c:pt>
                <c:pt idx="6">
                  <c:v>2.8743789921930447</c:v>
                </c:pt>
                <c:pt idx="7">
                  <c:v>2.0006898930665749</c:v>
                </c:pt>
                <c:pt idx="8">
                  <c:v>-8.9956036523503542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BB-42DB-B6A6-8F7DB1841845}"/>
            </c:ext>
          </c:extLst>
        </c:ser>
        <c:ser>
          <c:idx val="3"/>
          <c:order val="3"/>
          <c:tx>
            <c:strRef>
              <c:f>Pvasco!$Y$68</c:f>
              <c:strCache>
                <c:ptCount val="1"/>
                <c:pt idx="0">
                  <c:v>GDP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Pvasco!$Z$64:$AH$64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Pvasco!$Z$68:$AH$68</c:f>
              <c:numCache>
                <c:formatCode>General</c:formatCode>
                <c:ptCount val="9"/>
                <c:pt idx="0">
                  <c:v>-4.5290144992478316</c:v>
                </c:pt>
                <c:pt idx="1">
                  <c:v>0.95883062893925164</c:v>
                </c:pt>
                <c:pt idx="2">
                  <c:v>-0.90323437603772339</c:v>
                </c:pt>
                <c:pt idx="3">
                  <c:v>-1.9000067019636753</c:v>
                </c:pt>
                <c:pt idx="4">
                  <c:v>-1.4244235695986338</c:v>
                </c:pt>
                <c:pt idx="5">
                  <c:v>2.2558735879132303</c:v>
                </c:pt>
                <c:pt idx="6">
                  <c:v>4.1580534752109521</c:v>
                </c:pt>
                <c:pt idx="7">
                  <c:v>3.4096824570536177</c:v>
                </c:pt>
                <c:pt idx="8">
                  <c:v>4.1026931789579661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BB-42DB-B6A6-8F7DB1841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833456"/>
        <c:axId val="1"/>
      </c:lineChart>
      <c:catAx>
        <c:axId val="149683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345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6962804027592808"/>
          <c:y val="0.42611197207801432"/>
          <c:w val="0.21768640925731253"/>
          <c:h val="0.26232518281052758"/>
        </c:manualLayout>
      </c:layout>
      <c:radarChart>
        <c:radarStyle val="marker"/>
        <c:varyColors val="0"/>
        <c:ser>
          <c:idx val="0"/>
          <c:order val="0"/>
          <c:tx>
            <c:strRef>
              <c:f>Pvasco!$X$122</c:f>
              <c:strCache>
                <c:ptCount val="1"/>
                <c:pt idx="0">
                  <c:v>First transition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Pvasco!$W$123:$W$125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Pvasco!$X$123:$X$125</c:f>
              <c:numCache>
                <c:formatCode>General</c:formatCode>
                <c:ptCount val="3"/>
                <c:pt idx="0">
                  <c:v>-0.12386244312215611</c:v>
                </c:pt>
                <c:pt idx="1">
                  <c:v>-4.3185729932717881E-2</c:v>
                </c:pt>
                <c:pt idx="2">
                  <c:v>-2.624879592679235E-2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9-4979-9AD9-0176227CC498}"/>
            </c:ext>
          </c:extLst>
        </c:ser>
        <c:ser>
          <c:idx val="1"/>
          <c:order val="1"/>
          <c:tx>
            <c:strRef>
              <c:f>Pvasco!$Y$122</c:f>
              <c:strCache>
                <c:ptCount val="1"/>
                <c:pt idx="0">
                  <c:v>Second transition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Pvasco!$W$123:$W$125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Pvasco!$Y$123:$Y$125</c:f>
              <c:numCache>
                <c:formatCode>General</c:formatCode>
                <c:ptCount val="3"/>
                <c:pt idx="0">
                  <c:v>-0.15959051186017478</c:v>
                </c:pt>
                <c:pt idx="1">
                  <c:v>-4.69664758789861E-2</c:v>
                </c:pt>
                <c:pt idx="2">
                  <c:v>-4.5928281222398872E-2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9-4979-9AD9-0176227C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33872"/>
        <c:axId val="1"/>
      </c:radarChart>
      <c:catAx>
        <c:axId val="149683387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387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45670906277292"/>
          <c:y val="0.44001411875660074"/>
          <c:w val="0.14694866299209641"/>
          <c:h val="0.32286750272399922"/>
        </c:manualLayout>
      </c:layout>
      <c:radarChart>
        <c:radarStyle val="marker"/>
        <c:varyColors val="0"/>
        <c:ser>
          <c:idx val="0"/>
          <c:order val="0"/>
          <c:tx>
            <c:strRef>
              <c:f>Pvasco!$S$122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Pvasco!$R$123:$R$125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Pvasco!$S$123:$S$125</c:f>
              <c:numCache>
                <c:formatCode>General</c:formatCode>
                <c:ptCount val="3"/>
                <c:pt idx="0">
                  <c:v>0.65189985339669032</c:v>
                </c:pt>
                <c:pt idx="1">
                  <c:v>0.1822843876031785</c:v>
                </c:pt>
                <c:pt idx="2">
                  <c:v>0.16581575900013121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C-46C9-BF26-A95126CA2650}"/>
            </c:ext>
          </c:extLst>
        </c:ser>
        <c:ser>
          <c:idx val="1"/>
          <c:order val="1"/>
          <c:tx>
            <c:strRef>
              <c:f>Pvasco!$T$122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Pvasco!$R$123:$R$125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Pvasco!$T$123:$T$125</c:f>
              <c:numCache>
                <c:formatCode>General</c:formatCode>
                <c:ptCount val="3"/>
                <c:pt idx="0">
                  <c:v>0.62969717933398317</c:v>
                </c:pt>
                <c:pt idx="1">
                  <c:v>0.19228955064306155</c:v>
                </c:pt>
                <c:pt idx="2">
                  <c:v>0.17801327002295525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EC-46C9-BF26-A95126CA2650}"/>
            </c:ext>
          </c:extLst>
        </c:ser>
        <c:ser>
          <c:idx val="2"/>
          <c:order val="2"/>
          <c:tx>
            <c:strRef>
              <c:f>Pvasco!$U$122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Pvasco!$R$123:$R$125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Pvasco!$U$123:$U$125</c:f>
              <c:numCache>
                <c:formatCode>General</c:formatCode>
                <c:ptCount val="3"/>
                <c:pt idx="0">
                  <c:v>0.599800413429325</c:v>
                </c:pt>
                <c:pt idx="1">
                  <c:v>0.20770546724641814</c:v>
                </c:pt>
                <c:pt idx="2">
                  <c:v>0.19249411932425689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EC-46C9-BF26-A95126CA2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34288"/>
        <c:axId val="1"/>
      </c:radarChart>
      <c:catAx>
        <c:axId val="149683428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428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191236738319034"/>
          <c:y val="0.43300340444329033"/>
          <c:w val="0.14286170658513983"/>
          <c:h val="0.29124633751245127"/>
        </c:manualLayout>
      </c:layout>
      <c:radarChart>
        <c:radarStyle val="marker"/>
        <c:varyColors val="0"/>
        <c:ser>
          <c:idx val="0"/>
          <c:order val="0"/>
          <c:tx>
            <c:strRef>
              <c:f>Pvasco!$N$150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Pvasco!$M$151:$M$153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Pvasco!$N$151:$N$153</c:f>
              <c:numCache>
                <c:formatCode>General</c:formatCode>
                <c:ptCount val="3"/>
                <c:pt idx="0">
                  <c:v>1.1072578392950387</c:v>
                </c:pt>
                <c:pt idx="1">
                  <c:v>1.1005844724304155</c:v>
                </c:pt>
                <c:pt idx="2">
                  <c:v>-1.1531551412021361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2-46A1-92A5-DD2C8FAED57A}"/>
            </c:ext>
          </c:extLst>
        </c:ser>
        <c:ser>
          <c:idx val="1"/>
          <c:order val="1"/>
          <c:tx>
            <c:strRef>
              <c:f>Pvasco!$O$150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Pvasco!$M$151:$M$153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Pvasco!$O$151:$O$153</c:f>
              <c:numCache>
                <c:formatCode>General</c:formatCode>
                <c:ptCount val="3"/>
                <c:pt idx="0">
                  <c:v>-0.26993003352040712</c:v>
                </c:pt>
                <c:pt idx="1">
                  <c:v>-0.24774411725923406</c:v>
                </c:pt>
                <c:pt idx="2">
                  <c:v>0.5248579878561217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2-46A1-92A5-DD2C8FAED57A}"/>
            </c:ext>
          </c:extLst>
        </c:ser>
        <c:ser>
          <c:idx val="2"/>
          <c:order val="2"/>
          <c:tx>
            <c:strRef>
              <c:f>Pvasco!$P$150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Pvasco!$M$151:$M$153</c:f>
              <c:strCache>
                <c:ptCount val="3"/>
                <c:pt idx="0">
                  <c:v>Extractive industries, building, commerce, transport and catering</c:v>
                </c:pt>
                <c:pt idx="1">
                  <c:v>Information and communications, house sales, Public administration and defense, artistic activities</c:v>
                </c:pt>
                <c:pt idx="2">
                  <c:v>Professional and administrative activities, Financial and insurance activities,</c:v>
                </c:pt>
              </c:strCache>
            </c:strRef>
          </c:cat>
          <c:val>
            <c:numRef>
              <c:f>Pvasco!$P$151:$P$153</c:f>
              <c:numCache>
                <c:formatCode>General</c:formatCode>
                <c:ptCount val="3"/>
                <c:pt idx="0">
                  <c:v>-0.8373278057746284</c:v>
                </c:pt>
                <c:pt idx="1">
                  <c:v>-0.85284035517118151</c:v>
                </c:pt>
                <c:pt idx="2">
                  <c:v>0.62829715334601433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E2-46A1-92A5-DD2C8FAED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838032"/>
        <c:axId val="1"/>
      </c:radarChart>
      <c:catAx>
        <c:axId val="149683803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803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Empresas españa / rama actividad</a:t>
            </a:r>
          </a:p>
        </c:rich>
      </c:tx>
      <c:layout>
        <c:manualLayout>
          <c:xMode val="edge"/>
          <c:yMode val="edge"/>
          <c:x val="5.4149145861017607E-2"/>
          <c:y val="1.11114863769677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12064193350374"/>
          <c:y val="0.37779053681690367"/>
          <c:w val="0.4354973858609501"/>
          <c:h val="0.58224188615311034"/>
        </c:manualLayout>
      </c:layout>
      <c:lineChart>
        <c:grouping val="standard"/>
        <c:varyColors val="0"/>
        <c:ser>
          <c:idx val="0"/>
          <c:order val="0"/>
          <c:tx>
            <c:strRef>
              <c:f>Total!$M$21</c:f>
              <c:strCache>
                <c:ptCount val="1"/>
                <c:pt idx="0">
                  <c:v>Industrias extractivas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Total!$N$31:$W$31</c:f>
              <c:numCache>
                <c:formatCode>General</c:formatCode>
                <c:ptCount val="10"/>
                <c:pt idx="0">
                  <c:v>-0.57470258716279865</c:v>
                </c:pt>
                <c:pt idx="1">
                  <c:v>-0.82460157033606785</c:v>
                </c:pt>
                <c:pt idx="2">
                  <c:v>-0.81672116401039563</c:v>
                </c:pt>
                <c:pt idx="3">
                  <c:v>-0.7961119706977029</c:v>
                </c:pt>
                <c:pt idx="4">
                  <c:v>-0.72460193144477858</c:v>
                </c:pt>
                <c:pt idx="5">
                  <c:v>-0.39326731557027916</c:v>
                </c:pt>
                <c:pt idx="6">
                  <c:v>0.25178184250679903</c:v>
                </c:pt>
                <c:pt idx="7">
                  <c:v>0.69079627548835176</c:v>
                </c:pt>
                <c:pt idx="8">
                  <c:v>1.1528226391014955</c:v>
                </c:pt>
                <c:pt idx="9">
                  <c:v>2.0346057821253796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9-4C4F-A1F7-5A60CE3C16EF}"/>
            </c:ext>
          </c:extLst>
        </c:ser>
        <c:ser>
          <c:idx val="1"/>
          <c:order val="1"/>
          <c:tx>
            <c:strRef>
              <c:f>Total!$M$22</c:f>
              <c:strCache>
                <c:ptCount val="1"/>
                <c:pt idx="0">
                  <c:v>Construccion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Total!$N$32:$W$32</c:f>
              <c:numCache>
                <c:formatCode>General</c:formatCode>
                <c:ptCount val="10"/>
                <c:pt idx="0">
                  <c:v>1.3429276095203877</c:v>
                </c:pt>
                <c:pt idx="1">
                  <c:v>1.0215795759235315</c:v>
                </c:pt>
                <c:pt idx="2">
                  <c:v>0.84982968480535892</c:v>
                </c:pt>
                <c:pt idx="3">
                  <c:v>0.48831314700889572</c:v>
                </c:pt>
                <c:pt idx="4">
                  <c:v>-1.0457692854378606</c:v>
                </c:pt>
                <c:pt idx="5">
                  <c:v>-1.2107259736399232</c:v>
                </c:pt>
                <c:pt idx="6">
                  <c:v>-1.2584260723769567</c:v>
                </c:pt>
                <c:pt idx="7">
                  <c:v>-0.72264911194984538</c:v>
                </c:pt>
                <c:pt idx="8">
                  <c:v>-0.17062753585377533</c:v>
                </c:pt>
                <c:pt idx="9">
                  <c:v>0.7055479620001528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9-4C4F-A1F7-5A60CE3C16EF}"/>
            </c:ext>
          </c:extLst>
        </c:ser>
        <c:ser>
          <c:idx val="2"/>
          <c:order val="2"/>
          <c:tx>
            <c:strRef>
              <c:f>Total!$M$23</c:f>
              <c:strCache>
                <c:ptCount val="1"/>
                <c:pt idx="0">
                  <c:v>Comercio, transporte y hosteleria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Total!$N$33:$W$33</c:f>
              <c:numCache>
                <c:formatCode>General</c:formatCode>
                <c:ptCount val="10"/>
                <c:pt idx="0">
                  <c:v>-0.88214004389862355</c:v>
                </c:pt>
                <c:pt idx="1">
                  <c:v>-0.9116944526729478</c:v>
                </c:pt>
                <c:pt idx="2">
                  <c:v>-0.92233759601325016</c:v>
                </c:pt>
                <c:pt idx="3">
                  <c:v>-0.70440717050459989</c:v>
                </c:pt>
                <c:pt idx="4">
                  <c:v>-0.65625901250569008</c:v>
                </c:pt>
                <c:pt idx="5">
                  <c:v>-8.7739889185932715E-2</c:v>
                </c:pt>
                <c:pt idx="6">
                  <c:v>0.36285371394920901</c:v>
                </c:pt>
                <c:pt idx="7">
                  <c:v>0.69759200258525944</c:v>
                </c:pt>
                <c:pt idx="8">
                  <c:v>1.2611578730378115</c:v>
                </c:pt>
                <c:pt idx="9">
                  <c:v>1.8429745752087581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9-4C4F-A1F7-5A60CE3C16EF}"/>
            </c:ext>
          </c:extLst>
        </c:ser>
        <c:ser>
          <c:idx val="3"/>
          <c:order val="3"/>
          <c:tx>
            <c:strRef>
              <c:f>Total!$M$24</c:f>
              <c:strCache>
                <c:ptCount val="1"/>
                <c:pt idx="0">
                  <c:v>Informacion y comunicaciones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Total!$N$34:$W$34</c:f>
              <c:numCache>
                <c:formatCode>General</c:formatCode>
                <c:ptCount val="10"/>
                <c:pt idx="0">
                  <c:v>1.7543465677254531</c:v>
                </c:pt>
                <c:pt idx="1">
                  <c:v>1.2892519925777803</c:v>
                </c:pt>
                <c:pt idx="2">
                  <c:v>0.82722937631483484</c:v>
                </c:pt>
                <c:pt idx="3">
                  <c:v>9.4259986418964964E-2</c:v>
                </c:pt>
                <c:pt idx="4">
                  <c:v>-0.40007963731130902</c:v>
                </c:pt>
                <c:pt idx="5">
                  <c:v>-0.15880798650484793</c:v>
                </c:pt>
                <c:pt idx="6">
                  <c:v>-0.45168854657472318</c:v>
                </c:pt>
                <c:pt idx="7">
                  <c:v>-0.66248636524469207</c:v>
                </c:pt>
                <c:pt idx="8">
                  <c:v>-0.90934898122135643</c:v>
                </c:pt>
                <c:pt idx="9">
                  <c:v>-1.3826764061800976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99-4C4F-A1F7-5A60CE3C16EF}"/>
            </c:ext>
          </c:extLst>
        </c:ser>
        <c:ser>
          <c:idx val="4"/>
          <c:order val="4"/>
          <c:tx>
            <c:strRef>
              <c:f>Total!$M$25</c:f>
              <c:strCache>
                <c:ptCount val="1"/>
                <c:pt idx="0">
                  <c:v>Act. Financieras y de seguros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Total!$N$35:$W$35</c:f>
              <c:numCache>
                <c:formatCode>General</c:formatCode>
                <c:ptCount val="10"/>
                <c:pt idx="0">
                  <c:v>2.0653794852549416</c:v>
                </c:pt>
                <c:pt idx="1">
                  <c:v>1.29417853566548</c:v>
                </c:pt>
                <c:pt idx="2">
                  <c:v>0.54848136967697181</c:v>
                </c:pt>
                <c:pt idx="3">
                  <c:v>-0.28797926147963498</c:v>
                </c:pt>
                <c:pt idx="4">
                  <c:v>-1.1803808840415002</c:v>
                </c:pt>
                <c:pt idx="5">
                  <c:v>-0.54956614599303322</c:v>
                </c:pt>
                <c:pt idx="6">
                  <c:v>-0.6896061523267748</c:v>
                </c:pt>
                <c:pt idx="7">
                  <c:v>-0.46965044398552097</c:v>
                </c:pt>
                <c:pt idx="8">
                  <c:v>-0.45767751390136302</c:v>
                </c:pt>
                <c:pt idx="9">
                  <c:v>-0.27317898886957948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99-4C4F-A1F7-5A60CE3C16EF}"/>
            </c:ext>
          </c:extLst>
        </c:ser>
        <c:ser>
          <c:idx val="5"/>
          <c:order val="5"/>
          <c:tx>
            <c:strRef>
              <c:f>Total!$M$26</c:f>
              <c:strCache>
                <c:ptCount val="1"/>
                <c:pt idx="0">
                  <c:v>Act. Inmoviliarias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Total!$N$36:$W$36</c:f>
              <c:numCache>
                <c:formatCode>General</c:formatCode>
                <c:ptCount val="10"/>
                <c:pt idx="0">
                  <c:v>-0.51341062501709822</c:v>
                </c:pt>
                <c:pt idx="1">
                  <c:v>-0.39975524246297756</c:v>
                </c:pt>
                <c:pt idx="2">
                  <c:v>-0.33359763172251927</c:v>
                </c:pt>
                <c:pt idx="3">
                  <c:v>-0.32469179950745758</c:v>
                </c:pt>
                <c:pt idx="4">
                  <c:v>-0.41703679783268061</c:v>
                </c:pt>
                <c:pt idx="5">
                  <c:v>-0.46898748575387383</c:v>
                </c:pt>
                <c:pt idx="6">
                  <c:v>-0.66661214347857622</c:v>
                </c:pt>
                <c:pt idx="7">
                  <c:v>-0.64551380287384674</c:v>
                </c:pt>
                <c:pt idx="8">
                  <c:v>1.8856509388211875</c:v>
                </c:pt>
                <c:pt idx="9">
                  <c:v>1.8839545898278425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99-4C4F-A1F7-5A60CE3C16EF}"/>
            </c:ext>
          </c:extLst>
        </c:ser>
        <c:ser>
          <c:idx val="6"/>
          <c:order val="6"/>
          <c:tx>
            <c:strRef>
              <c:f>Total!$M$27</c:f>
              <c:strCache>
                <c:ptCount val="1"/>
                <c:pt idx="0">
                  <c:v>Act. Profesionales y administrativas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Total!$N$37:$W$37</c:f>
              <c:numCache>
                <c:formatCode>General</c:formatCode>
                <c:ptCount val="10"/>
                <c:pt idx="0">
                  <c:v>1.5292354410999538</c:v>
                </c:pt>
                <c:pt idx="1">
                  <c:v>1.2873038326671318</c:v>
                </c:pt>
                <c:pt idx="2">
                  <c:v>0.94533515342252483</c:v>
                </c:pt>
                <c:pt idx="3">
                  <c:v>0.46243875304568155</c:v>
                </c:pt>
                <c:pt idx="4">
                  <c:v>-0.1767691249469612</c:v>
                </c:pt>
                <c:pt idx="5">
                  <c:v>-0.50922129679200101</c:v>
                </c:pt>
                <c:pt idx="6">
                  <c:v>-0.59380826096903061</c:v>
                </c:pt>
                <c:pt idx="7">
                  <c:v>-0.54483237079615843</c:v>
                </c:pt>
                <c:pt idx="8">
                  <c:v>-1.0029422504062007</c:v>
                </c:pt>
                <c:pt idx="9">
                  <c:v>-1.3967398763249446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99-4C4F-A1F7-5A60CE3C16EF}"/>
            </c:ext>
          </c:extLst>
        </c:ser>
        <c:ser>
          <c:idx val="7"/>
          <c:order val="7"/>
          <c:tx>
            <c:strRef>
              <c:f>Total!$M$28</c:f>
              <c:strCache>
                <c:ptCount val="1"/>
                <c:pt idx="0">
                  <c:v>Administracion publica y defensa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Total!$N$38:$W$38</c:f>
              <c:numCache>
                <c:formatCode>General</c:formatCode>
                <c:ptCount val="10"/>
                <c:pt idx="0">
                  <c:v>1.6852922929279426</c:v>
                </c:pt>
                <c:pt idx="1">
                  <c:v>1.3502141265413414</c:v>
                </c:pt>
                <c:pt idx="2">
                  <c:v>0.90951716249209558</c:v>
                </c:pt>
                <c:pt idx="3">
                  <c:v>0.34743812061786611</c:v>
                </c:pt>
                <c:pt idx="4">
                  <c:v>-0.27055959094539483</c:v>
                </c:pt>
                <c:pt idx="5">
                  <c:v>-0.63002986669634931</c:v>
                </c:pt>
                <c:pt idx="6">
                  <c:v>-0.68083872691379688</c:v>
                </c:pt>
                <c:pt idx="7">
                  <c:v>-0.88325467003814417</c:v>
                </c:pt>
                <c:pt idx="8">
                  <c:v>-0.96168542485198394</c:v>
                </c:pt>
                <c:pt idx="9">
                  <c:v>-0.8660934231335794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99-4C4F-A1F7-5A60CE3C16EF}"/>
            </c:ext>
          </c:extLst>
        </c:ser>
        <c:ser>
          <c:idx val="8"/>
          <c:order val="8"/>
          <c:tx>
            <c:strRef>
              <c:f>Total!$M$29</c:f>
              <c:strCache>
                <c:ptCount val="1"/>
                <c:pt idx="0">
                  <c:v>Act. Artisticas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Total!$N$20:$W$20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Total!$N$39:$W$39</c:f>
              <c:numCache>
                <c:formatCode>General</c:formatCode>
                <c:ptCount val="10"/>
                <c:pt idx="0">
                  <c:v>1.5915783145174551</c:v>
                </c:pt>
                <c:pt idx="1">
                  <c:v>1.395104293920518</c:v>
                </c:pt>
                <c:pt idx="2">
                  <c:v>0.93102980929181189</c:v>
                </c:pt>
                <c:pt idx="3">
                  <c:v>0.42795992343702705</c:v>
                </c:pt>
                <c:pt idx="4">
                  <c:v>-0.25026065500343075</c:v>
                </c:pt>
                <c:pt idx="5">
                  <c:v>-0.92227410028992474</c:v>
                </c:pt>
                <c:pt idx="6">
                  <c:v>-0.85034438079987351</c:v>
                </c:pt>
                <c:pt idx="7">
                  <c:v>-0.66617508886697074</c:v>
                </c:pt>
                <c:pt idx="8">
                  <c:v>-0.73262792616234806</c:v>
                </c:pt>
                <c:pt idx="9">
                  <c:v>-0.92399019004425598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99-4C4F-A1F7-5A60CE3C1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836784"/>
        <c:axId val="1"/>
      </c:lineChart>
      <c:catAx>
        <c:axId val="149683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683678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457552705624654"/>
          <c:y val="4.8388602058484526E-2"/>
          <c:w val="0.58908440629162662"/>
          <c:h val="0.806476700974742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25400">
              <a:noFill/>
            </a:ln>
          </c:spPr>
          <c:invertIfNegative val="0"/>
          <c:cat>
            <c:strRef>
              <c:f>Total!$M$84:$M$87</c:f>
              <c:strCache>
                <c:ptCount val="4"/>
                <c:pt idx="0">
                  <c:v>Comercio, transporte y hosteleria</c:v>
                </c:pt>
                <c:pt idx="1">
                  <c:v>Construccion</c:v>
                </c:pt>
                <c:pt idx="2">
                  <c:v>Act. Profesionales y administrativas</c:v>
                </c:pt>
                <c:pt idx="3">
                  <c:v>Otras</c:v>
                </c:pt>
              </c:strCache>
            </c:strRef>
          </c:cat>
          <c:val>
            <c:numRef>
              <c:f>Total!$N$84:$N$87</c:f>
              <c:numCache>
                <c:formatCode>#,##0.00</c:formatCode>
                <c:ptCount val="4"/>
                <c:pt idx="0">
                  <c:v>42.529258143816911</c:v>
                </c:pt>
                <c:pt idx="1">
                  <c:v>5.2188284527467843</c:v>
                </c:pt>
                <c:pt idx="2">
                  <c:v>20.058169072845228</c:v>
                </c:pt>
                <c:pt idx="3">
                  <c:v>65.816687762183847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F-422E-AD23-CE8AADDD7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6839280"/>
        <c:axId val="1"/>
      </c:barChart>
      <c:catAx>
        <c:axId val="1496839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4C4C4C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3175">
              <a:solidFill>
                <a:srgbClr val="B4B3B6"/>
              </a:solidFill>
              <a:prstDash val="solid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B4B3B6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4C4C4C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496839280"/>
        <c:crossesAt val="1"/>
        <c:crossBetween val="between"/>
      </c:valAx>
      <c:spPr>
        <a:noFill/>
        <a:ln w="3175">
          <a:solidFill>
            <a:srgbClr val="B4B3B6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480798060073894"/>
          <c:y val="0.4161419777029669"/>
          <c:w val="0.11287844910977277"/>
          <c:h val="7.0969949685777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4C4C4C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685025724886157"/>
          <c:y val="0.24585493655151297"/>
          <c:w val="0.51370051449772314"/>
          <c:h val="0.62792679740859392"/>
        </c:manualLayout>
      </c:layout>
      <c:lineChart>
        <c:grouping val="standard"/>
        <c:varyColors val="0"/>
        <c:ser>
          <c:idx val="0"/>
          <c:order val="0"/>
          <c:tx>
            <c:strRef>
              <c:f>NaturalBreaksGDP!$A$226</c:f>
              <c:strCache>
                <c:ptCount val="1"/>
                <c:pt idx="0">
                  <c:v>ANDALUCIA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NaturalBreaksGDP!$B$226:$D$226</c:f>
              <c:numCache>
                <c:formatCode>General</c:formatCode>
                <c:ptCount val="3"/>
                <c:pt idx="0">
                  <c:v>696868</c:v>
                </c:pt>
                <c:pt idx="1">
                  <c:v>608164</c:v>
                </c:pt>
                <c:pt idx="2">
                  <c:v>586388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9-4BCA-8C4A-065D37D8D297}"/>
            </c:ext>
          </c:extLst>
        </c:ser>
        <c:ser>
          <c:idx val="1"/>
          <c:order val="1"/>
          <c:tx>
            <c:strRef>
              <c:f>NaturalBreaksGDP!$A$227</c:f>
              <c:strCache>
                <c:ptCount val="1"/>
                <c:pt idx="0">
                  <c:v>ARAGON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NaturalBreaksGDP!$B$227:$D$227</c:f>
              <c:numCache>
                <c:formatCode>General</c:formatCode>
                <c:ptCount val="3"/>
                <c:pt idx="0">
                  <c:v>126252</c:v>
                </c:pt>
                <c:pt idx="1">
                  <c:v>111498</c:v>
                </c:pt>
                <c:pt idx="2">
                  <c:v>103726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9-4BCA-8C4A-065D37D8D297}"/>
            </c:ext>
          </c:extLst>
        </c:ser>
        <c:ser>
          <c:idx val="2"/>
          <c:order val="2"/>
          <c:tx>
            <c:strRef>
              <c:f>NaturalBreaksGDP!$A$228</c:f>
              <c:strCache>
                <c:ptCount val="1"/>
                <c:pt idx="0">
                  <c:v>ASTURIAS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NaturalBreaksGDP!$B$228:$D$228</c:f>
              <c:numCache>
                <c:formatCode>General</c:formatCode>
                <c:ptCount val="3"/>
                <c:pt idx="0">
                  <c:v>96652</c:v>
                </c:pt>
                <c:pt idx="1">
                  <c:v>86400</c:v>
                </c:pt>
                <c:pt idx="2">
                  <c:v>79190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C9-4BCA-8C4A-065D37D8D297}"/>
            </c:ext>
          </c:extLst>
        </c:ser>
        <c:ser>
          <c:idx val="3"/>
          <c:order val="3"/>
          <c:tx>
            <c:strRef>
              <c:f>NaturalBreaksGDP!$A$229</c:f>
              <c:strCache>
                <c:ptCount val="1"/>
                <c:pt idx="0">
                  <c:v>BALEARES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NaturalBreaksGDP!$B$229:$D$229</c:f>
              <c:numCache>
                <c:formatCode>General</c:formatCode>
                <c:ptCount val="3"/>
                <c:pt idx="0">
                  <c:v>120772</c:v>
                </c:pt>
                <c:pt idx="1">
                  <c:v>102726</c:v>
                </c:pt>
                <c:pt idx="2">
                  <c:v>102582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C9-4BCA-8C4A-065D37D8D297}"/>
            </c:ext>
          </c:extLst>
        </c:ser>
        <c:ser>
          <c:idx val="4"/>
          <c:order val="4"/>
          <c:tx>
            <c:strRef>
              <c:f>NaturalBreaksGDP!$A$230</c:f>
              <c:strCache>
                <c:ptCount val="1"/>
                <c:pt idx="0">
                  <c:v>CANARIAS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NaturalBreaksGDP!$B$230:$D$230</c:f>
              <c:numCache>
                <c:formatCode>General</c:formatCode>
                <c:ptCount val="3"/>
                <c:pt idx="0">
                  <c:v>185952</c:v>
                </c:pt>
                <c:pt idx="1">
                  <c:v>160282</c:v>
                </c:pt>
                <c:pt idx="2">
                  <c:v>156450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C9-4BCA-8C4A-065D37D8D297}"/>
            </c:ext>
          </c:extLst>
        </c:ser>
        <c:ser>
          <c:idx val="5"/>
          <c:order val="5"/>
          <c:tx>
            <c:strRef>
              <c:f>NaturalBreaksGDP!$A$231</c:f>
              <c:strCache>
                <c:ptCount val="1"/>
                <c:pt idx="0">
                  <c:v>CANTABRIA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NaturalBreaksGDP!$B$231:$D$231</c:f>
              <c:numCache>
                <c:formatCode>General</c:formatCode>
                <c:ptCount val="3"/>
                <c:pt idx="0">
                  <c:v>54526</c:v>
                </c:pt>
                <c:pt idx="1">
                  <c:v>48520</c:v>
                </c:pt>
                <c:pt idx="2">
                  <c:v>44946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C9-4BCA-8C4A-065D37D8D297}"/>
            </c:ext>
          </c:extLst>
        </c:ser>
        <c:ser>
          <c:idx val="6"/>
          <c:order val="6"/>
          <c:tx>
            <c:strRef>
              <c:f>NaturalBreaksGDP!$A$232</c:f>
              <c:strCache>
                <c:ptCount val="1"/>
                <c:pt idx="0">
                  <c:v>CASTILLAYLEON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NaturalBreaksGDP!$B$232:$D$232</c:f>
              <c:numCache>
                <c:formatCode>General</c:formatCode>
                <c:ptCount val="3"/>
                <c:pt idx="0">
                  <c:v>244056</c:v>
                </c:pt>
                <c:pt idx="1">
                  <c:v>220872</c:v>
                </c:pt>
                <c:pt idx="2">
                  <c:v>201720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C9-4BCA-8C4A-065D37D8D297}"/>
            </c:ext>
          </c:extLst>
        </c:ser>
        <c:ser>
          <c:idx val="7"/>
          <c:order val="7"/>
          <c:tx>
            <c:strRef>
              <c:f>NaturalBreaksGDP!$A$233</c:f>
              <c:strCache>
                <c:ptCount val="1"/>
                <c:pt idx="0">
                  <c:v>CASTILLALAMANCHA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NaturalBreaksGDP!$B$233:$D$233</c:f>
              <c:numCache>
                <c:formatCode>General</c:formatCode>
                <c:ptCount val="3"/>
                <c:pt idx="0">
                  <c:v>207038</c:v>
                </c:pt>
                <c:pt idx="1">
                  <c:v>181476</c:v>
                </c:pt>
                <c:pt idx="2">
                  <c:v>166742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C9-4BCA-8C4A-065D37D8D297}"/>
            </c:ext>
          </c:extLst>
        </c:ser>
        <c:ser>
          <c:idx val="8"/>
          <c:order val="8"/>
          <c:tx>
            <c:strRef>
              <c:f>NaturalBreaksGDP!$A$234</c:f>
              <c:strCache>
                <c:ptCount val="1"/>
                <c:pt idx="0">
                  <c:v>CATALUÑA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NaturalBreaksGDP!$B$234:$D$234</c:f>
              <c:numCache>
                <c:formatCode>General</c:formatCode>
                <c:ptCount val="3"/>
                <c:pt idx="0">
                  <c:v>786464</c:v>
                </c:pt>
                <c:pt idx="1">
                  <c:v>690728</c:v>
                </c:pt>
                <c:pt idx="2">
                  <c:v>641172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C9-4BCA-8C4A-065D37D8D297}"/>
            </c:ext>
          </c:extLst>
        </c:ser>
        <c:ser>
          <c:idx val="9"/>
          <c:order val="9"/>
          <c:tx>
            <c:strRef>
              <c:f>NaturalBreaksGDP!$A$235</c:f>
              <c:strCache>
                <c:ptCount val="1"/>
                <c:pt idx="0">
                  <c:v>COMVALENCIANA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NaturalBreaksGDP!$B$235:$D$235</c:f>
              <c:numCache>
                <c:formatCode>General</c:formatCode>
                <c:ptCount val="3"/>
                <c:pt idx="0">
                  <c:v>500824</c:v>
                </c:pt>
                <c:pt idx="1">
                  <c:v>429132</c:v>
                </c:pt>
                <c:pt idx="2">
                  <c:v>398948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C9-4BCA-8C4A-065D37D8D297}"/>
            </c:ext>
          </c:extLst>
        </c:ser>
        <c:ser>
          <c:idx val="10"/>
          <c:order val="10"/>
          <c:tx>
            <c:strRef>
              <c:f>NaturalBreaksGDP!$A$236</c:f>
              <c:strCache>
                <c:ptCount val="1"/>
                <c:pt idx="0">
                  <c:v>EXTREMADURA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NaturalBreaksGDP!$B$236:$D$236</c:f>
              <c:numCache>
                <c:formatCode>General</c:formatCode>
                <c:ptCount val="3"/>
                <c:pt idx="0">
                  <c:v>97364</c:v>
                </c:pt>
                <c:pt idx="1">
                  <c:v>88922</c:v>
                </c:pt>
                <c:pt idx="2">
                  <c:v>84518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C9-4BCA-8C4A-065D37D8D297}"/>
            </c:ext>
          </c:extLst>
        </c:ser>
        <c:ser>
          <c:idx val="11"/>
          <c:order val="11"/>
          <c:tx>
            <c:strRef>
              <c:f>NaturalBreaksGDP!$A$237</c:f>
              <c:strCache>
                <c:ptCount val="1"/>
                <c:pt idx="0">
                  <c:v>GALICIA</c:v>
                </c:pt>
              </c:strCache>
            </c:strRef>
          </c:tx>
          <c:spPr>
            <a:ln w="25400">
              <a:solidFill>
                <a:srgbClr val="FF950E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NaturalBreaksGDP!$B$237:$D$237</c:f>
              <c:numCache>
                <c:formatCode>General</c:formatCode>
                <c:ptCount val="3"/>
                <c:pt idx="0">
                  <c:v>285222</c:v>
                </c:pt>
                <c:pt idx="1">
                  <c:v>257652</c:v>
                </c:pt>
                <c:pt idx="2">
                  <c:v>243350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C9-4BCA-8C4A-065D37D8D297}"/>
            </c:ext>
          </c:extLst>
        </c:ser>
        <c:ser>
          <c:idx val="12"/>
          <c:order val="12"/>
          <c:tx>
            <c:strRef>
              <c:f>NaturalBreaksGDP!$A$238</c:f>
              <c:strCache>
                <c:ptCount val="1"/>
                <c:pt idx="0">
                  <c:v>LARIOJA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NaturalBreaksGDP!$B$238:$D$238</c:f>
              <c:numCache>
                <c:formatCode>General</c:formatCode>
                <c:ptCount val="3"/>
                <c:pt idx="0">
                  <c:v>32860</c:v>
                </c:pt>
                <c:pt idx="1">
                  <c:v>29214</c:v>
                </c:pt>
                <c:pt idx="2">
                  <c:v>27124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C9-4BCA-8C4A-065D37D8D297}"/>
            </c:ext>
          </c:extLst>
        </c:ser>
        <c:ser>
          <c:idx val="13"/>
          <c:order val="13"/>
          <c:tx>
            <c:strRef>
              <c:f>NaturalBreaksGDP!$A$239</c:f>
              <c:strCache>
                <c:ptCount val="1"/>
                <c:pt idx="0">
                  <c:v>MARID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NaturalBreaksGDP!$B$239:$D$239</c:f>
              <c:numCache>
                <c:formatCode>General</c:formatCode>
                <c:ptCount val="3"/>
                <c:pt idx="0">
                  <c:v>224650</c:v>
                </c:pt>
                <c:pt idx="1">
                  <c:v>182872</c:v>
                </c:pt>
                <c:pt idx="2">
                  <c:v>163577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5C9-4BCA-8C4A-065D37D8D297}"/>
            </c:ext>
          </c:extLst>
        </c:ser>
        <c:ser>
          <c:idx val="14"/>
          <c:order val="14"/>
          <c:tx>
            <c:strRef>
              <c:f>NaturalBreaksGDP!$A$240</c:f>
              <c:strCache>
                <c:ptCount val="1"/>
                <c:pt idx="0">
                  <c:v>MURCIA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NaturalBreaksGDP!$B$240:$D$240</c:f>
              <c:numCache>
                <c:formatCode>General</c:formatCode>
                <c:ptCount val="3"/>
                <c:pt idx="0">
                  <c:v>61628</c:v>
                </c:pt>
                <c:pt idx="1">
                  <c:v>43796</c:v>
                </c:pt>
                <c:pt idx="2">
                  <c:v>40441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5C9-4BCA-8C4A-065D37D8D297}"/>
            </c:ext>
          </c:extLst>
        </c:ser>
        <c:ser>
          <c:idx val="15"/>
          <c:order val="15"/>
          <c:tx>
            <c:strRef>
              <c:f>NaturalBreaksGDP!$A$241</c:f>
              <c:strCache>
                <c:ptCount val="1"/>
                <c:pt idx="0">
                  <c:v>NAVARRA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NaturalBreaksGDP!$B$241:$D$241</c:f>
              <c:numCache>
                <c:formatCode>General</c:formatCode>
                <c:ptCount val="3"/>
                <c:pt idx="0">
                  <c:v>58814</c:v>
                </c:pt>
                <c:pt idx="1">
                  <c:v>53228</c:v>
                </c:pt>
                <c:pt idx="2">
                  <c:v>53404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5C9-4BCA-8C4A-065D37D8D297}"/>
            </c:ext>
          </c:extLst>
        </c:ser>
        <c:ser>
          <c:idx val="16"/>
          <c:order val="16"/>
          <c:tx>
            <c:strRef>
              <c:f>NaturalBreaksGDP!$A$242</c:f>
              <c:strCache>
                <c:ptCount val="1"/>
                <c:pt idx="0">
                  <c:v>PVASCO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NaturalBreaksGDP!$B$225:$D$225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NaturalBreaksGDP!$B$242:$D$242</c:f>
              <c:numCache>
                <c:formatCode>General</c:formatCode>
                <c:ptCount val="3"/>
                <c:pt idx="0">
                  <c:v>228560</c:v>
                </c:pt>
                <c:pt idx="1">
                  <c:v>200250</c:v>
                </c:pt>
                <c:pt idx="2">
                  <c:v>168292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5C9-4BCA-8C4A-065D37D8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52288"/>
        <c:axId val="1"/>
      </c:lineChart>
      <c:catAx>
        <c:axId val="149465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228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36770619350518"/>
          <c:y val="0.23949003754476306"/>
          <c:w val="0.51783664709056021"/>
          <c:h val="0.63756131616646383"/>
        </c:manualLayout>
      </c:layout>
      <c:lineChart>
        <c:grouping val="standard"/>
        <c:varyColors val="0"/>
        <c:ser>
          <c:idx val="0"/>
          <c:order val="0"/>
          <c:tx>
            <c:strRef>
              <c:f>NaturalBreaksGDP!$A$245</c:f>
              <c:strCache>
                <c:ptCount val="1"/>
                <c:pt idx="0">
                  <c:v>ANDALUCIA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NaturalBreaksGDP!$B$245:$D$245</c:f>
              <c:numCache>
                <c:formatCode>General</c:formatCode>
                <c:ptCount val="3"/>
                <c:pt idx="0">
                  <c:v>165316</c:v>
                </c:pt>
                <c:pt idx="1">
                  <c:v>178676</c:v>
                </c:pt>
                <c:pt idx="2">
                  <c:v>225330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1E-4E94-B51A-AA6F81C247B7}"/>
            </c:ext>
          </c:extLst>
        </c:ser>
        <c:ser>
          <c:idx val="1"/>
          <c:order val="1"/>
          <c:tx>
            <c:strRef>
              <c:f>NaturalBreaksGDP!$A$246</c:f>
              <c:strCache>
                <c:ptCount val="1"/>
                <c:pt idx="0">
                  <c:v>ARAGON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NaturalBreaksGDP!$B$246:$D$246</c:f>
              <c:numCache>
                <c:formatCode>General</c:formatCode>
                <c:ptCount val="3"/>
                <c:pt idx="0">
                  <c:v>33310</c:v>
                </c:pt>
                <c:pt idx="1">
                  <c:v>36338</c:v>
                </c:pt>
                <c:pt idx="2">
                  <c:v>44334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1E-4E94-B51A-AA6F81C247B7}"/>
            </c:ext>
          </c:extLst>
        </c:ser>
        <c:ser>
          <c:idx val="2"/>
          <c:order val="2"/>
          <c:tx>
            <c:strRef>
              <c:f>NaturalBreaksGDP!$A$247</c:f>
              <c:strCache>
                <c:ptCount val="1"/>
                <c:pt idx="0">
                  <c:v>ASTURIAS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NaturalBreaksGDP!$B$247:$D$247</c:f>
              <c:numCache>
                <c:formatCode>General</c:formatCode>
                <c:ptCount val="3"/>
                <c:pt idx="0">
                  <c:v>25316</c:v>
                </c:pt>
                <c:pt idx="1">
                  <c:v>27814</c:v>
                </c:pt>
                <c:pt idx="2">
                  <c:v>32596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1E-4E94-B51A-AA6F81C247B7}"/>
            </c:ext>
          </c:extLst>
        </c:ser>
        <c:ser>
          <c:idx val="3"/>
          <c:order val="3"/>
          <c:tx>
            <c:strRef>
              <c:f>NaturalBreaksGDP!$A$248</c:f>
              <c:strCache>
                <c:ptCount val="1"/>
                <c:pt idx="0">
                  <c:v>BALEARES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NaturalBreaksGDP!$B$248:$D$248</c:f>
              <c:numCache>
                <c:formatCode>General</c:formatCode>
                <c:ptCount val="3"/>
                <c:pt idx="0">
                  <c:v>31686</c:v>
                </c:pt>
                <c:pt idx="1">
                  <c:v>34278</c:v>
                </c:pt>
                <c:pt idx="2">
                  <c:v>44050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1E-4E94-B51A-AA6F81C247B7}"/>
            </c:ext>
          </c:extLst>
        </c:ser>
        <c:ser>
          <c:idx val="4"/>
          <c:order val="4"/>
          <c:tx>
            <c:strRef>
              <c:f>NaturalBreaksGDP!$A$249</c:f>
              <c:strCache>
                <c:ptCount val="1"/>
                <c:pt idx="0">
                  <c:v>CANARIAS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NaturalBreaksGDP!$B$249:$D$249</c:f>
              <c:numCache>
                <c:formatCode>General</c:formatCode>
                <c:ptCount val="3"/>
                <c:pt idx="0">
                  <c:v>48236</c:v>
                </c:pt>
                <c:pt idx="1">
                  <c:v>51570</c:v>
                </c:pt>
                <c:pt idx="2">
                  <c:v>67362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1E-4E94-B51A-AA6F81C247B7}"/>
            </c:ext>
          </c:extLst>
        </c:ser>
        <c:ser>
          <c:idx val="5"/>
          <c:order val="5"/>
          <c:tx>
            <c:strRef>
              <c:f>NaturalBreaksGDP!$A$250</c:f>
              <c:strCache>
                <c:ptCount val="1"/>
                <c:pt idx="0">
                  <c:v>CANTABRIA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NaturalBreaksGDP!$B$250:$D$250</c:f>
              <c:numCache>
                <c:formatCode>General</c:formatCode>
                <c:ptCount val="3"/>
                <c:pt idx="0">
                  <c:v>13554</c:v>
                </c:pt>
                <c:pt idx="1">
                  <c:v>14972</c:v>
                </c:pt>
                <c:pt idx="2">
                  <c:v>18328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1E-4E94-B51A-AA6F81C247B7}"/>
            </c:ext>
          </c:extLst>
        </c:ser>
        <c:ser>
          <c:idx val="6"/>
          <c:order val="6"/>
          <c:tx>
            <c:strRef>
              <c:f>NaturalBreaksGDP!$A$251</c:f>
              <c:strCache>
                <c:ptCount val="1"/>
                <c:pt idx="0">
                  <c:v>CASTILLAYLEON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NaturalBreaksGDP!$B$251:$D$251</c:f>
              <c:numCache>
                <c:formatCode>General</c:formatCode>
                <c:ptCount val="3"/>
                <c:pt idx="0">
                  <c:v>51268</c:v>
                </c:pt>
                <c:pt idx="1">
                  <c:v>58026</c:v>
                </c:pt>
                <c:pt idx="2">
                  <c:v>68164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1E-4E94-B51A-AA6F81C247B7}"/>
            </c:ext>
          </c:extLst>
        </c:ser>
        <c:ser>
          <c:idx val="7"/>
          <c:order val="7"/>
          <c:tx>
            <c:strRef>
              <c:f>NaturalBreaksGDP!$A$252</c:f>
              <c:strCache>
                <c:ptCount val="1"/>
                <c:pt idx="0">
                  <c:v>CASTILLALAMANCHA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NaturalBreaksGDP!$B$252:$D$252</c:f>
              <c:numCache>
                <c:formatCode>General</c:formatCode>
                <c:ptCount val="3"/>
                <c:pt idx="0">
                  <c:v>34594</c:v>
                </c:pt>
                <c:pt idx="1">
                  <c:v>38656</c:v>
                </c:pt>
                <c:pt idx="2">
                  <c:v>48996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1E-4E94-B51A-AA6F81C247B7}"/>
            </c:ext>
          </c:extLst>
        </c:ser>
        <c:ser>
          <c:idx val="8"/>
          <c:order val="8"/>
          <c:tx>
            <c:strRef>
              <c:f>NaturalBreaksGDP!$A$253</c:f>
              <c:strCache>
                <c:ptCount val="1"/>
                <c:pt idx="0">
                  <c:v>CATALUÑA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NaturalBreaksGDP!$B$253:$D$253</c:f>
              <c:numCache>
                <c:formatCode>General</c:formatCode>
                <c:ptCount val="3"/>
                <c:pt idx="0">
                  <c:v>234678</c:v>
                </c:pt>
                <c:pt idx="1">
                  <c:v>263688</c:v>
                </c:pt>
                <c:pt idx="2">
                  <c:v>319836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1E-4E94-B51A-AA6F81C247B7}"/>
            </c:ext>
          </c:extLst>
        </c:ser>
        <c:ser>
          <c:idx val="9"/>
          <c:order val="9"/>
          <c:tx>
            <c:strRef>
              <c:f>NaturalBreaksGDP!$A$254</c:f>
              <c:strCache>
                <c:ptCount val="1"/>
                <c:pt idx="0">
                  <c:v>COMVALENCIANA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NaturalBreaksGDP!$B$254:$D$254</c:f>
              <c:numCache>
                <c:formatCode>General</c:formatCode>
                <c:ptCount val="3"/>
                <c:pt idx="0">
                  <c:v>127078</c:v>
                </c:pt>
                <c:pt idx="1">
                  <c:v>133606</c:v>
                </c:pt>
                <c:pt idx="2">
                  <c:v>164320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1E-4E94-B51A-AA6F81C247B7}"/>
            </c:ext>
          </c:extLst>
        </c:ser>
        <c:ser>
          <c:idx val="10"/>
          <c:order val="10"/>
          <c:tx>
            <c:strRef>
              <c:f>NaturalBreaksGDP!$A$255</c:f>
              <c:strCache>
                <c:ptCount val="1"/>
                <c:pt idx="0">
                  <c:v>EXTREMADURA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NaturalBreaksGDP!$B$255:$D$255</c:f>
              <c:numCache>
                <c:formatCode>General</c:formatCode>
                <c:ptCount val="3"/>
                <c:pt idx="0">
                  <c:v>18792</c:v>
                </c:pt>
                <c:pt idx="1">
                  <c:v>20934</c:v>
                </c:pt>
                <c:pt idx="2">
                  <c:v>26494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1E-4E94-B51A-AA6F81C247B7}"/>
            </c:ext>
          </c:extLst>
        </c:ser>
        <c:ser>
          <c:idx val="11"/>
          <c:order val="11"/>
          <c:tx>
            <c:strRef>
              <c:f>NaturalBreaksGDP!$A$256</c:f>
              <c:strCache>
                <c:ptCount val="1"/>
                <c:pt idx="0">
                  <c:v>GALICIA</c:v>
                </c:pt>
              </c:strCache>
            </c:strRef>
          </c:tx>
          <c:spPr>
            <a:ln w="25400">
              <a:solidFill>
                <a:srgbClr val="FF950E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NaturalBreaksGDP!$B$256:$D$256</c:f>
              <c:numCache>
                <c:formatCode>General</c:formatCode>
                <c:ptCount val="3"/>
                <c:pt idx="0">
                  <c:v>58620</c:v>
                </c:pt>
                <c:pt idx="1">
                  <c:v>66030</c:v>
                </c:pt>
                <c:pt idx="2">
                  <c:v>82776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1E-4E94-B51A-AA6F81C247B7}"/>
            </c:ext>
          </c:extLst>
        </c:ser>
        <c:ser>
          <c:idx val="12"/>
          <c:order val="12"/>
          <c:tx>
            <c:strRef>
              <c:f>NaturalBreaksGDP!$A$257</c:f>
              <c:strCache>
                <c:ptCount val="1"/>
                <c:pt idx="0">
                  <c:v>LARIOJA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NaturalBreaksGDP!$B$257:$D$257</c:f>
              <c:numCache>
                <c:formatCode>General</c:formatCode>
                <c:ptCount val="3"/>
                <c:pt idx="0">
                  <c:v>7526</c:v>
                </c:pt>
                <c:pt idx="1">
                  <c:v>8648</c:v>
                </c:pt>
                <c:pt idx="2">
                  <c:v>11368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1E-4E94-B51A-AA6F81C247B7}"/>
            </c:ext>
          </c:extLst>
        </c:ser>
        <c:ser>
          <c:idx val="13"/>
          <c:order val="13"/>
          <c:tx>
            <c:strRef>
              <c:f>NaturalBreaksGDP!$A$258</c:f>
              <c:strCache>
                <c:ptCount val="1"/>
                <c:pt idx="0">
                  <c:v>MARID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NaturalBreaksGDP!$B$258:$D$258</c:f>
              <c:numCache>
                <c:formatCode>General</c:formatCode>
                <c:ptCount val="3"/>
                <c:pt idx="0">
                  <c:v>672196</c:v>
                </c:pt>
                <c:pt idx="1">
                  <c:v>661374</c:v>
                </c:pt>
                <c:pt idx="2">
                  <c:v>701132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1E-4E94-B51A-AA6F81C247B7}"/>
            </c:ext>
          </c:extLst>
        </c:ser>
        <c:ser>
          <c:idx val="14"/>
          <c:order val="14"/>
          <c:tx>
            <c:strRef>
              <c:f>NaturalBreaksGDP!$A$259</c:f>
              <c:strCache>
                <c:ptCount val="1"/>
                <c:pt idx="0">
                  <c:v>MURCIA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NaturalBreaksGDP!$B$259:$D$259</c:f>
              <c:numCache>
                <c:formatCode>General</c:formatCode>
                <c:ptCount val="3"/>
                <c:pt idx="0">
                  <c:v>120532</c:v>
                </c:pt>
                <c:pt idx="1">
                  <c:v>115578</c:v>
                </c:pt>
                <c:pt idx="2">
                  <c:v>122322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01E-4E94-B51A-AA6F81C247B7}"/>
            </c:ext>
          </c:extLst>
        </c:ser>
        <c:ser>
          <c:idx val="15"/>
          <c:order val="15"/>
          <c:tx>
            <c:strRef>
              <c:f>NaturalBreaksGDP!$A$260</c:f>
              <c:strCache>
                <c:ptCount val="1"/>
                <c:pt idx="0">
                  <c:v>NAVARRA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NaturalBreaksGDP!$B$260:$D$260</c:f>
              <c:numCache>
                <c:formatCode>General</c:formatCode>
                <c:ptCount val="3"/>
                <c:pt idx="0">
                  <c:v>13232</c:v>
                </c:pt>
                <c:pt idx="1">
                  <c:v>14144</c:v>
                </c:pt>
                <c:pt idx="2">
                  <c:v>17668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01E-4E94-B51A-AA6F81C247B7}"/>
            </c:ext>
          </c:extLst>
        </c:ser>
        <c:ser>
          <c:idx val="16"/>
          <c:order val="16"/>
          <c:tx>
            <c:strRef>
              <c:f>NaturalBreaksGDP!$A$261</c:f>
              <c:strCache>
                <c:ptCount val="1"/>
                <c:pt idx="0">
                  <c:v>PVASCO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NaturalBreaksGDP!$B$244:$D$244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NaturalBreaksGDP!$B$261:$D$261</c:f>
              <c:numCache>
                <c:formatCode>General</c:formatCode>
                <c:ptCount val="3"/>
                <c:pt idx="0">
                  <c:v>63910</c:v>
                </c:pt>
                <c:pt idx="1">
                  <c:v>61150</c:v>
                </c:pt>
                <c:pt idx="2">
                  <c:v>58278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01E-4E94-B51A-AA6F81C24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49792"/>
        <c:axId val="1"/>
      </c:lineChart>
      <c:catAx>
        <c:axId val="149464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4979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50739590600442"/>
          <c:y val="0.24116579166871105"/>
          <c:w val="0.50325592824671339"/>
          <c:h val="0.6366776900053972"/>
        </c:manualLayout>
      </c:layout>
      <c:lineChart>
        <c:grouping val="standard"/>
        <c:varyColors val="0"/>
        <c:ser>
          <c:idx val="0"/>
          <c:order val="0"/>
          <c:tx>
            <c:strRef>
              <c:f>NaturalBreaksGDP!$A$264</c:f>
              <c:strCache>
                <c:ptCount val="1"/>
                <c:pt idx="0">
                  <c:v>ANDALUCIA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NaturalBreaksGDP!$B$264:$D$264</c:f>
              <c:numCache>
                <c:formatCode>General</c:formatCode>
                <c:ptCount val="3"/>
                <c:pt idx="0">
                  <c:v>183446</c:v>
                </c:pt>
                <c:pt idx="1">
                  <c:v>177828</c:v>
                </c:pt>
                <c:pt idx="2">
                  <c:v>191772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2-4047-9F6D-2AEB2D0D73F7}"/>
            </c:ext>
          </c:extLst>
        </c:ser>
        <c:ser>
          <c:idx val="1"/>
          <c:order val="1"/>
          <c:tx>
            <c:strRef>
              <c:f>NaturalBreaksGDP!$A$265</c:f>
              <c:strCache>
                <c:ptCount val="1"/>
                <c:pt idx="0">
                  <c:v>ARAGON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NaturalBreaksGDP!$B$265:$D$265</c:f>
              <c:numCache>
                <c:formatCode>General</c:formatCode>
                <c:ptCount val="3"/>
                <c:pt idx="0">
                  <c:v>30300</c:v>
                </c:pt>
                <c:pt idx="1">
                  <c:v>30396</c:v>
                </c:pt>
                <c:pt idx="2">
                  <c:v>33746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F2-4047-9F6D-2AEB2D0D73F7}"/>
            </c:ext>
          </c:extLst>
        </c:ser>
        <c:ser>
          <c:idx val="2"/>
          <c:order val="2"/>
          <c:tx>
            <c:strRef>
              <c:f>NaturalBreaksGDP!$A$266</c:f>
              <c:strCache>
                <c:ptCount val="1"/>
                <c:pt idx="0">
                  <c:v>ASTURIAS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NaturalBreaksGDP!$B$266:$D$266</c:f>
              <c:numCache>
                <c:formatCode>General</c:formatCode>
                <c:ptCount val="3"/>
                <c:pt idx="0">
                  <c:v>24280</c:v>
                </c:pt>
                <c:pt idx="1">
                  <c:v>23720</c:v>
                </c:pt>
                <c:pt idx="2">
                  <c:v>24950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F2-4047-9F6D-2AEB2D0D73F7}"/>
            </c:ext>
          </c:extLst>
        </c:ser>
        <c:ser>
          <c:idx val="3"/>
          <c:order val="3"/>
          <c:tx>
            <c:strRef>
              <c:f>NaturalBreaksGDP!$A$267</c:f>
              <c:strCache>
                <c:ptCount val="1"/>
                <c:pt idx="0">
                  <c:v>BALEARES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NaturalBreaksGDP!$B$267:$D$267</c:f>
              <c:numCache>
                <c:formatCode>General</c:formatCode>
                <c:ptCount val="3"/>
                <c:pt idx="0">
                  <c:v>34212</c:v>
                </c:pt>
                <c:pt idx="1">
                  <c:v>33740</c:v>
                </c:pt>
                <c:pt idx="2">
                  <c:v>39502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F2-4047-9F6D-2AEB2D0D73F7}"/>
            </c:ext>
          </c:extLst>
        </c:ser>
        <c:ser>
          <c:idx val="4"/>
          <c:order val="4"/>
          <c:tx>
            <c:strRef>
              <c:f>NaturalBreaksGDP!$A$268</c:f>
              <c:strCache>
                <c:ptCount val="1"/>
                <c:pt idx="0">
                  <c:v>CANARIAS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NaturalBreaksGDP!$B$268:$D$268</c:f>
              <c:numCache>
                <c:formatCode>General</c:formatCode>
                <c:ptCount val="3"/>
                <c:pt idx="0">
                  <c:v>52754</c:v>
                </c:pt>
                <c:pt idx="1">
                  <c:v>50778</c:v>
                </c:pt>
                <c:pt idx="2">
                  <c:v>59378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F2-4047-9F6D-2AEB2D0D73F7}"/>
            </c:ext>
          </c:extLst>
        </c:ser>
        <c:ser>
          <c:idx val="5"/>
          <c:order val="5"/>
          <c:tx>
            <c:strRef>
              <c:f>NaturalBreaksGDP!$A$269</c:f>
              <c:strCache>
                <c:ptCount val="1"/>
                <c:pt idx="0">
                  <c:v>CANTABRIA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NaturalBreaksGDP!$B$269:$D$269</c:f>
              <c:numCache>
                <c:formatCode>General</c:formatCode>
                <c:ptCount val="3"/>
                <c:pt idx="0">
                  <c:v>12706</c:v>
                </c:pt>
                <c:pt idx="1">
                  <c:v>12782</c:v>
                </c:pt>
                <c:pt idx="2">
                  <c:v>13644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F2-4047-9F6D-2AEB2D0D73F7}"/>
            </c:ext>
          </c:extLst>
        </c:ser>
        <c:ser>
          <c:idx val="6"/>
          <c:order val="6"/>
          <c:tx>
            <c:strRef>
              <c:f>NaturalBreaksGDP!$A$270</c:f>
              <c:strCache>
                <c:ptCount val="1"/>
                <c:pt idx="0">
                  <c:v>CASTILLAYLEON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NaturalBreaksGDP!$B$270:$D$270</c:f>
              <c:numCache>
                <c:formatCode>General</c:formatCode>
                <c:ptCount val="3"/>
                <c:pt idx="0">
                  <c:v>51094</c:v>
                </c:pt>
                <c:pt idx="1">
                  <c:v>51090</c:v>
                </c:pt>
                <c:pt idx="2">
                  <c:v>53354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F2-4047-9F6D-2AEB2D0D73F7}"/>
            </c:ext>
          </c:extLst>
        </c:ser>
        <c:ser>
          <c:idx val="7"/>
          <c:order val="7"/>
          <c:tx>
            <c:strRef>
              <c:f>NaturalBreaksGDP!$A$271</c:f>
              <c:strCache>
                <c:ptCount val="1"/>
                <c:pt idx="0">
                  <c:v>CASTILLALAMANCHA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NaturalBreaksGDP!$B$271:$D$271</c:f>
              <c:numCache>
                <c:formatCode>General</c:formatCode>
                <c:ptCount val="3"/>
                <c:pt idx="0">
                  <c:v>34014</c:v>
                </c:pt>
                <c:pt idx="1">
                  <c:v>35132</c:v>
                </c:pt>
                <c:pt idx="2">
                  <c:v>38466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F2-4047-9F6D-2AEB2D0D73F7}"/>
            </c:ext>
          </c:extLst>
        </c:ser>
        <c:ser>
          <c:idx val="8"/>
          <c:order val="8"/>
          <c:tx>
            <c:strRef>
              <c:f>NaturalBreaksGDP!$A$272</c:f>
              <c:strCache>
                <c:ptCount val="1"/>
                <c:pt idx="0">
                  <c:v>CATALUÑA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NaturalBreaksGDP!$B$272:$D$272</c:f>
              <c:numCache>
                <c:formatCode>General</c:formatCode>
                <c:ptCount val="3"/>
                <c:pt idx="0">
                  <c:v>230898</c:v>
                </c:pt>
                <c:pt idx="1">
                  <c:v>229968</c:v>
                </c:pt>
                <c:pt idx="2">
                  <c:v>256954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F2-4047-9F6D-2AEB2D0D73F7}"/>
            </c:ext>
          </c:extLst>
        </c:ser>
        <c:ser>
          <c:idx val="9"/>
          <c:order val="9"/>
          <c:tx>
            <c:strRef>
              <c:f>NaturalBreaksGDP!$A$273</c:f>
              <c:strCache>
                <c:ptCount val="1"/>
                <c:pt idx="0">
                  <c:v>COMVALENCIANA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NaturalBreaksGDP!$B$273:$D$273</c:f>
              <c:numCache>
                <c:formatCode>General</c:formatCode>
                <c:ptCount val="3"/>
                <c:pt idx="0">
                  <c:v>124284</c:v>
                </c:pt>
                <c:pt idx="1">
                  <c:v>122230</c:v>
                </c:pt>
                <c:pt idx="2">
                  <c:v>136862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F2-4047-9F6D-2AEB2D0D73F7}"/>
            </c:ext>
          </c:extLst>
        </c:ser>
        <c:ser>
          <c:idx val="10"/>
          <c:order val="10"/>
          <c:tx>
            <c:strRef>
              <c:f>NaturalBreaksGDP!$A$274</c:f>
              <c:strCache>
                <c:ptCount val="1"/>
                <c:pt idx="0">
                  <c:v>EXTREMADURA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NaturalBreaksGDP!$B$274:$D$274</c:f>
              <c:numCache>
                <c:formatCode>General</c:formatCode>
                <c:ptCount val="3"/>
                <c:pt idx="0">
                  <c:v>19548</c:v>
                </c:pt>
                <c:pt idx="1">
                  <c:v>19486</c:v>
                </c:pt>
                <c:pt idx="2">
                  <c:v>20676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F2-4047-9F6D-2AEB2D0D73F7}"/>
            </c:ext>
          </c:extLst>
        </c:ser>
        <c:ser>
          <c:idx val="11"/>
          <c:order val="11"/>
          <c:tx>
            <c:strRef>
              <c:f>NaturalBreaksGDP!$A$275</c:f>
              <c:strCache>
                <c:ptCount val="1"/>
                <c:pt idx="0">
                  <c:v>GALICIA</c:v>
                </c:pt>
              </c:strCache>
            </c:strRef>
          </c:tx>
          <c:spPr>
            <a:ln w="25400">
              <a:solidFill>
                <a:srgbClr val="FF950E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NaturalBreaksGDP!$B$275:$D$275</c:f>
              <c:numCache>
                <c:formatCode>General</c:formatCode>
                <c:ptCount val="3"/>
                <c:pt idx="0">
                  <c:v>62906</c:v>
                </c:pt>
                <c:pt idx="1">
                  <c:v>65340</c:v>
                </c:pt>
                <c:pt idx="2">
                  <c:v>71720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BF2-4047-9F6D-2AEB2D0D73F7}"/>
            </c:ext>
          </c:extLst>
        </c:ser>
        <c:ser>
          <c:idx val="12"/>
          <c:order val="12"/>
          <c:tx>
            <c:strRef>
              <c:f>NaturalBreaksGDP!$A$276</c:f>
              <c:strCache>
                <c:ptCount val="1"/>
                <c:pt idx="0">
                  <c:v>LARIOJA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NaturalBreaksGDP!$B$276:$D$276</c:f>
              <c:numCache>
                <c:formatCode>General</c:formatCode>
                <c:ptCount val="3"/>
                <c:pt idx="0">
                  <c:v>7282</c:v>
                </c:pt>
                <c:pt idx="1">
                  <c:v>7110</c:v>
                </c:pt>
                <c:pt idx="2">
                  <c:v>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BF2-4047-9F6D-2AEB2D0D73F7}"/>
            </c:ext>
          </c:extLst>
        </c:ser>
        <c:ser>
          <c:idx val="13"/>
          <c:order val="13"/>
          <c:tx>
            <c:strRef>
              <c:f>NaturalBreaksGDP!$A$277</c:f>
              <c:strCache>
                <c:ptCount val="1"/>
                <c:pt idx="0">
                  <c:v>MARID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NaturalBreaksGDP!$B$277:$D$277</c:f>
              <c:numCache>
                <c:formatCode>General</c:formatCode>
                <c:ptCount val="3"/>
                <c:pt idx="0">
                  <c:v>76816</c:v>
                </c:pt>
                <c:pt idx="1">
                  <c:v>84706</c:v>
                </c:pt>
                <c:pt idx="2">
                  <c:v>102766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BF2-4047-9F6D-2AEB2D0D73F7}"/>
            </c:ext>
          </c:extLst>
        </c:ser>
        <c:ser>
          <c:idx val="14"/>
          <c:order val="14"/>
          <c:tx>
            <c:strRef>
              <c:f>NaturalBreaksGDP!$A$278</c:f>
              <c:strCache>
                <c:ptCount val="1"/>
                <c:pt idx="0">
                  <c:v>MURCIA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NaturalBreaksGDP!$B$278:$D$278</c:f>
              <c:numCache>
                <c:formatCode>General</c:formatCode>
                <c:ptCount val="3"/>
                <c:pt idx="0">
                  <c:v>7802</c:v>
                </c:pt>
                <c:pt idx="1">
                  <c:v>7396</c:v>
                </c:pt>
                <c:pt idx="2">
                  <c:v>10142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BF2-4047-9F6D-2AEB2D0D73F7}"/>
            </c:ext>
          </c:extLst>
        </c:ser>
        <c:ser>
          <c:idx val="15"/>
          <c:order val="15"/>
          <c:tx>
            <c:strRef>
              <c:f>NaturalBreaksGDP!$A$279</c:f>
              <c:strCache>
                <c:ptCount val="1"/>
                <c:pt idx="0">
                  <c:v>NAVARRA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NaturalBreaksGDP!$B$279:$D$279</c:f>
              <c:numCache>
                <c:formatCode>General</c:formatCode>
                <c:ptCount val="3"/>
                <c:pt idx="0">
                  <c:v>15648</c:v>
                </c:pt>
                <c:pt idx="1">
                  <c:v>15238</c:v>
                </c:pt>
                <c:pt idx="2">
                  <c:v>17168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BF2-4047-9F6D-2AEB2D0D73F7}"/>
            </c:ext>
          </c:extLst>
        </c:ser>
        <c:ser>
          <c:idx val="16"/>
          <c:order val="16"/>
          <c:tx>
            <c:strRef>
              <c:f>NaturalBreaksGDP!$A$280</c:f>
              <c:strCache>
                <c:ptCount val="1"/>
                <c:pt idx="0">
                  <c:v>PVASCO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NaturalBreaksGDP!$B$263:$D$263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NaturalBreaksGDP!$B$280:$D$280</c:f>
              <c:numCache>
                <c:formatCode>General</c:formatCode>
                <c:ptCount val="3"/>
                <c:pt idx="0">
                  <c:v>58136</c:v>
                </c:pt>
                <c:pt idx="1">
                  <c:v>56610</c:v>
                </c:pt>
                <c:pt idx="2">
                  <c:v>54010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BF2-4047-9F6D-2AEB2D0D7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56864"/>
        <c:axId val="1"/>
      </c:lineChart>
      <c:catAx>
        <c:axId val="149465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686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1736214942414"/>
          <c:y val="0.14235328424661811"/>
          <c:w val="0.66376373624575846"/>
          <c:h val="0.66194277174677418"/>
        </c:manualLayout>
      </c:layout>
      <c:lineChart>
        <c:grouping val="standard"/>
        <c:varyColors val="0"/>
        <c:ser>
          <c:idx val="0"/>
          <c:order val="0"/>
          <c:tx>
            <c:strRef>
              <c:f>NaturalBreaksGDP!$N$225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NaturalBreaksGDP!$M$226:$M$242</c:f>
              <c:strCache>
                <c:ptCount val="17"/>
                <c:pt idx="0">
                  <c:v>ANDALUCIA</c:v>
                </c:pt>
                <c:pt idx="1">
                  <c:v>ARAGON</c:v>
                </c:pt>
                <c:pt idx="2">
                  <c:v>ASTURIAS</c:v>
                </c:pt>
                <c:pt idx="3">
                  <c:v>BALEARES</c:v>
                </c:pt>
                <c:pt idx="4">
                  <c:v>CANARIAS</c:v>
                </c:pt>
                <c:pt idx="5">
                  <c:v>CANTABRIA</c:v>
                </c:pt>
                <c:pt idx="6">
                  <c:v>CASTILLAYLEON</c:v>
                </c:pt>
                <c:pt idx="7">
                  <c:v>CASTILLALAMANCHA</c:v>
                </c:pt>
                <c:pt idx="8">
                  <c:v>CATALUÑA</c:v>
                </c:pt>
                <c:pt idx="9">
                  <c:v>COMVALENCIANA</c:v>
                </c:pt>
                <c:pt idx="10">
                  <c:v>EXTREMADURA</c:v>
                </c:pt>
                <c:pt idx="11">
                  <c:v>GALICIA</c:v>
                </c:pt>
                <c:pt idx="12">
                  <c:v>LARIOJA</c:v>
                </c:pt>
                <c:pt idx="13">
                  <c:v>MARID</c:v>
                </c:pt>
                <c:pt idx="14">
                  <c:v>MURCIA</c:v>
                </c:pt>
                <c:pt idx="15">
                  <c:v>NAVARRA</c:v>
                </c:pt>
                <c:pt idx="16">
                  <c:v>PVASCO</c:v>
                </c:pt>
              </c:strCache>
            </c:strRef>
          </c:cat>
          <c:val>
            <c:numRef>
              <c:f>NaturalBreaksGDP!$N$226:$N$242</c:f>
              <c:numCache>
                <c:formatCode>General</c:formatCode>
                <c:ptCount val="17"/>
                <c:pt idx="0">
                  <c:v>84.960900829287681</c:v>
                </c:pt>
                <c:pt idx="1">
                  <c:v>95.146798822534635</c:v>
                </c:pt>
                <c:pt idx="2">
                  <c:v>89.481158888956784</c:v>
                </c:pt>
                <c:pt idx="3">
                  <c:v>112.57181845636458</c:v>
                </c:pt>
                <c:pt idx="4">
                  <c:v>89.573635046397641</c:v>
                </c:pt>
                <c:pt idx="5">
                  <c:v>93.665075978548046</c:v>
                </c:pt>
                <c:pt idx="6">
                  <c:v>95.433909585387894</c:v>
                </c:pt>
                <c:pt idx="7">
                  <c:v>101.33522588223776</c:v>
                </c:pt>
                <c:pt idx="8">
                  <c:v>106.79734788251835</c:v>
                </c:pt>
                <c:pt idx="9">
                  <c:v>99.575294342433921</c:v>
                </c:pt>
                <c:pt idx="10">
                  <c:v>88.694631899605014</c:v>
                </c:pt>
                <c:pt idx="11">
                  <c:v>102.44421225866678</c:v>
                </c:pt>
                <c:pt idx="12">
                  <c:v>103.49573702130071</c:v>
                </c:pt>
                <c:pt idx="13">
                  <c:v>35.819988334785904</c:v>
                </c:pt>
                <c:pt idx="14">
                  <c:v>43.214088123698822</c:v>
                </c:pt>
                <c:pt idx="15">
                  <c:v>94.803643590913268</c:v>
                </c:pt>
                <c:pt idx="16">
                  <c:v>105.95648255630677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8-468E-BC88-426CED0D87C6}"/>
            </c:ext>
          </c:extLst>
        </c:ser>
        <c:ser>
          <c:idx val="1"/>
          <c:order val="1"/>
          <c:tx>
            <c:strRef>
              <c:f>NaturalBreaksGDP!$O$225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NaturalBreaksGDP!$M$226:$M$242</c:f>
              <c:strCache>
                <c:ptCount val="17"/>
                <c:pt idx="0">
                  <c:v>ANDALUCIA</c:v>
                </c:pt>
                <c:pt idx="1">
                  <c:v>ARAGON</c:v>
                </c:pt>
                <c:pt idx="2">
                  <c:v>ASTURIAS</c:v>
                </c:pt>
                <c:pt idx="3">
                  <c:v>BALEARES</c:v>
                </c:pt>
                <c:pt idx="4">
                  <c:v>CANARIAS</c:v>
                </c:pt>
                <c:pt idx="5">
                  <c:v>CANTABRIA</c:v>
                </c:pt>
                <c:pt idx="6">
                  <c:v>CASTILLAYLEON</c:v>
                </c:pt>
                <c:pt idx="7">
                  <c:v>CASTILLALAMANCHA</c:v>
                </c:pt>
                <c:pt idx="8">
                  <c:v>CATALUÑA</c:v>
                </c:pt>
                <c:pt idx="9">
                  <c:v>COMVALENCIANA</c:v>
                </c:pt>
                <c:pt idx="10">
                  <c:v>EXTREMADURA</c:v>
                </c:pt>
                <c:pt idx="11">
                  <c:v>GALICIA</c:v>
                </c:pt>
                <c:pt idx="12">
                  <c:v>LARIOJA</c:v>
                </c:pt>
                <c:pt idx="13">
                  <c:v>MARID</c:v>
                </c:pt>
                <c:pt idx="14">
                  <c:v>MURCIA</c:v>
                </c:pt>
                <c:pt idx="15">
                  <c:v>NAVARRA</c:v>
                </c:pt>
                <c:pt idx="16">
                  <c:v>PVASCO</c:v>
                </c:pt>
              </c:strCache>
            </c:strRef>
          </c:cat>
          <c:val>
            <c:numRef>
              <c:f>NaturalBreaksGDP!$O$226:$O$242</c:f>
              <c:numCache>
                <c:formatCode>General</c:formatCode>
                <c:ptCount val="17"/>
                <c:pt idx="0">
                  <c:v>71.972198767216753</c:v>
                </c:pt>
                <c:pt idx="1">
                  <c:v>82.6237321846329</c:v>
                </c:pt>
                <c:pt idx="2">
                  <c:v>80.196034751615059</c:v>
                </c:pt>
                <c:pt idx="3">
                  <c:v>91.765607594518329</c:v>
                </c:pt>
                <c:pt idx="4">
                  <c:v>75.663820418213476</c:v>
                </c:pt>
                <c:pt idx="5">
                  <c:v>81.702620646919058</c:v>
                </c:pt>
                <c:pt idx="6">
                  <c:v>86.7498953292083</c:v>
                </c:pt>
                <c:pt idx="7">
                  <c:v>85.525720490431169</c:v>
                </c:pt>
                <c:pt idx="8">
                  <c:v>91.234499217266944</c:v>
                </c:pt>
                <c:pt idx="9">
                  <c:v>83.66343254570927</c:v>
                </c:pt>
                <c:pt idx="10">
                  <c:v>80.245097596852361</c:v>
                </c:pt>
                <c:pt idx="11">
                  <c:v>92.630661607522271</c:v>
                </c:pt>
                <c:pt idx="12">
                  <c:v>90.275610381664293</c:v>
                </c:pt>
                <c:pt idx="13">
                  <c:v>28.140388024423871</c:v>
                </c:pt>
                <c:pt idx="14">
                  <c:v>29.703299334191957</c:v>
                </c:pt>
                <c:pt idx="15">
                  <c:v>82.579596193407653</c:v>
                </c:pt>
                <c:pt idx="16">
                  <c:v>91.309397275902114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8-468E-BC88-426CED0D87C6}"/>
            </c:ext>
          </c:extLst>
        </c:ser>
        <c:ser>
          <c:idx val="2"/>
          <c:order val="2"/>
          <c:tx>
            <c:strRef>
              <c:f>NaturalBreaksGDP!$P$225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NaturalBreaksGDP!$M$226:$M$242</c:f>
              <c:strCache>
                <c:ptCount val="17"/>
                <c:pt idx="0">
                  <c:v>ANDALUCIA</c:v>
                </c:pt>
                <c:pt idx="1">
                  <c:v>ARAGON</c:v>
                </c:pt>
                <c:pt idx="2">
                  <c:v>ASTURIAS</c:v>
                </c:pt>
                <c:pt idx="3">
                  <c:v>BALEARES</c:v>
                </c:pt>
                <c:pt idx="4">
                  <c:v>CANARIAS</c:v>
                </c:pt>
                <c:pt idx="5">
                  <c:v>CANTABRIA</c:v>
                </c:pt>
                <c:pt idx="6">
                  <c:v>CASTILLAYLEON</c:v>
                </c:pt>
                <c:pt idx="7">
                  <c:v>CASTILLALAMANCHA</c:v>
                </c:pt>
                <c:pt idx="8">
                  <c:v>CATALUÑA</c:v>
                </c:pt>
                <c:pt idx="9">
                  <c:v>COMVALENCIANA</c:v>
                </c:pt>
                <c:pt idx="10">
                  <c:v>EXTREMADURA</c:v>
                </c:pt>
                <c:pt idx="11">
                  <c:v>GALICIA</c:v>
                </c:pt>
                <c:pt idx="12">
                  <c:v>LARIOJA</c:v>
                </c:pt>
                <c:pt idx="13">
                  <c:v>MARID</c:v>
                </c:pt>
                <c:pt idx="14">
                  <c:v>MURCIA</c:v>
                </c:pt>
                <c:pt idx="15">
                  <c:v>NAVARRA</c:v>
                </c:pt>
                <c:pt idx="16">
                  <c:v>PVASCO</c:v>
                </c:pt>
              </c:strCache>
            </c:strRef>
          </c:cat>
          <c:val>
            <c:numRef>
              <c:f>NaturalBreaksGDP!$P$226:$P$242</c:f>
              <c:numCache>
                <c:formatCode>General</c:formatCode>
                <c:ptCount val="17"/>
                <c:pt idx="0">
                  <c:v>69.976204739481275</c:v>
                </c:pt>
                <c:pt idx="1">
                  <c:v>79.255778414517664</c:v>
                </c:pt>
                <c:pt idx="2">
                  <c:v>76.515034397464646</c:v>
                </c:pt>
                <c:pt idx="3">
                  <c:v>91.919437203796775</c:v>
                </c:pt>
                <c:pt idx="4">
                  <c:v>74.213007697376</c:v>
                </c:pt>
                <c:pt idx="5">
                  <c:v>77.453708889444172</c:v>
                </c:pt>
                <c:pt idx="6">
                  <c:v>83.156037943755479</c:v>
                </c:pt>
                <c:pt idx="7">
                  <c:v>82.079115757534296</c:v>
                </c:pt>
                <c:pt idx="8">
                  <c:v>84.857917660932017</c:v>
                </c:pt>
                <c:pt idx="9">
                  <c:v>80.734042981607445</c:v>
                </c:pt>
                <c:pt idx="10">
                  <c:v>78.26320468182827</c:v>
                </c:pt>
                <c:pt idx="11">
                  <c:v>89.852119694026484</c:v>
                </c:pt>
                <c:pt idx="12">
                  <c:v>86.003912727780047</c:v>
                </c:pt>
                <c:pt idx="13">
                  <c:v>25.137909117062001</c:v>
                </c:pt>
                <c:pt idx="14">
                  <c:v>27.50577613817298</c:v>
                </c:pt>
                <c:pt idx="15">
                  <c:v>83.02421824716977</c:v>
                </c:pt>
                <c:pt idx="16">
                  <c:v>76.70003709851342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8-468E-BC88-426CED0D8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45632"/>
        <c:axId val="1"/>
      </c:lineChart>
      <c:catAx>
        <c:axId val="149464563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4563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4827246619585"/>
          <c:y val="0.16322827277687585"/>
          <c:w val="0.62266162392305791"/>
          <c:h val="0.75622212451058946"/>
        </c:manualLayout>
      </c:layout>
      <c:lineChart>
        <c:grouping val="standard"/>
        <c:varyColors val="0"/>
        <c:ser>
          <c:idx val="0"/>
          <c:order val="0"/>
          <c:tx>
            <c:strRef>
              <c:f>NaturalBreaksGDP!$M$245</c:f>
              <c:strCache>
                <c:ptCount val="1"/>
                <c:pt idx="0">
                  <c:v>ANDALUCIA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NaturalBreaksGDP!$N$245:$P$245</c:f>
              <c:numCache>
                <c:formatCode>General</c:formatCode>
                <c:ptCount val="3"/>
                <c:pt idx="0">
                  <c:v>20.15503119887055</c:v>
                </c:pt>
                <c:pt idx="1">
                  <c:v>21.145126293123599</c:v>
                </c:pt>
                <c:pt idx="2">
                  <c:v>26.889599060600347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C-4807-9BEE-606DE3EC3541}"/>
            </c:ext>
          </c:extLst>
        </c:ser>
        <c:ser>
          <c:idx val="1"/>
          <c:order val="1"/>
          <c:tx>
            <c:strRef>
              <c:f>NaturalBreaksGDP!$M$246</c:f>
              <c:strCache>
                <c:ptCount val="1"/>
                <c:pt idx="0">
                  <c:v>ARAGON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NaturalBreaksGDP!$N$246:$P$246</c:f>
              <c:numCache>
                <c:formatCode>General</c:formatCode>
                <c:ptCount val="3"/>
                <c:pt idx="0">
                  <c:v>25.103284453146312</c:v>
                </c:pt>
                <c:pt idx="1">
                  <c:v>26.927668479481159</c:v>
                </c:pt>
                <c:pt idx="2">
                  <c:v>33.875071633237823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1C-4807-9BEE-606DE3EC3541}"/>
            </c:ext>
          </c:extLst>
        </c:ser>
        <c:ser>
          <c:idx val="2"/>
          <c:order val="2"/>
          <c:tx>
            <c:strRef>
              <c:f>NaturalBreaksGDP!$M$247</c:f>
              <c:strCache>
                <c:ptCount val="1"/>
                <c:pt idx="0">
                  <c:v>ASTURIAS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NaturalBreaksGDP!$N$247:$P$247</c:f>
              <c:numCache>
                <c:formatCode>General</c:formatCode>
                <c:ptCount val="3"/>
                <c:pt idx="0">
                  <c:v>23.437745917651263</c:v>
                </c:pt>
                <c:pt idx="1">
                  <c:v>25.816811465062749</c:v>
                </c:pt>
                <c:pt idx="2">
                  <c:v>31.494937002396231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1C-4807-9BEE-606DE3EC3541}"/>
            </c:ext>
          </c:extLst>
        </c:ser>
        <c:ser>
          <c:idx val="3"/>
          <c:order val="3"/>
          <c:tx>
            <c:strRef>
              <c:f>NaturalBreaksGDP!$M$248</c:f>
              <c:strCache>
                <c:ptCount val="1"/>
                <c:pt idx="0">
                  <c:v>BALEARES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NaturalBreaksGDP!$N$248:$P$248</c:f>
              <c:numCache>
                <c:formatCode>General</c:formatCode>
                <c:ptCount val="3"/>
                <c:pt idx="0">
                  <c:v>29.534582847086806</c:v>
                </c:pt>
                <c:pt idx="1">
                  <c:v>30.62069483017833</c:v>
                </c:pt>
                <c:pt idx="2">
                  <c:v>39.471361533478074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1C-4807-9BEE-606DE3EC3541}"/>
            </c:ext>
          </c:extLst>
        </c:ser>
        <c:ser>
          <c:idx val="4"/>
          <c:order val="4"/>
          <c:tx>
            <c:strRef>
              <c:f>NaturalBreaksGDP!$M$249</c:f>
              <c:strCache>
                <c:ptCount val="1"/>
                <c:pt idx="0">
                  <c:v>CANARIAS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NaturalBreaksGDP!$N$249:$P$249</c:f>
              <c:numCache>
                <c:formatCode>General</c:formatCode>
                <c:ptCount val="3"/>
                <c:pt idx="0">
                  <c:v>23.235425594228811</c:v>
                </c:pt>
                <c:pt idx="1">
                  <c:v>24.344487958518542</c:v>
                </c:pt>
                <c:pt idx="2">
                  <c:v>31.953573822375471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1C-4807-9BEE-606DE3EC3541}"/>
            </c:ext>
          </c:extLst>
        </c:ser>
        <c:ser>
          <c:idx val="5"/>
          <c:order val="5"/>
          <c:tx>
            <c:strRef>
              <c:f>NaturalBreaksGDP!$M$250</c:f>
              <c:strCache>
                <c:ptCount val="1"/>
                <c:pt idx="0">
                  <c:v>CANTABRIA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NaturalBreaksGDP!$N$250:$P$250</c:f>
              <c:numCache>
                <c:formatCode>General</c:formatCode>
                <c:ptCount val="3"/>
                <c:pt idx="0">
                  <c:v>23.283139049503724</c:v>
                </c:pt>
                <c:pt idx="1">
                  <c:v>25.211286816275191</c:v>
                </c:pt>
                <c:pt idx="2">
                  <c:v>31.583935756813343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1C-4807-9BEE-606DE3EC3541}"/>
            </c:ext>
          </c:extLst>
        </c:ser>
        <c:ser>
          <c:idx val="6"/>
          <c:order val="6"/>
          <c:tx>
            <c:strRef>
              <c:f>NaturalBreaksGDP!$M$251</c:f>
              <c:strCache>
                <c:ptCount val="1"/>
                <c:pt idx="0">
                  <c:v>CASTILLAYLEON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NaturalBreaksGDP!$N$251:$P$251</c:f>
              <c:numCache>
                <c:formatCode>General</c:formatCode>
                <c:ptCount val="3"/>
                <c:pt idx="0">
                  <c:v>20.047471386172298</c:v>
                </c:pt>
                <c:pt idx="1">
                  <c:v>22.790346564402192</c:v>
                </c:pt>
                <c:pt idx="2">
                  <c:v>28.099584425927766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1C-4807-9BEE-606DE3EC3541}"/>
            </c:ext>
          </c:extLst>
        </c:ser>
        <c:ser>
          <c:idx val="7"/>
          <c:order val="7"/>
          <c:tx>
            <c:strRef>
              <c:f>NaturalBreaksGDP!$M$252</c:f>
              <c:strCache>
                <c:ptCount val="1"/>
                <c:pt idx="0">
                  <c:v>CASTILLALAMANCHA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NaturalBreaksGDP!$N$252:$P$252</c:f>
              <c:numCache>
                <c:formatCode>General</c:formatCode>
                <c:ptCount val="3"/>
                <c:pt idx="0">
                  <c:v>16.9321129655915</c:v>
                </c:pt>
                <c:pt idx="1">
                  <c:v>18.217738165256602</c:v>
                </c:pt>
                <c:pt idx="2">
                  <c:v>24.118388622279628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1C-4807-9BEE-606DE3EC3541}"/>
            </c:ext>
          </c:extLst>
        </c:ser>
        <c:ser>
          <c:idx val="8"/>
          <c:order val="8"/>
          <c:tx>
            <c:strRef>
              <c:f>NaturalBreaksGDP!$M$253</c:f>
              <c:strCache>
                <c:ptCount val="1"/>
                <c:pt idx="0">
                  <c:v>CATALUÑA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NaturalBreaksGDP!$N$253:$P$253</c:f>
              <c:numCache>
                <c:formatCode>General</c:formatCode>
                <c:ptCount val="3"/>
                <c:pt idx="0">
                  <c:v>31.867940562280843</c:v>
                </c:pt>
                <c:pt idx="1">
                  <c:v>34.829111646846059</c:v>
                </c:pt>
                <c:pt idx="2">
                  <c:v>42.329697730097159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1C-4807-9BEE-606DE3EC3541}"/>
            </c:ext>
          </c:extLst>
        </c:ser>
        <c:ser>
          <c:idx val="9"/>
          <c:order val="9"/>
          <c:tx>
            <c:strRef>
              <c:f>NaturalBreaksGDP!$M$254</c:f>
              <c:strCache>
                <c:ptCount val="1"/>
                <c:pt idx="0">
                  <c:v>COMVALENCIANA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NaturalBreaksGDP!$N$254:$P$254</c:f>
              <c:numCache>
                <c:formatCode>General</c:formatCode>
                <c:ptCount val="3"/>
                <c:pt idx="0">
                  <c:v>25.266020107758049</c:v>
                </c:pt>
                <c:pt idx="1">
                  <c:v>26.047781495442038</c:v>
                </c:pt>
                <c:pt idx="2">
                  <c:v>33.253000247495251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1C-4807-9BEE-606DE3EC3541}"/>
            </c:ext>
          </c:extLst>
        </c:ser>
        <c:ser>
          <c:idx val="10"/>
          <c:order val="10"/>
          <c:tx>
            <c:strRef>
              <c:f>NaturalBreaksGDP!$M$255</c:f>
              <c:strCache>
                <c:ptCount val="1"/>
                <c:pt idx="0">
                  <c:v>EXTREMADURA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NaturalBreaksGDP!$N$255:$P$255</c:f>
              <c:numCache>
                <c:formatCode>General</c:formatCode>
                <c:ptCount val="3"/>
                <c:pt idx="0">
                  <c:v>17.118745354108061</c:v>
                </c:pt>
                <c:pt idx="1">
                  <c:v>18.89128531850956</c:v>
                </c:pt>
                <c:pt idx="2">
                  <c:v>24.533298762871322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41C-4807-9BEE-606DE3EC3541}"/>
            </c:ext>
          </c:extLst>
        </c:ser>
        <c:ser>
          <c:idx val="11"/>
          <c:order val="11"/>
          <c:tx>
            <c:strRef>
              <c:f>NaturalBreaksGDP!$M$256</c:f>
              <c:strCache>
                <c:ptCount val="1"/>
                <c:pt idx="0">
                  <c:v>GALICIA</c:v>
                </c:pt>
              </c:strCache>
            </c:strRef>
          </c:tx>
          <c:spPr>
            <a:ln w="25400">
              <a:solidFill>
                <a:srgbClr val="FF950E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NaturalBreaksGDP!$N$256:$P$256</c:f>
              <c:numCache>
                <c:formatCode>General</c:formatCode>
                <c:ptCount val="3"/>
                <c:pt idx="0">
                  <c:v>21.054756374343654</c:v>
                </c:pt>
                <c:pt idx="1">
                  <c:v>23.739006822942169</c:v>
                </c:pt>
                <c:pt idx="2">
                  <c:v>30.563382205846462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41C-4807-9BEE-606DE3EC3541}"/>
            </c:ext>
          </c:extLst>
        </c:ser>
        <c:ser>
          <c:idx val="12"/>
          <c:order val="12"/>
          <c:tx>
            <c:strRef>
              <c:f>NaturalBreaksGDP!$M$257</c:f>
              <c:strCache>
                <c:ptCount val="1"/>
                <c:pt idx="0">
                  <c:v>LARIOJA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NaturalBreaksGDP!$N$257:$P$257</c:f>
              <c:numCache>
                <c:formatCode>General</c:formatCode>
                <c:ptCount val="3"/>
                <c:pt idx="0">
                  <c:v>23.703862350039845</c:v>
                </c:pt>
                <c:pt idx="1">
                  <c:v>26.723607810660397</c:v>
                </c:pt>
                <c:pt idx="2">
                  <c:v>36.045291250899702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41C-4807-9BEE-606DE3EC3541}"/>
            </c:ext>
          </c:extLst>
        </c:ser>
        <c:ser>
          <c:idx val="13"/>
          <c:order val="13"/>
          <c:tx>
            <c:strRef>
              <c:f>NaturalBreaksGDP!$M$258</c:f>
              <c:strCache>
                <c:ptCount val="1"/>
                <c:pt idx="0">
                  <c:v>MARID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NaturalBreaksGDP!$N$258:$P$258</c:f>
              <c:numCache>
                <c:formatCode>General</c:formatCode>
                <c:ptCount val="3"/>
                <c:pt idx="0">
                  <c:v>107.18029325034385</c:v>
                </c:pt>
                <c:pt idx="1">
                  <c:v>101.77239265314161</c:v>
                </c:pt>
                <c:pt idx="2">
                  <c:v>107.74737582339765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41C-4807-9BEE-606DE3EC3541}"/>
            </c:ext>
          </c:extLst>
        </c:ser>
        <c:ser>
          <c:idx val="14"/>
          <c:order val="14"/>
          <c:tx>
            <c:strRef>
              <c:f>NaturalBreaksGDP!$M$259</c:f>
              <c:strCache>
                <c:ptCount val="1"/>
                <c:pt idx="0">
                  <c:v>MURCIA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NaturalBreaksGDP!$N$259:$P$259</c:f>
              <c:numCache>
                <c:formatCode>General</c:formatCode>
                <c:ptCount val="3"/>
                <c:pt idx="0">
                  <c:v>84.518083821082399</c:v>
                </c:pt>
                <c:pt idx="1">
                  <c:v>78.387248389059238</c:v>
                </c:pt>
                <c:pt idx="2">
                  <c:v>83.19679406477573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41C-4807-9BEE-606DE3EC3541}"/>
            </c:ext>
          </c:extLst>
        </c:ser>
        <c:ser>
          <c:idx val="15"/>
          <c:order val="15"/>
          <c:tx>
            <c:strRef>
              <c:f>NaturalBreaksGDP!$M$260</c:f>
              <c:strCache>
                <c:ptCount val="1"/>
                <c:pt idx="0">
                  <c:v>NAVARRA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NaturalBreaksGDP!$N$260:$P$260</c:f>
              <c:numCache>
                <c:formatCode>General</c:formatCode>
                <c:ptCount val="3"/>
                <c:pt idx="0">
                  <c:v>21.328966096422015</c:v>
                </c:pt>
                <c:pt idx="1">
                  <c:v>21.943447218748741</c:v>
                </c:pt>
                <c:pt idx="2">
                  <c:v>27.467453523911981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41C-4807-9BEE-606DE3EC3541}"/>
            </c:ext>
          </c:extLst>
        </c:ser>
        <c:ser>
          <c:idx val="16"/>
          <c:order val="16"/>
          <c:tx>
            <c:strRef>
              <c:f>NaturalBreaksGDP!$M$261</c:f>
              <c:strCache>
                <c:ptCount val="1"/>
                <c:pt idx="0">
                  <c:v>PVASCO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NaturalBreaksGDP!$N$244:$P$244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NaturalBreaksGDP!$N$261:$P$261</c:f>
              <c:numCache>
                <c:formatCode>General</c:formatCode>
                <c:ptCount val="3"/>
                <c:pt idx="0">
                  <c:v>29.627576129565828</c:v>
                </c:pt>
                <c:pt idx="1">
                  <c:v>27.882994474014556</c:v>
                </c:pt>
                <c:pt idx="2">
                  <c:v>26.560530280864004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41C-4807-9BEE-606DE3EC3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36480"/>
        <c:axId val="1"/>
      </c:lineChart>
      <c:catAx>
        <c:axId val="1494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3648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17792732983639"/>
          <c:y val="0.16424634684814743"/>
          <c:w val="0.63296837289142616"/>
          <c:h val="0.75470156842882941"/>
        </c:manualLayout>
      </c:layout>
      <c:lineChart>
        <c:grouping val="standard"/>
        <c:varyColors val="0"/>
        <c:ser>
          <c:idx val="0"/>
          <c:order val="0"/>
          <c:tx>
            <c:strRef>
              <c:f>NaturalBreaksGDP!$M$264</c:f>
              <c:strCache>
                <c:ptCount val="1"/>
                <c:pt idx="0">
                  <c:v>ANDALUCIA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NaturalBreaksGDP!$N$264:$P$264</c:f>
              <c:numCache>
                <c:formatCode>General</c:formatCode>
                <c:ptCount val="3"/>
                <c:pt idx="0">
                  <c:v>22.36540838943603</c:v>
                </c:pt>
                <c:pt idx="1">
                  <c:v>21.044771085392462</c:v>
                </c:pt>
                <c:pt idx="2">
                  <c:v>22.884978436290993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4-482C-B543-28BD6A18A4DC}"/>
            </c:ext>
          </c:extLst>
        </c:ser>
        <c:ser>
          <c:idx val="1"/>
          <c:order val="1"/>
          <c:tx>
            <c:strRef>
              <c:f>NaturalBreaksGDP!$M$265</c:f>
              <c:strCache>
                <c:ptCount val="1"/>
                <c:pt idx="0">
                  <c:v>ARAGON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NaturalBreaksGDP!$N$265:$P$265</c:f>
              <c:numCache>
                <c:formatCode>General</c:formatCode>
                <c:ptCount val="3"/>
                <c:pt idx="0">
                  <c:v>22.834869976893824</c:v>
                </c:pt>
                <c:pt idx="1">
                  <c:v>22.524448541535289</c:v>
                </c:pt>
                <c:pt idx="2">
                  <c:v>25.784909264565425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4-482C-B543-28BD6A18A4DC}"/>
            </c:ext>
          </c:extLst>
        </c:ser>
        <c:ser>
          <c:idx val="2"/>
          <c:order val="2"/>
          <c:tx>
            <c:strRef>
              <c:f>NaturalBreaksGDP!$M$266</c:f>
              <c:strCache>
                <c:ptCount val="1"/>
                <c:pt idx="0">
                  <c:v>ASTURIAS</c:v>
                </c:pt>
              </c:strCache>
            </c:strRef>
          </c:tx>
          <c:spPr>
            <a:ln w="25400">
              <a:solidFill>
                <a:srgbClr val="579D1C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NaturalBreaksGDP!$N$266:$P$266</c:f>
              <c:numCache>
                <c:formatCode>General</c:formatCode>
                <c:ptCount val="3"/>
                <c:pt idx="0">
                  <c:v>22.478609214748488</c:v>
                </c:pt>
                <c:pt idx="1">
                  <c:v>22.016781762827655</c:v>
                </c:pt>
                <c:pt idx="2">
                  <c:v>24.107211872922626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4-482C-B543-28BD6A18A4DC}"/>
            </c:ext>
          </c:extLst>
        </c:ser>
        <c:ser>
          <c:idx val="3"/>
          <c:order val="3"/>
          <c:tx>
            <c:strRef>
              <c:f>NaturalBreaksGDP!$M$267</c:f>
              <c:strCache>
                <c:ptCount val="1"/>
                <c:pt idx="0">
                  <c:v>BALEARES</c:v>
                </c:pt>
              </c:strCache>
            </c:strRef>
          </c:tx>
          <c:spPr>
            <a:ln w="25400">
              <a:solidFill>
                <a:srgbClr val="4B1F6F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NaturalBreaksGDP!$N$267:$P$267</c:f>
              <c:numCache>
                <c:formatCode>General</c:formatCode>
                <c:ptCount val="3"/>
                <c:pt idx="0">
                  <c:v>31.88907240940901</c:v>
                </c:pt>
                <c:pt idx="1">
                  <c:v>30.140096959280498</c:v>
                </c:pt>
                <c:pt idx="2">
                  <c:v>35.396089064595941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4-482C-B543-28BD6A18A4DC}"/>
            </c:ext>
          </c:extLst>
        </c:ser>
        <c:ser>
          <c:idx val="4"/>
          <c:order val="4"/>
          <c:tx>
            <c:strRef>
              <c:f>NaturalBreaksGDP!$M$268</c:f>
              <c:strCache>
                <c:ptCount val="1"/>
                <c:pt idx="0">
                  <c:v>CANARIAS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NaturalBreaksGDP!$N$268:$P$268</c:f>
              <c:numCache>
                <c:formatCode>General</c:formatCode>
                <c:ptCount val="3"/>
                <c:pt idx="0">
                  <c:v>25.411759718839598</c:v>
                </c:pt>
                <c:pt idx="1">
                  <c:v>23.970611005577943</c:v>
                </c:pt>
                <c:pt idx="2">
                  <c:v>28.166314931638173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44-482C-B543-28BD6A18A4DC}"/>
            </c:ext>
          </c:extLst>
        </c:ser>
        <c:ser>
          <c:idx val="5"/>
          <c:order val="5"/>
          <c:tx>
            <c:strRef>
              <c:f>NaturalBreaksGDP!$M$269</c:f>
              <c:strCache>
                <c:ptCount val="1"/>
                <c:pt idx="0">
                  <c:v>CANTABRIA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NaturalBreaksGDP!$N$269:$P$269</c:f>
              <c:numCache>
                <c:formatCode>General</c:formatCode>
                <c:ptCount val="3"/>
                <c:pt idx="0">
                  <c:v>21.826439778884044</c:v>
                </c:pt>
                <c:pt idx="1">
                  <c:v>21.523555175369321</c:v>
                </c:pt>
                <c:pt idx="2">
                  <c:v>23.512179150259783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44-482C-B543-28BD6A18A4DC}"/>
            </c:ext>
          </c:extLst>
        </c:ser>
        <c:ser>
          <c:idx val="6"/>
          <c:order val="6"/>
          <c:tx>
            <c:strRef>
              <c:f>NaturalBreaksGDP!$M$270</c:f>
              <c:strCache>
                <c:ptCount val="1"/>
                <c:pt idx="0">
                  <c:v>CASTILLAYLEON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NaturalBreaksGDP!$N$270:$P$270</c:f>
              <c:numCache>
                <c:formatCode>General</c:formatCode>
                <c:ptCount val="3"/>
                <c:pt idx="0">
                  <c:v>19.97943167287757</c:v>
                </c:pt>
                <c:pt idx="1">
                  <c:v>20.066156653488228</c:v>
                </c:pt>
                <c:pt idx="2">
                  <c:v>21.994384535252479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44-482C-B543-28BD6A18A4DC}"/>
            </c:ext>
          </c:extLst>
        </c:ser>
        <c:ser>
          <c:idx val="7"/>
          <c:order val="7"/>
          <c:tx>
            <c:strRef>
              <c:f>NaturalBreaksGDP!$M$271</c:f>
              <c:strCache>
                <c:ptCount val="1"/>
                <c:pt idx="0">
                  <c:v>CASTILLALAMANCHA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NaturalBreaksGDP!$N$271:$P$271</c:f>
              <c:numCache>
                <c:formatCode>General</c:formatCode>
                <c:ptCount val="3"/>
                <c:pt idx="0">
                  <c:v>16.648230629925116</c:v>
                </c:pt>
                <c:pt idx="1">
                  <c:v>16.556953053130041</c:v>
                </c:pt>
                <c:pt idx="2">
                  <c:v>18.934972992583237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44-482C-B543-28BD6A18A4DC}"/>
            </c:ext>
          </c:extLst>
        </c:ser>
        <c:ser>
          <c:idx val="8"/>
          <c:order val="8"/>
          <c:tx>
            <c:strRef>
              <c:f>NaturalBreaksGDP!$M$272</c:f>
              <c:strCache>
                <c:ptCount val="1"/>
                <c:pt idx="0">
                  <c:v>CATALUÑA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NaturalBreaksGDP!$N$272:$P$272</c:f>
              <c:numCache>
                <c:formatCode>General</c:formatCode>
                <c:ptCount val="3"/>
                <c:pt idx="0">
                  <c:v>31.35463801442625</c:v>
                </c:pt>
                <c:pt idx="1">
                  <c:v>30.375220515161455</c:v>
                </c:pt>
                <c:pt idx="2">
                  <c:v>34.007382378904765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44-482C-B543-28BD6A18A4DC}"/>
            </c:ext>
          </c:extLst>
        </c:ser>
        <c:ser>
          <c:idx val="9"/>
          <c:order val="9"/>
          <c:tx>
            <c:strRef>
              <c:f>NaturalBreaksGDP!$M$273</c:f>
              <c:strCache>
                <c:ptCount val="1"/>
                <c:pt idx="0">
                  <c:v>COMVALENCIANA</c:v>
                </c:pt>
              </c:strCache>
            </c:strRef>
          </c:tx>
          <c:spPr>
            <a:ln w="25400">
              <a:solidFill>
                <a:srgbClr val="A3238E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NaturalBreaksGDP!$N$273:$P$273</c:f>
              <c:numCache>
                <c:formatCode>General</c:formatCode>
                <c:ptCount val="3"/>
                <c:pt idx="0">
                  <c:v>24.710508845532679</c:v>
                </c:pt>
                <c:pt idx="1">
                  <c:v>23.829920304386633</c:v>
                </c:pt>
                <c:pt idx="2">
                  <c:v>27.696398003120098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44-482C-B543-28BD6A18A4DC}"/>
            </c:ext>
          </c:extLst>
        </c:ser>
        <c:ser>
          <c:idx val="10"/>
          <c:order val="10"/>
          <c:tx>
            <c:strRef>
              <c:f>NaturalBreaksGDP!$M$274</c:f>
              <c:strCache>
                <c:ptCount val="1"/>
                <c:pt idx="0">
                  <c:v>EXTREMADURA</c:v>
                </c:pt>
              </c:strCache>
            </c:strRef>
          </c:tx>
          <c:spPr>
            <a:ln w="25400">
              <a:solidFill>
                <a:srgbClr val="7DA7D8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NaturalBreaksGDP!$N$274:$P$274</c:f>
              <c:numCache>
                <c:formatCode>General</c:formatCode>
                <c:ptCount val="3"/>
                <c:pt idx="0">
                  <c:v>17.807430512031949</c:v>
                </c:pt>
                <c:pt idx="1">
                  <c:v>17.584579426601572</c:v>
                </c:pt>
                <c:pt idx="2">
                  <c:v>19.145862656493076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44-482C-B543-28BD6A18A4DC}"/>
            </c:ext>
          </c:extLst>
        </c:ser>
        <c:ser>
          <c:idx val="11"/>
          <c:order val="11"/>
          <c:tx>
            <c:strRef>
              <c:f>NaturalBreaksGDP!$M$275</c:f>
              <c:strCache>
                <c:ptCount val="1"/>
                <c:pt idx="0">
                  <c:v>GALICIA</c:v>
                </c:pt>
              </c:strCache>
            </c:strRef>
          </c:tx>
          <c:spPr>
            <a:ln w="25400">
              <a:solidFill>
                <a:srgbClr val="FF950E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NaturalBreaksGDP!$N$275:$P$275</c:f>
              <c:numCache>
                <c:formatCode>General</c:formatCode>
                <c:ptCount val="3"/>
                <c:pt idx="0">
                  <c:v>22.594174419728112</c:v>
                </c:pt>
                <c:pt idx="1">
                  <c:v>23.490939055142231</c:v>
                </c:pt>
                <c:pt idx="2">
                  <c:v>26.481175362463858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A44-482C-B543-28BD6A18A4DC}"/>
            </c:ext>
          </c:extLst>
        </c:ser>
        <c:ser>
          <c:idx val="12"/>
          <c:order val="12"/>
          <c:tx>
            <c:strRef>
              <c:f>NaturalBreaksGDP!$M$276</c:f>
              <c:strCache>
                <c:ptCount val="1"/>
                <c:pt idx="0">
                  <c:v>LARIOJA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NaturalBreaksGDP!$N$276:$P$276</c:f>
              <c:numCache>
                <c:formatCode>General</c:formatCode>
                <c:ptCount val="3"/>
                <c:pt idx="0">
                  <c:v>22.935360833509186</c:v>
                </c:pt>
                <c:pt idx="1">
                  <c:v>21.970958780503633</c:v>
                </c:pt>
                <c:pt idx="2">
                  <c:v>24.865163088454917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A44-482C-B543-28BD6A18A4DC}"/>
            </c:ext>
          </c:extLst>
        </c:ser>
        <c:ser>
          <c:idx val="13"/>
          <c:order val="13"/>
          <c:tx>
            <c:strRef>
              <c:f>NaturalBreaksGDP!$M$277</c:f>
              <c:strCache>
                <c:ptCount val="1"/>
                <c:pt idx="0">
                  <c:v>MARID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NaturalBreaksGDP!$N$277:$P$277</c:f>
              <c:numCache>
                <c:formatCode>General</c:formatCode>
                <c:ptCount val="3"/>
                <c:pt idx="0">
                  <c:v>12.248155904406472</c:v>
                </c:pt>
                <c:pt idx="1">
                  <c:v>13.034579968485327</c:v>
                </c:pt>
                <c:pt idx="2">
                  <c:v>15.792699268992548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A44-482C-B543-28BD6A18A4DC}"/>
            </c:ext>
          </c:extLst>
        </c:ser>
        <c:ser>
          <c:idx val="14"/>
          <c:order val="14"/>
          <c:tx>
            <c:strRef>
              <c:f>NaturalBreaksGDP!$M$278</c:f>
              <c:strCache>
                <c:ptCount val="1"/>
                <c:pt idx="0">
                  <c:v>MURCIA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NaturalBreaksGDP!$N$278:$P$278</c:f>
              <c:numCache>
                <c:formatCode>General</c:formatCode>
                <c:ptCount val="3"/>
                <c:pt idx="0">
                  <c:v>5.4708300697912993</c:v>
                </c:pt>
                <c:pt idx="1">
                  <c:v>5.0161111031985506</c:v>
                </c:pt>
                <c:pt idx="2">
                  <c:v>6.8980386635679221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A44-482C-B543-28BD6A18A4DC}"/>
            </c:ext>
          </c:extLst>
        </c:ser>
        <c:ser>
          <c:idx val="15"/>
          <c:order val="15"/>
          <c:tx>
            <c:strRef>
              <c:f>NaturalBreaksGDP!$M$279</c:f>
              <c:strCache>
                <c:ptCount val="1"/>
                <c:pt idx="0">
                  <c:v>NAVARRA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NaturalBreaksGDP!$N$279:$P$279</c:f>
              <c:numCache>
                <c:formatCode>General</c:formatCode>
                <c:ptCount val="3"/>
                <c:pt idx="0">
                  <c:v>25.223372239783227</c:v>
                </c:pt>
                <c:pt idx="1">
                  <c:v>23.640713286149129</c:v>
                </c:pt>
                <c:pt idx="2">
                  <c:v>26.690131429619704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A44-482C-B543-28BD6A18A4DC}"/>
            </c:ext>
          </c:extLst>
        </c:ser>
        <c:ser>
          <c:idx val="16"/>
          <c:order val="16"/>
          <c:tx>
            <c:strRef>
              <c:f>NaturalBreaksGDP!$M$280</c:f>
              <c:strCache>
                <c:ptCount val="1"/>
                <c:pt idx="0">
                  <c:v>PVASCO</c:v>
                </c:pt>
              </c:strCache>
            </c:strRef>
          </c:tx>
          <c:spPr>
            <a:ln w="25400">
              <a:solidFill>
                <a:srgbClr val="B6C5DF"/>
              </a:solidFill>
              <a:prstDash val="solid"/>
            </a:ln>
          </c:spPr>
          <c:marker>
            <c:symbol val="none"/>
          </c:marker>
          <c:cat>
            <c:numRef>
              <c:f>NaturalBreaksGDP!$N$263:$P$263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NaturalBreaksGDP!$N$280:$P$280</c:f>
              <c:numCache>
                <c:formatCode>General</c:formatCode>
                <c:ptCount val="3"/>
                <c:pt idx="0">
                  <c:v>26.950849098238756</c:v>
                </c:pt>
                <c:pt idx="1">
                  <c:v>25.812858825412331</c:v>
                </c:pt>
                <c:pt idx="2">
                  <c:v>24.615364982831682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A44-482C-B543-28BD6A18A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34400"/>
        <c:axId val="1"/>
      </c:lineChart>
      <c:catAx>
        <c:axId val="149463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34400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MADRID</a:t>
            </a:r>
          </a:p>
        </c:rich>
      </c:tx>
      <c:layout>
        <c:manualLayout>
          <c:xMode val="edge"/>
          <c:yMode val="edge"/>
          <c:x val="2.3340043269463102E-2"/>
          <c:y val="9.746895616125878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494508802028931"/>
          <c:y val="0.39572396201471061"/>
          <c:w val="0.49552707249013972"/>
          <c:h val="0.53802863801014844"/>
        </c:manualLayout>
      </c:layout>
      <c:radarChart>
        <c:radarStyle val="marker"/>
        <c:varyColors val="0"/>
        <c:ser>
          <c:idx val="0"/>
          <c:order val="0"/>
          <c:tx>
            <c:strRef>
              <c:f>NaturalBreaksGDP!$N$305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NaturalBreaksGDP!$M$306:$M$308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NaturalBreaksGDP!$N$306:$N$308</c:f>
              <c:numCache>
                <c:formatCode>General</c:formatCode>
                <c:ptCount val="3"/>
                <c:pt idx="0">
                  <c:v>35.819988334785897</c:v>
                </c:pt>
                <c:pt idx="1">
                  <c:v>107.18029325034399</c:v>
                </c:pt>
                <c:pt idx="2">
                  <c:v>12.2481559044065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9-4BC8-957C-DD60C5652FCF}"/>
            </c:ext>
          </c:extLst>
        </c:ser>
        <c:ser>
          <c:idx val="1"/>
          <c:order val="1"/>
          <c:tx>
            <c:strRef>
              <c:f>NaturalBreaksGDP!$O$305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NaturalBreaksGDP!$M$306:$M$308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NaturalBreaksGDP!$O$306:$O$308</c:f>
              <c:numCache>
                <c:formatCode>General</c:formatCode>
                <c:ptCount val="3"/>
                <c:pt idx="0">
                  <c:v>28.140388024423871</c:v>
                </c:pt>
                <c:pt idx="1">
                  <c:v>101.77239265314161</c:v>
                </c:pt>
                <c:pt idx="2">
                  <c:v>13.034579968485327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9-4BC8-957C-DD60C5652FCF}"/>
            </c:ext>
          </c:extLst>
        </c:ser>
        <c:ser>
          <c:idx val="2"/>
          <c:order val="2"/>
          <c:tx>
            <c:strRef>
              <c:f>NaturalBreaksGDP!$P$305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NaturalBreaksGDP!$M$306:$M$308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NaturalBreaksGDP!$P$306:$P$308</c:f>
              <c:numCache>
                <c:formatCode>General</c:formatCode>
                <c:ptCount val="3"/>
                <c:pt idx="0">
                  <c:v>25.137909117062001</c:v>
                </c:pt>
                <c:pt idx="1">
                  <c:v>107.74737582339765</c:v>
                </c:pt>
                <c:pt idx="2">
                  <c:v>15.792699268992548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89-4BC8-957C-DD60C5652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48544"/>
        <c:axId val="1"/>
      </c:radarChart>
      <c:catAx>
        <c:axId val="149464854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2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48544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06116911991482"/>
          <c:y val="0.30977466519282276"/>
          <c:w val="0.39294920073817746"/>
          <c:h val="0.59934663482959183"/>
        </c:manualLayout>
      </c:layout>
      <c:radarChart>
        <c:radarStyle val="marker"/>
        <c:varyColors val="0"/>
        <c:ser>
          <c:idx val="0"/>
          <c:order val="0"/>
          <c:tx>
            <c:strRef>
              <c:f>NaturalBreaksGDP!$N$323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NaturalBreaksGDP!$M$324:$M$326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NaturalBreaksGDP!$N$324:$N$326</c:f>
              <c:numCache>
                <c:formatCode>General</c:formatCode>
                <c:ptCount val="3"/>
                <c:pt idx="0">
                  <c:v>35.819988334785897</c:v>
                </c:pt>
                <c:pt idx="1">
                  <c:v>107.18029325034399</c:v>
                </c:pt>
                <c:pt idx="2">
                  <c:v>12.2481559044065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7-4813-A665-C87CDA40EE02}"/>
            </c:ext>
          </c:extLst>
        </c:ser>
        <c:ser>
          <c:idx val="1"/>
          <c:order val="1"/>
          <c:tx>
            <c:strRef>
              <c:f>NaturalBreaksGDP!$O$323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NaturalBreaksGDP!$M$324:$M$326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NaturalBreaksGDP!$O$324:$O$326</c:f>
              <c:numCache>
                <c:formatCode>General</c:formatCode>
                <c:ptCount val="3"/>
                <c:pt idx="0">
                  <c:v>28.140388024423871</c:v>
                </c:pt>
                <c:pt idx="1">
                  <c:v>101.77239265314161</c:v>
                </c:pt>
                <c:pt idx="2">
                  <c:v>13.034579968485327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B7-4813-A665-C87CDA40EE02}"/>
            </c:ext>
          </c:extLst>
        </c:ser>
        <c:ser>
          <c:idx val="2"/>
          <c:order val="2"/>
          <c:tx>
            <c:strRef>
              <c:f>NaturalBreaksGDP!$P$323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NaturalBreaksGDP!$M$324:$M$326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NaturalBreaksGDP!$P$324:$P$326</c:f>
              <c:numCache>
                <c:formatCode>General</c:formatCode>
                <c:ptCount val="3"/>
                <c:pt idx="0">
                  <c:v>25.137909117062001</c:v>
                </c:pt>
                <c:pt idx="1">
                  <c:v>107.74737582339765</c:v>
                </c:pt>
                <c:pt idx="2">
                  <c:v>15.792699268992548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B7-4813-A665-C87CDA40E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50208"/>
        <c:axId val="1"/>
      </c:radarChart>
      <c:catAx>
        <c:axId val="149465020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15"/>
          <c:min val="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0208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32600036862768"/>
          <c:y val="0.3016859558916048"/>
          <c:w val="0.52464678943632137"/>
          <c:h val="0.5949917463417761"/>
        </c:manualLayout>
      </c:layout>
      <c:radarChart>
        <c:radarStyle val="marker"/>
        <c:varyColors val="0"/>
        <c:ser>
          <c:idx val="0"/>
          <c:order val="0"/>
          <c:tx>
            <c:strRef>
              <c:f>NaturalBreaksGDP!$N$329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NaturalBreaksGDP!$M$330:$M$332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NaturalBreaksGDP!$N$330:$N$332</c:f>
              <c:numCache>
                <c:formatCode>General</c:formatCode>
                <c:ptCount val="3"/>
                <c:pt idx="0">
                  <c:v>99.575294342433921</c:v>
                </c:pt>
                <c:pt idx="1">
                  <c:v>25.266020107758049</c:v>
                </c:pt>
                <c:pt idx="2">
                  <c:v>24.710508845532679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9-4651-8AD8-36D803D3D078}"/>
            </c:ext>
          </c:extLst>
        </c:ser>
        <c:ser>
          <c:idx val="1"/>
          <c:order val="1"/>
          <c:tx>
            <c:strRef>
              <c:f>NaturalBreaksGDP!$O$329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NaturalBreaksGDP!$M$330:$M$332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NaturalBreaksGDP!$O$330:$O$332</c:f>
              <c:numCache>
                <c:formatCode>General</c:formatCode>
                <c:ptCount val="3"/>
                <c:pt idx="0">
                  <c:v>83.66343254570927</c:v>
                </c:pt>
                <c:pt idx="1">
                  <c:v>26.047781495442038</c:v>
                </c:pt>
                <c:pt idx="2">
                  <c:v>23.829920304386633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9-4651-8AD8-36D803D3D078}"/>
            </c:ext>
          </c:extLst>
        </c:ser>
        <c:ser>
          <c:idx val="2"/>
          <c:order val="2"/>
          <c:tx>
            <c:strRef>
              <c:f>NaturalBreaksGDP!$P$329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NaturalBreaksGDP!$M$330:$M$332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NaturalBreaksGDP!$P$330:$P$332</c:f>
              <c:numCache>
                <c:formatCode>General</c:formatCode>
                <c:ptCount val="3"/>
                <c:pt idx="0">
                  <c:v>80.734042981607445</c:v>
                </c:pt>
                <c:pt idx="1">
                  <c:v>33.253000247495251</c:v>
                </c:pt>
                <c:pt idx="2">
                  <c:v>27.696398003120098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9-4651-8AD8-36D803D3D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51456"/>
        <c:axId val="1"/>
      </c:radarChart>
      <c:catAx>
        <c:axId val="149465145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15"/>
          <c:min val="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1456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71436999650882"/>
          <c:y val="0.29458335350819403"/>
          <c:w val="0.56374356573330586"/>
          <c:h val="0.59433483602530379"/>
        </c:manualLayout>
      </c:layout>
      <c:radarChart>
        <c:radarStyle val="marker"/>
        <c:varyColors val="0"/>
        <c:ser>
          <c:idx val="0"/>
          <c:order val="0"/>
          <c:tx>
            <c:strRef>
              <c:f>NaturalBreaksGDP!$N$335</c:f>
              <c:strCache>
                <c:ptCount val="1"/>
                <c:pt idx="0">
                  <c:v>2008</c:v>
                </c:pt>
              </c:strCache>
            </c:strRef>
          </c:tx>
          <c:spPr>
            <a:ln w="25400">
              <a:solidFill>
                <a:srgbClr val="1B75BC"/>
              </a:solidFill>
              <a:prstDash val="solid"/>
            </a:ln>
          </c:spPr>
          <c:marker>
            <c:symbol val="none"/>
          </c:marker>
          <c:cat>
            <c:strRef>
              <c:f>NaturalBreaksGDP!$M$336:$M$338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NaturalBreaksGDP!$N$336:$N$338</c:f>
              <c:numCache>
                <c:formatCode>General</c:formatCode>
                <c:ptCount val="3"/>
                <c:pt idx="0">
                  <c:v>93.665075978548046</c:v>
                </c:pt>
                <c:pt idx="1">
                  <c:v>23.283139049503724</c:v>
                </c:pt>
                <c:pt idx="2">
                  <c:v>21.826439778884044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2-482A-A409-C6E2F8731886}"/>
            </c:ext>
          </c:extLst>
        </c:ser>
        <c:ser>
          <c:idx val="1"/>
          <c:order val="1"/>
          <c:tx>
            <c:strRef>
              <c:f>NaturalBreaksGDP!$O$335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C06616"/>
              </a:solidFill>
              <a:prstDash val="solid"/>
            </a:ln>
          </c:spPr>
          <c:marker>
            <c:symbol val="none"/>
          </c:marker>
          <c:cat>
            <c:strRef>
              <c:f>NaturalBreaksGDP!$M$336:$M$338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NaturalBreaksGDP!$O$336:$O$338</c:f>
              <c:numCache>
                <c:formatCode>General</c:formatCode>
                <c:ptCount val="3"/>
                <c:pt idx="0">
                  <c:v>81.702620646919058</c:v>
                </c:pt>
                <c:pt idx="1">
                  <c:v>25.211286816275191</c:v>
                </c:pt>
                <c:pt idx="2">
                  <c:v>21.523555175369321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2-482A-A409-C6E2F8731886}"/>
            </c:ext>
          </c:extLst>
        </c:ser>
        <c:ser>
          <c:idx val="2"/>
          <c:order val="2"/>
          <c:tx>
            <c:strRef>
              <c:f>NaturalBreaksGDP!$P$335</c:f>
              <c:strCache>
                <c:ptCount val="1"/>
                <c:pt idx="0">
                  <c:v>2017</c:v>
                </c:pt>
              </c:strCache>
            </c:strRef>
          </c:tx>
          <c:spPr>
            <a:ln w="25400">
              <a:solidFill>
                <a:srgbClr val="65C295"/>
              </a:solidFill>
              <a:prstDash val="solid"/>
            </a:ln>
          </c:spPr>
          <c:marker>
            <c:symbol val="none"/>
          </c:marker>
          <c:cat>
            <c:strRef>
              <c:f>NaturalBreaksGDP!$M$336:$M$338</c:f>
              <c:strCache>
                <c:ptCount val="3"/>
                <c:pt idx="0">
                  <c:v>G1</c:v>
                </c:pt>
                <c:pt idx="1">
                  <c:v>G2</c:v>
                </c:pt>
                <c:pt idx="2">
                  <c:v>G3</c:v>
                </c:pt>
              </c:strCache>
            </c:strRef>
          </c:cat>
          <c:val>
            <c:numRef>
              <c:f>NaturalBreaksGDP!$P$336:$P$338</c:f>
              <c:numCache>
                <c:formatCode>General</c:formatCode>
                <c:ptCount val="3"/>
                <c:pt idx="0">
                  <c:v>77.453708889444172</c:v>
                </c:pt>
                <c:pt idx="1">
                  <c:v>31.583935756813343</c:v>
                </c:pt>
                <c:pt idx="2">
                  <c:v>23.512179150259783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2-482A-A409-C6E2F8731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58112"/>
        <c:axId val="1"/>
      </c:radarChart>
      <c:catAx>
        <c:axId val="149465811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15"/>
          <c:min val="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8112"/>
        <c:crossesAt val="1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38175206268351E-2"/>
          <c:y val="7.9704903319643056E-2"/>
          <c:w val="0.82751770300599536"/>
          <c:h val="0.858687491763621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NaturalBreaksGDP!$A$25</c:f>
              <c:strCache>
                <c:ptCount val="1"/>
                <c:pt idx="0">
                  <c:v>ANDALUCÍA</c:v>
                </c:pt>
              </c:strCache>
            </c:strRef>
          </c:tx>
          <c:spPr>
            <a:solidFill>
              <a:srgbClr val="3C6F9C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NaturalBreaksGDP!$B$25:$D$25</c:f>
              <c:numCache>
                <c:formatCode>#,##0</c:formatCode>
                <c:ptCount val="3"/>
                <c:pt idx="0">
                  <c:v>18625</c:v>
                </c:pt>
                <c:pt idx="1">
                  <c:v>16666</c:v>
                </c:pt>
                <c:pt idx="2">
                  <c:v>18470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2-4FF3-9A4F-A6BBF4A33E7E}"/>
            </c:ext>
          </c:extLst>
        </c:ser>
        <c:ser>
          <c:idx val="1"/>
          <c:order val="1"/>
          <c:tx>
            <c:strRef>
              <c:f>NaturalBreaksGDP!$A$26</c:f>
              <c:strCache>
                <c:ptCount val="1"/>
                <c:pt idx="0">
                  <c:v>ARAGÓN</c:v>
                </c:pt>
              </c:strCache>
            </c:strRef>
          </c:tx>
          <c:spPr>
            <a:solidFill>
              <a:srgbClr val="AB413E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NaturalBreaksGDP!$B$26:$D$26</c:f>
              <c:numCache>
                <c:formatCode>#,##0</c:formatCode>
                <c:ptCount val="3"/>
                <c:pt idx="0">
                  <c:v>26650</c:v>
                </c:pt>
                <c:pt idx="1">
                  <c:v>24267</c:v>
                </c:pt>
                <c:pt idx="2">
                  <c:v>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2-4FF3-9A4F-A6BBF4A33E7E}"/>
            </c:ext>
          </c:extLst>
        </c:ser>
        <c:ser>
          <c:idx val="2"/>
          <c:order val="2"/>
          <c:tx>
            <c:strRef>
              <c:f>NaturalBreaksGDP!$A$27</c:f>
              <c:strCache>
                <c:ptCount val="1"/>
                <c:pt idx="0">
                  <c:v>ASTURIAS, PRINCIPADO DE</c:v>
                </c:pt>
              </c:strCache>
            </c:strRef>
          </c:tx>
          <c:spPr>
            <a:solidFill>
              <a:srgbClr val="7C9645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NaturalBreaksGDP!$B$27:$D$27</c:f>
              <c:numCache>
                <c:formatCode>#,##0</c:formatCode>
                <c:ptCount val="3"/>
                <c:pt idx="0">
                  <c:v>22336</c:v>
                </c:pt>
                <c:pt idx="1">
                  <c:v>20005</c:v>
                </c:pt>
                <c:pt idx="2">
                  <c:v>22046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42-4FF3-9A4F-A6BBF4A33E7E}"/>
            </c:ext>
          </c:extLst>
        </c:ser>
        <c:ser>
          <c:idx val="3"/>
          <c:order val="3"/>
          <c:tx>
            <c:strRef>
              <c:f>NaturalBreaksGDP!$A$28</c:f>
              <c:strCache>
                <c:ptCount val="1"/>
                <c:pt idx="0">
                  <c:v>BALEARS, ILLES</c:v>
                </c:pt>
              </c:strCache>
            </c:strRef>
          </c:tx>
          <c:spPr>
            <a:solidFill>
              <a:srgbClr val="745A93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NaturalBreaksGDP!$B$28:$D$28</c:f>
              <c:numCache>
                <c:formatCode>#,##0</c:formatCode>
                <c:ptCount val="3"/>
                <c:pt idx="0">
                  <c:v>25717</c:v>
                </c:pt>
                <c:pt idx="1">
                  <c:v>23224</c:v>
                </c:pt>
                <c:pt idx="2">
                  <c:v>25772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42-4FF3-9A4F-A6BBF4A33E7E}"/>
            </c:ext>
          </c:extLst>
        </c:ser>
        <c:ser>
          <c:idx val="4"/>
          <c:order val="4"/>
          <c:tx>
            <c:strRef>
              <c:f>NaturalBreaksGDP!$A$29</c:f>
              <c:strCache>
                <c:ptCount val="1"/>
                <c:pt idx="0">
                  <c:v>CANARIAS</c:v>
                </c:pt>
              </c:strCache>
            </c:strRef>
          </c:tx>
          <c:spPr>
            <a:solidFill>
              <a:srgbClr val="419CB8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NaturalBreaksGDP!$B$29:$D$29</c:f>
              <c:numCache>
                <c:formatCode>#,##0</c:formatCode>
                <c:ptCount val="3"/>
                <c:pt idx="0">
                  <c:v>21186</c:v>
                </c:pt>
                <c:pt idx="1">
                  <c:v>19017</c:v>
                </c:pt>
                <c:pt idx="2">
                  <c:v>20425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42-4FF3-9A4F-A6BBF4A33E7E}"/>
            </c:ext>
          </c:extLst>
        </c:ser>
        <c:ser>
          <c:idx val="5"/>
          <c:order val="5"/>
          <c:tx>
            <c:strRef>
              <c:f>NaturalBreaksGDP!$A$30</c:f>
              <c:strCache>
                <c:ptCount val="1"/>
                <c:pt idx="0">
                  <c:v>CANTABRIA</c:v>
                </c:pt>
              </c:strCache>
            </c:strRef>
          </c:tx>
          <c:spPr>
            <a:solidFill>
              <a:srgbClr val="CF7A43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NaturalBreaksGDP!$B$30:$D$30</c:f>
              <c:numCache>
                <c:formatCode>#,##0</c:formatCode>
                <c:ptCount val="3"/>
                <c:pt idx="0">
                  <c:v>22850</c:v>
                </c:pt>
                <c:pt idx="1">
                  <c:v>20559</c:v>
                </c:pt>
                <c:pt idx="2">
                  <c:v>22513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42-4FF3-9A4F-A6BBF4A33E7E}"/>
            </c:ext>
          </c:extLst>
        </c:ser>
        <c:ser>
          <c:idx val="6"/>
          <c:order val="6"/>
          <c:tx>
            <c:strRef>
              <c:f>NaturalBreaksGDP!$A$31</c:f>
              <c:strCache>
                <c:ptCount val="1"/>
                <c:pt idx="0">
                  <c:v>CASTILLA Y LEÓN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NaturalBreaksGDP!$B$31:$D$31</c:f>
              <c:numCache>
                <c:formatCode>#,##0</c:formatCode>
                <c:ptCount val="3"/>
                <c:pt idx="0">
                  <c:v>22421</c:v>
                </c:pt>
                <c:pt idx="1">
                  <c:v>21150</c:v>
                </c:pt>
                <c:pt idx="2">
                  <c:v>23555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42-4FF3-9A4F-A6BBF4A33E7E}"/>
            </c:ext>
          </c:extLst>
        </c:ser>
        <c:ser>
          <c:idx val="7"/>
          <c:order val="7"/>
          <c:tx>
            <c:strRef>
              <c:f>NaturalBreaksGDP!$A$32</c:f>
              <c:strCache>
                <c:ptCount val="1"/>
                <c:pt idx="0">
                  <c:v>CASTILLA - LA MANCHA</c:v>
                </c:pt>
              </c:strCache>
            </c:strRef>
          </c:tx>
          <c:spPr>
            <a:solidFill>
              <a:srgbClr val="AB413E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NaturalBreaksGDP!$B$32:$D$32</c:f>
              <c:numCache>
                <c:formatCode>#,##0</c:formatCode>
                <c:ptCount val="3"/>
                <c:pt idx="0">
                  <c:v>19697</c:v>
                </c:pt>
                <c:pt idx="1">
                  <c:v>17864</c:v>
                </c:pt>
                <c:pt idx="2">
                  <c:v>19681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42-4FF3-9A4F-A6BBF4A33E7E}"/>
            </c:ext>
          </c:extLst>
        </c:ser>
        <c:ser>
          <c:idx val="8"/>
          <c:order val="8"/>
          <c:tx>
            <c:strRef>
              <c:f>NaturalBreaksGDP!$A$33</c:f>
              <c:strCache>
                <c:ptCount val="1"/>
                <c:pt idx="0">
                  <c:v>CATALUÑA</c:v>
                </c:pt>
              </c:strCache>
            </c:strRef>
          </c:tx>
          <c:spPr>
            <a:solidFill>
              <a:srgbClr val="9EBC62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NaturalBreaksGDP!$B$33:$D$33</c:f>
              <c:numCache>
                <c:formatCode>#,##0</c:formatCode>
                <c:ptCount val="3"/>
                <c:pt idx="0">
                  <c:v>28332</c:v>
                </c:pt>
                <c:pt idx="1">
                  <c:v>26041</c:v>
                </c:pt>
                <c:pt idx="2">
                  <c:v>29936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42-4FF3-9A4F-A6BBF4A33E7E}"/>
            </c:ext>
          </c:extLst>
        </c:ser>
        <c:ser>
          <c:idx val="9"/>
          <c:order val="9"/>
          <c:tx>
            <c:strRef>
              <c:f>NaturalBreaksGDP!$A$34</c:f>
              <c:strCache>
                <c:ptCount val="1"/>
                <c:pt idx="0">
                  <c:v>COMUNITAT VALENCIANA</c:v>
                </c:pt>
              </c:strCache>
            </c:strRef>
          </c:tx>
          <c:spPr>
            <a:solidFill>
              <a:srgbClr val="745A93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NaturalBreaksGDP!$B$34:$D$34</c:f>
              <c:numCache>
                <c:formatCode>#,##0</c:formatCode>
                <c:ptCount val="3"/>
                <c:pt idx="0">
                  <c:v>21878</c:v>
                </c:pt>
                <c:pt idx="1">
                  <c:v>19288</c:v>
                </c:pt>
                <c:pt idx="2">
                  <c:v>22055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42-4FF3-9A4F-A6BBF4A33E7E}"/>
            </c:ext>
          </c:extLst>
        </c:ser>
        <c:ser>
          <c:idx val="10"/>
          <c:order val="10"/>
          <c:tx>
            <c:strRef>
              <c:f>NaturalBreaksGDP!$A$35</c:f>
              <c:strCache>
                <c:ptCount val="1"/>
                <c:pt idx="0">
                  <c:v>EXTREMADURA</c:v>
                </c:pt>
              </c:strCache>
            </c:strRef>
          </c:tx>
          <c:spPr>
            <a:solidFill>
              <a:srgbClr val="419CB8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NaturalBreaksGDP!$B$35:$D$35</c:f>
              <c:numCache>
                <c:formatCode>#,##0</c:formatCode>
                <c:ptCount val="3"/>
                <c:pt idx="0">
                  <c:v>16633</c:v>
                </c:pt>
                <c:pt idx="1">
                  <c:v>15313</c:v>
                </c:pt>
                <c:pt idx="2">
                  <c:v>17262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42-4FF3-9A4F-A6BBF4A33E7E}"/>
            </c:ext>
          </c:extLst>
        </c:ser>
        <c:ser>
          <c:idx val="11"/>
          <c:order val="11"/>
          <c:tx>
            <c:strRef>
              <c:f>NaturalBreaksGDP!$A$36</c:f>
              <c:strCache>
                <c:ptCount val="1"/>
                <c:pt idx="0">
                  <c:v>GALICIA</c:v>
                </c:pt>
              </c:strCache>
            </c:strRef>
          </c:tx>
          <c:spPr>
            <a:solidFill>
              <a:srgbClr val="F79646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NaturalBreaksGDP!$B$36:$D$36</c:f>
              <c:numCache>
                <c:formatCode>#,##0</c:formatCode>
                <c:ptCount val="3"/>
                <c:pt idx="0">
                  <c:v>21226</c:v>
                </c:pt>
                <c:pt idx="1">
                  <c:v>19533</c:v>
                </c:pt>
                <c:pt idx="2">
                  <c:v>22497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42-4FF3-9A4F-A6BBF4A33E7E}"/>
            </c:ext>
          </c:extLst>
        </c:ser>
        <c:ser>
          <c:idx val="12"/>
          <c:order val="12"/>
          <c:tx>
            <c:strRef>
              <c:f>NaturalBreaksGDP!$A$37</c:f>
              <c:strCache>
                <c:ptCount val="1"/>
                <c:pt idx="0">
                  <c:v>MADRID, COMUNIDAD DE</c:v>
                </c:pt>
              </c:strCache>
            </c:strRef>
          </c:tx>
          <c:spPr>
            <a:solidFill>
              <a:srgbClr val="AAB2D3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NaturalBreaksGDP!$B$37:$D$37</c:f>
              <c:numCache>
                <c:formatCode>#,##0</c:formatCode>
                <c:ptCount val="3"/>
                <c:pt idx="0">
                  <c:v>32155</c:v>
                </c:pt>
                <c:pt idx="1">
                  <c:v>30455</c:v>
                </c:pt>
                <c:pt idx="2">
                  <c:v>33809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42-4FF3-9A4F-A6BBF4A33E7E}"/>
            </c:ext>
          </c:extLst>
        </c:ser>
        <c:ser>
          <c:idx val="13"/>
          <c:order val="13"/>
          <c:tx>
            <c:strRef>
              <c:f>NaturalBreaksGDP!$A$38</c:f>
              <c:strCache>
                <c:ptCount val="1"/>
                <c:pt idx="0">
                  <c:v>MURCIA, REGIÓN DE</c:v>
                </c:pt>
              </c:strCache>
            </c:strRef>
          </c:tx>
          <c:spPr>
            <a:solidFill>
              <a:srgbClr val="D9AAA9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NaturalBreaksGDP!$B$38:$D$38</c:f>
              <c:numCache>
                <c:formatCode>#,##0</c:formatCode>
                <c:ptCount val="3"/>
                <c:pt idx="0">
                  <c:v>20354</c:v>
                </c:pt>
                <c:pt idx="1">
                  <c:v>18168</c:v>
                </c:pt>
                <c:pt idx="2">
                  <c:v>20585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042-4FF3-9A4F-A6BBF4A33E7E}"/>
            </c:ext>
          </c:extLst>
        </c:ser>
        <c:ser>
          <c:idx val="14"/>
          <c:order val="14"/>
          <c:tx>
            <c:strRef>
              <c:f>NaturalBreaksGDP!$A$39</c:f>
              <c:strCache>
                <c:ptCount val="1"/>
                <c:pt idx="0">
                  <c:v>NAVARRA, COMUNIDAD FORAL DE</c:v>
                </c:pt>
              </c:strCache>
            </c:strRef>
          </c:tx>
          <c:spPr>
            <a:solidFill>
              <a:srgbClr val="CCDCB5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NaturalBreaksGDP!$B$39:$D$39</c:f>
              <c:numCache>
                <c:formatCode>#,##0</c:formatCode>
                <c:ptCount val="3"/>
                <c:pt idx="0">
                  <c:v>30128</c:v>
                </c:pt>
                <c:pt idx="1">
                  <c:v>27485</c:v>
                </c:pt>
                <c:pt idx="2">
                  <c:v>30914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042-4FF3-9A4F-A6BBF4A33E7E}"/>
            </c:ext>
          </c:extLst>
        </c:ser>
        <c:ser>
          <c:idx val="15"/>
          <c:order val="15"/>
          <c:tx>
            <c:strRef>
              <c:f>NaturalBreaksGDP!$A$40</c:f>
              <c:strCache>
                <c:ptCount val="1"/>
                <c:pt idx="0">
                  <c:v>PAÍS VASCO</c:v>
                </c:pt>
              </c:strCache>
            </c:strRef>
          </c:tx>
          <c:spPr>
            <a:solidFill>
              <a:srgbClr val="B4B3B6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NaturalBreaksGDP!$B$40:$D$40</c:f>
              <c:numCache>
                <c:formatCode>#,##0</c:formatCode>
                <c:ptCount val="3"/>
                <c:pt idx="0">
                  <c:v>31243</c:v>
                </c:pt>
                <c:pt idx="1">
                  <c:v>29275</c:v>
                </c:pt>
                <c:pt idx="2">
                  <c:v>33088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042-4FF3-9A4F-A6BBF4A33E7E}"/>
            </c:ext>
          </c:extLst>
        </c:ser>
        <c:ser>
          <c:idx val="16"/>
          <c:order val="16"/>
          <c:tx>
            <c:strRef>
              <c:f>NaturalBreaksGDP!$A$41</c:f>
              <c:strCache>
                <c:ptCount val="1"/>
                <c:pt idx="0">
                  <c:v>RIOJA, LA</c:v>
                </c:pt>
              </c:strCache>
            </c:strRef>
          </c:tx>
          <c:spPr>
            <a:solidFill>
              <a:srgbClr val="B6C5DF"/>
            </a:solidFill>
            <a:ln w="25400">
              <a:noFill/>
            </a:ln>
          </c:spPr>
          <c:invertIfNegative val="0"/>
          <c:cat>
            <c:numRef>
              <c:f>NaturalBreaksGDP!$B$24:$D$24</c:f>
              <c:numCache>
                <c:formatCode>General</c:formatCode>
                <c:ptCount val="3"/>
                <c:pt idx="0">
                  <c:v>2008</c:v>
                </c:pt>
                <c:pt idx="1">
                  <c:v>2012</c:v>
                </c:pt>
                <c:pt idx="2">
                  <c:v>2017</c:v>
                </c:pt>
              </c:numCache>
            </c:numRef>
          </c:cat>
          <c:val>
            <c:numRef>
              <c:f>NaturalBreaksGDP!$B$41:$D$41</c:f>
              <c:numCache>
                <c:formatCode>#,##0</c:formatCode>
                <c:ptCount val="3"/>
                <c:pt idx="0">
                  <c:v>25986</c:v>
                </c:pt>
                <c:pt idx="1">
                  <c:v>23917</c:v>
                </c:pt>
                <c:pt idx="2">
                  <c:v>26044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42-4FF3-9A4F-A6BBF4A3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659360"/>
        <c:axId val="1"/>
      </c:barChart>
      <c:catAx>
        <c:axId val="149465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9360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41198293485939"/>
          <c:y val="7.1059422322022281E-2"/>
          <c:w val="0.76635084054304581"/>
          <c:h val="0.802451525246251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val>
            <c:numRef>
              <c:f>NaturalBreaksGDP!$AI$19:$AI$69</c:f>
              <c:numCache>
                <c:formatCode>#,##0</c:formatCode>
                <c:ptCount val="51"/>
                <c:pt idx="0">
                  <c:v>15313</c:v>
                </c:pt>
                <c:pt idx="1">
                  <c:v>16633</c:v>
                </c:pt>
                <c:pt idx="2">
                  <c:v>16666</c:v>
                </c:pt>
                <c:pt idx="3">
                  <c:v>17262</c:v>
                </c:pt>
                <c:pt idx="4">
                  <c:v>17864</c:v>
                </c:pt>
                <c:pt idx="5">
                  <c:v>18168</c:v>
                </c:pt>
                <c:pt idx="6">
                  <c:v>18470</c:v>
                </c:pt>
                <c:pt idx="7">
                  <c:v>18625</c:v>
                </c:pt>
                <c:pt idx="8">
                  <c:v>19017</c:v>
                </c:pt>
                <c:pt idx="9">
                  <c:v>19288</c:v>
                </c:pt>
                <c:pt idx="10">
                  <c:v>19533</c:v>
                </c:pt>
                <c:pt idx="11">
                  <c:v>19681</c:v>
                </c:pt>
                <c:pt idx="12">
                  <c:v>19697</c:v>
                </c:pt>
                <c:pt idx="13">
                  <c:v>20005</c:v>
                </c:pt>
                <c:pt idx="14">
                  <c:v>20354</c:v>
                </c:pt>
                <c:pt idx="15">
                  <c:v>20425</c:v>
                </c:pt>
                <c:pt idx="16">
                  <c:v>20559</c:v>
                </c:pt>
                <c:pt idx="17">
                  <c:v>20585</c:v>
                </c:pt>
                <c:pt idx="18">
                  <c:v>21150</c:v>
                </c:pt>
                <c:pt idx="19">
                  <c:v>21186</c:v>
                </c:pt>
                <c:pt idx="20">
                  <c:v>21226</c:v>
                </c:pt>
                <c:pt idx="21">
                  <c:v>21878</c:v>
                </c:pt>
                <c:pt idx="22">
                  <c:v>22046</c:v>
                </c:pt>
                <c:pt idx="23">
                  <c:v>22055</c:v>
                </c:pt>
                <c:pt idx="24">
                  <c:v>22336</c:v>
                </c:pt>
                <c:pt idx="25">
                  <c:v>22421</c:v>
                </c:pt>
                <c:pt idx="26">
                  <c:v>22497</c:v>
                </c:pt>
                <c:pt idx="27">
                  <c:v>22513</c:v>
                </c:pt>
                <c:pt idx="28">
                  <c:v>22850</c:v>
                </c:pt>
                <c:pt idx="29">
                  <c:v>23224</c:v>
                </c:pt>
                <c:pt idx="30">
                  <c:v>23555</c:v>
                </c:pt>
                <c:pt idx="31">
                  <c:v>23917</c:v>
                </c:pt>
                <c:pt idx="32">
                  <c:v>24267</c:v>
                </c:pt>
                <c:pt idx="33">
                  <c:v>25717</c:v>
                </c:pt>
                <c:pt idx="34">
                  <c:v>25772</c:v>
                </c:pt>
                <c:pt idx="35">
                  <c:v>25986</c:v>
                </c:pt>
                <c:pt idx="36">
                  <c:v>26041</c:v>
                </c:pt>
                <c:pt idx="37">
                  <c:v>26044</c:v>
                </c:pt>
                <c:pt idx="38">
                  <c:v>26650</c:v>
                </c:pt>
                <c:pt idx="39">
                  <c:v>27403</c:v>
                </c:pt>
                <c:pt idx="40">
                  <c:v>27485</c:v>
                </c:pt>
                <c:pt idx="41">
                  <c:v>28332</c:v>
                </c:pt>
                <c:pt idx="42">
                  <c:v>29275</c:v>
                </c:pt>
                <c:pt idx="43">
                  <c:v>29936</c:v>
                </c:pt>
                <c:pt idx="44">
                  <c:v>30128</c:v>
                </c:pt>
                <c:pt idx="45">
                  <c:v>30455</c:v>
                </c:pt>
                <c:pt idx="46">
                  <c:v>30914</c:v>
                </c:pt>
                <c:pt idx="47">
                  <c:v>31243</c:v>
                </c:pt>
                <c:pt idx="48">
                  <c:v>32155</c:v>
                </c:pt>
                <c:pt idx="49">
                  <c:v>33088</c:v>
                </c:pt>
                <c:pt idx="50">
                  <c:v>33809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C-40C9-9878-F7E9C49F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657696"/>
        <c:axId val="1"/>
      </c:barChart>
      <c:catAx>
        <c:axId val="149465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494657696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chart" Target="../charts/chart3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chart" Target="../charts/chart3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4" Type="http://schemas.openxmlformats.org/officeDocument/2006/relationships/chart" Target="../charts/chart3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4" Type="http://schemas.openxmlformats.org/officeDocument/2006/relationships/chart" Target="../charts/chart4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4" Type="http://schemas.openxmlformats.org/officeDocument/2006/relationships/chart" Target="../charts/chart46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4.xml"/><Relationship Id="rId3" Type="http://schemas.openxmlformats.org/officeDocument/2006/relationships/chart" Target="../charts/chart49.xml"/><Relationship Id="rId7" Type="http://schemas.openxmlformats.org/officeDocument/2006/relationships/chart" Target="../charts/chart53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Relationship Id="rId9" Type="http://schemas.openxmlformats.org/officeDocument/2006/relationships/chart" Target="../charts/chart55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8.xml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4" Type="http://schemas.openxmlformats.org/officeDocument/2006/relationships/chart" Target="../charts/chart5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Relationship Id="rId4" Type="http://schemas.openxmlformats.org/officeDocument/2006/relationships/chart" Target="../charts/chart6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Relationship Id="rId4" Type="http://schemas.openxmlformats.org/officeDocument/2006/relationships/chart" Target="../charts/chart67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5.xml"/><Relationship Id="rId3" Type="http://schemas.openxmlformats.org/officeDocument/2006/relationships/chart" Target="../charts/chart70.xml"/><Relationship Id="rId7" Type="http://schemas.openxmlformats.org/officeDocument/2006/relationships/chart" Target="../charts/chart74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3.xml"/><Relationship Id="rId5" Type="http://schemas.openxmlformats.org/officeDocument/2006/relationships/chart" Target="../charts/chart72.xml"/><Relationship Id="rId4" Type="http://schemas.openxmlformats.org/officeDocument/2006/relationships/chart" Target="../charts/chart7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5.xml"/><Relationship Id="rId3" Type="http://schemas.openxmlformats.org/officeDocument/2006/relationships/chart" Target="../charts/chart80.xml"/><Relationship Id="rId7" Type="http://schemas.openxmlformats.org/officeDocument/2006/relationships/chart" Target="../charts/chart84.xml"/><Relationship Id="rId12" Type="http://schemas.openxmlformats.org/officeDocument/2006/relationships/chart" Target="../charts/chart89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3.xml"/><Relationship Id="rId11" Type="http://schemas.openxmlformats.org/officeDocument/2006/relationships/chart" Target="../charts/chart88.xml"/><Relationship Id="rId5" Type="http://schemas.openxmlformats.org/officeDocument/2006/relationships/chart" Target="../charts/chart82.xml"/><Relationship Id="rId10" Type="http://schemas.openxmlformats.org/officeDocument/2006/relationships/chart" Target="../charts/chart87.xml"/><Relationship Id="rId4" Type="http://schemas.openxmlformats.org/officeDocument/2006/relationships/chart" Target="../charts/chart81.xml"/><Relationship Id="rId9" Type="http://schemas.openxmlformats.org/officeDocument/2006/relationships/chart" Target="../charts/chart8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37</xdr:row>
      <xdr:rowOff>95250</xdr:rowOff>
    </xdr:from>
    <xdr:to>
      <xdr:col>24</xdr:col>
      <xdr:colOff>9525</xdr:colOff>
      <xdr:row>59</xdr:row>
      <xdr:rowOff>28575</xdr:rowOff>
    </xdr:to>
    <xdr:graphicFrame macro="">
      <xdr:nvGraphicFramePr>
        <xdr:cNvPr id="204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115</xdr:row>
      <xdr:rowOff>104775</xdr:rowOff>
    </xdr:from>
    <xdr:to>
      <xdr:col>17</xdr:col>
      <xdr:colOff>600075</xdr:colOff>
      <xdr:row>131</xdr:row>
      <xdr:rowOff>152400</xdr:rowOff>
    </xdr:to>
    <xdr:graphicFrame macro="">
      <xdr:nvGraphicFramePr>
        <xdr:cNvPr id="2050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590550</xdr:colOff>
      <xdr:row>115</xdr:row>
      <xdr:rowOff>95250</xdr:rowOff>
    </xdr:from>
    <xdr:to>
      <xdr:col>22</xdr:col>
      <xdr:colOff>180975</xdr:colOff>
      <xdr:row>132</xdr:row>
      <xdr:rowOff>19050</xdr:rowOff>
    </xdr:to>
    <xdr:graphicFrame macro="">
      <xdr:nvGraphicFramePr>
        <xdr:cNvPr id="2051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314325</xdr:colOff>
      <xdr:row>115</xdr:row>
      <xdr:rowOff>57150</xdr:rowOff>
    </xdr:from>
    <xdr:to>
      <xdr:col>30</xdr:col>
      <xdr:colOff>9525</xdr:colOff>
      <xdr:row>139</xdr:row>
      <xdr:rowOff>114300</xdr:rowOff>
    </xdr:to>
    <xdr:graphicFrame macro="">
      <xdr:nvGraphicFramePr>
        <xdr:cNvPr id="2052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352425</xdr:colOff>
      <xdr:row>141</xdr:row>
      <xdr:rowOff>266700</xdr:rowOff>
    </xdr:from>
    <xdr:to>
      <xdr:col>17</xdr:col>
      <xdr:colOff>1447800</xdr:colOff>
      <xdr:row>159</xdr:row>
      <xdr:rowOff>123825</xdr:rowOff>
    </xdr:to>
    <xdr:graphicFrame macro="">
      <xdr:nvGraphicFramePr>
        <xdr:cNvPr id="2053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590550</xdr:colOff>
      <xdr:row>73</xdr:row>
      <xdr:rowOff>123825</xdr:rowOff>
    </xdr:from>
    <xdr:to>
      <xdr:col>29</xdr:col>
      <xdr:colOff>466725</xdr:colOff>
      <xdr:row>95</xdr:row>
      <xdr:rowOff>57150</xdr:rowOff>
    </xdr:to>
    <xdr:graphicFrame macro="">
      <xdr:nvGraphicFramePr>
        <xdr:cNvPr id="2054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37</xdr:row>
      <xdr:rowOff>76200</xdr:rowOff>
    </xdr:from>
    <xdr:to>
      <xdr:col>23</xdr:col>
      <xdr:colOff>723900</xdr:colOff>
      <xdr:row>61</xdr:row>
      <xdr:rowOff>47625</xdr:rowOff>
    </xdr:to>
    <xdr:graphicFrame macro="">
      <xdr:nvGraphicFramePr>
        <xdr:cNvPr id="307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685800</xdr:colOff>
      <xdr:row>115</xdr:row>
      <xdr:rowOff>9525</xdr:rowOff>
    </xdr:from>
    <xdr:to>
      <xdr:col>29</xdr:col>
      <xdr:colOff>295275</xdr:colOff>
      <xdr:row>140</xdr:row>
      <xdr:rowOff>38100</xdr:rowOff>
    </xdr:to>
    <xdr:graphicFrame macro="">
      <xdr:nvGraphicFramePr>
        <xdr:cNvPr id="307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116</xdr:row>
      <xdr:rowOff>171450</xdr:rowOff>
    </xdr:from>
    <xdr:to>
      <xdr:col>20</xdr:col>
      <xdr:colOff>504825</xdr:colOff>
      <xdr:row>139</xdr:row>
      <xdr:rowOff>152400</xdr:rowOff>
    </xdr:to>
    <xdr:graphicFrame macro="">
      <xdr:nvGraphicFramePr>
        <xdr:cNvPr id="3075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190500</xdr:colOff>
      <xdr:row>143</xdr:row>
      <xdr:rowOff>123825</xdr:rowOff>
    </xdr:from>
    <xdr:to>
      <xdr:col>23</xdr:col>
      <xdr:colOff>238125</xdr:colOff>
      <xdr:row>147</xdr:row>
      <xdr:rowOff>1019175</xdr:rowOff>
    </xdr:to>
    <xdr:graphicFrame macro="">
      <xdr:nvGraphicFramePr>
        <xdr:cNvPr id="3076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39</xdr:row>
      <xdr:rowOff>0</xdr:rowOff>
    </xdr:from>
    <xdr:to>
      <xdr:col>24</xdr:col>
      <xdr:colOff>9525</xdr:colOff>
      <xdr:row>63</xdr:row>
      <xdr:rowOff>142875</xdr:rowOff>
    </xdr:to>
    <xdr:graphicFrame macro="">
      <xdr:nvGraphicFramePr>
        <xdr:cNvPr id="409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447675</xdr:colOff>
      <xdr:row>116</xdr:row>
      <xdr:rowOff>38100</xdr:rowOff>
    </xdr:from>
    <xdr:to>
      <xdr:col>30</xdr:col>
      <xdr:colOff>28575</xdr:colOff>
      <xdr:row>146</xdr:row>
      <xdr:rowOff>133350</xdr:rowOff>
    </xdr:to>
    <xdr:graphicFrame macro="">
      <xdr:nvGraphicFramePr>
        <xdr:cNvPr id="4098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118</xdr:row>
      <xdr:rowOff>19050</xdr:rowOff>
    </xdr:from>
    <xdr:to>
      <xdr:col>20</xdr:col>
      <xdr:colOff>247650</xdr:colOff>
      <xdr:row>146</xdr:row>
      <xdr:rowOff>133350</xdr:rowOff>
    </xdr:to>
    <xdr:graphicFrame macro="">
      <xdr:nvGraphicFramePr>
        <xdr:cNvPr id="4099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342900</xdr:colOff>
      <xdr:row>149</xdr:row>
      <xdr:rowOff>19050</xdr:rowOff>
    </xdr:from>
    <xdr:to>
      <xdr:col>23</xdr:col>
      <xdr:colOff>504825</xdr:colOff>
      <xdr:row>153</xdr:row>
      <xdr:rowOff>47625</xdr:rowOff>
    </xdr:to>
    <xdr:graphicFrame macro="">
      <xdr:nvGraphicFramePr>
        <xdr:cNvPr id="4100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39</xdr:row>
      <xdr:rowOff>19050</xdr:rowOff>
    </xdr:from>
    <xdr:to>
      <xdr:col>23</xdr:col>
      <xdr:colOff>723900</xdr:colOff>
      <xdr:row>62</xdr:row>
      <xdr:rowOff>9525</xdr:rowOff>
    </xdr:to>
    <xdr:graphicFrame macro="">
      <xdr:nvGraphicFramePr>
        <xdr:cNvPr id="5121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238125</xdr:colOff>
      <xdr:row>115</xdr:row>
      <xdr:rowOff>38100</xdr:rowOff>
    </xdr:from>
    <xdr:to>
      <xdr:col>30</xdr:col>
      <xdr:colOff>257175</xdr:colOff>
      <xdr:row>144</xdr:row>
      <xdr:rowOff>47625</xdr:rowOff>
    </xdr:to>
    <xdr:graphicFrame macro="">
      <xdr:nvGraphicFramePr>
        <xdr:cNvPr id="512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95250</xdr:colOff>
      <xdr:row>119</xdr:row>
      <xdr:rowOff>123825</xdr:rowOff>
    </xdr:from>
    <xdr:to>
      <xdr:col>21</xdr:col>
      <xdr:colOff>66675</xdr:colOff>
      <xdr:row>144</xdr:row>
      <xdr:rowOff>38100</xdr:rowOff>
    </xdr:to>
    <xdr:graphicFrame macro="">
      <xdr:nvGraphicFramePr>
        <xdr:cNvPr id="5123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381000</xdr:colOff>
      <xdr:row>150</xdr:row>
      <xdr:rowOff>190500</xdr:rowOff>
    </xdr:from>
    <xdr:to>
      <xdr:col>23</xdr:col>
      <xdr:colOff>476250</xdr:colOff>
      <xdr:row>152</xdr:row>
      <xdr:rowOff>1038225</xdr:rowOff>
    </xdr:to>
    <xdr:graphicFrame macro="">
      <xdr:nvGraphicFramePr>
        <xdr:cNvPr id="5124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39</xdr:row>
      <xdr:rowOff>19050</xdr:rowOff>
    </xdr:from>
    <xdr:to>
      <xdr:col>24</xdr:col>
      <xdr:colOff>38100</xdr:colOff>
      <xdr:row>63</xdr:row>
      <xdr:rowOff>0</xdr:rowOff>
    </xdr:to>
    <xdr:graphicFrame macro="">
      <xdr:nvGraphicFramePr>
        <xdr:cNvPr id="6145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600075</xdr:colOff>
      <xdr:row>116</xdr:row>
      <xdr:rowOff>95250</xdr:rowOff>
    </xdr:from>
    <xdr:to>
      <xdr:col>29</xdr:col>
      <xdr:colOff>657225</xdr:colOff>
      <xdr:row>142</xdr:row>
      <xdr:rowOff>133350</xdr:rowOff>
    </xdr:to>
    <xdr:graphicFrame macro="">
      <xdr:nvGraphicFramePr>
        <xdr:cNvPr id="6146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118</xdr:row>
      <xdr:rowOff>28575</xdr:rowOff>
    </xdr:from>
    <xdr:to>
      <xdr:col>20</xdr:col>
      <xdr:colOff>428625</xdr:colOff>
      <xdr:row>142</xdr:row>
      <xdr:rowOff>104775</xdr:rowOff>
    </xdr:to>
    <xdr:graphicFrame macro="">
      <xdr:nvGraphicFramePr>
        <xdr:cNvPr id="6147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304800</xdr:colOff>
      <xdr:row>149</xdr:row>
      <xdr:rowOff>123825</xdr:rowOff>
    </xdr:from>
    <xdr:to>
      <xdr:col>24</xdr:col>
      <xdr:colOff>57150</xdr:colOff>
      <xdr:row>152</xdr:row>
      <xdr:rowOff>1447800</xdr:rowOff>
    </xdr:to>
    <xdr:graphicFrame macro="">
      <xdr:nvGraphicFramePr>
        <xdr:cNvPr id="6148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39</xdr:row>
      <xdr:rowOff>0</xdr:rowOff>
    </xdr:from>
    <xdr:to>
      <xdr:col>24</xdr:col>
      <xdr:colOff>38100</xdr:colOff>
      <xdr:row>62</xdr:row>
      <xdr:rowOff>133350</xdr:rowOff>
    </xdr:to>
    <xdr:graphicFrame macro="">
      <xdr:nvGraphicFramePr>
        <xdr:cNvPr id="716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628650</xdr:colOff>
      <xdr:row>115</xdr:row>
      <xdr:rowOff>28575</xdr:rowOff>
    </xdr:from>
    <xdr:to>
      <xdr:col>29</xdr:col>
      <xdr:colOff>9525</xdr:colOff>
      <xdr:row>142</xdr:row>
      <xdr:rowOff>123825</xdr:rowOff>
    </xdr:to>
    <xdr:graphicFrame macro="">
      <xdr:nvGraphicFramePr>
        <xdr:cNvPr id="7170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117</xdr:row>
      <xdr:rowOff>161925</xdr:rowOff>
    </xdr:from>
    <xdr:to>
      <xdr:col>19</xdr:col>
      <xdr:colOff>552450</xdr:colOff>
      <xdr:row>143</xdr:row>
      <xdr:rowOff>19050</xdr:rowOff>
    </xdr:to>
    <xdr:graphicFrame macro="">
      <xdr:nvGraphicFramePr>
        <xdr:cNvPr id="7171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400050</xdr:colOff>
      <xdr:row>150</xdr:row>
      <xdr:rowOff>190500</xdr:rowOff>
    </xdr:from>
    <xdr:to>
      <xdr:col>23</xdr:col>
      <xdr:colOff>285750</xdr:colOff>
      <xdr:row>152</xdr:row>
      <xdr:rowOff>923925</xdr:rowOff>
    </xdr:to>
    <xdr:graphicFrame macro="">
      <xdr:nvGraphicFramePr>
        <xdr:cNvPr id="7172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38</xdr:row>
      <xdr:rowOff>142875</xdr:rowOff>
    </xdr:from>
    <xdr:to>
      <xdr:col>24</xdr:col>
      <xdr:colOff>19050</xdr:colOff>
      <xdr:row>62</xdr:row>
      <xdr:rowOff>19050</xdr:rowOff>
    </xdr:to>
    <xdr:graphicFrame macro="">
      <xdr:nvGraphicFramePr>
        <xdr:cNvPr id="819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400050</xdr:colOff>
      <xdr:row>116</xdr:row>
      <xdr:rowOff>85725</xdr:rowOff>
    </xdr:from>
    <xdr:to>
      <xdr:col>29</xdr:col>
      <xdr:colOff>314325</xdr:colOff>
      <xdr:row>142</xdr:row>
      <xdr:rowOff>38100</xdr:rowOff>
    </xdr:to>
    <xdr:graphicFrame macro="">
      <xdr:nvGraphicFramePr>
        <xdr:cNvPr id="819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118</xdr:row>
      <xdr:rowOff>28575</xdr:rowOff>
    </xdr:from>
    <xdr:to>
      <xdr:col>20</xdr:col>
      <xdr:colOff>171450</xdr:colOff>
      <xdr:row>140</xdr:row>
      <xdr:rowOff>95250</xdr:rowOff>
    </xdr:to>
    <xdr:graphicFrame macro="">
      <xdr:nvGraphicFramePr>
        <xdr:cNvPr id="8195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352425</xdr:colOff>
      <xdr:row>149</xdr:row>
      <xdr:rowOff>142875</xdr:rowOff>
    </xdr:from>
    <xdr:to>
      <xdr:col>23</xdr:col>
      <xdr:colOff>390525</xdr:colOff>
      <xdr:row>152</xdr:row>
      <xdr:rowOff>1123950</xdr:rowOff>
    </xdr:to>
    <xdr:graphicFrame macro="">
      <xdr:nvGraphicFramePr>
        <xdr:cNvPr id="8196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39</xdr:row>
      <xdr:rowOff>0</xdr:rowOff>
    </xdr:from>
    <xdr:to>
      <xdr:col>23</xdr:col>
      <xdr:colOff>723900</xdr:colOff>
      <xdr:row>64</xdr:row>
      <xdr:rowOff>114300</xdr:rowOff>
    </xdr:to>
    <xdr:graphicFrame macro="">
      <xdr:nvGraphicFramePr>
        <xdr:cNvPr id="921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447675</xdr:colOff>
      <xdr:row>116</xdr:row>
      <xdr:rowOff>0</xdr:rowOff>
    </xdr:from>
    <xdr:to>
      <xdr:col>29</xdr:col>
      <xdr:colOff>238125</xdr:colOff>
      <xdr:row>142</xdr:row>
      <xdr:rowOff>133350</xdr:rowOff>
    </xdr:to>
    <xdr:graphicFrame macro="">
      <xdr:nvGraphicFramePr>
        <xdr:cNvPr id="9218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119</xdr:row>
      <xdr:rowOff>28575</xdr:rowOff>
    </xdr:from>
    <xdr:to>
      <xdr:col>20</xdr:col>
      <xdr:colOff>247650</xdr:colOff>
      <xdr:row>142</xdr:row>
      <xdr:rowOff>47625</xdr:rowOff>
    </xdr:to>
    <xdr:graphicFrame macro="">
      <xdr:nvGraphicFramePr>
        <xdr:cNvPr id="9219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190500</xdr:colOff>
      <xdr:row>149</xdr:row>
      <xdr:rowOff>28575</xdr:rowOff>
    </xdr:from>
    <xdr:to>
      <xdr:col>23</xdr:col>
      <xdr:colOff>561975</xdr:colOff>
      <xdr:row>153</xdr:row>
      <xdr:rowOff>57150</xdr:rowOff>
    </xdr:to>
    <xdr:graphicFrame macro="">
      <xdr:nvGraphicFramePr>
        <xdr:cNvPr id="9220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38</xdr:row>
      <xdr:rowOff>114300</xdr:rowOff>
    </xdr:from>
    <xdr:to>
      <xdr:col>24</xdr:col>
      <xdr:colOff>19050</xdr:colOff>
      <xdr:row>65</xdr:row>
      <xdr:rowOff>0</xdr:rowOff>
    </xdr:to>
    <xdr:graphicFrame macro="">
      <xdr:nvGraphicFramePr>
        <xdr:cNvPr id="11265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323850</xdr:colOff>
      <xdr:row>115</xdr:row>
      <xdr:rowOff>66675</xdr:rowOff>
    </xdr:from>
    <xdr:to>
      <xdr:col>30</xdr:col>
      <xdr:colOff>47625</xdr:colOff>
      <xdr:row>145</xdr:row>
      <xdr:rowOff>114300</xdr:rowOff>
    </xdr:to>
    <xdr:graphicFrame macro="">
      <xdr:nvGraphicFramePr>
        <xdr:cNvPr id="11266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476250</xdr:colOff>
      <xdr:row>118</xdr:row>
      <xdr:rowOff>19050</xdr:rowOff>
    </xdr:from>
    <xdr:to>
      <xdr:col>20</xdr:col>
      <xdr:colOff>76200</xdr:colOff>
      <xdr:row>145</xdr:row>
      <xdr:rowOff>114300</xdr:rowOff>
    </xdr:to>
    <xdr:graphicFrame macro="">
      <xdr:nvGraphicFramePr>
        <xdr:cNvPr id="11267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257175</xdr:colOff>
      <xdr:row>149</xdr:row>
      <xdr:rowOff>38100</xdr:rowOff>
    </xdr:from>
    <xdr:to>
      <xdr:col>24</xdr:col>
      <xdr:colOff>514350</xdr:colOff>
      <xdr:row>152</xdr:row>
      <xdr:rowOff>1447800</xdr:rowOff>
    </xdr:to>
    <xdr:graphicFrame macro="">
      <xdr:nvGraphicFramePr>
        <xdr:cNvPr id="11268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39</xdr:row>
      <xdr:rowOff>0</xdr:rowOff>
    </xdr:from>
    <xdr:to>
      <xdr:col>24</xdr:col>
      <xdr:colOff>19050</xdr:colOff>
      <xdr:row>67</xdr:row>
      <xdr:rowOff>95250</xdr:rowOff>
    </xdr:to>
    <xdr:graphicFrame macro="">
      <xdr:nvGraphicFramePr>
        <xdr:cNvPr id="1228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333375</xdr:colOff>
      <xdr:row>116</xdr:row>
      <xdr:rowOff>76200</xdr:rowOff>
    </xdr:from>
    <xdr:to>
      <xdr:col>30</xdr:col>
      <xdr:colOff>561975</xdr:colOff>
      <xdr:row>147</xdr:row>
      <xdr:rowOff>38100</xdr:rowOff>
    </xdr:to>
    <xdr:graphicFrame macro="">
      <xdr:nvGraphicFramePr>
        <xdr:cNvPr id="12290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117</xdr:row>
      <xdr:rowOff>161925</xdr:rowOff>
    </xdr:from>
    <xdr:to>
      <xdr:col>20</xdr:col>
      <xdr:colOff>66675</xdr:colOff>
      <xdr:row>146</xdr:row>
      <xdr:rowOff>142875</xdr:rowOff>
    </xdr:to>
    <xdr:graphicFrame macro="">
      <xdr:nvGraphicFramePr>
        <xdr:cNvPr id="12291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209550</xdr:colOff>
      <xdr:row>148</xdr:row>
      <xdr:rowOff>142875</xdr:rowOff>
    </xdr:from>
    <xdr:to>
      <xdr:col>24</xdr:col>
      <xdr:colOff>419100</xdr:colOff>
      <xdr:row>153</xdr:row>
      <xdr:rowOff>95250</xdr:rowOff>
    </xdr:to>
    <xdr:graphicFrame macro="">
      <xdr:nvGraphicFramePr>
        <xdr:cNvPr id="12292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41</xdr:row>
      <xdr:rowOff>161925</xdr:rowOff>
    </xdr:from>
    <xdr:to>
      <xdr:col>24</xdr:col>
      <xdr:colOff>9525</xdr:colOff>
      <xdr:row>73</xdr:row>
      <xdr:rowOff>9525</xdr:rowOff>
    </xdr:to>
    <xdr:graphicFrame macro="">
      <xdr:nvGraphicFramePr>
        <xdr:cNvPr id="1331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676275</xdr:colOff>
      <xdr:row>116</xdr:row>
      <xdr:rowOff>114300</xdr:rowOff>
    </xdr:from>
    <xdr:to>
      <xdr:col>30</xdr:col>
      <xdr:colOff>638175</xdr:colOff>
      <xdr:row>147</xdr:row>
      <xdr:rowOff>152400</xdr:rowOff>
    </xdr:to>
    <xdr:graphicFrame macro="">
      <xdr:nvGraphicFramePr>
        <xdr:cNvPr id="1331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118</xdr:row>
      <xdr:rowOff>57150</xdr:rowOff>
    </xdr:from>
    <xdr:to>
      <xdr:col>20</xdr:col>
      <xdr:colOff>571500</xdr:colOff>
      <xdr:row>147</xdr:row>
      <xdr:rowOff>104775</xdr:rowOff>
    </xdr:to>
    <xdr:graphicFrame macro="">
      <xdr:nvGraphicFramePr>
        <xdr:cNvPr id="13315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114300</xdr:colOff>
      <xdr:row>149</xdr:row>
      <xdr:rowOff>28575</xdr:rowOff>
    </xdr:from>
    <xdr:to>
      <xdr:col>23</xdr:col>
      <xdr:colOff>476250</xdr:colOff>
      <xdr:row>153</xdr:row>
      <xdr:rowOff>57150</xdr:rowOff>
    </xdr:to>
    <xdr:graphicFrame macro="">
      <xdr:nvGraphicFramePr>
        <xdr:cNvPr id="13316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314325</xdr:colOff>
      <xdr:row>25</xdr:row>
      <xdr:rowOff>95250</xdr:rowOff>
    </xdr:from>
    <xdr:to>
      <xdr:col>17</xdr:col>
      <xdr:colOff>323850</xdr:colOff>
      <xdr:row>45</xdr:row>
      <xdr:rowOff>76200</xdr:rowOff>
    </xdr:to>
    <xdr:graphicFrame macro="">
      <xdr:nvGraphicFramePr>
        <xdr:cNvPr id="1433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17</xdr:col>
      <xdr:colOff>571500</xdr:colOff>
      <xdr:row>25</xdr:row>
      <xdr:rowOff>104775</xdr:rowOff>
    </xdr:from>
    <xdr:to>
      <xdr:col>24</xdr:col>
      <xdr:colOff>666750</xdr:colOff>
      <xdr:row>45</xdr:row>
      <xdr:rowOff>95250</xdr:rowOff>
    </xdr:to>
    <xdr:graphicFrame macro="">
      <xdr:nvGraphicFramePr>
        <xdr:cNvPr id="14338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13</xdr:col>
      <xdr:colOff>19050</xdr:colOff>
      <xdr:row>48</xdr:row>
      <xdr:rowOff>38100</xdr:rowOff>
    </xdr:from>
    <xdr:to>
      <xdr:col>20</xdr:col>
      <xdr:colOff>123825</xdr:colOff>
      <xdr:row>68</xdr:row>
      <xdr:rowOff>28575</xdr:rowOff>
    </xdr:to>
    <xdr:graphicFrame macro="">
      <xdr:nvGraphicFramePr>
        <xdr:cNvPr id="14339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20</xdr:col>
      <xdr:colOff>390525</xdr:colOff>
      <xdr:row>48</xdr:row>
      <xdr:rowOff>38100</xdr:rowOff>
    </xdr:from>
    <xdr:to>
      <xdr:col>27</xdr:col>
      <xdr:colOff>457200</xdr:colOff>
      <xdr:row>67</xdr:row>
      <xdr:rowOff>142875</xdr:rowOff>
    </xdr:to>
    <xdr:graphicFrame macro="">
      <xdr:nvGraphicFramePr>
        <xdr:cNvPr id="14340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20</xdr:col>
      <xdr:colOff>381000</xdr:colOff>
      <xdr:row>69</xdr:row>
      <xdr:rowOff>19050</xdr:rowOff>
    </xdr:from>
    <xdr:to>
      <xdr:col>27</xdr:col>
      <xdr:colOff>438150</xdr:colOff>
      <xdr:row>89</xdr:row>
      <xdr:rowOff>9525</xdr:rowOff>
    </xdr:to>
    <xdr:graphicFrame macro="">
      <xdr:nvGraphicFramePr>
        <xdr:cNvPr id="14341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704850</xdr:colOff>
      <xdr:row>30</xdr:row>
      <xdr:rowOff>95250</xdr:rowOff>
    </xdr:from>
    <xdr:to>
      <xdr:col>37</xdr:col>
      <xdr:colOff>247650</xdr:colOff>
      <xdr:row>60</xdr:row>
      <xdr:rowOff>0</xdr:rowOff>
    </xdr:to>
    <xdr:graphicFrame macro="">
      <xdr:nvGraphicFramePr>
        <xdr:cNvPr id="14342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209550</xdr:colOff>
      <xdr:row>118</xdr:row>
      <xdr:rowOff>38100</xdr:rowOff>
    </xdr:from>
    <xdr:to>
      <xdr:col>31</xdr:col>
      <xdr:colOff>266700</xdr:colOff>
      <xdr:row>145</xdr:row>
      <xdr:rowOff>104775</xdr:rowOff>
    </xdr:to>
    <xdr:graphicFrame macro="">
      <xdr:nvGraphicFramePr>
        <xdr:cNvPr id="14343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323850</xdr:colOff>
      <xdr:row>118</xdr:row>
      <xdr:rowOff>95250</xdr:rowOff>
    </xdr:from>
    <xdr:to>
      <xdr:col>20</xdr:col>
      <xdr:colOff>628650</xdr:colOff>
      <xdr:row>144</xdr:row>
      <xdr:rowOff>152400</xdr:rowOff>
    </xdr:to>
    <xdr:graphicFrame macro="">
      <xdr:nvGraphicFramePr>
        <xdr:cNvPr id="14344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123825</xdr:colOff>
      <xdr:row>148</xdr:row>
      <xdr:rowOff>142875</xdr:rowOff>
    </xdr:from>
    <xdr:to>
      <xdr:col>23</xdr:col>
      <xdr:colOff>428625</xdr:colOff>
      <xdr:row>165</xdr:row>
      <xdr:rowOff>47625</xdr:rowOff>
    </xdr:to>
    <xdr:graphicFrame macro="">
      <xdr:nvGraphicFramePr>
        <xdr:cNvPr id="14345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42</xdr:row>
      <xdr:rowOff>28575</xdr:rowOff>
    </xdr:from>
    <xdr:to>
      <xdr:col>23</xdr:col>
      <xdr:colOff>19050</xdr:colOff>
      <xdr:row>67</xdr:row>
      <xdr:rowOff>142875</xdr:rowOff>
    </xdr:to>
    <xdr:graphicFrame macro="">
      <xdr:nvGraphicFramePr>
        <xdr:cNvPr id="15361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361950</xdr:colOff>
      <xdr:row>115</xdr:row>
      <xdr:rowOff>66675</xdr:rowOff>
    </xdr:from>
    <xdr:to>
      <xdr:col>30</xdr:col>
      <xdr:colOff>66675</xdr:colOff>
      <xdr:row>142</xdr:row>
      <xdr:rowOff>104775</xdr:rowOff>
    </xdr:to>
    <xdr:graphicFrame macro="">
      <xdr:nvGraphicFramePr>
        <xdr:cNvPr id="1536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117</xdr:row>
      <xdr:rowOff>133350</xdr:rowOff>
    </xdr:from>
    <xdr:to>
      <xdr:col>20</xdr:col>
      <xdr:colOff>190500</xdr:colOff>
      <xdr:row>142</xdr:row>
      <xdr:rowOff>114300</xdr:rowOff>
    </xdr:to>
    <xdr:graphicFrame macro="">
      <xdr:nvGraphicFramePr>
        <xdr:cNvPr id="15363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295275</xdr:colOff>
      <xdr:row>150</xdr:row>
      <xdr:rowOff>0</xdr:rowOff>
    </xdr:from>
    <xdr:to>
      <xdr:col>24</xdr:col>
      <xdr:colOff>95250</xdr:colOff>
      <xdr:row>152</xdr:row>
      <xdr:rowOff>1295400</xdr:rowOff>
    </xdr:to>
    <xdr:graphicFrame macro="">
      <xdr:nvGraphicFramePr>
        <xdr:cNvPr id="15364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40</xdr:row>
      <xdr:rowOff>19050</xdr:rowOff>
    </xdr:from>
    <xdr:to>
      <xdr:col>23</xdr:col>
      <xdr:colOff>190500</xdr:colOff>
      <xdr:row>70</xdr:row>
      <xdr:rowOff>9525</xdr:rowOff>
    </xdr:to>
    <xdr:graphicFrame macro="">
      <xdr:nvGraphicFramePr>
        <xdr:cNvPr id="1740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142875</xdr:colOff>
      <xdr:row>116</xdr:row>
      <xdr:rowOff>66675</xdr:rowOff>
    </xdr:from>
    <xdr:to>
      <xdr:col>30</xdr:col>
      <xdr:colOff>371475</xdr:colOff>
      <xdr:row>143</xdr:row>
      <xdr:rowOff>9525</xdr:rowOff>
    </xdr:to>
    <xdr:graphicFrame macro="">
      <xdr:nvGraphicFramePr>
        <xdr:cNvPr id="17410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118</xdr:row>
      <xdr:rowOff>19050</xdr:rowOff>
    </xdr:from>
    <xdr:to>
      <xdr:col>21</xdr:col>
      <xdr:colOff>38100</xdr:colOff>
      <xdr:row>144</xdr:row>
      <xdr:rowOff>9525</xdr:rowOff>
    </xdr:to>
    <xdr:graphicFrame macro="">
      <xdr:nvGraphicFramePr>
        <xdr:cNvPr id="17411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152400</xdr:colOff>
      <xdr:row>149</xdr:row>
      <xdr:rowOff>28575</xdr:rowOff>
    </xdr:from>
    <xdr:to>
      <xdr:col>24</xdr:col>
      <xdr:colOff>161925</xdr:colOff>
      <xdr:row>153</xdr:row>
      <xdr:rowOff>38100</xdr:rowOff>
    </xdr:to>
    <xdr:graphicFrame macro="">
      <xdr:nvGraphicFramePr>
        <xdr:cNvPr id="17412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41</xdr:row>
      <xdr:rowOff>133350</xdr:rowOff>
    </xdr:from>
    <xdr:to>
      <xdr:col>23</xdr:col>
      <xdr:colOff>47625</xdr:colOff>
      <xdr:row>70</xdr:row>
      <xdr:rowOff>9525</xdr:rowOff>
    </xdr:to>
    <xdr:graphicFrame macro="">
      <xdr:nvGraphicFramePr>
        <xdr:cNvPr id="1843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28575</xdr:colOff>
      <xdr:row>115</xdr:row>
      <xdr:rowOff>66675</xdr:rowOff>
    </xdr:from>
    <xdr:to>
      <xdr:col>29</xdr:col>
      <xdr:colOff>428625</xdr:colOff>
      <xdr:row>142</xdr:row>
      <xdr:rowOff>19050</xdr:rowOff>
    </xdr:to>
    <xdr:graphicFrame macro="">
      <xdr:nvGraphicFramePr>
        <xdr:cNvPr id="1843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</xdr:colOff>
      <xdr:row>117</xdr:row>
      <xdr:rowOff>161925</xdr:rowOff>
    </xdr:from>
    <xdr:to>
      <xdr:col>19</xdr:col>
      <xdr:colOff>628650</xdr:colOff>
      <xdr:row>143</xdr:row>
      <xdr:rowOff>76200</xdr:rowOff>
    </xdr:to>
    <xdr:graphicFrame macro="">
      <xdr:nvGraphicFramePr>
        <xdr:cNvPr id="18435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38100</xdr:colOff>
      <xdr:row>153</xdr:row>
      <xdr:rowOff>66675</xdr:rowOff>
    </xdr:from>
    <xdr:to>
      <xdr:col>19</xdr:col>
      <xdr:colOff>285750</xdr:colOff>
      <xdr:row>178</xdr:row>
      <xdr:rowOff>57150</xdr:rowOff>
    </xdr:to>
    <xdr:graphicFrame macro="">
      <xdr:nvGraphicFramePr>
        <xdr:cNvPr id="18436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38</xdr:row>
      <xdr:rowOff>57150</xdr:rowOff>
    </xdr:from>
    <xdr:to>
      <xdr:col>22</xdr:col>
      <xdr:colOff>723900</xdr:colOff>
      <xdr:row>61</xdr:row>
      <xdr:rowOff>47625</xdr:rowOff>
    </xdr:to>
    <xdr:graphicFrame macro="">
      <xdr:nvGraphicFramePr>
        <xdr:cNvPr id="1945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85725</xdr:colOff>
      <xdr:row>38</xdr:row>
      <xdr:rowOff>57150</xdr:rowOff>
    </xdr:from>
    <xdr:to>
      <xdr:col>34</xdr:col>
      <xdr:colOff>38100</xdr:colOff>
      <xdr:row>61</xdr:row>
      <xdr:rowOff>104775</xdr:rowOff>
    </xdr:to>
    <xdr:graphicFrame macro="">
      <xdr:nvGraphicFramePr>
        <xdr:cNvPr id="19458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73</xdr:row>
      <xdr:rowOff>66675</xdr:rowOff>
    </xdr:from>
    <xdr:to>
      <xdr:col>23</xdr:col>
      <xdr:colOff>47625</xdr:colOff>
      <xdr:row>102</xdr:row>
      <xdr:rowOff>38100</xdr:rowOff>
    </xdr:to>
    <xdr:graphicFrame macro="">
      <xdr:nvGraphicFramePr>
        <xdr:cNvPr id="19459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495300</xdr:colOff>
      <xdr:row>103</xdr:row>
      <xdr:rowOff>133350</xdr:rowOff>
    </xdr:from>
    <xdr:to>
      <xdr:col>44</xdr:col>
      <xdr:colOff>238125</xdr:colOff>
      <xdr:row>132</xdr:row>
      <xdr:rowOff>114300</xdr:rowOff>
    </xdr:to>
    <xdr:graphicFrame macro="">
      <xdr:nvGraphicFramePr>
        <xdr:cNvPr id="19460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428625</xdr:colOff>
      <xdr:row>74</xdr:row>
      <xdr:rowOff>9525</xdr:rowOff>
    </xdr:from>
    <xdr:to>
      <xdr:col>33</xdr:col>
      <xdr:colOff>428625</xdr:colOff>
      <xdr:row>102</xdr:row>
      <xdr:rowOff>0</xdr:rowOff>
    </xdr:to>
    <xdr:graphicFrame macro="">
      <xdr:nvGraphicFramePr>
        <xdr:cNvPr id="19461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266700</xdr:colOff>
      <xdr:row>126</xdr:row>
      <xdr:rowOff>104775</xdr:rowOff>
    </xdr:from>
    <xdr:to>
      <xdr:col>31</xdr:col>
      <xdr:colOff>714375</xdr:colOff>
      <xdr:row>163</xdr:row>
      <xdr:rowOff>133350</xdr:rowOff>
    </xdr:to>
    <xdr:graphicFrame macro="">
      <xdr:nvGraphicFramePr>
        <xdr:cNvPr id="19462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9525</xdr:colOff>
      <xdr:row>127</xdr:row>
      <xdr:rowOff>142875</xdr:rowOff>
    </xdr:from>
    <xdr:to>
      <xdr:col>20</xdr:col>
      <xdr:colOff>342900</xdr:colOff>
      <xdr:row>148</xdr:row>
      <xdr:rowOff>76200</xdr:rowOff>
    </xdr:to>
    <xdr:graphicFrame macro="">
      <xdr:nvGraphicFramePr>
        <xdr:cNvPr id="19463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238125</xdr:colOff>
      <xdr:row>153</xdr:row>
      <xdr:rowOff>123825</xdr:rowOff>
    </xdr:from>
    <xdr:to>
      <xdr:col>21</xdr:col>
      <xdr:colOff>57150</xdr:colOff>
      <xdr:row>176</xdr:row>
      <xdr:rowOff>95250</xdr:rowOff>
    </xdr:to>
    <xdr:graphicFrame macro="">
      <xdr:nvGraphicFramePr>
        <xdr:cNvPr id="19464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40</xdr:row>
      <xdr:rowOff>57150</xdr:rowOff>
    </xdr:from>
    <xdr:to>
      <xdr:col>23</xdr:col>
      <xdr:colOff>723900</xdr:colOff>
      <xdr:row>66</xdr:row>
      <xdr:rowOff>133350</xdr:rowOff>
    </xdr:to>
    <xdr:graphicFrame macro="">
      <xdr:nvGraphicFramePr>
        <xdr:cNvPr id="20481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295275</xdr:colOff>
      <xdr:row>88</xdr:row>
      <xdr:rowOff>85725</xdr:rowOff>
    </xdr:from>
    <xdr:to>
      <xdr:col>17</xdr:col>
      <xdr:colOff>600075</xdr:colOff>
      <xdr:row>106</xdr:row>
      <xdr:rowOff>123825</xdr:rowOff>
    </xdr:to>
    <xdr:graphicFrame macro="">
      <xdr:nvGraphicFramePr>
        <xdr:cNvPr id="2048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224</xdr:row>
      <xdr:rowOff>57150</xdr:rowOff>
    </xdr:from>
    <xdr:to>
      <xdr:col>10</xdr:col>
      <xdr:colOff>180975</xdr:colOff>
      <xdr:row>242</xdr:row>
      <xdr:rowOff>9525</xdr:rowOff>
    </xdr:to>
    <xdr:graphicFrame macro="">
      <xdr:nvGraphicFramePr>
        <xdr:cNvPr id="21505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219075</xdr:colOff>
      <xdr:row>243</xdr:row>
      <xdr:rowOff>19050</xdr:rowOff>
    </xdr:from>
    <xdr:to>
      <xdr:col>10</xdr:col>
      <xdr:colOff>180975</xdr:colOff>
      <xdr:row>261</xdr:row>
      <xdr:rowOff>47625</xdr:rowOff>
    </xdr:to>
    <xdr:graphicFrame macro="">
      <xdr:nvGraphicFramePr>
        <xdr:cNvPr id="21506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219075</xdr:colOff>
      <xdr:row>261</xdr:row>
      <xdr:rowOff>104775</xdr:rowOff>
    </xdr:from>
    <xdr:to>
      <xdr:col>10</xdr:col>
      <xdr:colOff>47625</xdr:colOff>
      <xdr:row>279</xdr:row>
      <xdr:rowOff>152400</xdr:rowOff>
    </xdr:to>
    <xdr:graphicFrame macro="">
      <xdr:nvGraphicFramePr>
        <xdr:cNvPr id="21507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133350</xdr:colOff>
      <xdr:row>211</xdr:row>
      <xdr:rowOff>133350</xdr:rowOff>
    </xdr:from>
    <xdr:to>
      <xdr:col>25</xdr:col>
      <xdr:colOff>133350</xdr:colOff>
      <xdr:row>243</xdr:row>
      <xdr:rowOff>104775</xdr:rowOff>
    </xdr:to>
    <xdr:graphicFrame macro="">
      <xdr:nvGraphicFramePr>
        <xdr:cNvPr id="21508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133350</xdr:colOff>
      <xdr:row>244</xdr:row>
      <xdr:rowOff>38100</xdr:rowOff>
    </xdr:from>
    <xdr:to>
      <xdr:col>25</xdr:col>
      <xdr:colOff>180975</xdr:colOff>
      <xdr:row>272</xdr:row>
      <xdr:rowOff>114300</xdr:rowOff>
    </xdr:to>
    <xdr:graphicFrame macro="">
      <xdr:nvGraphicFramePr>
        <xdr:cNvPr id="21509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142875</xdr:colOff>
      <xdr:row>273</xdr:row>
      <xdr:rowOff>28575</xdr:rowOff>
    </xdr:from>
    <xdr:to>
      <xdr:col>25</xdr:col>
      <xdr:colOff>219075</xdr:colOff>
      <xdr:row>301</xdr:row>
      <xdr:rowOff>76200</xdr:rowOff>
    </xdr:to>
    <xdr:graphicFrame macro="">
      <xdr:nvGraphicFramePr>
        <xdr:cNvPr id="21510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200025</xdr:colOff>
      <xdr:row>297</xdr:row>
      <xdr:rowOff>66675</xdr:rowOff>
    </xdr:from>
    <xdr:to>
      <xdr:col>23</xdr:col>
      <xdr:colOff>438150</xdr:colOff>
      <xdr:row>327</xdr:row>
      <xdr:rowOff>95250</xdr:rowOff>
    </xdr:to>
    <xdr:graphicFrame macro="">
      <xdr:nvGraphicFramePr>
        <xdr:cNvPr id="21511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390525</xdr:colOff>
      <xdr:row>328</xdr:row>
      <xdr:rowOff>104775</xdr:rowOff>
    </xdr:from>
    <xdr:to>
      <xdr:col>22</xdr:col>
      <xdr:colOff>361950</xdr:colOff>
      <xdr:row>346</xdr:row>
      <xdr:rowOff>19050</xdr:rowOff>
    </xdr:to>
    <xdr:graphicFrame macro="">
      <xdr:nvGraphicFramePr>
        <xdr:cNvPr id="21512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962025</xdr:colOff>
      <xdr:row>320</xdr:row>
      <xdr:rowOff>0</xdr:rowOff>
    </xdr:from>
    <xdr:to>
      <xdr:col>11</xdr:col>
      <xdr:colOff>247650</xdr:colOff>
      <xdr:row>341</xdr:row>
      <xdr:rowOff>9525</xdr:rowOff>
    </xdr:to>
    <xdr:graphicFrame macro="">
      <xdr:nvGraphicFramePr>
        <xdr:cNvPr id="21513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962025</xdr:colOff>
      <xdr:row>341</xdr:row>
      <xdr:rowOff>104775</xdr:rowOff>
    </xdr:from>
    <xdr:to>
      <xdr:col>11</xdr:col>
      <xdr:colOff>266700</xdr:colOff>
      <xdr:row>364</xdr:row>
      <xdr:rowOff>66675</xdr:rowOff>
    </xdr:to>
    <xdr:graphicFrame macro="">
      <xdr:nvGraphicFramePr>
        <xdr:cNvPr id="21514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323850</xdr:colOff>
      <xdr:row>13</xdr:row>
      <xdr:rowOff>85725</xdr:rowOff>
    </xdr:from>
    <xdr:to>
      <xdr:col>33</xdr:col>
      <xdr:colOff>76200</xdr:colOff>
      <xdr:row>63</xdr:row>
      <xdr:rowOff>133350</xdr:rowOff>
    </xdr:to>
    <xdr:graphicFrame macro="">
      <xdr:nvGraphicFramePr>
        <xdr:cNvPr id="21515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466725</xdr:colOff>
      <xdr:row>39</xdr:row>
      <xdr:rowOff>142875</xdr:rowOff>
    </xdr:from>
    <xdr:to>
      <xdr:col>30</xdr:col>
      <xdr:colOff>180975</xdr:colOff>
      <xdr:row>40</xdr:row>
      <xdr:rowOff>0</xdr:rowOff>
    </xdr:to>
    <xdr:sp macro="" textlink="">
      <xdr:nvSpPr>
        <xdr:cNvPr id="21516" name="4 Conector recto"/>
        <xdr:cNvSpPr>
          <a:spLocks noChangeShapeType="1"/>
        </xdr:cNvSpPr>
      </xdr:nvSpPr>
      <xdr:spPr bwMode="auto">
        <a:xfrm>
          <a:off x="11334750" y="7762875"/>
          <a:ext cx="14458950" cy="47625"/>
        </a:xfrm>
        <a:prstGeom prst="line">
          <a:avLst/>
        </a:prstGeom>
        <a:noFill/>
        <a:ln w="9360" cap="sq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485775</xdr:colOff>
      <xdr:row>31</xdr:row>
      <xdr:rowOff>180975</xdr:rowOff>
    </xdr:from>
    <xdr:to>
      <xdr:col>30</xdr:col>
      <xdr:colOff>228600</xdr:colOff>
      <xdr:row>31</xdr:row>
      <xdr:rowOff>180975</xdr:rowOff>
    </xdr:to>
    <xdr:sp macro="" textlink="">
      <xdr:nvSpPr>
        <xdr:cNvPr id="21517" name="22 Conector recto"/>
        <xdr:cNvSpPr>
          <a:spLocks noChangeShapeType="1"/>
        </xdr:cNvSpPr>
      </xdr:nvSpPr>
      <xdr:spPr bwMode="auto">
        <a:xfrm flipV="1">
          <a:off x="11353800" y="6276975"/>
          <a:ext cx="14487525" cy="0"/>
        </a:xfrm>
        <a:prstGeom prst="line">
          <a:avLst/>
        </a:prstGeom>
        <a:noFill/>
        <a:ln w="9360" cap="sq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438150</xdr:colOff>
      <xdr:row>27</xdr:row>
      <xdr:rowOff>9525</xdr:rowOff>
    </xdr:from>
    <xdr:to>
      <xdr:col>30</xdr:col>
      <xdr:colOff>285750</xdr:colOff>
      <xdr:row>27</xdr:row>
      <xdr:rowOff>19050</xdr:rowOff>
    </xdr:to>
    <xdr:sp macro="" textlink="">
      <xdr:nvSpPr>
        <xdr:cNvPr id="21518" name="23 Conector recto"/>
        <xdr:cNvSpPr>
          <a:spLocks noChangeShapeType="1"/>
        </xdr:cNvSpPr>
      </xdr:nvSpPr>
      <xdr:spPr bwMode="auto">
        <a:xfrm>
          <a:off x="11306175" y="5343525"/>
          <a:ext cx="14592300" cy="9525"/>
        </a:xfrm>
        <a:prstGeom prst="line">
          <a:avLst/>
        </a:prstGeom>
        <a:noFill/>
        <a:ln w="9360" cap="sq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638175</xdr:colOff>
      <xdr:row>35</xdr:row>
      <xdr:rowOff>152400</xdr:rowOff>
    </xdr:from>
    <xdr:to>
      <xdr:col>52</xdr:col>
      <xdr:colOff>209550</xdr:colOff>
      <xdr:row>68</xdr:row>
      <xdr:rowOff>133350</xdr:rowOff>
    </xdr:to>
    <xdr:graphicFrame macro="">
      <xdr:nvGraphicFramePr>
        <xdr:cNvPr id="21519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504825</xdr:colOff>
      <xdr:row>35</xdr:row>
      <xdr:rowOff>114300</xdr:rowOff>
    </xdr:from>
    <xdr:to>
      <xdr:col>30</xdr:col>
      <xdr:colOff>238125</xdr:colOff>
      <xdr:row>35</xdr:row>
      <xdr:rowOff>180975</xdr:rowOff>
    </xdr:to>
    <xdr:sp macro="" textlink="">
      <xdr:nvSpPr>
        <xdr:cNvPr id="21520" name="26 Conector recto"/>
        <xdr:cNvSpPr>
          <a:spLocks noChangeShapeType="1"/>
        </xdr:cNvSpPr>
      </xdr:nvSpPr>
      <xdr:spPr bwMode="auto">
        <a:xfrm>
          <a:off x="11372850" y="6972300"/>
          <a:ext cx="14478000" cy="66675"/>
        </a:xfrm>
        <a:prstGeom prst="line">
          <a:avLst/>
        </a:prstGeom>
        <a:noFill/>
        <a:ln w="9360" cap="sq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2"/>
  <sheetViews>
    <sheetView topLeftCell="G1" zoomScale="60" zoomScaleNormal="60" workbookViewId="0">
      <selection activeCell="S41" sqref="S41"/>
    </sheetView>
  </sheetViews>
  <sheetFormatPr baseColWidth="10" defaultColWidth="10.85546875" defaultRowHeight="12.75"/>
  <cols>
    <col min="1" max="1" width="61.140625" customWidth="1"/>
    <col min="2" max="12" width="7.28515625" customWidth="1"/>
    <col min="13" max="13" width="24.5703125" customWidth="1"/>
    <col min="14" max="14" width="17.42578125" customWidth="1"/>
    <col min="15" max="15" width="15.85546875" customWidth="1"/>
    <col min="16" max="16" width="13.28515625" customWidth="1"/>
    <col min="17" max="17" width="17.7109375" customWidth="1"/>
    <col min="18" max="18" width="28.140625" customWidth="1"/>
    <col min="19" max="22" width="10.85546875" customWidth="1"/>
    <col min="23" max="23" width="26.7109375" customWidth="1"/>
    <col min="24" max="24" width="15.7109375" customWidth="1"/>
    <col min="25" max="25" width="23.5703125" customWidth="1"/>
    <col min="26" max="26" width="17.7109375" customWidth="1"/>
    <col min="27" max="27" width="14" customWidth="1"/>
    <col min="28" max="28" width="17.7109375" customWidth="1"/>
    <col min="29" max="35" width="14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>
        <v>2018</v>
      </c>
      <c r="C5">
        <v>2017</v>
      </c>
      <c r="D5">
        <v>2016</v>
      </c>
      <c r="E5">
        <v>2015</v>
      </c>
      <c r="F5">
        <v>2014</v>
      </c>
      <c r="G5">
        <v>2013</v>
      </c>
      <c r="H5">
        <v>2012</v>
      </c>
      <c r="I5">
        <v>2011</v>
      </c>
      <c r="J5">
        <v>2010</v>
      </c>
      <c r="K5">
        <v>2009</v>
      </c>
      <c r="L5">
        <v>2008</v>
      </c>
      <c r="N5">
        <v>2018</v>
      </c>
      <c r="O5">
        <v>2017</v>
      </c>
      <c r="P5">
        <v>2016</v>
      </c>
      <c r="Q5">
        <v>2015</v>
      </c>
      <c r="R5">
        <v>2014</v>
      </c>
      <c r="S5">
        <v>2013</v>
      </c>
      <c r="T5">
        <v>2012</v>
      </c>
      <c r="U5">
        <v>2011</v>
      </c>
      <c r="V5">
        <v>2010</v>
      </c>
      <c r="W5">
        <v>2009</v>
      </c>
      <c r="X5">
        <v>2008</v>
      </c>
    </row>
    <row r="6" spans="1:24">
      <c r="A6" t="s">
        <v>4</v>
      </c>
    </row>
    <row r="7" spans="1:24">
      <c r="B7">
        <v>509137</v>
      </c>
      <c r="C7">
        <v>501745</v>
      </c>
      <c r="D7">
        <v>489347</v>
      </c>
      <c r="E7">
        <v>480094</v>
      </c>
      <c r="F7">
        <v>468930</v>
      </c>
      <c r="G7">
        <v>471521</v>
      </c>
      <c r="H7">
        <v>482334</v>
      </c>
      <c r="I7">
        <v>492341</v>
      </c>
      <c r="J7">
        <v>498579</v>
      </c>
      <c r="K7">
        <v>510072</v>
      </c>
      <c r="L7">
        <v>522815</v>
      </c>
      <c r="N7">
        <f t="shared" ref="N7:X7" si="0">B7</f>
        <v>509137</v>
      </c>
      <c r="O7">
        <f t="shared" si="0"/>
        <v>501745</v>
      </c>
      <c r="P7">
        <f t="shared" si="0"/>
        <v>489347</v>
      </c>
      <c r="Q7">
        <f t="shared" si="0"/>
        <v>480094</v>
      </c>
      <c r="R7">
        <f t="shared" si="0"/>
        <v>468930</v>
      </c>
      <c r="S7">
        <f t="shared" si="0"/>
        <v>471521</v>
      </c>
      <c r="T7">
        <f t="shared" si="0"/>
        <v>482334</v>
      </c>
      <c r="U7">
        <f t="shared" si="0"/>
        <v>492341</v>
      </c>
      <c r="V7">
        <f t="shared" si="0"/>
        <v>498579</v>
      </c>
      <c r="W7">
        <f t="shared" si="0"/>
        <v>510072</v>
      </c>
      <c r="X7">
        <f t="shared" si="0"/>
        <v>522815</v>
      </c>
    </row>
    <row r="8" spans="1:24">
      <c r="A8" s="1" t="s">
        <v>5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>
        <v>1</v>
      </c>
      <c r="L8">
        <v>1</v>
      </c>
      <c r="M8" s="1" t="s">
        <v>6</v>
      </c>
      <c r="N8">
        <f t="shared" ref="N8:X8" si="1">SUM(B8:B155)</f>
        <v>58450</v>
      </c>
      <c r="O8">
        <f t="shared" si="1"/>
        <v>55288</v>
      </c>
      <c r="P8">
        <f t="shared" si="1"/>
        <v>53572</v>
      </c>
      <c r="Q8">
        <f t="shared" si="1"/>
        <v>53652</v>
      </c>
      <c r="R8">
        <f t="shared" si="1"/>
        <v>54200</v>
      </c>
      <c r="S8">
        <f t="shared" si="1"/>
        <v>55870</v>
      </c>
      <c r="T8">
        <f t="shared" si="1"/>
        <v>58966</v>
      </c>
      <c r="U8">
        <f t="shared" si="1"/>
        <v>61216</v>
      </c>
      <c r="V8">
        <f t="shared" si="1"/>
        <v>64046</v>
      </c>
      <c r="W8">
        <f t="shared" si="1"/>
        <v>68516</v>
      </c>
      <c r="X8">
        <f t="shared" si="1"/>
        <v>69456</v>
      </c>
    </row>
    <row r="9" spans="1:24">
      <c r="A9" s="1" t="s">
        <v>7</v>
      </c>
      <c r="B9">
        <v>1</v>
      </c>
      <c r="C9">
        <v>3</v>
      </c>
      <c r="D9">
        <v>4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 s="2" t="s">
        <v>8</v>
      </c>
      <c r="N9">
        <f t="shared" ref="N9:X9" si="2">SUM(B156:B167)</f>
        <v>109400</v>
      </c>
      <c r="O9">
        <f t="shared" si="2"/>
        <v>105720</v>
      </c>
      <c r="P9">
        <f t="shared" si="2"/>
        <v>104230</v>
      </c>
      <c r="Q9">
        <f t="shared" si="2"/>
        <v>103398</v>
      </c>
      <c r="R9">
        <f t="shared" si="2"/>
        <v>105388</v>
      </c>
      <c r="S9">
        <f t="shared" si="2"/>
        <v>109834</v>
      </c>
      <c r="T9">
        <f t="shared" si="2"/>
        <v>122578</v>
      </c>
      <c r="U9">
        <f t="shared" si="2"/>
        <v>131150</v>
      </c>
      <c r="V9">
        <f t="shared" si="2"/>
        <v>135902</v>
      </c>
      <c r="W9">
        <f t="shared" si="2"/>
        <v>151220</v>
      </c>
      <c r="X9">
        <f t="shared" si="2"/>
        <v>174032</v>
      </c>
    </row>
    <row r="10" spans="1:2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3" t="s">
        <v>10</v>
      </c>
      <c r="N10">
        <f t="shared" ref="N10:X10" si="3">SUM(B168:B220)</f>
        <v>424028</v>
      </c>
      <c r="O10">
        <f t="shared" si="3"/>
        <v>425380</v>
      </c>
      <c r="P10">
        <f t="shared" si="3"/>
        <v>419840</v>
      </c>
      <c r="Q10">
        <f t="shared" si="3"/>
        <v>419678</v>
      </c>
      <c r="R10">
        <f t="shared" si="3"/>
        <v>417544</v>
      </c>
      <c r="S10">
        <f t="shared" si="3"/>
        <v>422212</v>
      </c>
      <c r="T10">
        <f t="shared" si="3"/>
        <v>426620</v>
      </c>
      <c r="U10">
        <f t="shared" si="3"/>
        <v>432524</v>
      </c>
      <c r="V10">
        <f t="shared" si="3"/>
        <v>439904</v>
      </c>
      <c r="W10">
        <f t="shared" si="3"/>
        <v>449174</v>
      </c>
      <c r="X10">
        <f t="shared" si="3"/>
        <v>453380</v>
      </c>
    </row>
    <row r="11" spans="1:24">
      <c r="A11" s="1" t="s">
        <v>11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 s="4" t="s">
        <v>12</v>
      </c>
      <c r="N11">
        <f t="shared" ref="N11:X11" si="4">SUM(B221:B239)</f>
        <v>14370</v>
      </c>
      <c r="O11">
        <f t="shared" si="4"/>
        <v>13558</v>
      </c>
      <c r="P11">
        <f t="shared" si="4"/>
        <v>12654</v>
      </c>
      <c r="Q11">
        <f t="shared" si="4"/>
        <v>12004</v>
      </c>
      <c r="R11">
        <f t="shared" si="4"/>
        <v>11156</v>
      </c>
      <c r="S11">
        <f t="shared" si="4"/>
        <v>10866</v>
      </c>
      <c r="T11">
        <f t="shared" si="4"/>
        <v>10696</v>
      </c>
      <c r="U11">
        <f t="shared" si="4"/>
        <v>10634</v>
      </c>
      <c r="V11">
        <f t="shared" si="4"/>
        <v>10578</v>
      </c>
      <c r="W11">
        <f t="shared" si="4"/>
        <v>10272</v>
      </c>
      <c r="X11">
        <f t="shared" si="4"/>
        <v>9966</v>
      </c>
    </row>
    <row r="12" spans="1:24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 s="5" t="s">
        <v>14</v>
      </c>
      <c r="N12">
        <f t="shared" ref="N12:X12" si="5">SUM(B240:B252)</f>
        <v>25354</v>
      </c>
      <c r="O12">
        <f t="shared" si="5"/>
        <v>25198</v>
      </c>
      <c r="P12">
        <f t="shared" si="5"/>
        <v>24756</v>
      </c>
      <c r="Q12">
        <f t="shared" si="5"/>
        <v>23726</v>
      </c>
      <c r="R12">
        <f t="shared" si="5"/>
        <v>22780</v>
      </c>
      <c r="S12">
        <f t="shared" si="5"/>
        <v>23148</v>
      </c>
      <c r="T12">
        <f t="shared" si="5"/>
        <v>22628</v>
      </c>
      <c r="U12">
        <f t="shared" si="5"/>
        <v>22362</v>
      </c>
      <c r="V12">
        <f t="shared" si="5"/>
        <v>22206</v>
      </c>
      <c r="W12">
        <f t="shared" si="5"/>
        <v>21796</v>
      </c>
      <c r="X12">
        <f t="shared" si="5"/>
        <v>21274</v>
      </c>
    </row>
    <row r="13" spans="1:24">
      <c r="A13" s="1" t="s">
        <v>15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6" t="s">
        <v>16</v>
      </c>
      <c r="N13">
        <f t="shared" ref="N13:X13" si="6">SUM(B253:B256)</f>
        <v>49586</v>
      </c>
      <c r="O13">
        <f t="shared" si="6"/>
        <v>46750</v>
      </c>
      <c r="P13">
        <f t="shared" si="6"/>
        <v>43366</v>
      </c>
      <c r="Q13">
        <f t="shared" si="6"/>
        <v>39798</v>
      </c>
      <c r="R13">
        <f t="shared" si="6"/>
        <v>36052</v>
      </c>
      <c r="S13">
        <f t="shared" si="6"/>
        <v>33550</v>
      </c>
      <c r="T13">
        <f t="shared" si="6"/>
        <v>33638</v>
      </c>
      <c r="U13">
        <f t="shared" si="6"/>
        <v>32770</v>
      </c>
      <c r="V13">
        <f t="shared" si="6"/>
        <v>32502</v>
      </c>
      <c r="W13">
        <f t="shared" si="6"/>
        <v>32712</v>
      </c>
      <c r="X13">
        <f t="shared" si="6"/>
        <v>33270</v>
      </c>
    </row>
    <row r="14" spans="1:24">
      <c r="A14" s="1" t="s">
        <v>17</v>
      </c>
      <c r="B14">
        <v>15</v>
      </c>
      <c r="C14">
        <v>15</v>
      </c>
      <c r="D14">
        <v>13</v>
      </c>
      <c r="E14">
        <v>17</v>
      </c>
      <c r="F14">
        <v>10</v>
      </c>
      <c r="G14">
        <v>9</v>
      </c>
      <c r="H14">
        <v>12</v>
      </c>
      <c r="I14">
        <v>12</v>
      </c>
      <c r="J14">
        <v>13</v>
      </c>
      <c r="K14">
        <v>15</v>
      </c>
      <c r="L14">
        <v>12</v>
      </c>
      <c r="M14" s="7" t="s">
        <v>18</v>
      </c>
      <c r="N14">
        <f t="shared" ref="N14:X14" si="7">SUM(B257:B303)</f>
        <v>169352</v>
      </c>
      <c r="O14">
        <f t="shared" si="7"/>
        <v>166574</v>
      </c>
      <c r="P14">
        <f t="shared" si="7"/>
        <v>161726</v>
      </c>
      <c r="Q14">
        <f t="shared" si="7"/>
        <v>156452</v>
      </c>
      <c r="R14">
        <f t="shared" si="7"/>
        <v>149602</v>
      </c>
      <c r="S14">
        <f t="shared" si="7"/>
        <v>152636</v>
      </c>
      <c r="T14">
        <f t="shared" si="7"/>
        <v>155200</v>
      </c>
      <c r="U14">
        <f t="shared" si="7"/>
        <v>160820</v>
      </c>
      <c r="V14">
        <f t="shared" si="7"/>
        <v>163400</v>
      </c>
      <c r="W14">
        <f t="shared" si="7"/>
        <v>159708</v>
      </c>
      <c r="X14">
        <f t="shared" si="7"/>
        <v>162172</v>
      </c>
    </row>
    <row r="15" spans="1:24">
      <c r="A15" s="1" t="s">
        <v>19</v>
      </c>
      <c r="B15">
        <v>6</v>
      </c>
      <c r="C15">
        <v>5</v>
      </c>
      <c r="D15">
        <v>3</v>
      </c>
      <c r="E15">
        <v>4</v>
      </c>
      <c r="F15">
        <v>3</v>
      </c>
      <c r="G15">
        <v>2</v>
      </c>
      <c r="H15">
        <v>3</v>
      </c>
      <c r="I15">
        <v>3</v>
      </c>
      <c r="J15">
        <v>4</v>
      </c>
      <c r="K15">
        <v>4</v>
      </c>
      <c r="L15">
        <v>3</v>
      </c>
      <c r="M15" s="8" t="s">
        <v>20</v>
      </c>
      <c r="N15">
        <f t="shared" ref="N15:X15" si="8">SUM(B304:B322)</f>
        <v>79884</v>
      </c>
      <c r="O15">
        <f t="shared" si="8"/>
        <v>78542</v>
      </c>
      <c r="P15">
        <f t="shared" si="8"/>
        <v>75652</v>
      </c>
      <c r="Q15">
        <f t="shared" si="8"/>
        <v>72560</v>
      </c>
      <c r="R15">
        <f t="shared" si="8"/>
        <v>67354</v>
      </c>
      <c r="S15">
        <f t="shared" si="8"/>
        <v>65360</v>
      </c>
      <c r="T15">
        <f t="shared" si="8"/>
        <v>64920</v>
      </c>
      <c r="U15">
        <f t="shared" si="8"/>
        <v>63082</v>
      </c>
      <c r="V15">
        <f t="shared" si="8"/>
        <v>58886</v>
      </c>
      <c r="W15">
        <f t="shared" si="8"/>
        <v>57822</v>
      </c>
      <c r="X15">
        <f t="shared" si="8"/>
        <v>55424</v>
      </c>
    </row>
    <row r="16" spans="1:24">
      <c r="A16" s="1" t="s">
        <v>21</v>
      </c>
      <c r="B16">
        <v>9</v>
      </c>
      <c r="C16">
        <v>10</v>
      </c>
      <c r="D16">
        <v>10</v>
      </c>
      <c r="E16">
        <v>13</v>
      </c>
      <c r="F16">
        <v>7</v>
      </c>
      <c r="G16">
        <v>7</v>
      </c>
      <c r="H16">
        <v>9</v>
      </c>
      <c r="I16">
        <v>9</v>
      </c>
      <c r="J16">
        <v>9</v>
      </c>
      <c r="K16">
        <v>11</v>
      </c>
      <c r="L16">
        <v>9</v>
      </c>
      <c r="M16" s="9" t="s">
        <v>22</v>
      </c>
      <c r="N16">
        <f t="shared" ref="N16:X16" si="9">SUM(B323:B340)</f>
        <v>87850</v>
      </c>
      <c r="O16">
        <f t="shared" si="9"/>
        <v>86480</v>
      </c>
      <c r="P16">
        <f t="shared" si="9"/>
        <v>82898</v>
      </c>
      <c r="Q16">
        <f t="shared" si="9"/>
        <v>78920</v>
      </c>
      <c r="R16">
        <f t="shared" si="9"/>
        <v>73784</v>
      </c>
      <c r="S16">
        <f t="shared" si="9"/>
        <v>69566</v>
      </c>
      <c r="T16">
        <f t="shared" si="9"/>
        <v>69422</v>
      </c>
      <c r="U16">
        <f t="shared" si="9"/>
        <v>70124</v>
      </c>
      <c r="V16">
        <f t="shared" si="9"/>
        <v>69734</v>
      </c>
      <c r="W16">
        <f t="shared" si="9"/>
        <v>68924</v>
      </c>
      <c r="X16">
        <f t="shared" si="9"/>
        <v>66656</v>
      </c>
    </row>
    <row r="17" spans="1:34">
      <c r="A17" s="1" t="s">
        <v>23</v>
      </c>
      <c r="B17">
        <v>378</v>
      </c>
      <c r="C17">
        <v>357</v>
      </c>
      <c r="D17">
        <v>362</v>
      </c>
      <c r="E17">
        <v>378</v>
      </c>
      <c r="F17">
        <v>396</v>
      </c>
      <c r="G17">
        <v>415</v>
      </c>
      <c r="H17">
        <v>431</v>
      </c>
      <c r="I17">
        <v>457</v>
      </c>
      <c r="J17">
        <v>461</v>
      </c>
      <c r="K17">
        <v>483</v>
      </c>
      <c r="L17">
        <v>489</v>
      </c>
      <c r="M17" s="10"/>
      <c r="N17" s="10">
        <v>2008</v>
      </c>
      <c r="O17" s="10">
        <v>2009</v>
      </c>
      <c r="P17" s="10">
        <v>2010</v>
      </c>
      <c r="Q17" s="10">
        <v>2011</v>
      </c>
      <c r="R17" s="10">
        <v>2012</v>
      </c>
      <c r="S17" s="10">
        <v>2013</v>
      </c>
      <c r="T17" s="10">
        <v>2014</v>
      </c>
      <c r="U17" s="10">
        <v>2015</v>
      </c>
      <c r="V17" s="10">
        <v>2016</v>
      </c>
      <c r="W17" s="10">
        <v>2017</v>
      </c>
    </row>
    <row r="18" spans="1:34">
      <c r="A18" s="1" t="s">
        <v>24</v>
      </c>
      <c r="B18">
        <v>336</v>
      </c>
      <c r="C18">
        <v>319</v>
      </c>
      <c r="D18">
        <v>326</v>
      </c>
      <c r="E18">
        <v>340</v>
      </c>
      <c r="F18">
        <v>359</v>
      </c>
      <c r="G18">
        <v>379</v>
      </c>
      <c r="H18">
        <v>399</v>
      </c>
      <c r="I18">
        <v>419</v>
      </c>
      <c r="J18">
        <v>423</v>
      </c>
      <c r="K18">
        <v>447</v>
      </c>
      <c r="L18">
        <v>454</v>
      </c>
      <c r="M18" s="1" t="s">
        <v>6</v>
      </c>
      <c r="N18">
        <f t="shared" ref="N18:N26" si="10">X8</f>
        <v>69456</v>
      </c>
      <c r="O18">
        <f t="shared" ref="O18:O26" si="11">W8</f>
        <v>68516</v>
      </c>
      <c r="P18">
        <f t="shared" ref="P18:P26" si="12">V8</f>
        <v>64046</v>
      </c>
      <c r="Q18">
        <f t="shared" ref="Q18:Q26" si="13">U8</f>
        <v>61216</v>
      </c>
      <c r="R18">
        <f t="shared" ref="R18:R26" si="14">T8</f>
        <v>58966</v>
      </c>
      <c r="S18">
        <f t="shared" ref="S18:S26" si="15">S8</f>
        <v>55870</v>
      </c>
      <c r="T18">
        <f t="shared" ref="T18:T26" si="16">R8</f>
        <v>54200</v>
      </c>
      <c r="U18">
        <f t="shared" ref="U18:U26" si="17">Q8</f>
        <v>53652</v>
      </c>
      <c r="V18">
        <f t="shared" ref="V18:V26" si="18">P8</f>
        <v>53572</v>
      </c>
      <c r="W18">
        <f t="shared" ref="W18:W26" si="19">O8</f>
        <v>55288</v>
      </c>
    </row>
    <row r="19" spans="1:34">
      <c r="A19" s="1" t="s">
        <v>25</v>
      </c>
      <c r="B19">
        <v>42</v>
      </c>
      <c r="C19">
        <v>38</v>
      </c>
      <c r="D19">
        <v>36</v>
      </c>
      <c r="E19">
        <v>38</v>
      </c>
      <c r="F19">
        <v>37</v>
      </c>
      <c r="G19">
        <v>36</v>
      </c>
      <c r="H19">
        <v>32</v>
      </c>
      <c r="I19">
        <v>38</v>
      </c>
      <c r="J19">
        <v>38</v>
      </c>
      <c r="K19">
        <v>36</v>
      </c>
      <c r="L19">
        <v>35</v>
      </c>
      <c r="M19" s="2" t="s">
        <v>8</v>
      </c>
      <c r="N19">
        <f t="shared" si="10"/>
        <v>174032</v>
      </c>
      <c r="O19">
        <f t="shared" si="11"/>
        <v>151220</v>
      </c>
      <c r="P19">
        <f t="shared" si="12"/>
        <v>135902</v>
      </c>
      <c r="Q19">
        <f t="shared" si="13"/>
        <v>131150</v>
      </c>
      <c r="R19">
        <f t="shared" si="14"/>
        <v>122578</v>
      </c>
      <c r="S19">
        <f t="shared" si="15"/>
        <v>109834</v>
      </c>
      <c r="T19">
        <f t="shared" si="16"/>
        <v>105388</v>
      </c>
      <c r="U19">
        <f t="shared" si="17"/>
        <v>103398</v>
      </c>
      <c r="V19">
        <f t="shared" si="18"/>
        <v>104230</v>
      </c>
      <c r="W19">
        <f t="shared" si="19"/>
        <v>105720</v>
      </c>
    </row>
    <row r="20" spans="1:34">
      <c r="A20" s="1" t="s">
        <v>26</v>
      </c>
      <c r="B20">
        <v>19</v>
      </c>
      <c r="C20">
        <v>10</v>
      </c>
      <c r="D20">
        <v>7</v>
      </c>
      <c r="E20">
        <v>9</v>
      </c>
      <c r="F20">
        <v>6</v>
      </c>
      <c r="G20">
        <v>7</v>
      </c>
      <c r="H20">
        <v>4</v>
      </c>
      <c r="I20">
        <v>2</v>
      </c>
      <c r="J20">
        <v>2</v>
      </c>
      <c r="K20">
        <v>2</v>
      </c>
      <c r="L20">
        <v>2</v>
      </c>
      <c r="M20" s="3" t="s">
        <v>10</v>
      </c>
      <c r="N20">
        <f t="shared" si="10"/>
        <v>453380</v>
      </c>
      <c r="O20">
        <f t="shared" si="11"/>
        <v>449174</v>
      </c>
      <c r="P20">
        <f t="shared" si="12"/>
        <v>439904</v>
      </c>
      <c r="Q20">
        <f t="shared" si="13"/>
        <v>432524</v>
      </c>
      <c r="R20">
        <f t="shared" si="14"/>
        <v>426620</v>
      </c>
      <c r="S20">
        <f t="shared" si="15"/>
        <v>422212</v>
      </c>
      <c r="T20">
        <f t="shared" si="16"/>
        <v>417544</v>
      </c>
      <c r="U20">
        <f t="shared" si="17"/>
        <v>419678</v>
      </c>
      <c r="V20">
        <f t="shared" si="18"/>
        <v>419840</v>
      </c>
      <c r="W20">
        <f t="shared" si="19"/>
        <v>425380</v>
      </c>
      <c r="X20" s="11"/>
    </row>
    <row r="21" spans="1:34">
      <c r="A21" s="1" t="s">
        <v>27</v>
      </c>
      <c r="B21">
        <v>13</v>
      </c>
      <c r="C21">
        <v>9</v>
      </c>
      <c r="D21">
        <v>6</v>
      </c>
      <c r="E21">
        <v>8</v>
      </c>
      <c r="F21">
        <v>5</v>
      </c>
      <c r="G21">
        <v>6</v>
      </c>
      <c r="H21">
        <v>4</v>
      </c>
      <c r="I21">
        <v>2</v>
      </c>
      <c r="J21">
        <v>2</v>
      </c>
      <c r="K21">
        <v>2</v>
      </c>
      <c r="L21">
        <v>2</v>
      </c>
      <c r="M21" s="4" t="s">
        <v>12</v>
      </c>
      <c r="N21">
        <f t="shared" si="10"/>
        <v>9966</v>
      </c>
      <c r="O21">
        <f t="shared" si="11"/>
        <v>10272</v>
      </c>
      <c r="P21">
        <f t="shared" si="12"/>
        <v>10578</v>
      </c>
      <c r="Q21">
        <f t="shared" si="13"/>
        <v>10634</v>
      </c>
      <c r="R21">
        <f t="shared" si="14"/>
        <v>10696</v>
      </c>
      <c r="S21">
        <f t="shared" si="15"/>
        <v>10866</v>
      </c>
      <c r="T21">
        <f t="shared" si="16"/>
        <v>11156</v>
      </c>
      <c r="U21">
        <f t="shared" si="17"/>
        <v>12004</v>
      </c>
      <c r="V21">
        <f t="shared" si="18"/>
        <v>12654</v>
      </c>
      <c r="W21">
        <f t="shared" si="19"/>
        <v>13558</v>
      </c>
    </row>
    <row r="22" spans="1:34">
      <c r="A22" s="1" t="s">
        <v>28</v>
      </c>
      <c r="B22">
        <v>6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s="5" t="s">
        <v>14</v>
      </c>
      <c r="N22">
        <f t="shared" si="10"/>
        <v>21274</v>
      </c>
      <c r="O22">
        <f t="shared" si="11"/>
        <v>21796</v>
      </c>
      <c r="P22">
        <f t="shared" si="12"/>
        <v>22206</v>
      </c>
      <c r="Q22">
        <f t="shared" si="13"/>
        <v>22362</v>
      </c>
      <c r="R22">
        <f t="shared" si="14"/>
        <v>22628</v>
      </c>
      <c r="S22">
        <f t="shared" si="15"/>
        <v>23148</v>
      </c>
      <c r="T22">
        <f t="shared" si="16"/>
        <v>22780</v>
      </c>
      <c r="U22">
        <f t="shared" si="17"/>
        <v>23726</v>
      </c>
      <c r="V22">
        <f t="shared" si="18"/>
        <v>24756</v>
      </c>
      <c r="W22">
        <f t="shared" si="19"/>
        <v>25198</v>
      </c>
    </row>
    <row r="23" spans="1:34">
      <c r="A23" s="1" t="s">
        <v>29</v>
      </c>
      <c r="B23">
        <v>5297</v>
      </c>
      <c r="C23">
        <v>4906</v>
      </c>
      <c r="D23">
        <v>4733</v>
      </c>
      <c r="E23">
        <v>4762</v>
      </c>
      <c r="F23">
        <v>4807</v>
      </c>
      <c r="G23">
        <v>4904</v>
      </c>
      <c r="H23">
        <v>4972</v>
      </c>
      <c r="I23">
        <v>5031</v>
      </c>
      <c r="J23">
        <v>5144</v>
      </c>
      <c r="K23">
        <v>5212</v>
      </c>
      <c r="L23">
        <v>5296</v>
      </c>
      <c r="M23" s="6" t="s">
        <v>16</v>
      </c>
      <c r="N23">
        <f t="shared" si="10"/>
        <v>33270</v>
      </c>
      <c r="O23">
        <f t="shared" si="11"/>
        <v>32712</v>
      </c>
      <c r="P23">
        <f t="shared" si="12"/>
        <v>32502</v>
      </c>
      <c r="Q23">
        <f t="shared" si="13"/>
        <v>32770</v>
      </c>
      <c r="R23">
        <f t="shared" si="14"/>
        <v>33638</v>
      </c>
      <c r="S23">
        <f t="shared" si="15"/>
        <v>33550</v>
      </c>
      <c r="T23">
        <f t="shared" si="16"/>
        <v>36052</v>
      </c>
      <c r="U23">
        <f t="shared" si="17"/>
        <v>39798</v>
      </c>
      <c r="V23">
        <f t="shared" si="18"/>
        <v>43366</v>
      </c>
      <c r="W23">
        <f t="shared" si="19"/>
        <v>46750</v>
      </c>
      <c r="X23" s="12"/>
      <c r="Y23" s="12"/>
      <c r="Z23" s="12"/>
      <c r="AA23" s="12"/>
    </row>
    <row r="24" spans="1:34" ht="14.25">
      <c r="A24" s="1" t="s">
        <v>30</v>
      </c>
      <c r="B24">
        <v>595</v>
      </c>
      <c r="C24">
        <v>576</v>
      </c>
      <c r="D24">
        <v>575</v>
      </c>
      <c r="E24">
        <v>587</v>
      </c>
      <c r="F24">
        <v>610</v>
      </c>
      <c r="G24">
        <v>618</v>
      </c>
      <c r="H24">
        <v>622</v>
      </c>
      <c r="I24">
        <v>643</v>
      </c>
      <c r="J24">
        <v>675</v>
      </c>
      <c r="K24">
        <v>681</v>
      </c>
      <c r="L24">
        <v>687</v>
      </c>
      <c r="M24" s="7" t="s">
        <v>18</v>
      </c>
      <c r="N24">
        <f t="shared" si="10"/>
        <v>162172</v>
      </c>
      <c r="O24">
        <f t="shared" si="11"/>
        <v>159708</v>
      </c>
      <c r="P24">
        <f t="shared" si="12"/>
        <v>163400</v>
      </c>
      <c r="Q24">
        <f t="shared" si="13"/>
        <v>160820</v>
      </c>
      <c r="R24">
        <f t="shared" si="14"/>
        <v>155200</v>
      </c>
      <c r="S24">
        <f t="shared" si="15"/>
        <v>152636</v>
      </c>
      <c r="T24">
        <f t="shared" si="16"/>
        <v>149602</v>
      </c>
      <c r="U24">
        <f t="shared" si="17"/>
        <v>156452</v>
      </c>
      <c r="V24">
        <f t="shared" si="18"/>
        <v>161726</v>
      </c>
      <c r="W24">
        <f t="shared" si="19"/>
        <v>166574</v>
      </c>
      <c r="X24" s="13" t="s">
        <v>31</v>
      </c>
      <c r="Y24" s="14">
        <v>2008</v>
      </c>
      <c r="Z24" s="14">
        <v>2009</v>
      </c>
      <c r="AA24" s="14">
        <v>2010</v>
      </c>
      <c r="AB24" s="14">
        <v>2011</v>
      </c>
      <c r="AC24" s="14">
        <v>2012</v>
      </c>
      <c r="AD24" s="14">
        <v>2013</v>
      </c>
      <c r="AE24" s="14">
        <v>2014</v>
      </c>
      <c r="AF24" s="14">
        <v>2015</v>
      </c>
      <c r="AG24" s="14">
        <v>2016</v>
      </c>
      <c r="AH24" s="14">
        <v>2017</v>
      </c>
    </row>
    <row r="25" spans="1:34" ht="14.25">
      <c r="A25" s="1" t="s">
        <v>32</v>
      </c>
      <c r="B25">
        <v>72</v>
      </c>
      <c r="C25">
        <v>69</v>
      </c>
      <c r="D25">
        <v>76</v>
      </c>
      <c r="E25">
        <v>74</v>
      </c>
      <c r="F25">
        <v>78</v>
      </c>
      <c r="G25">
        <v>84</v>
      </c>
      <c r="H25">
        <v>81</v>
      </c>
      <c r="I25">
        <v>83</v>
      </c>
      <c r="J25">
        <v>81</v>
      </c>
      <c r="K25">
        <v>86</v>
      </c>
      <c r="L25">
        <v>86</v>
      </c>
      <c r="M25" s="8" t="s">
        <v>20</v>
      </c>
      <c r="N25">
        <f t="shared" si="10"/>
        <v>55424</v>
      </c>
      <c r="O25">
        <f t="shared" si="11"/>
        <v>57822</v>
      </c>
      <c r="P25">
        <f t="shared" si="12"/>
        <v>58886</v>
      </c>
      <c r="Q25">
        <f t="shared" si="13"/>
        <v>63082</v>
      </c>
      <c r="R25">
        <f t="shared" si="14"/>
        <v>64920</v>
      </c>
      <c r="S25">
        <f t="shared" si="15"/>
        <v>65360</v>
      </c>
      <c r="T25">
        <f t="shared" si="16"/>
        <v>67354</v>
      </c>
      <c r="U25">
        <f t="shared" si="17"/>
        <v>72560</v>
      </c>
      <c r="V25">
        <f t="shared" si="18"/>
        <v>75652</v>
      </c>
      <c r="W25">
        <f t="shared" si="19"/>
        <v>78542</v>
      </c>
      <c r="X25" s="15" t="s">
        <v>33</v>
      </c>
      <c r="Y25" s="16">
        <v>18625</v>
      </c>
      <c r="Z25" s="16">
        <v>17747</v>
      </c>
      <c r="AA25" s="16">
        <v>17599</v>
      </c>
      <c r="AB25" s="16">
        <v>17318</v>
      </c>
      <c r="AC25" s="16">
        <v>16666</v>
      </c>
      <c r="AD25" s="16">
        <v>16379</v>
      </c>
      <c r="AE25" s="16">
        <v>16576</v>
      </c>
      <c r="AF25" s="16">
        <v>17271</v>
      </c>
      <c r="AG25" s="16">
        <v>17790</v>
      </c>
      <c r="AH25" s="16">
        <v>18470</v>
      </c>
    </row>
    <row r="26" spans="1:34">
      <c r="A26" s="1" t="s">
        <v>34</v>
      </c>
      <c r="B26">
        <v>366</v>
      </c>
      <c r="C26">
        <v>357</v>
      </c>
      <c r="D26">
        <v>354</v>
      </c>
      <c r="E26">
        <v>346</v>
      </c>
      <c r="F26">
        <v>336</v>
      </c>
      <c r="G26">
        <v>314</v>
      </c>
      <c r="H26">
        <v>337</v>
      </c>
      <c r="I26">
        <v>330</v>
      </c>
      <c r="J26">
        <v>344</v>
      </c>
      <c r="K26">
        <v>314</v>
      </c>
      <c r="L26">
        <v>330</v>
      </c>
      <c r="M26" s="9" t="s">
        <v>22</v>
      </c>
      <c r="N26">
        <f t="shared" si="10"/>
        <v>66656</v>
      </c>
      <c r="O26">
        <f t="shared" si="11"/>
        <v>68924</v>
      </c>
      <c r="P26">
        <f t="shared" si="12"/>
        <v>69734</v>
      </c>
      <c r="Q26">
        <f t="shared" si="13"/>
        <v>70124</v>
      </c>
      <c r="R26">
        <f t="shared" si="14"/>
        <v>69422</v>
      </c>
      <c r="S26">
        <f t="shared" si="15"/>
        <v>69566</v>
      </c>
      <c r="T26">
        <f t="shared" si="16"/>
        <v>73784</v>
      </c>
      <c r="U26">
        <f t="shared" si="17"/>
        <v>78920</v>
      </c>
      <c r="V26">
        <f t="shared" si="18"/>
        <v>82898</v>
      </c>
      <c r="W26">
        <f t="shared" si="19"/>
        <v>86480</v>
      </c>
    </row>
    <row r="27" spans="1:34" ht="12.75" customHeight="1">
      <c r="A27" s="1" t="s">
        <v>35</v>
      </c>
      <c r="B27">
        <v>812</v>
      </c>
      <c r="C27">
        <v>776</v>
      </c>
      <c r="D27">
        <v>756</v>
      </c>
      <c r="E27">
        <v>756</v>
      </c>
      <c r="F27">
        <v>759</v>
      </c>
      <c r="G27">
        <v>767</v>
      </c>
      <c r="H27">
        <v>767</v>
      </c>
      <c r="I27">
        <v>757</v>
      </c>
      <c r="J27">
        <v>769</v>
      </c>
      <c r="K27">
        <v>756</v>
      </c>
      <c r="L27">
        <v>783</v>
      </c>
      <c r="M27" s="10"/>
      <c r="N27" s="10">
        <v>2008</v>
      </c>
      <c r="O27" s="10">
        <v>2009</v>
      </c>
      <c r="P27" s="10">
        <v>2010</v>
      </c>
      <c r="Q27" s="10">
        <v>2011</v>
      </c>
      <c r="R27" s="10">
        <v>2012</v>
      </c>
      <c r="S27" s="10">
        <v>2013</v>
      </c>
      <c r="T27" s="10">
        <v>2014</v>
      </c>
      <c r="U27" s="10">
        <v>2015</v>
      </c>
      <c r="V27" s="10">
        <v>2016</v>
      </c>
      <c r="W27" s="10">
        <v>2017</v>
      </c>
      <c r="X27" s="117" t="s">
        <v>36</v>
      </c>
      <c r="Y27" s="17"/>
      <c r="Z27" s="18">
        <v>2009</v>
      </c>
      <c r="AA27" s="18">
        <v>2010</v>
      </c>
      <c r="AB27" s="18">
        <v>2011</v>
      </c>
      <c r="AC27" s="18">
        <v>2012</v>
      </c>
      <c r="AD27" s="18">
        <v>2013</v>
      </c>
      <c r="AE27" s="18">
        <v>2014</v>
      </c>
      <c r="AF27" s="18">
        <v>2015</v>
      </c>
      <c r="AG27" s="18">
        <v>2016</v>
      </c>
      <c r="AH27" s="18">
        <v>2017</v>
      </c>
    </row>
    <row r="28" spans="1:34">
      <c r="A28" s="1" t="s">
        <v>37</v>
      </c>
      <c r="B28">
        <v>196</v>
      </c>
      <c r="C28">
        <v>170</v>
      </c>
      <c r="D28">
        <v>155</v>
      </c>
      <c r="E28">
        <v>155</v>
      </c>
      <c r="F28">
        <v>164</v>
      </c>
      <c r="G28">
        <v>163</v>
      </c>
      <c r="H28">
        <v>163</v>
      </c>
      <c r="I28">
        <v>169</v>
      </c>
      <c r="J28">
        <v>175</v>
      </c>
      <c r="K28">
        <v>171</v>
      </c>
      <c r="L28">
        <v>179</v>
      </c>
      <c r="M28" s="1" t="s">
        <v>6</v>
      </c>
      <c r="N28" s="19">
        <f t="shared" ref="N28:N36" si="20">(N18-AVERAGE($N18:$W18))/STDEV($N18:$W18)</f>
        <v>1.6412041707403657</v>
      </c>
      <c r="O28" s="19">
        <f t="shared" ref="O28:O36" si="21">(O18-AVERAGE($N18:$W18))/STDEV($N18:$W18)</f>
        <v>1.4865877301927557</v>
      </c>
      <c r="P28" s="19">
        <f t="shared" ref="P28:P36" si="22">(P18-AVERAGE($N18:$W18))/STDEV($N18:$W18)</f>
        <v>0.75133720971635487</v>
      </c>
      <c r="Q28" s="19">
        <f t="shared" ref="Q28:Q36" si="23">(Q18-AVERAGE($N18:$W18))/STDEV($N18:$W18)</f>
        <v>0.28584303232301828</v>
      </c>
      <c r="R28" s="19">
        <f t="shared" ref="R28:R36" si="24">(R18-AVERAGE($N18:$W18))/STDEV($N18:$W18)</f>
        <v>-8.4249511540941929E-2</v>
      </c>
      <c r="S28" s="19">
        <f t="shared" ref="S28:S36" si="25">(S18-AVERAGE($N18:$W18))/STDEV($N18:$W18)</f>
        <v>-0.59349685189775114</v>
      </c>
      <c r="T28" s="19">
        <f t="shared" ref="T28:T36" si="26">(T18-AVERAGE($N18:$W18))/STDEV($N18:$W18)</f>
        <v>-0.86818776223233496</v>
      </c>
      <c r="U28" s="19">
        <f t="shared" ref="U28:U36" si="27">(U18-AVERAGE($N18:$W18))/STDEV($N18:$W18)</f>
        <v>-0.95832585736009057</v>
      </c>
      <c r="V28" s="19">
        <f t="shared" ref="V28:V36" si="28">(V18-AVERAGE($N18:$W18))/STDEV($N18:$W18)</f>
        <v>-0.9714847033641425</v>
      </c>
      <c r="W28" s="19">
        <f t="shared" ref="W28:W36" si="29">(W18-AVERAGE($N18:$W18))/STDEV($N18:$W18)</f>
        <v>-0.68922745657722884</v>
      </c>
      <c r="X28" s="117"/>
      <c r="Y28" s="20" t="s">
        <v>6</v>
      </c>
      <c r="Z28" s="21">
        <f t="shared" ref="Z28:Z36" si="30">((O18-N18)/N18)*100</f>
        <v>-1.3533747984335407</v>
      </c>
      <c r="AA28" s="21">
        <f t="shared" ref="AA28:AA36" si="31">((P18-O18)/O18)*100</f>
        <v>-6.5240235857318005</v>
      </c>
      <c r="AB28" s="21">
        <f t="shared" ref="AB28:AB36" si="32">((Q18-P18)/P18)*100</f>
        <v>-4.4186990600505887</v>
      </c>
      <c r="AC28" s="21">
        <f t="shared" ref="AC28:AC36" si="33">((R18-Q18)/Q18)*100</f>
        <v>-3.6755096706743338</v>
      </c>
      <c r="AD28" s="21">
        <f t="shared" ref="AD28:AD36" si="34">((S18-R18)/R18)*100</f>
        <v>-5.2504833293762507</v>
      </c>
      <c r="AE28" s="21">
        <f t="shared" ref="AE28:AE36" si="35">((T18-S18)/S18)*100</f>
        <v>-2.9890817970288168</v>
      </c>
      <c r="AF28" s="21">
        <f t="shared" ref="AF28:AF36" si="36">((U18-T18)/T18)*100</f>
        <v>-1.0110701107011071</v>
      </c>
      <c r="AG28" s="21">
        <f t="shared" ref="AG28:AG36" si="37">((V18-U18)/U18)*100</f>
        <v>-0.14910907328710951</v>
      </c>
      <c r="AH28" s="21">
        <f t="shared" ref="AH28:AH36" si="38">((W18-V18)/V18)*100</f>
        <v>3.2031658328977821</v>
      </c>
    </row>
    <row r="29" spans="1:34">
      <c r="A29" s="1" t="s">
        <v>38</v>
      </c>
      <c r="B29">
        <v>52</v>
      </c>
      <c r="C29">
        <v>52</v>
      </c>
      <c r="D29">
        <v>54</v>
      </c>
      <c r="E29">
        <v>56</v>
      </c>
      <c r="F29">
        <v>55</v>
      </c>
      <c r="G29">
        <v>57</v>
      </c>
      <c r="H29">
        <v>63</v>
      </c>
      <c r="I29">
        <v>66</v>
      </c>
      <c r="J29">
        <v>65</v>
      </c>
      <c r="K29">
        <v>64</v>
      </c>
      <c r="L29">
        <v>67</v>
      </c>
      <c r="M29" s="2" t="s">
        <v>8</v>
      </c>
      <c r="N29" s="19">
        <f t="shared" si="20"/>
        <v>2.0802842732225968</v>
      </c>
      <c r="O29" s="19">
        <f t="shared" si="21"/>
        <v>1.1251926826843879</v>
      </c>
      <c r="P29" s="19">
        <f t="shared" si="22"/>
        <v>0.48385948156812092</v>
      </c>
      <c r="Q29" s="19">
        <f t="shared" si="23"/>
        <v>0.28490300084580072</v>
      </c>
      <c r="R29" s="19">
        <f t="shared" si="24"/>
        <v>-7.3989034665926698E-2</v>
      </c>
      <c r="S29" s="19">
        <f t="shared" si="25"/>
        <v>-0.60755414205760361</v>
      </c>
      <c r="T29" s="19">
        <f t="shared" si="26"/>
        <v>-0.79369903121825924</v>
      </c>
      <c r="U29" s="19">
        <f t="shared" si="27"/>
        <v>-0.87701624431535885</v>
      </c>
      <c r="V29" s="19">
        <f t="shared" si="28"/>
        <v>-0.84218211301044077</v>
      </c>
      <c r="W29" s="19">
        <f t="shared" si="29"/>
        <v>-0.77979887305331597</v>
      </c>
      <c r="X29" s="117"/>
      <c r="Y29" s="22" t="s">
        <v>8</v>
      </c>
      <c r="Z29" s="21">
        <f t="shared" si="30"/>
        <v>-13.107934173025651</v>
      </c>
      <c r="AA29" s="21">
        <f t="shared" si="31"/>
        <v>-10.129612485121015</v>
      </c>
      <c r="AB29" s="21">
        <f t="shared" si="32"/>
        <v>-3.4966372827478622</v>
      </c>
      <c r="AC29" s="21">
        <f t="shared" si="33"/>
        <v>-6.5360274494853225</v>
      </c>
      <c r="AD29" s="21">
        <f t="shared" si="34"/>
        <v>-10.396645401295501</v>
      </c>
      <c r="AE29" s="21">
        <f t="shared" si="35"/>
        <v>-4.0479268714605681</v>
      </c>
      <c r="AF29" s="21">
        <f t="shared" si="36"/>
        <v>-1.8882605230196987</v>
      </c>
      <c r="AG29" s="21">
        <f t="shared" si="37"/>
        <v>0.80465773032360399</v>
      </c>
      <c r="AH29" s="21">
        <f t="shared" si="38"/>
        <v>1.4295308452460904</v>
      </c>
    </row>
    <row r="30" spans="1:34">
      <c r="A30" s="1" t="s">
        <v>39</v>
      </c>
      <c r="B30">
        <v>2568</v>
      </c>
      <c r="C30">
        <v>2369</v>
      </c>
      <c r="D30">
        <v>2259</v>
      </c>
      <c r="E30">
        <v>2282</v>
      </c>
      <c r="F30">
        <v>2302</v>
      </c>
      <c r="G30">
        <v>2389</v>
      </c>
      <c r="H30">
        <v>2411</v>
      </c>
      <c r="I30">
        <v>2463</v>
      </c>
      <c r="J30">
        <v>2490</v>
      </c>
      <c r="K30">
        <v>2572</v>
      </c>
      <c r="L30">
        <v>2576</v>
      </c>
      <c r="M30" s="3" t="s">
        <v>10</v>
      </c>
      <c r="N30" s="19">
        <f t="shared" si="20"/>
        <v>1.7785346101612132</v>
      </c>
      <c r="O30" s="19">
        <f t="shared" si="21"/>
        <v>1.4497842774634468</v>
      </c>
      <c r="P30" s="19">
        <f t="shared" si="22"/>
        <v>0.72522042009105159</v>
      </c>
      <c r="Q30" s="19">
        <f t="shared" si="23"/>
        <v>0.14838317441594087</v>
      </c>
      <c r="R30" s="19">
        <f t="shared" si="24"/>
        <v>-0.31308662212414773</v>
      </c>
      <c r="S30" s="19">
        <f t="shared" si="25"/>
        <v>-0.65762572496098892</v>
      </c>
      <c r="T30" s="19">
        <f t="shared" si="26"/>
        <v>-1.0224870071847583</v>
      </c>
      <c r="U30" s="19">
        <f t="shared" si="27"/>
        <v>-0.8556888117551259</v>
      </c>
      <c r="V30" s="19">
        <f t="shared" si="28"/>
        <v>-0.84302653075250156</v>
      </c>
      <c r="W30" s="19">
        <f t="shared" si="29"/>
        <v>-0.41000778535411214</v>
      </c>
      <c r="X30" s="117"/>
      <c r="Y30" s="23" t="s">
        <v>10</v>
      </c>
      <c r="Z30" s="21">
        <f t="shared" si="30"/>
        <v>-0.92769861925978203</v>
      </c>
      <c r="AA30" s="21">
        <f t="shared" si="31"/>
        <v>-2.0637881978921309</v>
      </c>
      <c r="AB30" s="21">
        <f t="shared" si="32"/>
        <v>-1.6776387575471012</v>
      </c>
      <c r="AC30" s="21">
        <f t="shared" si="33"/>
        <v>-1.3650109589294466</v>
      </c>
      <c r="AD30" s="21">
        <f t="shared" si="34"/>
        <v>-1.0332380104073884</v>
      </c>
      <c r="AE30" s="21">
        <f t="shared" si="35"/>
        <v>-1.1056057146646707</v>
      </c>
      <c r="AF30" s="21">
        <f t="shared" si="36"/>
        <v>0.51108386182055066</v>
      </c>
      <c r="AG30" s="21">
        <f t="shared" si="37"/>
        <v>3.8601022688823337E-2</v>
      </c>
      <c r="AH30" s="21">
        <f t="shared" si="38"/>
        <v>1.3195503048780488</v>
      </c>
    </row>
    <row r="31" spans="1:34">
      <c r="A31" s="1" t="s">
        <v>40</v>
      </c>
      <c r="B31">
        <v>551</v>
      </c>
      <c r="C31">
        <v>461</v>
      </c>
      <c r="D31">
        <v>429</v>
      </c>
      <c r="E31">
        <v>436</v>
      </c>
      <c r="F31">
        <v>433</v>
      </c>
      <c r="G31">
        <v>446</v>
      </c>
      <c r="H31">
        <v>460</v>
      </c>
      <c r="I31">
        <v>451</v>
      </c>
      <c r="J31">
        <v>468</v>
      </c>
      <c r="K31">
        <v>486</v>
      </c>
      <c r="L31">
        <v>504</v>
      </c>
      <c r="M31" s="4" t="s">
        <v>12</v>
      </c>
      <c r="N31" s="24">
        <f t="shared" si="20"/>
        <v>-1.1128986704481376</v>
      </c>
      <c r="O31" s="24">
        <f t="shared" si="21"/>
        <v>-0.8452572108779316</v>
      </c>
      <c r="P31" s="24">
        <f t="shared" si="22"/>
        <v>-0.57761575130772547</v>
      </c>
      <c r="Q31" s="24">
        <f t="shared" si="23"/>
        <v>-0.52863561491579236</v>
      </c>
      <c r="R31" s="24">
        <f t="shared" si="24"/>
        <v>-0.47440760676758065</v>
      </c>
      <c r="S31" s="24">
        <f t="shared" si="25"/>
        <v>-0.32571790700635506</v>
      </c>
      <c r="T31" s="24">
        <f t="shared" si="26"/>
        <v>-7.2070772119558438E-2</v>
      </c>
      <c r="U31" s="24">
        <f t="shared" si="27"/>
        <v>0.66962843610114342</v>
      </c>
      <c r="V31" s="24">
        <f t="shared" si="28"/>
        <v>1.238147876364653</v>
      </c>
      <c r="W31" s="24">
        <f t="shared" si="29"/>
        <v>2.0288272209772882</v>
      </c>
      <c r="X31" s="117"/>
      <c r="Y31" s="25" t="s">
        <v>12</v>
      </c>
      <c r="Z31" s="21">
        <f t="shared" si="30"/>
        <v>3.0704394942805537</v>
      </c>
      <c r="AA31" s="21">
        <f t="shared" si="31"/>
        <v>2.9789719626168223</v>
      </c>
      <c r="AB31" s="21">
        <f t="shared" si="32"/>
        <v>0.52940064284363775</v>
      </c>
      <c r="AC31" s="21">
        <f t="shared" si="33"/>
        <v>0.58303554636072974</v>
      </c>
      <c r="AD31" s="21">
        <f t="shared" si="34"/>
        <v>1.5893792071802544</v>
      </c>
      <c r="AE31" s="21">
        <f t="shared" si="35"/>
        <v>2.6688753911282901</v>
      </c>
      <c r="AF31" s="21">
        <f t="shared" si="36"/>
        <v>7.6012907852276799</v>
      </c>
      <c r="AG31" s="21">
        <f t="shared" si="37"/>
        <v>5.4148617127624119</v>
      </c>
      <c r="AH31" s="21">
        <f t="shared" si="38"/>
        <v>7.1439860913545123</v>
      </c>
    </row>
    <row r="32" spans="1:34">
      <c r="A32" s="1" t="s">
        <v>41</v>
      </c>
      <c r="B32">
        <v>85</v>
      </c>
      <c r="C32">
        <v>76</v>
      </c>
      <c r="D32">
        <v>75</v>
      </c>
      <c r="E32">
        <v>70</v>
      </c>
      <c r="F32">
        <v>70</v>
      </c>
      <c r="G32">
        <v>66</v>
      </c>
      <c r="H32">
        <v>68</v>
      </c>
      <c r="I32">
        <v>69</v>
      </c>
      <c r="J32">
        <v>77</v>
      </c>
      <c r="K32">
        <v>82</v>
      </c>
      <c r="L32">
        <v>84</v>
      </c>
      <c r="M32" s="5" t="s">
        <v>14</v>
      </c>
      <c r="N32" s="24">
        <f t="shared" si="20"/>
        <v>-1.3681641804562257</v>
      </c>
      <c r="O32" s="24">
        <f t="shared" si="21"/>
        <v>-0.95134282980947116</v>
      </c>
      <c r="P32" s="24">
        <f t="shared" si="22"/>
        <v>-0.62395441263481721</v>
      </c>
      <c r="Q32" s="24">
        <f t="shared" si="23"/>
        <v>-0.49938711244153428</v>
      </c>
      <c r="R32" s="24">
        <f t="shared" si="24"/>
        <v>-0.28698389544529535</v>
      </c>
      <c r="S32" s="24">
        <f t="shared" si="25"/>
        <v>0.12824043853231451</v>
      </c>
      <c r="T32" s="24">
        <f t="shared" si="26"/>
        <v>-0.16561062859030171</v>
      </c>
      <c r="U32" s="24">
        <f t="shared" si="27"/>
        <v>0.58977825591511934</v>
      </c>
      <c r="V32" s="24">
        <f t="shared" si="28"/>
        <v>1.4122418405246158</v>
      </c>
      <c r="W32" s="24">
        <f t="shared" si="29"/>
        <v>1.7651825244055841</v>
      </c>
      <c r="X32" s="117"/>
      <c r="Y32" s="26" t="s">
        <v>14</v>
      </c>
      <c r="Z32" s="21">
        <f t="shared" si="30"/>
        <v>2.4536993513208611</v>
      </c>
      <c r="AA32" s="21">
        <f t="shared" si="31"/>
        <v>1.8810790970820335</v>
      </c>
      <c r="AB32" s="21">
        <f t="shared" si="32"/>
        <v>0.70251283436908951</v>
      </c>
      <c r="AC32" s="21">
        <f t="shared" si="33"/>
        <v>1.1895179322064215</v>
      </c>
      <c r="AD32" s="21">
        <f t="shared" si="34"/>
        <v>2.2980378292381123</v>
      </c>
      <c r="AE32" s="21">
        <f t="shared" si="35"/>
        <v>-1.5897701745291168</v>
      </c>
      <c r="AF32" s="21">
        <f t="shared" si="36"/>
        <v>4.1527655838454791</v>
      </c>
      <c r="AG32" s="21">
        <f t="shared" si="37"/>
        <v>4.3412290314422997</v>
      </c>
      <c r="AH32" s="21">
        <f t="shared" si="38"/>
        <v>1.7854257553724349</v>
      </c>
    </row>
    <row r="33" spans="1:34">
      <c r="A33" s="1" t="s">
        <v>42</v>
      </c>
      <c r="B33">
        <v>498</v>
      </c>
      <c r="C33">
        <v>426</v>
      </c>
      <c r="D33">
        <v>403</v>
      </c>
      <c r="E33">
        <v>398</v>
      </c>
      <c r="F33">
        <v>394</v>
      </c>
      <c r="G33">
        <v>378</v>
      </c>
      <c r="H33">
        <v>396</v>
      </c>
      <c r="I33">
        <v>389</v>
      </c>
      <c r="J33">
        <v>417</v>
      </c>
      <c r="K33">
        <v>411</v>
      </c>
      <c r="L33">
        <v>421</v>
      </c>
      <c r="M33" s="6" t="s">
        <v>16</v>
      </c>
      <c r="N33" s="24">
        <f t="shared" si="20"/>
        <v>-0.62075938372263606</v>
      </c>
      <c r="O33" s="24">
        <f t="shared" si="21"/>
        <v>-0.73000113221425666</v>
      </c>
      <c r="P33" s="24">
        <f t="shared" si="22"/>
        <v>-0.77111361820572677</v>
      </c>
      <c r="Q33" s="24">
        <f t="shared" si="23"/>
        <v>-0.71864625513089819</v>
      </c>
      <c r="R33" s="24">
        <f t="shared" si="24"/>
        <v>-0.54871464636615508</v>
      </c>
      <c r="S33" s="24">
        <f t="shared" si="25"/>
        <v>-0.56594273573400922</v>
      </c>
      <c r="T33" s="24">
        <f t="shared" si="26"/>
        <v>-7.611683120706525E-2</v>
      </c>
      <c r="U33" s="24">
        <f t="shared" si="27"/>
        <v>0.65725160938363503</v>
      </c>
      <c r="V33" s="24">
        <f t="shared" si="28"/>
        <v>1.3557723237529939</v>
      </c>
      <c r="W33" s="24">
        <f t="shared" si="29"/>
        <v>2.0182706694441124</v>
      </c>
      <c r="X33" s="117"/>
      <c r="Y33" s="27" t="s">
        <v>16</v>
      </c>
      <c r="Z33" s="21">
        <f t="shared" si="30"/>
        <v>-1.6771866546438232</v>
      </c>
      <c r="AA33" s="21">
        <f t="shared" si="31"/>
        <v>-0.64196625091709458</v>
      </c>
      <c r="AB33" s="21">
        <f t="shared" si="32"/>
        <v>0.82456464217586611</v>
      </c>
      <c r="AC33" s="21">
        <f t="shared" si="33"/>
        <v>2.6487641135184621</v>
      </c>
      <c r="AD33" s="21">
        <f t="shared" si="34"/>
        <v>-0.26160889470241988</v>
      </c>
      <c r="AE33" s="21">
        <f t="shared" si="35"/>
        <v>7.4575260804769004</v>
      </c>
      <c r="AF33" s="21">
        <f t="shared" si="36"/>
        <v>10.390546987684456</v>
      </c>
      <c r="AG33" s="21">
        <f t="shared" si="37"/>
        <v>8.965274636916428</v>
      </c>
      <c r="AH33" s="21">
        <f t="shared" si="38"/>
        <v>7.803348245169027</v>
      </c>
    </row>
    <row r="34" spans="1:34">
      <c r="A34" s="1" t="s">
        <v>43</v>
      </c>
      <c r="B34">
        <v>498</v>
      </c>
      <c r="C34">
        <v>426</v>
      </c>
      <c r="D34">
        <v>403</v>
      </c>
      <c r="E34">
        <v>398</v>
      </c>
      <c r="F34">
        <v>394</v>
      </c>
      <c r="G34">
        <v>378</v>
      </c>
      <c r="H34">
        <v>396</v>
      </c>
      <c r="I34">
        <v>389</v>
      </c>
      <c r="J34">
        <v>417</v>
      </c>
      <c r="K34">
        <v>411</v>
      </c>
      <c r="L34">
        <v>421</v>
      </c>
      <c r="M34" s="7" t="s">
        <v>18</v>
      </c>
      <c r="N34" s="28">
        <f t="shared" si="20"/>
        <v>0.63749204939351822</v>
      </c>
      <c r="O34" s="28">
        <f t="shared" si="21"/>
        <v>0.16762055381899565</v>
      </c>
      <c r="P34" s="28">
        <f t="shared" si="22"/>
        <v>0.8716650187788727</v>
      </c>
      <c r="Q34" s="28">
        <f t="shared" si="23"/>
        <v>0.37967294954905612</v>
      </c>
      <c r="R34" s="28">
        <f t="shared" si="24"/>
        <v>-0.69203070512984666</v>
      </c>
      <c r="S34" s="28">
        <f t="shared" si="25"/>
        <v>-1.1809716607520364</v>
      </c>
      <c r="T34" s="28">
        <f t="shared" si="26"/>
        <v>-1.7595390785982628</v>
      </c>
      <c r="U34" s="28">
        <f t="shared" si="27"/>
        <v>-0.45328106533305196</v>
      </c>
      <c r="V34" s="28">
        <f t="shared" si="28"/>
        <v>0.55244225758092191</v>
      </c>
      <c r="W34" s="28">
        <f t="shared" si="29"/>
        <v>1.4769296806918331</v>
      </c>
      <c r="X34" s="117"/>
      <c r="Y34" s="29" t="s">
        <v>18</v>
      </c>
      <c r="Z34" s="21">
        <f t="shared" si="30"/>
        <v>-1.5193744912808622</v>
      </c>
      <c r="AA34" s="21">
        <f t="shared" si="31"/>
        <v>2.311718886968718</v>
      </c>
      <c r="AB34" s="21">
        <f t="shared" si="32"/>
        <v>-1.5789473684210527</v>
      </c>
      <c r="AC34" s="21">
        <f t="shared" si="33"/>
        <v>-3.4945902250963812</v>
      </c>
      <c r="AD34" s="21">
        <f t="shared" si="34"/>
        <v>-1.652061855670103</v>
      </c>
      <c r="AE34" s="21">
        <f t="shared" si="35"/>
        <v>-1.9877355276605784</v>
      </c>
      <c r="AF34" s="21">
        <f t="shared" si="36"/>
        <v>4.5788157912327376</v>
      </c>
      <c r="AG34" s="21">
        <f t="shared" si="37"/>
        <v>3.3710019686549226</v>
      </c>
      <c r="AH34" s="21">
        <f t="shared" si="38"/>
        <v>2.9976627134783524</v>
      </c>
    </row>
    <row r="35" spans="1:34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8" t="s">
        <v>20</v>
      </c>
      <c r="N35" s="24">
        <f t="shared" si="20"/>
        <v>-1.3668845798718958</v>
      </c>
      <c r="O35" s="24">
        <f t="shared" si="21"/>
        <v>-1.0557867246173631</v>
      </c>
      <c r="P35" s="24">
        <f t="shared" si="22"/>
        <v>-0.9177516462225247</v>
      </c>
      <c r="Q35" s="24">
        <f t="shared" si="23"/>
        <v>-0.37339526563536074</v>
      </c>
      <c r="R35" s="24">
        <f t="shared" si="24"/>
        <v>-0.13494745164126939</v>
      </c>
      <c r="S35" s="24">
        <f t="shared" si="25"/>
        <v>-7.7865276365208347E-2</v>
      </c>
      <c r="T35" s="24">
        <f t="shared" si="26"/>
        <v>0.18082076340857736</v>
      </c>
      <c r="U35" s="24">
        <f t="shared" si="27"/>
        <v>0.85620668269760869</v>
      </c>
      <c r="V35" s="24">
        <f t="shared" si="28"/>
        <v>1.2573386962284741</v>
      </c>
      <c r="W35" s="24">
        <f t="shared" si="29"/>
        <v>1.6322648020189658</v>
      </c>
      <c r="X35" s="117"/>
      <c r="Y35" s="30" t="s">
        <v>20</v>
      </c>
      <c r="Z35" s="21">
        <f t="shared" si="30"/>
        <v>4.3266454965357966</v>
      </c>
      <c r="AA35" s="21">
        <f t="shared" si="31"/>
        <v>1.84013005430459</v>
      </c>
      <c r="AB35" s="21">
        <f t="shared" si="32"/>
        <v>7.1256325782019498</v>
      </c>
      <c r="AC35" s="21">
        <f t="shared" si="33"/>
        <v>2.9136679242890207</v>
      </c>
      <c r="AD35" s="21">
        <f t="shared" si="34"/>
        <v>0.67775723967960566</v>
      </c>
      <c r="AE35" s="21">
        <f t="shared" si="35"/>
        <v>3.0507955936352511</v>
      </c>
      <c r="AF35" s="21">
        <f t="shared" si="36"/>
        <v>7.7293108055943218</v>
      </c>
      <c r="AG35" s="21">
        <f t="shared" si="37"/>
        <v>4.2613009922822496</v>
      </c>
      <c r="AH35" s="21">
        <f t="shared" si="38"/>
        <v>3.8201237244223551</v>
      </c>
    </row>
    <row r="36" spans="1:34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9" t="s">
        <v>22</v>
      </c>
      <c r="N36" s="24">
        <f t="shared" si="20"/>
        <v>-1.0344561630997728</v>
      </c>
      <c r="O36" s="24">
        <f t="shared" si="21"/>
        <v>-0.69904320234174055</v>
      </c>
      <c r="P36" s="24">
        <f t="shared" si="22"/>
        <v>-0.57925285921387193</v>
      </c>
      <c r="Q36" s="24">
        <f t="shared" si="23"/>
        <v>-0.52157602733749076</v>
      </c>
      <c r="R36" s="24">
        <f t="shared" si="24"/>
        <v>-0.62539432471497691</v>
      </c>
      <c r="S36" s="24">
        <f t="shared" si="25"/>
        <v>-0.60409826371446695</v>
      </c>
      <c r="T36" s="24">
        <f t="shared" si="26"/>
        <v>1.9698856425471301E-2</v>
      </c>
      <c r="U36" s="24">
        <f t="shared" si="27"/>
        <v>0.77925836544366067</v>
      </c>
      <c r="V36" s="24">
        <f t="shared" si="28"/>
        <v>1.3675620505827488</v>
      </c>
      <c r="W36" s="24">
        <f t="shared" si="29"/>
        <v>1.8973015679704346</v>
      </c>
      <c r="X36" s="117"/>
      <c r="Y36" s="31" t="s">
        <v>22</v>
      </c>
      <c r="Z36" s="21">
        <f t="shared" si="30"/>
        <v>3.4025444071051369</v>
      </c>
      <c r="AA36" s="21">
        <f t="shared" si="31"/>
        <v>1.1752074748998897</v>
      </c>
      <c r="AB36" s="21">
        <f t="shared" si="32"/>
        <v>0.55926807583101501</v>
      </c>
      <c r="AC36" s="21">
        <f t="shared" si="33"/>
        <v>-1.0010837944213109</v>
      </c>
      <c r="AD36" s="21">
        <f t="shared" si="34"/>
        <v>0.20742704041946358</v>
      </c>
      <c r="AE36" s="21">
        <f t="shared" si="35"/>
        <v>6.0633067877986369</v>
      </c>
      <c r="AF36" s="21">
        <f t="shared" si="36"/>
        <v>6.9608587227583216</v>
      </c>
      <c r="AG36" s="21">
        <f t="shared" si="37"/>
        <v>5.0405473897617838</v>
      </c>
      <c r="AH36" s="21">
        <f t="shared" si="38"/>
        <v>4.320972761707158</v>
      </c>
    </row>
    <row r="37" spans="1:34">
      <c r="A37" s="1" t="s">
        <v>46</v>
      </c>
      <c r="B37">
        <v>755</v>
      </c>
      <c r="C37">
        <v>742</v>
      </c>
      <c r="D37">
        <v>690</v>
      </c>
      <c r="E37">
        <v>654</v>
      </c>
      <c r="F37">
        <v>650</v>
      </c>
      <c r="G37">
        <v>638</v>
      </c>
      <c r="H37">
        <v>660</v>
      </c>
      <c r="I37">
        <v>687</v>
      </c>
      <c r="J37">
        <v>720</v>
      </c>
      <c r="K37">
        <v>784</v>
      </c>
      <c r="L37">
        <v>821</v>
      </c>
      <c r="M37" s="32" t="s">
        <v>47</v>
      </c>
      <c r="N37" s="33">
        <v>1.5503415388931312</v>
      </c>
      <c r="O37" s="33">
        <v>0.39766148880576774</v>
      </c>
      <c r="P37" s="33">
        <v>0.20336006806211193</v>
      </c>
      <c r="Q37" s="33">
        <v>-0.16555006186334267</v>
      </c>
      <c r="R37" s="33">
        <v>-1.0215265910853939</v>
      </c>
      <c r="S37" s="33">
        <v>-1.3983138056355913</v>
      </c>
      <c r="T37" s="33">
        <v>-1.1396828604565359</v>
      </c>
      <c r="U37" s="33">
        <v>-0.22725389142382796</v>
      </c>
      <c r="V37" s="33">
        <v>0.45411392861642452</v>
      </c>
      <c r="W37" s="33">
        <v>1.3468501860872755</v>
      </c>
      <c r="X37" s="117"/>
      <c r="Y37" s="29" t="s">
        <v>47</v>
      </c>
      <c r="Z37" s="21">
        <f t="shared" ref="Z37:AH37" si="39">((Z25-Y25)/Y25)*100</f>
        <v>-4.7140939597315432</v>
      </c>
      <c r="AA37" s="21">
        <f t="shared" si="39"/>
        <v>-0.83394376514340451</v>
      </c>
      <c r="AB37" s="21">
        <f t="shared" si="39"/>
        <v>-1.5966816296380477</v>
      </c>
      <c r="AC37" s="21">
        <f t="shared" si="39"/>
        <v>-3.7648689225083727</v>
      </c>
      <c r="AD37" s="21">
        <f t="shared" si="39"/>
        <v>-1.7220688827553103</v>
      </c>
      <c r="AE37" s="21">
        <f t="shared" si="39"/>
        <v>1.2027596312351181</v>
      </c>
      <c r="AF37" s="21">
        <f t="shared" si="39"/>
        <v>4.1928088803088803</v>
      </c>
      <c r="AG37" s="21">
        <f t="shared" si="39"/>
        <v>3.0050373458398472</v>
      </c>
      <c r="AH37" s="21">
        <f t="shared" si="39"/>
        <v>3.8223721191680724</v>
      </c>
    </row>
    <row r="38" spans="1:34">
      <c r="A38" s="1" t="s">
        <v>48</v>
      </c>
      <c r="B38">
        <v>25</v>
      </c>
      <c r="C38">
        <v>23</v>
      </c>
      <c r="D38">
        <v>23</v>
      </c>
      <c r="E38">
        <v>29</v>
      </c>
      <c r="F38">
        <v>31</v>
      </c>
      <c r="G38">
        <v>33</v>
      </c>
      <c r="H38">
        <v>33</v>
      </c>
      <c r="I38">
        <v>33</v>
      </c>
      <c r="J38">
        <v>40</v>
      </c>
      <c r="K38">
        <v>42</v>
      </c>
      <c r="L38">
        <v>43</v>
      </c>
    </row>
    <row r="39" spans="1:34">
      <c r="A39" s="1" t="s">
        <v>49</v>
      </c>
      <c r="B39">
        <v>15</v>
      </c>
      <c r="C39">
        <v>16</v>
      </c>
      <c r="D39">
        <v>13</v>
      </c>
      <c r="E39">
        <v>12</v>
      </c>
      <c r="F39">
        <v>12</v>
      </c>
      <c r="G39">
        <v>12</v>
      </c>
      <c r="H39">
        <v>13</v>
      </c>
      <c r="I39">
        <v>14</v>
      </c>
      <c r="J39">
        <v>16</v>
      </c>
      <c r="K39">
        <v>15</v>
      </c>
      <c r="L39">
        <v>16</v>
      </c>
    </row>
    <row r="40" spans="1:34">
      <c r="A40" s="1" t="s">
        <v>50</v>
      </c>
      <c r="B40">
        <v>87</v>
      </c>
      <c r="C40">
        <v>78</v>
      </c>
      <c r="D40">
        <v>57</v>
      </c>
      <c r="E40">
        <v>43</v>
      </c>
      <c r="F40">
        <v>40</v>
      </c>
      <c r="G40">
        <v>48</v>
      </c>
      <c r="H40">
        <v>46</v>
      </c>
      <c r="I40">
        <v>52</v>
      </c>
      <c r="J40">
        <v>55</v>
      </c>
      <c r="K40">
        <v>54</v>
      </c>
      <c r="L40">
        <v>56</v>
      </c>
    </row>
    <row r="41" spans="1:34">
      <c r="A41" s="1" t="s">
        <v>51</v>
      </c>
      <c r="B41">
        <v>628</v>
      </c>
      <c r="C41">
        <v>625</v>
      </c>
      <c r="D41">
        <v>597</v>
      </c>
      <c r="E41">
        <v>570</v>
      </c>
      <c r="F41">
        <v>567</v>
      </c>
      <c r="G41">
        <v>545</v>
      </c>
      <c r="H41">
        <v>568</v>
      </c>
      <c r="I41">
        <v>588</v>
      </c>
      <c r="J41">
        <v>609</v>
      </c>
      <c r="K41">
        <v>673</v>
      </c>
      <c r="L41">
        <v>706</v>
      </c>
    </row>
    <row r="42" spans="1:34">
      <c r="A42" s="1" t="s">
        <v>52</v>
      </c>
      <c r="B42">
        <v>1188</v>
      </c>
      <c r="C42">
        <v>1095</v>
      </c>
      <c r="D42">
        <v>1053</v>
      </c>
      <c r="E42">
        <v>1015</v>
      </c>
      <c r="F42">
        <v>991</v>
      </c>
      <c r="G42">
        <v>1017</v>
      </c>
      <c r="H42">
        <v>1089</v>
      </c>
      <c r="I42">
        <v>1132</v>
      </c>
      <c r="J42">
        <v>1212</v>
      </c>
      <c r="K42">
        <v>1325</v>
      </c>
      <c r="L42">
        <v>1419</v>
      </c>
    </row>
    <row r="43" spans="1:34">
      <c r="A43" s="1" t="s">
        <v>53</v>
      </c>
      <c r="B43">
        <v>1140</v>
      </c>
      <c r="C43">
        <v>1048</v>
      </c>
      <c r="D43">
        <v>1004</v>
      </c>
      <c r="E43">
        <v>969</v>
      </c>
      <c r="F43">
        <v>940</v>
      </c>
      <c r="G43">
        <v>962</v>
      </c>
      <c r="H43">
        <v>1034</v>
      </c>
      <c r="I43">
        <v>1063</v>
      </c>
      <c r="J43">
        <v>1136</v>
      </c>
      <c r="K43">
        <v>1246</v>
      </c>
      <c r="L43">
        <v>1330</v>
      </c>
    </row>
    <row r="44" spans="1:34">
      <c r="A44" s="1" t="s">
        <v>54</v>
      </c>
      <c r="B44">
        <v>8</v>
      </c>
      <c r="C44">
        <v>6</v>
      </c>
      <c r="D44">
        <v>7</v>
      </c>
      <c r="E44">
        <v>8</v>
      </c>
      <c r="F44">
        <v>9</v>
      </c>
      <c r="G44">
        <v>11</v>
      </c>
      <c r="H44">
        <v>10</v>
      </c>
      <c r="I44">
        <v>13</v>
      </c>
      <c r="J44">
        <v>17</v>
      </c>
      <c r="K44">
        <v>15</v>
      </c>
      <c r="L44">
        <v>18</v>
      </c>
    </row>
    <row r="45" spans="1:34">
      <c r="A45" s="1" t="s">
        <v>55</v>
      </c>
      <c r="B45">
        <v>40</v>
      </c>
      <c r="C45">
        <v>41</v>
      </c>
      <c r="D45">
        <v>42</v>
      </c>
      <c r="E45">
        <v>38</v>
      </c>
      <c r="F45">
        <v>42</v>
      </c>
      <c r="G45">
        <v>44</v>
      </c>
      <c r="H45">
        <v>45</v>
      </c>
      <c r="I45">
        <v>56</v>
      </c>
      <c r="J45">
        <v>59</v>
      </c>
      <c r="K45">
        <v>64</v>
      </c>
      <c r="L45">
        <v>71</v>
      </c>
    </row>
    <row r="46" spans="1:34">
      <c r="A46" s="1" t="s">
        <v>56</v>
      </c>
      <c r="B46">
        <v>376</v>
      </c>
      <c r="C46">
        <v>377</v>
      </c>
      <c r="D46">
        <v>357</v>
      </c>
      <c r="E46">
        <v>347</v>
      </c>
      <c r="F46">
        <v>339</v>
      </c>
      <c r="G46">
        <v>355</v>
      </c>
      <c r="H46">
        <v>360</v>
      </c>
      <c r="I46">
        <v>375</v>
      </c>
      <c r="J46">
        <v>394</v>
      </c>
      <c r="K46">
        <v>443</v>
      </c>
      <c r="L46">
        <v>477</v>
      </c>
    </row>
    <row r="47" spans="1:34">
      <c r="A47" s="1" t="s">
        <v>57</v>
      </c>
      <c r="B47">
        <v>322</v>
      </c>
      <c r="C47">
        <v>322</v>
      </c>
      <c r="D47">
        <v>305</v>
      </c>
      <c r="E47">
        <v>293</v>
      </c>
      <c r="F47">
        <v>286</v>
      </c>
      <c r="G47">
        <v>302</v>
      </c>
      <c r="H47">
        <v>306</v>
      </c>
      <c r="I47">
        <v>319</v>
      </c>
      <c r="J47">
        <v>338</v>
      </c>
      <c r="K47">
        <v>381</v>
      </c>
      <c r="L47">
        <v>409</v>
      </c>
    </row>
    <row r="48" spans="1:34">
      <c r="A48" s="1" t="s">
        <v>58</v>
      </c>
      <c r="B48">
        <v>54</v>
      </c>
      <c r="C48">
        <v>55</v>
      </c>
      <c r="D48">
        <v>52</v>
      </c>
      <c r="E48">
        <v>54</v>
      </c>
      <c r="F48">
        <v>53</v>
      </c>
      <c r="G48">
        <v>53</v>
      </c>
      <c r="H48">
        <v>54</v>
      </c>
      <c r="I48">
        <v>56</v>
      </c>
      <c r="J48">
        <v>56</v>
      </c>
      <c r="K48">
        <v>62</v>
      </c>
      <c r="L48">
        <v>68</v>
      </c>
    </row>
    <row r="49" spans="1:12">
      <c r="A49" s="1" t="s">
        <v>59</v>
      </c>
      <c r="B49">
        <v>1251</v>
      </c>
      <c r="C49">
        <v>1147</v>
      </c>
      <c r="D49">
        <v>1119</v>
      </c>
      <c r="E49">
        <v>1157</v>
      </c>
      <c r="F49">
        <v>1231</v>
      </c>
      <c r="G49">
        <v>1360</v>
      </c>
      <c r="H49">
        <v>1472</v>
      </c>
      <c r="I49">
        <v>1579</v>
      </c>
      <c r="J49">
        <v>1743</v>
      </c>
      <c r="K49">
        <v>1943</v>
      </c>
      <c r="L49">
        <v>2071</v>
      </c>
    </row>
    <row r="50" spans="1:12">
      <c r="A50" s="1" t="s">
        <v>60</v>
      </c>
      <c r="B50">
        <v>90</v>
      </c>
      <c r="C50">
        <v>82</v>
      </c>
      <c r="D50">
        <v>79</v>
      </c>
      <c r="E50">
        <v>78</v>
      </c>
      <c r="F50">
        <v>70</v>
      </c>
      <c r="G50">
        <v>77</v>
      </c>
      <c r="H50">
        <v>84</v>
      </c>
      <c r="I50">
        <v>85</v>
      </c>
      <c r="J50">
        <v>101</v>
      </c>
      <c r="K50">
        <v>87</v>
      </c>
      <c r="L50">
        <v>93</v>
      </c>
    </row>
    <row r="51" spans="1:12">
      <c r="A51" s="1" t="s">
        <v>61</v>
      </c>
      <c r="B51">
        <v>1161</v>
      </c>
      <c r="C51">
        <v>1065</v>
      </c>
      <c r="D51">
        <v>1040</v>
      </c>
      <c r="E51">
        <v>1079</v>
      </c>
      <c r="F51">
        <v>1161</v>
      </c>
      <c r="G51">
        <v>1283</v>
      </c>
      <c r="H51">
        <v>1388</v>
      </c>
      <c r="I51">
        <v>1494</v>
      </c>
      <c r="J51">
        <v>1642</v>
      </c>
      <c r="K51">
        <v>1856</v>
      </c>
      <c r="L51">
        <v>1978</v>
      </c>
    </row>
    <row r="52" spans="1:12">
      <c r="A52" s="1" t="s">
        <v>62</v>
      </c>
      <c r="B52">
        <v>145</v>
      </c>
      <c r="C52">
        <v>139</v>
      </c>
      <c r="D52">
        <v>138</v>
      </c>
      <c r="E52">
        <v>132</v>
      </c>
      <c r="F52">
        <v>135</v>
      </c>
      <c r="G52">
        <v>138</v>
      </c>
      <c r="H52">
        <v>140</v>
      </c>
      <c r="I52">
        <v>137</v>
      </c>
      <c r="J52">
        <v>143</v>
      </c>
      <c r="K52">
        <v>143</v>
      </c>
      <c r="L52">
        <v>146</v>
      </c>
    </row>
    <row r="53" spans="1:12">
      <c r="A53" s="1" t="s">
        <v>63</v>
      </c>
      <c r="B53">
        <v>14</v>
      </c>
      <c r="C53">
        <v>15</v>
      </c>
      <c r="D53">
        <v>14</v>
      </c>
      <c r="E53">
        <v>16</v>
      </c>
      <c r="F53">
        <v>18</v>
      </c>
      <c r="G53">
        <v>17</v>
      </c>
      <c r="H53">
        <v>19</v>
      </c>
      <c r="I53">
        <v>20</v>
      </c>
      <c r="J53">
        <v>22</v>
      </c>
      <c r="K53">
        <v>21</v>
      </c>
      <c r="L53">
        <v>17</v>
      </c>
    </row>
    <row r="54" spans="1:12">
      <c r="A54" s="1" t="s">
        <v>64</v>
      </c>
      <c r="B54">
        <v>131</v>
      </c>
      <c r="C54">
        <v>124</v>
      </c>
      <c r="D54">
        <v>124</v>
      </c>
      <c r="E54">
        <v>116</v>
      </c>
      <c r="F54">
        <v>117</v>
      </c>
      <c r="G54">
        <v>121</v>
      </c>
      <c r="H54">
        <v>121</v>
      </c>
      <c r="I54">
        <v>117</v>
      </c>
      <c r="J54">
        <v>121</v>
      </c>
      <c r="K54">
        <v>122</v>
      </c>
      <c r="L54">
        <v>129</v>
      </c>
    </row>
    <row r="55" spans="1:12">
      <c r="A55" s="1" t="s">
        <v>65</v>
      </c>
      <c r="B55">
        <v>1634</v>
      </c>
      <c r="C55">
        <v>1533</v>
      </c>
      <c r="D55">
        <v>1512</v>
      </c>
      <c r="E55">
        <v>1539</v>
      </c>
      <c r="F55">
        <v>1524</v>
      </c>
      <c r="G55">
        <v>1606</v>
      </c>
      <c r="H55">
        <v>1709</v>
      </c>
      <c r="I55">
        <v>1758</v>
      </c>
      <c r="J55">
        <v>1782</v>
      </c>
      <c r="K55">
        <v>1888</v>
      </c>
      <c r="L55">
        <v>1933</v>
      </c>
    </row>
    <row r="56" spans="1:12">
      <c r="A56" s="1" t="s">
        <v>66</v>
      </c>
      <c r="B56">
        <v>1532</v>
      </c>
      <c r="C56">
        <v>1436</v>
      </c>
      <c r="D56">
        <v>1410</v>
      </c>
      <c r="E56">
        <v>1423</v>
      </c>
      <c r="F56">
        <v>1425</v>
      </c>
      <c r="G56">
        <v>1501</v>
      </c>
      <c r="H56">
        <v>1593</v>
      </c>
      <c r="I56">
        <v>1628</v>
      </c>
      <c r="J56">
        <v>1654</v>
      </c>
      <c r="K56">
        <v>1739</v>
      </c>
      <c r="L56">
        <v>1781</v>
      </c>
    </row>
    <row r="57" spans="1:12">
      <c r="A57" s="1" t="s">
        <v>67</v>
      </c>
      <c r="B57">
        <v>102</v>
      </c>
      <c r="C57">
        <v>97</v>
      </c>
      <c r="D57">
        <v>102</v>
      </c>
      <c r="E57">
        <v>116</v>
      </c>
      <c r="F57">
        <v>99</v>
      </c>
      <c r="G57">
        <v>105</v>
      </c>
      <c r="H57">
        <v>116</v>
      </c>
      <c r="I57">
        <v>130</v>
      </c>
      <c r="J57">
        <v>128</v>
      </c>
      <c r="K57">
        <v>149</v>
      </c>
      <c r="L57">
        <v>152</v>
      </c>
    </row>
    <row r="58" spans="1:12">
      <c r="A58" s="1" t="s">
        <v>68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3</v>
      </c>
      <c r="L58">
        <v>1</v>
      </c>
    </row>
    <row r="59" spans="1:12">
      <c r="A59" s="1" t="s">
        <v>69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</row>
    <row r="60" spans="1:12">
      <c r="A60" s="1" t="s">
        <v>70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</row>
    <row r="61" spans="1:12">
      <c r="A61" s="1" t="s">
        <v>71</v>
      </c>
      <c r="B61">
        <v>546</v>
      </c>
      <c r="C61">
        <v>507</v>
      </c>
      <c r="D61">
        <v>485</v>
      </c>
      <c r="E61">
        <v>495</v>
      </c>
      <c r="F61">
        <v>480</v>
      </c>
      <c r="G61">
        <v>481</v>
      </c>
      <c r="H61">
        <v>490</v>
      </c>
      <c r="I61">
        <v>499</v>
      </c>
      <c r="J61">
        <v>486</v>
      </c>
      <c r="K61">
        <v>499</v>
      </c>
      <c r="L61">
        <v>522</v>
      </c>
    </row>
    <row r="62" spans="1:12">
      <c r="A62" s="1" t="s">
        <v>72</v>
      </c>
      <c r="B62">
        <v>187</v>
      </c>
      <c r="C62">
        <v>169</v>
      </c>
      <c r="D62">
        <v>177</v>
      </c>
      <c r="E62">
        <v>182</v>
      </c>
      <c r="F62">
        <v>163</v>
      </c>
      <c r="G62">
        <v>154</v>
      </c>
      <c r="H62">
        <v>156</v>
      </c>
      <c r="I62">
        <v>163</v>
      </c>
      <c r="J62">
        <v>156</v>
      </c>
      <c r="K62">
        <v>156</v>
      </c>
      <c r="L62">
        <v>162</v>
      </c>
    </row>
    <row r="63" spans="1:12">
      <c r="A63" s="1" t="s">
        <v>73</v>
      </c>
      <c r="B63">
        <v>13</v>
      </c>
      <c r="C63">
        <v>16</v>
      </c>
      <c r="D63">
        <v>12</v>
      </c>
      <c r="E63">
        <v>14</v>
      </c>
      <c r="F63">
        <v>14</v>
      </c>
      <c r="G63">
        <v>15</v>
      </c>
      <c r="H63">
        <v>15</v>
      </c>
      <c r="I63">
        <v>13</v>
      </c>
      <c r="J63">
        <v>13</v>
      </c>
      <c r="K63">
        <v>15</v>
      </c>
      <c r="L63">
        <v>16</v>
      </c>
    </row>
    <row r="64" spans="1:12">
      <c r="A64" s="1" t="s">
        <v>74</v>
      </c>
      <c r="B64">
        <v>67</v>
      </c>
      <c r="C64">
        <v>67</v>
      </c>
      <c r="D64">
        <v>62</v>
      </c>
      <c r="E64">
        <v>62</v>
      </c>
      <c r="F64">
        <v>60</v>
      </c>
      <c r="G64">
        <v>65</v>
      </c>
      <c r="H64">
        <v>63</v>
      </c>
      <c r="I64">
        <v>64</v>
      </c>
      <c r="J64">
        <v>64</v>
      </c>
      <c r="K64">
        <v>72</v>
      </c>
      <c r="L64">
        <v>74</v>
      </c>
    </row>
    <row r="65" spans="1:12">
      <c r="A65" s="1" t="s">
        <v>75</v>
      </c>
      <c r="B65">
        <v>176</v>
      </c>
      <c r="C65">
        <v>161</v>
      </c>
      <c r="D65">
        <v>144</v>
      </c>
      <c r="E65">
        <v>146</v>
      </c>
      <c r="F65">
        <v>145</v>
      </c>
      <c r="G65">
        <v>144</v>
      </c>
      <c r="H65">
        <v>156</v>
      </c>
      <c r="I65">
        <v>158</v>
      </c>
      <c r="J65">
        <v>158</v>
      </c>
      <c r="K65">
        <v>160</v>
      </c>
      <c r="L65">
        <v>161</v>
      </c>
    </row>
    <row r="66" spans="1:12">
      <c r="A66" s="1" t="s">
        <v>76</v>
      </c>
      <c r="B66">
        <v>94</v>
      </c>
      <c r="C66">
        <v>86</v>
      </c>
      <c r="D66">
        <v>86</v>
      </c>
      <c r="E66">
        <v>88</v>
      </c>
      <c r="F66">
        <v>94</v>
      </c>
      <c r="G66">
        <v>100</v>
      </c>
      <c r="H66">
        <v>99</v>
      </c>
      <c r="I66">
        <v>99</v>
      </c>
      <c r="J66">
        <v>93</v>
      </c>
      <c r="K66">
        <v>94</v>
      </c>
      <c r="L66">
        <v>106</v>
      </c>
    </row>
    <row r="67" spans="1:12">
      <c r="A67" s="1" t="s">
        <v>77</v>
      </c>
      <c r="B67">
        <v>9</v>
      </c>
      <c r="C67">
        <v>8</v>
      </c>
      <c r="D67">
        <v>4</v>
      </c>
      <c r="E67">
        <v>3</v>
      </c>
      <c r="F67">
        <v>4</v>
      </c>
      <c r="G67">
        <v>3</v>
      </c>
      <c r="H67">
        <v>1</v>
      </c>
      <c r="I67">
        <v>2</v>
      </c>
      <c r="J67">
        <v>2</v>
      </c>
      <c r="K67">
        <v>2</v>
      </c>
      <c r="L67">
        <v>3</v>
      </c>
    </row>
    <row r="68" spans="1:12">
      <c r="A68" s="1" t="s">
        <v>78</v>
      </c>
      <c r="B68">
        <v>28</v>
      </c>
      <c r="C68">
        <v>25</v>
      </c>
      <c r="D68">
        <v>27</v>
      </c>
      <c r="E68">
        <v>23</v>
      </c>
      <c r="F68">
        <v>20</v>
      </c>
      <c r="G68">
        <v>20</v>
      </c>
      <c r="H68">
        <v>21</v>
      </c>
      <c r="I68">
        <v>21</v>
      </c>
      <c r="J68">
        <v>20</v>
      </c>
      <c r="K68">
        <v>18</v>
      </c>
      <c r="L68">
        <v>21</v>
      </c>
    </row>
    <row r="69" spans="1:12">
      <c r="A69" s="1" t="s">
        <v>79</v>
      </c>
      <c r="B69">
        <v>9</v>
      </c>
      <c r="C69">
        <v>7</v>
      </c>
      <c r="D69">
        <v>7</v>
      </c>
      <c r="E69">
        <v>7</v>
      </c>
      <c r="F69">
        <v>5</v>
      </c>
      <c r="G69">
        <v>4</v>
      </c>
      <c r="H69">
        <v>4</v>
      </c>
      <c r="I69">
        <v>5</v>
      </c>
      <c r="J69">
        <v>5</v>
      </c>
      <c r="K69">
        <v>6</v>
      </c>
      <c r="L69">
        <v>7</v>
      </c>
    </row>
    <row r="70" spans="1:12">
      <c r="A70" s="1" t="s">
        <v>80</v>
      </c>
      <c r="B70">
        <v>19</v>
      </c>
      <c r="C70">
        <v>18</v>
      </c>
      <c r="D70">
        <v>20</v>
      </c>
      <c r="E70">
        <v>16</v>
      </c>
      <c r="F70">
        <v>15</v>
      </c>
      <c r="G70">
        <v>16</v>
      </c>
      <c r="H70">
        <v>17</v>
      </c>
      <c r="I70">
        <v>16</v>
      </c>
      <c r="J70">
        <v>15</v>
      </c>
      <c r="K70">
        <v>12</v>
      </c>
      <c r="L70">
        <v>14</v>
      </c>
    </row>
    <row r="71" spans="1:12">
      <c r="A71" s="1" t="s">
        <v>81</v>
      </c>
      <c r="B71">
        <v>416</v>
      </c>
      <c r="C71">
        <v>422</v>
      </c>
      <c r="D71">
        <v>419</v>
      </c>
      <c r="E71">
        <v>407</v>
      </c>
      <c r="F71">
        <v>422</v>
      </c>
      <c r="G71">
        <v>433</v>
      </c>
      <c r="H71">
        <v>447</v>
      </c>
      <c r="I71">
        <v>473</v>
      </c>
      <c r="J71">
        <v>486</v>
      </c>
      <c r="K71">
        <v>510</v>
      </c>
      <c r="L71">
        <v>509</v>
      </c>
    </row>
    <row r="72" spans="1:12">
      <c r="A72" s="1" t="s">
        <v>82</v>
      </c>
      <c r="B72">
        <v>62</v>
      </c>
      <c r="C72">
        <v>57</v>
      </c>
      <c r="D72">
        <v>58</v>
      </c>
      <c r="E72">
        <v>60</v>
      </c>
      <c r="F72">
        <v>65</v>
      </c>
      <c r="G72">
        <v>67</v>
      </c>
      <c r="H72">
        <v>69</v>
      </c>
      <c r="I72">
        <v>72</v>
      </c>
      <c r="J72">
        <v>81</v>
      </c>
      <c r="K72">
        <v>79</v>
      </c>
      <c r="L72">
        <v>83</v>
      </c>
    </row>
    <row r="73" spans="1:12">
      <c r="A73" s="1" t="s">
        <v>83</v>
      </c>
      <c r="B73">
        <v>354</v>
      </c>
      <c r="C73">
        <v>365</v>
      </c>
      <c r="D73">
        <v>361</v>
      </c>
      <c r="E73">
        <v>347</v>
      </c>
      <c r="F73">
        <v>357</v>
      </c>
      <c r="G73">
        <v>366</v>
      </c>
      <c r="H73">
        <v>378</v>
      </c>
      <c r="I73">
        <v>401</v>
      </c>
      <c r="J73">
        <v>405</v>
      </c>
      <c r="K73">
        <v>431</v>
      </c>
      <c r="L73">
        <v>426</v>
      </c>
    </row>
    <row r="74" spans="1:12">
      <c r="A74" s="1" t="s">
        <v>84</v>
      </c>
      <c r="B74">
        <v>1735</v>
      </c>
      <c r="C74">
        <v>1712</v>
      </c>
      <c r="D74">
        <v>1710</v>
      </c>
      <c r="E74">
        <v>1773</v>
      </c>
      <c r="F74">
        <v>1849</v>
      </c>
      <c r="G74">
        <v>1950</v>
      </c>
      <c r="H74">
        <v>2117</v>
      </c>
      <c r="I74">
        <v>2231</v>
      </c>
      <c r="J74">
        <v>2382</v>
      </c>
      <c r="K74">
        <v>2537</v>
      </c>
      <c r="L74">
        <v>2667</v>
      </c>
    </row>
    <row r="75" spans="1:12">
      <c r="A75" s="1" t="s">
        <v>85</v>
      </c>
      <c r="B75">
        <v>133</v>
      </c>
      <c r="C75">
        <v>122</v>
      </c>
      <c r="D75">
        <v>125</v>
      </c>
      <c r="E75">
        <v>125</v>
      </c>
      <c r="F75">
        <v>136</v>
      </c>
      <c r="G75">
        <v>146</v>
      </c>
      <c r="H75">
        <v>156</v>
      </c>
      <c r="I75">
        <v>156</v>
      </c>
      <c r="J75">
        <v>169</v>
      </c>
      <c r="K75">
        <v>182</v>
      </c>
      <c r="L75">
        <v>190</v>
      </c>
    </row>
    <row r="76" spans="1:12">
      <c r="A76" s="1" t="s">
        <v>86</v>
      </c>
      <c r="B76">
        <v>8</v>
      </c>
      <c r="C76">
        <v>10</v>
      </c>
      <c r="D76">
        <v>10</v>
      </c>
      <c r="E76">
        <v>13</v>
      </c>
      <c r="F76">
        <v>12</v>
      </c>
      <c r="G76">
        <v>12</v>
      </c>
      <c r="H76">
        <v>13</v>
      </c>
      <c r="I76">
        <v>14</v>
      </c>
      <c r="J76">
        <v>12</v>
      </c>
      <c r="K76">
        <v>12</v>
      </c>
      <c r="L76">
        <v>12</v>
      </c>
    </row>
    <row r="77" spans="1:12">
      <c r="A77" s="1" t="s">
        <v>87</v>
      </c>
      <c r="B77">
        <v>94</v>
      </c>
      <c r="C77">
        <v>90</v>
      </c>
      <c r="D77">
        <v>97</v>
      </c>
      <c r="E77">
        <v>103</v>
      </c>
      <c r="F77">
        <v>117</v>
      </c>
      <c r="G77">
        <v>128</v>
      </c>
      <c r="H77">
        <v>140</v>
      </c>
      <c r="I77">
        <v>153</v>
      </c>
      <c r="J77">
        <v>177</v>
      </c>
      <c r="K77">
        <v>213</v>
      </c>
      <c r="L77">
        <v>237</v>
      </c>
    </row>
    <row r="78" spans="1:12">
      <c r="A78" s="1" t="s">
        <v>88</v>
      </c>
      <c r="B78">
        <v>219</v>
      </c>
      <c r="C78">
        <v>204</v>
      </c>
      <c r="D78">
        <v>194</v>
      </c>
      <c r="E78">
        <v>197</v>
      </c>
      <c r="F78">
        <v>193</v>
      </c>
      <c r="G78">
        <v>206</v>
      </c>
      <c r="H78">
        <v>228</v>
      </c>
      <c r="I78">
        <v>235</v>
      </c>
      <c r="J78">
        <v>259</v>
      </c>
      <c r="K78">
        <v>288</v>
      </c>
      <c r="L78">
        <v>319</v>
      </c>
    </row>
    <row r="79" spans="1:12">
      <c r="A79" s="1" t="s">
        <v>89</v>
      </c>
      <c r="B79">
        <v>33</v>
      </c>
      <c r="C79">
        <v>30</v>
      </c>
      <c r="D79">
        <v>29</v>
      </c>
      <c r="E79">
        <v>36</v>
      </c>
      <c r="F79">
        <v>46</v>
      </c>
      <c r="G79">
        <v>49</v>
      </c>
      <c r="H79">
        <v>54</v>
      </c>
      <c r="I79">
        <v>64</v>
      </c>
      <c r="J79">
        <v>65</v>
      </c>
      <c r="K79">
        <v>52</v>
      </c>
      <c r="L79">
        <v>56</v>
      </c>
    </row>
    <row r="80" spans="1:12">
      <c r="A80" s="1" t="s">
        <v>90</v>
      </c>
      <c r="B80">
        <v>423</v>
      </c>
      <c r="C80">
        <v>426</v>
      </c>
      <c r="D80">
        <v>427</v>
      </c>
      <c r="E80">
        <v>452</v>
      </c>
      <c r="F80">
        <v>475</v>
      </c>
      <c r="G80">
        <v>504</v>
      </c>
      <c r="H80">
        <v>547</v>
      </c>
      <c r="I80">
        <v>597</v>
      </c>
      <c r="J80">
        <v>621</v>
      </c>
      <c r="K80">
        <v>650</v>
      </c>
      <c r="L80">
        <v>679</v>
      </c>
    </row>
    <row r="81" spans="1:12">
      <c r="A81" s="1" t="s">
        <v>91</v>
      </c>
      <c r="B81">
        <v>789</v>
      </c>
      <c r="C81">
        <v>790</v>
      </c>
      <c r="D81">
        <v>791</v>
      </c>
      <c r="E81">
        <v>808</v>
      </c>
      <c r="F81">
        <v>832</v>
      </c>
      <c r="G81">
        <v>866</v>
      </c>
      <c r="H81">
        <v>941</v>
      </c>
      <c r="I81">
        <v>974</v>
      </c>
      <c r="J81">
        <v>1039</v>
      </c>
      <c r="K81">
        <v>1101</v>
      </c>
      <c r="L81">
        <v>1139</v>
      </c>
    </row>
    <row r="82" spans="1:12">
      <c r="A82" s="1" t="s">
        <v>92</v>
      </c>
      <c r="B82">
        <v>36</v>
      </c>
      <c r="C82">
        <v>40</v>
      </c>
      <c r="D82">
        <v>37</v>
      </c>
      <c r="E82">
        <v>39</v>
      </c>
      <c r="F82">
        <v>38</v>
      </c>
      <c r="G82">
        <v>39</v>
      </c>
      <c r="H82">
        <v>38</v>
      </c>
      <c r="I82">
        <v>38</v>
      </c>
      <c r="J82">
        <v>40</v>
      </c>
      <c r="K82">
        <v>39</v>
      </c>
      <c r="L82">
        <v>35</v>
      </c>
    </row>
    <row r="83" spans="1:12">
      <c r="A83" s="1" t="s">
        <v>93</v>
      </c>
      <c r="B83">
        <v>151</v>
      </c>
      <c r="C83">
        <v>117</v>
      </c>
      <c r="D83">
        <v>103</v>
      </c>
      <c r="E83">
        <v>112</v>
      </c>
      <c r="F83">
        <v>114</v>
      </c>
      <c r="G83">
        <v>112</v>
      </c>
      <c r="H83">
        <v>122</v>
      </c>
      <c r="I83">
        <v>120</v>
      </c>
      <c r="J83">
        <v>133</v>
      </c>
      <c r="K83">
        <v>129</v>
      </c>
      <c r="L83">
        <v>146</v>
      </c>
    </row>
    <row r="84" spans="1:12">
      <c r="A84" s="1" t="s">
        <v>94</v>
      </c>
      <c r="B84">
        <v>28</v>
      </c>
      <c r="C84">
        <v>17</v>
      </c>
      <c r="D84">
        <v>18</v>
      </c>
      <c r="E84">
        <v>19</v>
      </c>
      <c r="F84">
        <v>19</v>
      </c>
      <c r="G84">
        <v>18</v>
      </c>
      <c r="H84">
        <v>21</v>
      </c>
      <c r="I84">
        <v>19</v>
      </c>
      <c r="J84">
        <v>21</v>
      </c>
      <c r="K84">
        <v>20</v>
      </c>
      <c r="L84">
        <v>22</v>
      </c>
    </row>
    <row r="85" spans="1:12">
      <c r="A85" s="1" t="s">
        <v>95</v>
      </c>
      <c r="B85">
        <v>15</v>
      </c>
      <c r="C85">
        <v>11</v>
      </c>
      <c r="D85">
        <v>12</v>
      </c>
      <c r="E85">
        <v>11</v>
      </c>
      <c r="F85">
        <v>12</v>
      </c>
      <c r="G85">
        <v>11</v>
      </c>
      <c r="H85">
        <v>11</v>
      </c>
      <c r="I85">
        <v>11</v>
      </c>
      <c r="J85">
        <v>8</v>
      </c>
      <c r="K85">
        <v>8</v>
      </c>
      <c r="L85">
        <v>6</v>
      </c>
    </row>
    <row r="86" spans="1:12">
      <c r="A86" s="1" t="s">
        <v>96</v>
      </c>
      <c r="B86">
        <v>43</v>
      </c>
      <c r="C86">
        <v>26</v>
      </c>
      <c r="D86">
        <v>12</v>
      </c>
      <c r="E86">
        <v>16</v>
      </c>
      <c r="F86">
        <v>17</v>
      </c>
      <c r="G86">
        <v>19</v>
      </c>
      <c r="H86">
        <v>23</v>
      </c>
      <c r="I86">
        <v>22</v>
      </c>
      <c r="J86">
        <v>33</v>
      </c>
      <c r="K86">
        <v>26</v>
      </c>
      <c r="L86">
        <v>33</v>
      </c>
    </row>
    <row r="87" spans="1:12">
      <c r="A87" s="1" t="s">
        <v>97</v>
      </c>
      <c r="B87">
        <v>30</v>
      </c>
      <c r="C87">
        <v>27</v>
      </c>
      <c r="D87">
        <v>27</v>
      </c>
      <c r="E87">
        <v>28</v>
      </c>
      <c r="F87">
        <v>25</v>
      </c>
      <c r="G87">
        <v>25</v>
      </c>
      <c r="H87">
        <v>29</v>
      </c>
      <c r="I87">
        <v>25</v>
      </c>
      <c r="J87">
        <v>27</v>
      </c>
      <c r="K87">
        <v>25</v>
      </c>
      <c r="L87">
        <v>28</v>
      </c>
    </row>
    <row r="88" spans="1:12">
      <c r="A88" s="1" t="s">
        <v>98</v>
      </c>
      <c r="B88">
        <v>35</v>
      </c>
      <c r="C88">
        <v>36</v>
      </c>
      <c r="D88">
        <v>34</v>
      </c>
      <c r="E88">
        <v>38</v>
      </c>
      <c r="F88">
        <v>41</v>
      </c>
      <c r="G88">
        <v>39</v>
      </c>
      <c r="H88">
        <v>38</v>
      </c>
      <c r="I88">
        <v>43</v>
      </c>
      <c r="J88">
        <v>44</v>
      </c>
      <c r="K88">
        <v>50</v>
      </c>
      <c r="L88">
        <v>57</v>
      </c>
    </row>
    <row r="89" spans="1:12">
      <c r="A89" s="1" t="s">
        <v>99</v>
      </c>
      <c r="B89">
        <v>4802</v>
      </c>
      <c r="C89">
        <v>4693</v>
      </c>
      <c r="D89">
        <v>4679</v>
      </c>
      <c r="E89">
        <v>4701</v>
      </c>
      <c r="F89">
        <v>4729</v>
      </c>
      <c r="G89">
        <v>4956</v>
      </c>
      <c r="H89">
        <v>5346</v>
      </c>
      <c r="I89">
        <v>5658</v>
      </c>
      <c r="J89">
        <v>6000</v>
      </c>
      <c r="K89">
        <v>6433</v>
      </c>
      <c r="L89">
        <v>6686</v>
      </c>
    </row>
    <row r="90" spans="1:12">
      <c r="A90" s="1" t="s">
        <v>100</v>
      </c>
      <c r="B90">
        <v>3602</v>
      </c>
      <c r="C90">
        <v>3458</v>
      </c>
      <c r="D90">
        <v>3419</v>
      </c>
      <c r="E90">
        <v>3422</v>
      </c>
      <c r="F90">
        <v>3487</v>
      </c>
      <c r="G90">
        <v>3675</v>
      </c>
      <c r="H90">
        <v>4018</v>
      </c>
      <c r="I90">
        <v>4286</v>
      </c>
      <c r="J90">
        <v>4583</v>
      </c>
      <c r="K90">
        <v>4945</v>
      </c>
      <c r="L90">
        <v>5151</v>
      </c>
    </row>
    <row r="91" spans="1:12">
      <c r="A91" s="1" t="s">
        <v>101</v>
      </c>
      <c r="B91">
        <v>64</v>
      </c>
      <c r="C91">
        <v>67</v>
      </c>
      <c r="D91">
        <v>62</v>
      </c>
      <c r="E91">
        <v>62</v>
      </c>
      <c r="F91">
        <v>65</v>
      </c>
      <c r="G91">
        <v>64</v>
      </c>
      <c r="H91">
        <v>67</v>
      </c>
      <c r="I91">
        <v>70</v>
      </c>
      <c r="J91">
        <v>70</v>
      </c>
      <c r="K91">
        <v>55</v>
      </c>
      <c r="L91">
        <v>63</v>
      </c>
    </row>
    <row r="92" spans="1:12">
      <c r="A92" s="1" t="s">
        <v>102</v>
      </c>
      <c r="B92">
        <v>5</v>
      </c>
      <c r="C92">
        <v>4</v>
      </c>
      <c r="D92">
        <v>6</v>
      </c>
      <c r="E92">
        <v>4</v>
      </c>
      <c r="F92">
        <v>5</v>
      </c>
      <c r="G92">
        <v>4</v>
      </c>
      <c r="H92">
        <v>4</v>
      </c>
      <c r="I92">
        <v>7</v>
      </c>
      <c r="J92">
        <v>6</v>
      </c>
      <c r="K92">
        <v>3</v>
      </c>
      <c r="L92">
        <v>3</v>
      </c>
    </row>
    <row r="93" spans="1:12">
      <c r="A93" s="1" t="s">
        <v>103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2</v>
      </c>
      <c r="J93">
        <v>1</v>
      </c>
      <c r="K93">
        <v>0</v>
      </c>
      <c r="L93">
        <v>2</v>
      </c>
    </row>
    <row r="94" spans="1:12">
      <c r="A94" s="1" t="s">
        <v>104</v>
      </c>
      <c r="B94">
        <v>119</v>
      </c>
      <c r="C94">
        <v>114</v>
      </c>
      <c r="D94">
        <v>124</v>
      </c>
      <c r="E94">
        <v>131</v>
      </c>
      <c r="F94">
        <v>133</v>
      </c>
      <c r="G94">
        <v>144</v>
      </c>
      <c r="H94">
        <v>158</v>
      </c>
      <c r="I94">
        <v>172</v>
      </c>
      <c r="J94">
        <v>181</v>
      </c>
      <c r="K94">
        <v>174</v>
      </c>
      <c r="L94">
        <v>179</v>
      </c>
    </row>
    <row r="95" spans="1:12">
      <c r="A95" s="1" t="s">
        <v>105</v>
      </c>
      <c r="B95">
        <v>620</v>
      </c>
      <c r="C95">
        <v>672</v>
      </c>
      <c r="D95">
        <v>692</v>
      </c>
      <c r="E95">
        <v>688</v>
      </c>
      <c r="F95">
        <v>646</v>
      </c>
      <c r="G95">
        <v>656</v>
      </c>
      <c r="H95">
        <v>640</v>
      </c>
      <c r="I95">
        <v>627</v>
      </c>
      <c r="J95">
        <v>628</v>
      </c>
      <c r="K95">
        <v>672</v>
      </c>
      <c r="L95">
        <v>687</v>
      </c>
    </row>
    <row r="96" spans="1:12">
      <c r="A96" s="1" t="s">
        <v>106</v>
      </c>
      <c r="B96">
        <v>183</v>
      </c>
      <c r="C96">
        <v>172</v>
      </c>
      <c r="D96">
        <v>178</v>
      </c>
      <c r="E96">
        <v>183</v>
      </c>
      <c r="F96">
        <v>191</v>
      </c>
      <c r="G96">
        <v>212</v>
      </c>
      <c r="H96">
        <v>240</v>
      </c>
      <c r="I96">
        <v>259</v>
      </c>
      <c r="J96">
        <v>273</v>
      </c>
      <c r="K96">
        <v>292</v>
      </c>
      <c r="L96">
        <v>301</v>
      </c>
    </row>
    <row r="97" spans="1:12">
      <c r="A97" s="1" t="s">
        <v>107</v>
      </c>
      <c r="B97">
        <v>208</v>
      </c>
      <c r="C97">
        <v>205</v>
      </c>
      <c r="D97">
        <v>197</v>
      </c>
      <c r="E97">
        <v>210</v>
      </c>
      <c r="F97">
        <v>201</v>
      </c>
      <c r="G97">
        <v>200</v>
      </c>
      <c r="H97">
        <v>219</v>
      </c>
      <c r="I97">
        <v>235</v>
      </c>
      <c r="J97">
        <v>258</v>
      </c>
      <c r="K97">
        <v>292</v>
      </c>
      <c r="L97">
        <v>300</v>
      </c>
    </row>
    <row r="98" spans="1:12">
      <c r="A98" s="1" t="s">
        <v>108</v>
      </c>
      <c r="B98">
        <v>236</v>
      </c>
      <c r="C98">
        <v>229</v>
      </c>
      <c r="D98">
        <v>220</v>
      </c>
      <c r="E98">
        <v>217</v>
      </c>
      <c r="F98">
        <v>226</v>
      </c>
      <c r="G98">
        <v>256</v>
      </c>
      <c r="H98">
        <v>263</v>
      </c>
      <c r="I98">
        <v>285</v>
      </c>
      <c r="J98">
        <v>309</v>
      </c>
      <c r="K98">
        <v>321</v>
      </c>
      <c r="L98">
        <v>327</v>
      </c>
    </row>
    <row r="99" spans="1:12">
      <c r="A99" s="1" t="s">
        <v>109</v>
      </c>
      <c r="B99">
        <v>61</v>
      </c>
      <c r="C99">
        <v>53</v>
      </c>
      <c r="D99">
        <v>49</v>
      </c>
      <c r="E99">
        <v>39</v>
      </c>
      <c r="F99">
        <v>42</v>
      </c>
      <c r="G99">
        <v>45</v>
      </c>
      <c r="H99">
        <v>46</v>
      </c>
      <c r="I99">
        <v>45</v>
      </c>
      <c r="J99">
        <v>42</v>
      </c>
      <c r="K99">
        <v>39</v>
      </c>
      <c r="L99">
        <v>39</v>
      </c>
    </row>
    <row r="100" spans="1:12">
      <c r="A100" s="1" t="s">
        <v>110</v>
      </c>
      <c r="B100">
        <v>90</v>
      </c>
      <c r="C100">
        <v>98</v>
      </c>
      <c r="D100">
        <v>103</v>
      </c>
      <c r="E100">
        <v>110</v>
      </c>
      <c r="F100">
        <v>117</v>
      </c>
      <c r="G100">
        <v>132</v>
      </c>
      <c r="H100">
        <v>143</v>
      </c>
      <c r="I100">
        <v>156</v>
      </c>
      <c r="J100">
        <v>169</v>
      </c>
      <c r="K100">
        <v>181</v>
      </c>
      <c r="L100">
        <v>188</v>
      </c>
    </row>
    <row r="101" spans="1:12">
      <c r="A101" s="1" t="s">
        <v>111</v>
      </c>
      <c r="B101">
        <v>14</v>
      </c>
      <c r="C101">
        <v>18</v>
      </c>
      <c r="D101">
        <v>16</v>
      </c>
      <c r="E101">
        <v>12</v>
      </c>
      <c r="F101">
        <v>11</v>
      </c>
      <c r="G101">
        <v>14</v>
      </c>
      <c r="H101">
        <v>15</v>
      </c>
      <c r="I101">
        <v>18</v>
      </c>
      <c r="J101">
        <v>16</v>
      </c>
      <c r="K101">
        <v>20</v>
      </c>
      <c r="L101">
        <v>22</v>
      </c>
    </row>
    <row r="102" spans="1:12">
      <c r="A102" s="1" t="s">
        <v>112</v>
      </c>
      <c r="B102">
        <v>8</v>
      </c>
      <c r="C102">
        <v>6</v>
      </c>
      <c r="D102">
        <v>4</v>
      </c>
      <c r="E102">
        <v>5</v>
      </c>
      <c r="F102">
        <v>4</v>
      </c>
      <c r="G102">
        <v>4</v>
      </c>
      <c r="H102">
        <v>3</v>
      </c>
      <c r="I102">
        <v>2</v>
      </c>
      <c r="J102">
        <v>4</v>
      </c>
      <c r="K102">
        <v>4</v>
      </c>
      <c r="L102">
        <v>3</v>
      </c>
    </row>
    <row r="103" spans="1:12">
      <c r="A103" s="1" t="s">
        <v>113</v>
      </c>
      <c r="B103">
        <v>47</v>
      </c>
      <c r="C103">
        <v>40</v>
      </c>
      <c r="D103">
        <v>36</v>
      </c>
      <c r="E103">
        <v>37</v>
      </c>
      <c r="F103">
        <v>37</v>
      </c>
      <c r="G103">
        <v>42</v>
      </c>
      <c r="H103">
        <v>36</v>
      </c>
      <c r="I103">
        <v>45</v>
      </c>
      <c r="J103">
        <v>50</v>
      </c>
      <c r="K103">
        <v>47</v>
      </c>
      <c r="L103">
        <v>49</v>
      </c>
    </row>
    <row r="104" spans="1:12">
      <c r="A104" s="1" t="s">
        <v>114</v>
      </c>
      <c r="B104">
        <v>10</v>
      </c>
      <c r="C104">
        <v>9</v>
      </c>
      <c r="D104">
        <v>8</v>
      </c>
      <c r="E104">
        <v>9</v>
      </c>
      <c r="F104">
        <v>9</v>
      </c>
      <c r="G104">
        <v>12</v>
      </c>
      <c r="H104">
        <v>13</v>
      </c>
      <c r="I104">
        <v>11</v>
      </c>
      <c r="J104">
        <v>23</v>
      </c>
      <c r="K104">
        <v>22</v>
      </c>
      <c r="L104">
        <v>20</v>
      </c>
    </row>
    <row r="105" spans="1:12">
      <c r="A105" s="1" t="s">
        <v>115</v>
      </c>
      <c r="B105">
        <v>4</v>
      </c>
      <c r="C105">
        <v>5</v>
      </c>
      <c r="D105">
        <v>4</v>
      </c>
      <c r="E105">
        <v>5</v>
      </c>
      <c r="F105">
        <v>6</v>
      </c>
      <c r="G105">
        <v>7</v>
      </c>
      <c r="H105">
        <v>7</v>
      </c>
      <c r="I105">
        <v>8</v>
      </c>
      <c r="J105">
        <v>4</v>
      </c>
      <c r="K105">
        <v>7</v>
      </c>
      <c r="L105">
        <v>6</v>
      </c>
    </row>
    <row r="106" spans="1:12">
      <c r="A106" s="1" t="s">
        <v>116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</row>
    <row r="107" spans="1:12">
      <c r="A107" s="1" t="s">
        <v>117</v>
      </c>
      <c r="B107">
        <v>196</v>
      </c>
      <c r="C107">
        <v>188</v>
      </c>
      <c r="D107">
        <v>188</v>
      </c>
      <c r="E107">
        <v>188</v>
      </c>
      <c r="F107">
        <v>191</v>
      </c>
      <c r="G107">
        <v>199</v>
      </c>
      <c r="H107">
        <v>204</v>
      </c>
      <c r="I107">
        <v>208</v>
      </c>
      <c r="J107">
        <v>201</v>
      </c>
      <c r="K107">
        <v>224</v>
      </c>
      <c r="L107">
        <v>222</v>
      </c>
    </row>
    <row r="108" spans="1:12">
      <c r="A108" s="1" t="s">
        <v>118</v>
      </c>
      <c r="B108">
        <v>71</v>
      </c>
      <c r="C108">
        <v>70</v>
      </c>
      <c r="D108">
        <v>74</v>
      </c>
      <c r="E108">
        <v>71</v>
      </c>
      <c r="F108">
        <v>79</v>
      </c>
      <c r="G108">
        <v>82</v>
      </c>
      <c r="H108">
        <v>78</v>
      </c>
      <c r="I108">
        <v>71</v>
      </c>
      <c r="J108">
        <v>69</v>
      </c>
      <c r="K108">
        <v>79</v>
      </c>
      <c r="L108">
        <v>80</v>
      </c>
    </row>
    <row r="109" spans="1:12">
      <c r="A109" s="1" t="s">
        <v>119</v>
      </c>
      <c r="B109">
        <v>1</v>
      </c>
      <c r="C109">
        <v>1</v>
      </c>
      <c r="D109">
        <v>3</v>
      </c>
      <c r="E109">
        <v>4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</row>
    <row r="110" spans="1:12">
      <c r="A110" s="1" t="s">
        <v>120</v>
      </c>
      <c r="B110">
        <v>6</v>
      </c>
      <c r="C110">
        <v>6</v>
      </c>
      <c r="D110">
        <v>6</v>
      </c>
      <c r="E110">
        <v>7</v>
      </c>
      <c r="F110">
        <v>9</v>
      </c>
      <c r="G110">
        <v>8</v>
      </c>
      <c r="H110">
        <v>9</v>
      </c>
      <c r="I110">
        <v>10</v>
      </c>
      <c r="J110">
        <v>7</v>
      </c>
      <c r="K110">
        <v>11</v>
      </c>
      <c r="L110">
        <v>10</v>
      </c>
    </row>
    <row r="111" spans="1:12">
      <c r="A111" s="1" t="s">
        <v>121</v>
      </c>
      <c r="B111">
        <v>63</v>
      </c>
      <c r="C111">
        <v>60</v>
      </c>
      <c r="D111">
        <v>53</v>
      </c>
      <c r="E111">
        <v>49</v>
      </c>
      <c r="F111">
        <v>47</v>
      </c>
      <c r="G111">
        <v>49</v>
      </c>
      <c r="H111">
        <v>62</v>
      </c>
      <c r="I111">
        <v>65</v>
      </c>
      <c r="J111">
        <v>63</v>
      </c>
      <c r="K111">
        <v>79</v>
      </c>
      <c r="L111">
        <v>75</v>
      </c>
    </row>
    <row r="112" spans="1:12">
      <c r="A112" s="1" t="s">
        <v>122</v>
      </c>
      <c r="B112">
        <v>23</v>
      </c>
      <c r="C112">
        <v>24</v>
      </c>
      <c r="D112">
        <v>27</v>
      </c>
      <c r="E112">
        <v>30</v>
      </c>
      <c r="F112">
        <v>29</v>
      </c>
      <c r="G112">
        <v>32</v>
      </c>
      <c r="H112">
        <v>33</v>
      </c>
      <c r="I112">
        <v>39</v>
      </c>
      <c r="J112">
        <v>38</v>
      </c>
      <c r="K112">
        <v>37</v>
      </c>
      <c r="L112">
        <v>36</v>
      </c>
    </row>
    <row r="113" spans="1:12">
      <c r="A113" s="1" t="s">
        <v>123</v>
      </c>
      <c r="B113">
        <v>32</v>
      </c>
      <c r="C113">
        <v>27</v>
      </c>
      <c r="D113">
        <v>25</v>
      </c>
      <c r="E113">
        <v>27</v>
      </c>
      <c r="F113">
        <v>25</v>
      </c>
      <c r="G113">
        <v>27</v>
      </c>
      <c r="H113">
        <v>21</v>
      </c>
      <c r="I113">
        <v>22</v>
      </c>
      <c r="J113">
        <v>23</v>
      </c>
      <c r="K113">
        <v>18</v>
      </c>
      <c r="L113">
        <v>21</v>
      </c>
    </row>
    <row r="114" spans="1:12">
      <c r="A114" s="1" t="s">
        <v>124</v>
      </c>
      <c r="B114">
        <v>570</v>
      </c>
      <c r="C114">
        <v>523</v>
      </c>
      <c r="D114">
        <v>458</v>
      </c>
      <c r="E114">
        <v>466</v>
      </c>
      <c r="F114">
        <v>476</v>
      </c>
      <c r="G114">
        <v>471</v>
      </c>
      <c r="H114">
        <v>483</v>
      </c>
      <c r="I114">
        <v>487</v>
      </c>
      <c r="J114">
        <v>473</v>
      </c>
      <c r="K114">
        <v>521</v>
      </c>
      <c r="L114">
        <v>536</v>
      </c>
    </row>
    <row r="115" spans="1:12">
      <c r="A115" s="1" t="s">
        <v>125</v>
      </c>
      <c r="B115">
        <v>24</v>
      </c>
      <c r="C115">
        <v>22</v>
      </c>
      <c r="D115">
        <v>21</v>
      </c>
      <c r="E115">
        <v>24</v>
      </c>
      <c r="F115">
        <v>23</v>
      </c>
      <c r="G115">
        <v>21</v>
      </c>
      <c r="H115">
        <v>25</v>
      </c>
      <c r="I115">
        <v>27</v>
      </c>
      <c r="J115">
        <v>24</v>
      </c>
      <c r="K115">
        <v>28</v>
      </c>
      <c r="L115">
        <v>29</v>
      </c>
    </row>
    <row r="116" spans="1:12">
      <c r="A116" s="1" t="s">
        <v>126</v>
      </c>
      <c r="B116">
        <v>176</v>
      </c>
      <c r="C116">
        <v>177</v>
      </c>
      <c r="D116">
        <v>155</v>
      </c>
      <c r="E116">
        <v>151</v>
      </c>
      <c r="F116">
        <v>158</v>
      </c>
      <c r="G116">
        <v>155</v>
      </c>
      <c r="H116">
        <v>159</v>
      </c>
      <c r="I116">
        <v>161</v>
      </c>
      <c r="J116">
        <v>168</v>
      </c>
      <c r="K116">
        <v>171</v>
      </c>
      <c r="L116">
        <v>175</v>
      </c>
    </row>
    <row r="117" spans="1:12">
      <c r="A117" s="1" t="s">
        <v>127</v>
      </c>
      <c r="B117">
        <v>150</v>
      </c>
      <c r="C117">
        <v>146</v>
      </c>
      <c r="D117">
        <v>140</v>
      </c>
      <c r="E117">
        <v>150</v>
      </c>
      <c r="F117">
        <v>160</v>
      </c>
      <c r="G117">
        <v>153</v>
      </c>
      <c r="H117">
        <v>151</v>
      </c>
      <c r="I117">
        <v>143</v>
      </c>
      <c r="J117">
        <v>135</v>
      </c>
      <c r="K117">
        <v>152</v>
      </c>
      <c r="L117">
        <v>151</v>
      </c>
    </row>
    <row r="118" spans="1:12">
      <c r="A118" s="1" t="s">
        <v>128</v>
      </c>
      <c r="B118">
        <v>28</v>
      </c>
      <c r="C118">
        <v>19</v>
      </c>
      <c r="D118">
        <v>10</v>
      </c>
      <c r="E118">
        <v>15</v>
      </c>
      <c r="F118">
        <v>15</v>
      </c>
      <c r="G118">
        <v>15</v>
      </c>
      <c r="H118">
        <v>16</v>
      </c>
      <c r="I118">
        <v>16</v>
      </c>
      <c r="J118">
        <v>17</v>
      </c>
      <c r="K118">
        <v>21</v>
      </c>
      <c r="L118">
        <v>23</v>
      </c>
    </row>
    <row r="119" spans="1:12">
      <c r="A119" s="1" t="s">
        <v>129</v>
      </c>
      <c r="B119">
        <v>192</v>
      </c>
      <c r="C119">
        <v>159</v>
      </c>
      <c r="D119">
        <v>132</v>
      </c>
      <c r="E119">
        <v>126</v>
      </c>
      <c r="F119">
        <v>120</v>
      </c>
      <c r="G119">
        <v>127</v>
      </c>
      <c r="H119">
        <v>132</v>
      </c>
      <c r="I119">
        <v>140</v>
      </c>
      <c r="J119">
        <v>129</v>
      </c>
      <c r="K119">
        <v>149</v>
      </c>
      <c r="L119">
        <v>158</v>
      </c>
    </row>
    <row r="120" spans="1:12">
      <c r="A120" s="1" t="s">
        <v>130</v>
      </c>
      <c r="B120">
        <v>199</v>
      </c>
      <c r="C120">
        <v>194</v>
      </c>
      <c r="D120">
        <v>193</v>
      </c>
      <c r="E120">
        <v>200</v>
      </c>
      <c r="F120">
        <v>205</v>
      </c>
      <c r="G120">
        <v>206</v>
      </c>
      <c r="H120">
        <v>227</v>
      </c>
      <c r="I120">
        <v>243</v>
      </c>
      <c r="J120">
        <v>261</v>
      </c>
      <c r="K120">
        <v>270</v>
      </c>
      <c r="L120">
        <v>271</v>
      </c>
    </row>
    <row r="121" spans="1:12">
      <c r="A121" s="1" t="s">
        <v>131</v>
      </c>
      <c r="B121">
        <v>15</v>
      </c>
      <c r="C121">
        <v>16</v>
      </c>
      <c r="D121">
        <v>14</v>
      </c>
      <c r="E121">
        <v>12</v>
      </c>
      <c r="F121">
        <v>14</v>
      </c>
      <c r="G121">
        <v>13</v>
      </c>
      <c r="H121">
        <v>15</v>
      </c>
      <c r="I121">
        <v>16</v>
      </c>
      <c r="J121">
        <v>27</v>
      </c>
      <c r="K121">
        <v>25</v>
      </c>
      <c r="L121">
        <v>21</v>
      </c>
    </row>
    <row r="122" spans="1:12">
      <c r="A122" s="1" t="s">
        <v>132</v>
      </c>
      <c r="B122">
        <v>119</v>
      </c>
      <c r="C122">
        <v>120</v>
      </c>
      <c r="D122">
        <v>126</v>
      </c>
      <c r="E122">
        <v>133</v>
      </c>
      <c r="F122">
        <v>139</v>
      </c>
      <c r="G122">
        <v>145</v>
      </c>
      <c r="H122">
        <v>161</v>
      </c>
      <c r="I122">
        <v>167</v>
      </c>
      <c r="J122">
        <v>175</v>
      </c>
      <c r="K122">
        <v>178</v>
      </c>
      <c r="L122">
        <v>176</v>
      </c>
    </row>
    <row r="123" spans="1:12">
      <c r="A123" s="1" t="s">
        <v>133</v>
      </c>
      <c r="B123">
        <v>65</v>
      </c>
      <c r="C123">
        <v>58</v>
      </c>
      <c r="D123">
        <v>53</v>
      </c>
      <c r="E123">
        <v>55</v>
      </c>
      <c r="F123">
        <v>52</v>
      </c>
      <c r="G123">
        <v>48</v>
      </c>
      <c r="H123">
        <v>51</v>
      </c>
      <c r="I123">
        <v>60</v>
      </c>
      <c r="J123">
        <v>59</v>
      </c>
      <c r="K123">
        <v>67</v>
      </c>
      <c r="L123">
        <v>74</v>
      </c>
    </row>
    <row r="124" spans="1:12">
      <c r="A124" s="1" t="s">
        <v>134</v>
      </c>
      <c r="B124">
        <v>145</v>
      </c>
      <c r="C124">
        <v>120</v>
      </c>
      <c r="D124">
        <v>108</v>
      </c>
      <c r="E124">
        <v>106</v>
      </c>
      <c r="F124">
        <v>107</v>
      </c>
      <c r="G124">
        <v>113</v>
      </c>
      <c r="H124">
        <v>126</v>
      </c>
      <c r="I124">
        <v>136</v>
      </c>
      <c r="J124">
        <v>146</v>
      </c>
      <c r="K124">
        <v>151</v>
      </c>
      <c r="L124">
        <v>144</v>
      </c>
    </row>
    <row r="125" spans="1:12">
      <c r="A125" s="1" t="s">
        <v>135</v>
      </c>
      <c r="B125">
        <v>87</v>
      </c>
      <c r="C125">
        <v>67</v>
      </c>
      <c r="D125">
        <v>58</v>
      </c>
      <c r="E125">
        <v>58</v>
      </c>
      <c r="F125">
        <v>60</v>
      </c>
      <c r="G125">
        <v>70</v>
      </c>
      <c r="H125">
        <v>82</v>
      </c>
      <c r="I125">
        <v>92</v>
      </c>
      <c r="J125">
        <v>96</v>
      </c>
      <c r="K125">
        <v>100</v>
      </c>
      <c r="L125">
        <v>96</v>
      </c>
    </row>
    <row r="126" spans="1:12">
      <c r="A126" s="1" t="s">
        <v>136</v>
      </c>
      <c r="B126">
        <v>3</v>
      </c>
      <c r="C126">
        <v>3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3</v>
      </c>
      <c r="K126">
        <v>2</v>
      </c>
      <c r="L126">
        <v>1</v>
      </c>
    </row>
    <row r="127" spans="1:12">
      <c r="A127" s="1" t="s">
        <v>137</v>
      </c>
      <c r="B127">
        <v>35</v>
      </c>
      <c r="C127">
        <v>25</v>
      </c>
      <c r="D127">
        <v>19</v>
      </c>
      <c r="E127">
        <v>17</v>
      </c>
      <c r="F127">
        <v>17</v>
      </c>
      <c r="G127">
        <v>16</v>
      </c>
      <c r="H127">
        <v>17</v>
      </c>
      <c r="I127">
        <v>17</v>
      </c>
      <c r="J127">
        <v>22</v>
      </c>
      <c r="K127">
        <v>23</v>
      </c>
      <c r="L127">
        <v>21</v>
      </c>
    </row>
    <row r="128" spans="1:12">
      <c r="A128" s="1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139</v>
      </c>
      <c r="B129">
        <v>20</v>
      </c>
      <c r="C129">
        <v>25</v>
      </c>
      <c r="D129">
        <v>26</v>
      </c>
      <c r="E129">
        <v>26</v>
      </c>
      <c r="F129">
        <v>25</v>
      </c>
      <c r="G129">
        <v>22</v>
      </c>
      <c r="H129">
        <v>22</v>
      </c>
      <c r="I129">
        <v>23</v>
      </c>
      <c r="J129">
        <v>25</v>
      </c>
      <c r="K129">
        <v>26</v>
      </c>
      <c r="L129">
        <v>26</v>
      </c>
    </row>
    <row r="130" spans="1:12">
      <c r="A130" s="1" t="s">
        <v>140</v>
      </c>
      <c r="B130">
        <v>2158</v>
      </c>
      <c r="C130">
        <v>2141</v>
      </c>
      <c r="D130">
        <v>2105</v>
      </c>
      <c r="E130">
        <v>2124</v>
      </c>
      <c r="F130">
        <v>2197</v>
      </c>
      <c r="G130">
        <v>2349</v>
      </c>
      <c r="H130">
        <v>2621</v>
      </c>
      <c r="I130">
        <v>2795</v>
      </c>
      <c r="J130">
        <v>2980</v>
      </c>
      <c r="K130">
        <v>3294</v>
      </c>
      <c r="L130">
        <v>3534</v>
      </c>
    </row>
    <row r="131" spans="1:12">
      <c r="A131" s="1" t="s">
        <v>141</v>
      </c>
      <c r="B131">
        <v>2158</v>
      </c>
      <c r="C131">
        <v>2141</v>
      </c>
      <c r="D131">
        <v>2105</v>
      </c>
      <c r="E131">
        <v>2124</v>
      </c>
      <c r="F131">
        <v>2197</v>
      </c>
      <c r="G131">
        <v>2349</v>
      </c>
      <c r="H131">
        <v>2621</v>
      </c>
      <c r="I131">
        <v>2795</v>
      </c>
      <c r="J131">
        <v>2980</v>
      </c>
      <c r="K131">
        <v>3294</v>
      </c>
      <c r="L131">
        <v>3534</v>
      </c>
    </row>
    <row r="132" spans="1:12">
      <c r="A132" s="1" t="s">
        <v>142</v>
      </c>
      <c r="B132">
        <v>1782</v>
      </c>
      <c r="C132">
        <v>1816</v>
      </c>
      <c r="D132">
        <v>1758</v>
      </c>
      <c r="E132">
        <v>1674</v>
      </c>
      <c r="F132">
        <v>1608</v>
      </c>
      <c r="G132">
        <v>1648</v>
      </c>
      <c r="H132">
        <v>1683</v>
      </c>
      <c r="I132">
        <v>1703</v>
      </c>
      <c r="J132">
        <v>1812</v>
      </c>
      <c r="K132">
        <v>1883</v>
      </c>
      <c r="L132">
        <v>1970</v>
      </c>
    </row>
    <row r="133" spans="1:12">
      <c r="A133" s="1" t="s">
        <v>143</v>
      </c>
      <c r="B133">
        <v>590</v>
      </c>
      <c r="C133">
        <v>585</v>
      </c>
      <c r="D133">
        <v>582</v>
      </c>
      <c r="E133">
        <v>565</v>
      </c>
      <c r="F133">
        <v>553</v>
      </c>
      <c r="G133">
        <v>617</v>
      </c>
      <c r="H133">
        <v>649</v>
      </c>
      <c r="I133">
        <v>704</v>
      </c>
      <c r="J133">
        <v>774</v>
      </c>
      <c r="K133">
        <v>843</v>
      </c>
      <c r="L133">
        <v>945</v>
      </c>
    </row>
    <row r="134" spans="1:12">
      <c r="A134" s="1" t="s">
        <v>144</v>
      </c>
      <c r="B134">
        <v>64</v>
      </c>
      <c r="C134">
        <v>57</v>
      </c>
      <c r="D134">
        <v>51</v>
      </c>
      <c r="E134">
        <v>52</v>
      </c>
      <c r="F134">
        <v>47</v>
      </c>
      <c r="G134">
        <v>51</v>
      </c>
      <c r="H134">
        <v>40</v>
      </c>
      <c r="I134">
        <v>34</v>
      </c>
      <c r="J134">
        <v>38</v>
      </c>
      <c r="K134">
        <v>36</v>
      </c>
      <c r="L134">
        <v>37</v>
      </c>
    </row>
    <row r="135" spans="1:12">
      <c r="A135" s="1" t="s">
        <v>145</v>
      </c>
      <c r="B135">
        <v>27</v>
      </c>
      <c r="C135">
        <v>21</v>
      </c>
      <c r="D135">
        <v>16</v>
      </c>
      <c r="E135">
        <v>18</v>
      </c>
      <c r="F135">
        <v>15</v>
      </c>
      <c r="G135">
        <v>13</v>
      </c>
      <c r="H135">
        <v>15</v>
      </c>
      <c r="I135">
        <v>14</v>
      </c>
      <c r="J135">
        <v>15</v>
      </c>
      <c r="K135">
        <v>14</v>
      </c>
      <c r="L135">
        <v>14</v>
      </c>
    </row>
    <row r="136" spans="1:12">
      <c r="A136" s="1" t="s">
        <v>146</v>
      </c>
      <c r="B136">
        <v>24</v>
      </c>
      <c r="C136">
        <v>29</v>
      </c>
      <c r="D136">
        <v>21</v>
      </c>
      <c r="E136">
        <v>18</v>
      </c>
      <c r="F136">
        <v>14</v>
      </c>
      <c r="G136">
        <v>14</v>
      </c>
      <c r="H136">
        <v>12</v>
      </c>
      <c r="I136">
        <v>14</v>
      </c>
      <c r="J136">
        <v>14</v>
      </c>
      <c r="K136">
        <v>13</v>
      </c>
      <c r="L136">
        <v>12</v>
      </c>
    </row>
    <row r="137" spans="1:12">
      <c r="A137" s="1" t="s">
        <v>147</v>
      </c>
      <c r="B137">
        <v>887</v>
      </c>
      <c r="C137">
        <v>939</v>
      </c>
      <c r="D137">
        <v>921</v>
      </c>
      <c r="E137">
        <v>856</v>
      </c>
      <c r="F137">
        <v>813</v>
      </c>
      <c r="G137">
        <v>793</v>
      </c>
      <c r="H137">
        <v>799</v>
      </c>
      <c r="I137">
        <v>782</v>
      </c>
      <c r="J137">
        <v>803</v>
      </c>
      <c r="K137">
        <v>785</v>
      </c>
      <c r="L137">
        <v>762</v>
      </c>
    </row>
    <row r="138" spans="1:12">
      <c r="A138" s="1" t="s">
        <v>148</v>
      </c>
      <c r="B138">
        <v>190</v>
      </c>
      <c r="C138">
        <v>185</v>
      </c>
      <c r="D138">
        <v>167</v>
      </c>
      <c r="E138">
        <v>165</v>
      </c>
      <c r="F138">
        <v>166</v>
      </c>
      <c r="G138">
        <v>160</v>
      </c>
      <c r="H138">
        <v>168</v>
      </c>
      <c r="I138">
        <v>155</v>
      </c>
      <c r="J138">
        <v>168</v>
      </c>
      <c r="K138">
        <v>192</v>
      </c>
      <c r="L138">
        <v>200</v>
      </c>
    </row>
    <row r="139" spans="1:12">
      <c r="A139" s="1" t="s">
        <v>149</v>
      </c>
      <c r="B139">
        <v>1646</v>
      </c>
      <c r="C139">
        <v>1375</v>
      </c>
      <c r="D139">
        <v>1218</v>
      </c>
      <c r="E139">
        <v>1164</v>
      </c>
      <c r="F139">
        <v>1156</v>
      </c>
      <c r="G139">
        <v>1126</v>
      </c>
      <c r="H139">
        <v>1146</v>
      </c>
      <c r="I139">
        <v>1186</v>
      </c>
      <c r="J139">
        <v>1314</v>
      </c>
      <c r="K139">
        <v>1916</v>
      </c>
      <c r="L139">
        <v>1914</v>
      </c>
    </row>
    <row r="140" spans="1:12">
      <c r="A140" s="1" t="s">
        <v>150</v>
      </c>
      <c r="B140">
        <v>1530</v>
      </c>
      <c r="C140">
        <v>1317</v>
      </c>
      <c r="D140">
        <v>1190</v>
      </c>
      <c r="E140">
        <v>1140</v>
      </c>
      <c r="F140">
        <v>1133</v>
      </c>
      <c r="G140">
        <v>1105</v>
      </c>
      <c r="H140">
        <v>1124</v>
      </c>
      <c r="I140">
        <v>1161</v>
      </c>
      <c r="J140">
        <v>1282</v>
      </c>
      <c r="K140">
        <v>1887</v>
      </c>
      <c r="L140">
        <v>1883</v>
      </c>
    </row>
    <row r="141" spans="1:12">
      <c r="A141" s="1" t="s">
        <v>151</v>
      </c>
      <c r="B141">
        <v>116</v>
      </c>
      <c r="C141">
        <v>58</v>
      </c>
      <c r="D141">
        <v>28</v>
      </c>
      <c r="E141">
        <v>24</v>
      </c>
      <c r="F141">
        <v>23</v>
      </c>
      <c r="G141">
        <v>21</v>
      </c>
      <c r="H141">
        <v>22</v>
      </c>
      <c r="I141">
        <v>25</v>
      </c>
      <c r="J141">
        <v>32</v>
      </c>
      <c r="K141">
        <v>29</v>
      </c>
      <c r="L141">
        <v>31</v>
      </c>
    </row>
    <row r="142" spans="1:12">
      <c r="A142" s="1" t="s">
        <v>152</v>
      </c>
      <c r="B142">
        <v>1797</v>
      </c>
      <c r="C142">
        <v>1651</v>
      </c>
      <c r="D142">
        <v>1591</v>
      </c>
      <c r="E142">
        <v>1639</v>
      </c>
      <c r="F142">
        <v>1673</v>
      </c>
      <c r="G142">
        <v>1691</v>
      </c>
      <c r="H142">
        <v>1864</v>
      </c>
      <c r="I142">
        <v>1929</v>
      </c>
      <c r="J142">
        <v>1899</v>
      </c>
      <c r="K142">
        <v>1987</v>
      </c>
      <c r="L142">
        <v>1320</v>
      </c>
    </row>
    <row r="143" spans="1:12">
      <c r="A143" s="1" t="s">
        <v>153</v>
      </c>
      <c r="B143">
        <v>1741</v>
      </c>
      <c r="C143">
        <v>1598</v>
      </c>
      <c r="D143">
        <v>1535</v>
      </c>
      <c r="E143">
        <v>1581</v>
      </c>
      <c r="F143">
        <v>1611</v>
      </c>
      <c r="G143">
        <v>1630</v>
      </c>
      <c r="H143">
        <v>1796</v>
      </c>
      <c r="I143">
        <v>1861</v>
      </c>
      <c r="J143">
        <v>1841</v>
      </c>
      <c r="K143">
        <v>1935</v>
      </c>
      <c r="L143">
        <v>1270</v>
      </c>
    </row>
    <row r="144" spans="1:12">
      <c r="A144" s="1" t="s">
        <v>154</v>
      </c>
      <c r="B144">
        <v>8</v>
      </c>
      <c r="C144">
        <v>6</v>
      </c>
      <c r="D144">
        <v>7</v>
      </c>
      <c r="E144">
        <v>6</v>
      </c>
      <c r="F144">
        <v>11</v>
      </c>
      <c r="G144">
        <v>9</v>
      </c>
      <c r="H144">
        <v>11</v>
      </c>
      <c r="I144">
        <v>10</v>
      </c>
      <c r="J144">
        <v>13</v>
      </c>
      <c r="K144">
        <v>10</v>
      </c>
      <c r="L144">
        <v>10</v>
      </c>
    </row>
    <row r="145" spans="1:12">
      <c r="A145" s="1" t="s">
        <v>155</v>
      </c>
      <c r="B145">
        <v>48</v>
      </c>
      <c r="C145">
        <v>47</v>
      </c>
      <c r="D145">
        <v>49</v>
      </c>
      <c r="E145">
        <v>52</v>
      </c>
      <c r="F145">
        <v>51</v>
      </c>
      <c r="G145">
        <v>52</v>
      </c>
      <c r="H145">
        <v>57</v>
      </c>
      <c r="I145">
        <v>58</v>
      </c>
      <c r="J145">
        <v>45</v>
      </c>
      <c r="K145">
        <v>42</v>
      </c>
      <c r="L145">
        <v>40</v>
      </c>
    </row>
    <row r="146" spans="1:12">
      <c r="A146" s="1" t="s">
        <v>156</v>
      </c>
      <c r="B146">
        <v>666</v>
      </c>
      <c r="C146">
        <v>609</v>
      </c>
      <c r="D146">
        <v>571</v>
      </c>
      <c r="E146">
        <v>541</v>
      </c>
      <c r="F146">
        <v>563</v>
      </c>
      <c r="G146">
        <v>502</v>
      </c>
      <c r="H146">
        <v>508</v>
      </c>
      <c r="I146">
        <v>512</v>
      </c>
      <c r="J146">
        <v>529</v>
      </c>
      <c r="K146">
        <v>151</v>
      </c>
      <c r="L146">
        <v>147</v>
      </c>
    </row>
    <row r="147" spans="1:12">
      <c r="A147" s="1" t="s">
        <v>157</v>
      </c>
      <c r="B147">
        <v>666</v>
      </c>
      <c r="C147">
        <v>609</v>
      </c>
      <c r="D147">
        <v>571</v>
      </c>
      <c r="E147">
        <v>541</v>
      </c>
      <c r="F147">
        <v>563</v>
      </c>
      <c r="G147">
        <v>502</v>
      </c>
      <c r="H147">
        <v>508</v>
      </c>
      <c r="I147">
        <v>512</v>
      </c>
      <c r="J147">
        <v>529</v>
      </c>
      <c r="K147">
        <v>151</v>
      </c>
      <c r="L147">
        <v>147</v>
      </c>
    </row>
    <row r="148" spans="1:12">
      <c r="A148" s="1" t="s">
        <v>158</v>
      </c>
      <c r="B148">
        <v>81</v>
      </c>
      <c r="C148">
        <v>66</v>
      </c>
      <c r="D148">
        <v>66</v>
      </c>
      <c r="E148">
        <v>71</v>
      </c>
      <c r="F148">
        <v>71</v>
      </c>
      <c r="G148">
        <v>74</v>
      </c>
      <c r="H148">
        <v>73</v>
      </c>
      <c r="I148">
        <v>71</v>
      </c>
      <c r="J148">
        <v>73</v>
      </c>
      <c r="K148">
        <v>88</v>
      </c>
      <c r="L148">
        <v>88</v>
      </c>
    </row>
    <row r="149" spans="1:12">
      <c r="A149" s="1" t="s">
        <v>159</v>
      </c>
      <c r="B149">
        <v>81</v>
      </c>
      <c r="C149">
        <v>66</v>
      </c>
      <c r="D149">
        <v>66</v>
      </c>
      <c r="E149">
        <v>71</v>
      </c>
      <c r="F149">
        <v>71</v>
      </c>
      <c r="G149">
        <v>74</v>
      </c>
      <c r="H149">
        <v>73</v>
      </c>
      <c r="I149">
        <v>71</v>
      </c>
      <c r="J149">
        <v>73</v>
      </c>
      <c r="K149">
        <v>88</v>
      </c>
      <c r="L149">
        <v>88</v>
      </c>
    </row>
    <row r="150" spans="1:12">
      <c r="A150" s="1" t="s">
        <v>160</v>
      </c>
      <c r="B150">
        <v>462</v>
      </c>
      <c r="C150">
        <v>454</v>
      </c>
      <c r="D150">
        <v>454</v>
      </c>
      <c r="E150">
        <v>470</v>
      </c>
      <c r="F150">
        <v>483</v>
      </c>
      <c r="G150">
        <v>476</v>
      </c>
      <c r="H150">
        <v>454</v>
      </c>
      <c r="I150">
        <v>450</v>
      </c>
      <c r="J150">
        <v>448</v>
      </c>
      <c r="K150">
        <v>574</v>
      </c>
      <c r="L150">
        <v>533</v>
      </c>
    </row>
    <row r="151" spans="1:12">
      <c r="A151" s="1" t="s">
        <v>161</v>
      </c>
      <c r="B151">
        <v>300</v>
      </c>
      <c r="C151">
        <v>296</v>
      </c>
      <c r="D151">
        <v>303</v>
      </c>
      <c r="E151">
        <v>306</v>
      </c>
      <c r="F151">
        <v>317</v>
      </c>
      <c r="G151">
        <v>317</v>
      </c>
      <c r="H151">
        <v>300</v>
      </c>
      <c r="I151">
        <v>303</v>
      </c>
      <c r="J151">
        <v>305</v>
      </c>
      <c r="K151">
        <v>477</v>
      </c>
      <c r="L151">
        <v>436</v>
      </c>
    </row>
    <row r="152" spans="1:12">
      <c r="A152" s="1" t="s">
        <v>162</v>
      </c>
      <c r="B152">
        <v>89</v>
      </c>
      <c r="C152">
        <v>85</v>
      </c>
      <c r="D152">
        <v>78</v>
      </c>
      <c r="E152">
        <v>86</v>
      </c>
      <c r="F152">
        <v>81</v>
      </c>
      <c r="G152">
        <v>69</v>
      </c>
      <c r="H152">
        <v>66</v>
      </c>
      <c r="I152">
        <v>56</v>
      </c>
      <c r="J152">
        <v>54</v>
      </c>
      <c r="K152">
        <v>66</v>
      </c>
      <c r="L152">
        <v>66</v>
      </c>
    </row>
    <row r="153" spans="1:12">
      <c r="A153" s="1" t="s">
        <v>163</v>
      </c>
      <c r="B153">
        <v>73</v>
      </c>
      <c r="C153">
        <v>73</v>
      </c>
      <c r="D153">
        <v>73</v>
      </c>
      <c r="E153">
        <v>78</v>
      </c>
      <c r="F153">
        <v>85</v>
      </c>
      <c r="G153">
        <v>90</v>
      </c>
      <c r="H153">
        <v>88</v>
      </c>
      <c r="I153">
        <v>91</v>
      </c>
      <c r="J153">
        <v>89</v>
      </c>
      <c r="K153">
        <v>31</v>
      </c>
      <c r="L153">
        <v>31</v>
      </c>
    </row>
    <row r="154" spans="1:12">
      <c r="A154" s="1" t="s">
        <v>164</v>
      </c>
      <c r="B154">
        <v>51</v>
      </c>
      <c r="C154">
        <v>51</v>
      </c>
      <c r="D154">
        <v>41</v>
      </c>
      <c r="E154">
        <v>45</v>
      </c>
      <c r="F154">
        <v>45</v>
      </c>
      <c r="G154">
        <v>43</v>
      </c>
      <c r="H154">
        <v>43</v>
      </c>
      <c r="I154">
        <v>42</v>
      </c>
      <c r="J154">
        <v>39</v>
      </c>
      <c r="K154">
        <v>99</v>
      </c>
      <c r="L154">
        <v>81</v>
      </c>
    </row>
    <row r="155" spans="1:12">
      <c r="A155" s="1" t="s">
        <v>165</v>
      </c>
      <c r="B155">
        <v>51</v>
      </c>
      <c r="C155">
        <v>51</v>
      </c>
      <c r="D155">
        <v>41</v>
      </c>
      <c r="E155">
        <v>45</v>
      </c>
      <c r="F155">
        <v>45</v>
      </c>
      <c r="G155">
        <v>43</v>
      </c>
      <c r="H155">
        <v>43</v>
      </c>
      <c r="I155">
        <v>42</v>
      </c>
      <c r="J155">
        <v>39</v>
      </c>
      <c r="K155">
        <v>99</v>
      </c>
      <c r="L155">
        <v>81</v>
      </c>
    </row>
    <row r="156" spans="1:12">
      <c r="A156" s="2" t="s">
        <v>166</v>
      </c>
      <c r="B156">
        <v>30613</v>
      </c>
      <c r="C156">
        <v>30194</v>
      </c>
      <c r="D156">
        <v>30341</v>
      </c>
      <c r="E156">
        <v>30529</v>
      </c>
      <c r="F156">
        <v>31691</v>
      </c>
      <c r="G156">
        <v>33276</v>
      </c>
      <c r="H156">
        <v>37175</v>
      </c>
      <c r="I156">
        <v>39982</v>
      </c>
      <c r="J156">
        <v>41196</v>
      </c>
      <c r="K156">
        <v>46640</v>
      </c>
      <c r="L156">
        <v>53894</v>
      </c>
    </row>
    <row r="157" spans="1:12">
      <c r="A157" s="2" t="s">
        <v>167</v>
      </c>
      <c r="B157">
        <v>11873</v>
      </c>
      <c r="C157">
        <v>11614</v>
      </c>
      <c r="D157">
        <v>11759</v>
      </c>
      <c r="E157">
        <v>12183</v>
      </c>
      <c r="F157">
        <v>13140</v>
      </c>
      <c r="G157">
        <v>13966</v>
      </c>
      <c r="H157">
        <v>15108</v>
      </c>
      <c r="I157">
        <v>15967</v>
      </c>
      <c r="J157">
        <v>16411</v>
      </c>
      <c r="K157">
        <v>18052</v>
      </c>
      <c r="L157">
        <v>19077</v>
      </c>
    </row>
    <row r="158" spans="1:12">
      <c r="A158" s="2" t="s">
        <v>168</v>
      </c>
      <c r="B158">
        <v>18740</v>
      </c>
      <c r="C158">
        <v>18580</v>
      </c>
      <c r="D158">
        <v>18582</v>
      </c>
      <c r="E158">
        <v>18346</v>
      </c>
      <c r="F158">
        <v>18551</v>
      </c>
      <c r="G158">
        <v>19310</v>
      </c>
      <c r="H158">
        <v>22067</v>
      </c>
      <c r="I158">
        <v>24015</v>
      </c>
      <c r="J158">
        <v>24785</v>
      </c>
      <c r="K158">
        <v>28588</v>
      </c>
      <c r="L158">
        <v>34817</v>
      </c>
    </row>
    <row r="159" spans="1:12">
      <c r="A159" s="2" t="s">
        <v>169</v>
      </c>
      <c r="B159">
        <v>1965</v>
      </c>
      <c r="C159">
        <v>1894</v>
      </c>
      <c r="D159">
        <v>1945</v>
      </c>
      <c r="E159">
        <v>2001</v>
      </c>
      <c r="F159">
        <v>2189</v>
      </c>
      <c r="G159">
        <v>2243</v>
      </c>
      <c r="H159">
        <v>2520</v>
      </c>
      <c r="I159">
        <v>2614</v>
      </c>
      <c r="J159">
        <v>2524</v>
      </c>
      <c r="K159">
        <v>2472</v>
      </c>
      <c r="L159">
        <v>2303</v>
      </c>
    </row>
    <row r="160" spans="1:12">
      <c r="A160" s="2" t="s">
        <v>170</v>
      </c>
      <c r="B160">
        <v>166</v>
      </c>
      <c r="C160">
        <v>150</v>
      </c>
      <c r="D160">
        <v>147</v>
      </c>
      <c r="E160">
        <v>127</v>
      </c>
      <c r="F160">
        <v>161</v>
      </c>
      <c r="G160">
        <v>145</v>
      </c>
      <c r="H160">
        <v>145</v>
      </c>
      <c r="I160">
        <v>157</v>
      </c>
      <c r="J160">
        <v>137</v>
      </c>
      <c r="K160">
        <v>154</v>
      </c>
      <c r="L160">
        <v>201</v>
      </c>
    </row>
    <row r="161" spans="1:12">
      <c r="A161" s="2" t="s">
        <v>171</v>
      </c>
      <c r="B161">
        <v>277</v>
      </c>
      <c r="C161">
        <v>166</v>
      </c>
      <c r="D161">
        <v>140</v>
      </c>
      <c r="E161">
        <v>149</v>
      </c>
      <c r="F161">
        <v>152</v>
      </c>
      <c r="G161">
        <v>160</v>
      </c>
      <c r="H161">
        <v>179</v>
      </c>
      <c r="I161">
        <v>209</v>
      </c>
      <c r="J161">
        <v>238</v>
      </c>
      <c r="K161">
        <v>37</v>
      </c>
      <c r="L161">
        <v>40</v>
      </c>
    </row>
    <row r="162" spans="1:12">
      <c r="A162" s="2" t="s">
        <v>172</v>
      </c>
      <c r="B162">
        <v>1522</v>
      </c>
      <c r="C162">
        <v>1578</v>
      </c>
      <c r="D162">
        <v>1658</v>
      </c>
      <c r="E162">
        <v>1725</v>
      </c>
      <c r="F162">
        <v>1876</v>
      </c>
      <c r="G162">
        <v>1938</v>
      </c>
      <c r="H162">
        <v>2196</v>
      </c>
      <c r="I162">
        <v>2248</v>
      </c>
      <c r="J162">
        <v>2149</v>
      </c>
      <c r="K162">
        <v>2281</v>
      </c>
      <c r="L162">
        <v>2062</v>
      </c>
    </row>
    <row r="163" spans="1:12">
      <c r="A163" s="2" t="s">
        <v>173</v>
      </c>
      <c r="B163">
        <v>22122</v>
      </c>
      <c r="C163">
        <v>20772</v>
      </c>
      <c r="D163">
        <v>19829</v>
      </c>
      <c r="E163">
        <v>19169</v>
      </c>
      <c r="F163">
        <v>18814</v>
      </c>
      <c r="G163">
        <v>19398</v>
      </c>
      <c r="H163">
        <v>21594</v>
      </c>
      <c r="I163">
        <v>22979</v>
      </c>
      <c r="J163">
        <v>24231</v>
      </c>
      <c r="K163">
        <v>26498</v>
      </c>
      <c r="L163">
        <v>30819</v>
      </c>
    </row>
    <row r="164" spans="1:12">
      <c r="A164" s="2" t="s">
        <v>174</v>
      </c>
      <c r="B164">
        <v>1905</v>
      </c>
      <c r="C164">
        <v>1855</v>
      </c>
      <c r="D164">
        <v>1832</v>
      </c>
      <c r="E164">
        <v>1832</v>
      </c>
      <c r="F164">
        <v>1943</v>
      </c>
      <c r="G164">
        <v>2053</v>
      </c>
      <c r="H164">
        <v>2401</v>
      </c>
      <c r="I164">
        <v>2696</v>
      </c>
      <c r="J164">
        <v>2956</v>
      </c>
      <c r="K164">
        <v>2765</v>
      </c>
      <c r="L164">
        <v>3215</v>
      </c>
    </row>
    <row r="165" spans="1:12">
      <c r="A165" s="2" t="s">
        <v>175</v>
      </c>
      <c r="B165">
        <v>10526</v>
      </c>
      <c r="C165">
        <v>10034</v>
      </c>
      <c r="D165">
        <v>9931</v>
      </c>
      <c r="E165">
        <v>9727</v>
      </c>
      <c r="F165">
        <v>9461</v>
      </c>
      <c r="G165">
        <v>9700</v>
      </c>
      <c r="H165">
        <v>10371</v>
      </c>
      <c r="I165">
        <v>10815</v>
      </c>
      <c r="J165">
        <v>11209</v>
      </c>
      <c r="K165">
        <v>11862</v>
      </c>
      <c r="L165">
        <v>13160</v>
      </c>
    </row>
    <row r="166" spans="1:12">
      <c r="A166" s="2" t="s">
        <v>176</v>
      </c>
      <c r="B166">
        <v>7544</v>
      </c>
      <c r="C166">
        <v>7174</v>
      </c>
      <c r="D166">
        <v>6571</v>
      </c>
      <c r="E166">
        <v>6146</v>
      </c>
      <c r="F166">
        <v>5889</v>
      </c>
      <c r="G166">
        <v>6069</v>
      </c>
      <c r="H166">
        <v>7101</v>
      </c>
      <c r="I166">
        <v>7599</v>
      </c>
      <c r="J166">
        <v>8080</v>
      </c>
      <c r="K166">
        <v>10176</v>
      </c>
      <c r="L166">
        <v>12450</v>
      </c>
    </row>
    <row r="167" spans="1:12">
      <c r="A167" s="2" t="s">
        <v>177</v>
      </c>
      <c r="B167">
        <v>2147</v>
      </c>
      <c r="C167">
        <v>1709</v>
      </c>
      <c r="D167">
        <v>1495</v>
      </c>
      <c r="E167">
        <v>1464</v>
      </c>
      <c r="F167">
        <v>1521</v>
      </c>
      <c r="G167">
        <v>1576</v>
      </c>
      <c r="H167">
        <v>1721</v>
      </c>
      <c r="I167">
        <v>1869</v>
      </c>
      <c r="J167">
        <v>1986</v>
      </c>
      <c r="K167">
        <v>1695</v>
      </c>
      <c r="L167">
        <v>1994</v>
      </c>
    </row>
    <row r="168" spans="1:12">
      <c r="A168" s="3" t="s">
        <v>178</v>
      </c>
      <c r="B168">
        <v>13702</v>
      </c>
      <c r="C168">
        <v>13178</v>
      </c>
      <c r="D168">
        <v>12708</v>
      </c>
      <c r="E168">
        <v>12453</v>
      </c>
      <c r="F168">
        <v>12068</v>
      </c>
      <c r="G168">
        <v>11815</v>
      </c>
      <c r="H168">
        <v>11719</v>
      </c>
      <c r="I168">
        <v>12037</v>
      </c>
      <c r="J168">
        <v>12720</v>
      </c>
      <c r="K168">
        <v>11858</v>
      </c>
      <c r="L168">
        <v>12028</v>
      </c>
    </row>
    <row r="169" spans="1:12">
      <c r="A169" s="3" t="s">
        <v>179</v>
      </c>
      <c r="B169">
        <v>2611</v>
      </c>
      <c r="C169">
        <v>2443</v>
      </c>
      <c r="D169">
        <v>2301</v>
      </c>
      <c r="E169">
        <v>2245</v>
      </c>
      <c r="F169">
        <v>2239</v>
      </c>
      <c r="G169">
        <v>2253</v>
      </c>
      <c r="H169">
        <v>2318</v>
      </c>
      <c r="I169">
        <v>2453</v>
      </c>
      <c r="J169">
        <v>2703</v>
      </c>
      <c r="K169">
        <v>2572</v>
      </c>
      <c r="L169">
        <v>2755</v>
      </c>
    </row>
    <row r="170" spans="1:12">
      <c r="A170" s="3" t="s">
        <v>180</v>
      </c>
      <c r="B170">
        <v>8319</v>
      </c>
      <c r="C170">
        <v>8046</v>
      </c>
      <c r="D170">
        <v>7846</v>
      </c>
      <c r="E170">
        <v>7653</v>
      </c>
      <c r="F170">
        <v>7416</v>
      </c>
      <c r="G170">
        <v>7216</v>
      </c>
      <c r="H170">
        <v>7098</v>
      </c>
      <c r="I170">
        <v>7285</v>
      </c>
      <c r="J170">
        <v>8494</v>
      </c>
      <c r="K170">
        <v>6894</v>
      </c>
      <c r="L170">
        <v>6899</v>
      </c>
    </row>
    <row r="171" spans="1:12">
      <c r="A171" s="3" t="s">
        <v>181</v>
      </c>
      <c r="B171">
        <v>2013</v>
      </c>
      <c r="C171">
        <v>1952</v>
      </c>
      <c r="D171">
        <v>1880</v>
      </c>
      <c r="E171">
        <v>1871</v>
      </c>
      <c r="F171">
        <v>1778</v>
      </c>
      <c r="G171">
        <v>1730</v>
      </c>
      <c r="H171">
        <v>1700</v>
      </c>
      <c r="I171">
        <v>1699</v>
      </c>
      <c r="J171">
        <v>1336</v>
      </c>
      <c r="K171">
        <v>1667</v>
      </c>
      <c r="L171">
        <v>1662</v>
      </c>
    </row>
    <row r="172" spans="1:12">
      <c r="A172" s="3" t="s">
        <v>182</v>
      </c>
      <c r="B172">
        <v>759</v>
      </c>
      <c r="C172">
        <v>737</v>
      </c>
      <c r="D172">
        <v>681</v>
      </c>
      <c r="E172">
        <v>684</v>
      </c>
      <c r="F172">
        <v>635</v>
      </c>
      <c r="G172">
        <v>616</v>
      </c>
      <c r="H172">
        <v>603</v>
      </c>
      <c r="I172">
        <v>600</v>
      </c>
      <c r="J172">
        <v>187</v>
      </c>
      <c r="K172">
        <v>725</v>
      </c>
      <c r="L172">
        <v>712</v>
      </c>
    </row>
    <row r="173" spans="1:12">
      <c r="A173" s="3" t="s">
        <v>183</v>
      </c>
      <c r="B173">
        <v>31790</v>
      </c>
      <c r="C173">
        <v>31820</v>
      </c>
      <c r="D173">
        <v>31406</v>
      </c>
      <c r="E173">
        <v>30857</v>
      </c>
      <c r="F173">
        <v>30249</v>
      </c>
      <c r="G173">
        <v>30014</v>
      </c>
      <c r="H173">
        <v>30101</v>
      </c>
      <c r="I173">
        <v>30070</v>
      </c>
      <c r="J173">
        <v>29950</v>
      </c>
      <c r="K173">
        <v>31118</v>
      </c>
      <c r="L173">
        <v>31590</v>
      </c>
    </row>
    <row r="174" spans="1:12">
      <c r="A174" s="3" t="s">
        <v>184</v>
      </c>
      <c r="B174">
        <v>9249</v>
      </c>
      <c r="C174">
        <v>8827</v>
      </c>
      <c r="D174">
        <v>8353</v>
      </c>
      <c r="E174">
        <v>7835</v>
      </c>
      <c r="F174">
        <v>7416</v>
      </c>
      <c r="G174">
        <v>7384</v>
      </c>
      <c r="H174">
        <v>7473</v>
      </c>
      <c r="I174">
        <v>7937</v>
      </c>
      <c r="J174">
        <v>8256</v>
      </c>
      <c r="K174">
        <v>8275</v>
      </c>
      <c r="L174">
        <v>8435</v>
      </c>
    </row>
    <row r="175" spans="1:12">
      <c r="A175" s="3" t="s">
        <v>185</v>
      </c>
      <c r="B175">
        <v>1444</v>
      </c>
      <c r="C175">
        <v>1436</v>
      </c>
      <c r="D175">
        <v>1434</v>
      </c>
      <c r="E175">
        <v>1452</v>
      </c>
      <c r="F175">
        <v>1430</v>
      </c>
      <c r="G175">
        <v>1429</v>
      </c>
      <c r="H175">
        <v>1493</v>
      </c>
      <c r="I175">
        <v>1487</v>
      </c>
      <c r="J175">
        <v>1472</v>
      </c>
      <c r="K175">
        <v>1575</v>
      </c>
      <c r="L175">
        <v>1601</v>
      </c>
    </row>
    <row r="176" spans="1:12">
      <c r="A176" s="3" t="s">
        <v>186</v>
      </c>
      <c r="B176">
        <v>8556</v>
      </c>
      <c r="C176">
        <v>8626</v>
      </c>
      <c r="D176">
        <v>8526</v>
      </c>
      <c r="E176">
        <v>8444</v>
      </c>
      <c r="F176">
        <v>8299</v>
      </c>
      <c r="G176">
        <v>8227</v>
      </c>
      <c r="H176">
        <v>8213</v>
      </c>
      <c r="I176">
        <v>8156</v>
      </c>
      <c r="J176">
        <v>7934</v>
      </c>
      <c r="K176">
        <v>8195</v>
      </c>
      <c r="L176">
        <v>8290</v>
      </c>
    </row>
    <row r="177" spans="1:12">
      <c r="A177" s="3" t="s">
        <v>187</v>
      </c>
      <c r="B177">
        <v>4590</v>
      </c>
      <c r="C177">
        <v>4719</v>
      </c>
      <c r="D177">
        <v>4801</v>
      </c>
      <c r="E177">
        <v>4796</v>
      </c>
      <c r="F177">
        <v>4808</v>
      </c>
      <c r="G177">
        <v>4733</v>
      </c>
      <c r="H177">
        <v>4698</v>
      </c>
      <c r="I177">
        <v>4682</v>
      </c>
      <c r="J177">
        <v>4520</v>
      </c>
      <c r="K177">
        <v>5015</v>
      </c>
      <c r="L177">
        <v>5169</v>
      </c>
    </row>
    <row r="178" spans="1:12">
      <c r="A178" s="3" t="s">
        <v>188</v>
      </c>
      <c r="B178">
        <v>459</v>
      </c>
      <c r="C178">
        <v>437</v>
      </c>
      <c r="D178">
        <v>439</v>
      </c>
      <c r="E178">
        <v>422</v>
      </c>
      <c r="F178">
        <v>395</v>
      </c>
      <c r="G178">
        <v>388</v>
      </c>
      <c r="H178">
        <v>392</v>
      </c>
      <c r="I178">
        <v>382</v>
      </c>
      <c r="J178">
        <v>283</v>
      </c>
      <c r="K178">
        <v>342</v>
      </c>
      <c r="L178">
        <v>349</v>
      </c>
    </row>
    <row r="179" spans="1:12">
      <c r="A179" s="3" t="s">
        <v>189</v>
      </c>
      <c r="B179">
        <v>1962</v>
      </c>
      <c r="C179">
        <v>2225</v>
      </c>
      <c r="D179">
        <v>2260</v>
      </c>
      <c r="E179">
        <v>2298</v>
      </c>
      <c r="F179">
        <v>2284</v>
      </c>
      <c r="G179">
        <v>2259</v>
      </c>
      <c r="H179">
        <v>2297</v>
      </c>
      <c r="I179">
        <v>2292</v>
      </c>
      <c r="J179">
        <v>2334</v>
      </c>
      <c r="K179">
        <v>2751</v>
      </c>
      <c r="L179">
        <v>2802</v>
      </c>
    </row>
    <row r="180" spans="1:12">
      <c r="A180" s="3" t="s">
        <v>190</v>
      </c>
      <c r="B180">
        <v>4365</v>
      </c>
      <c r="C180">
        <v>4503</v>
      </c>
      <c r="D180">
        <v>4521</v>
      </c>
      <c r="E180">
        <v>4587</v>
      </c>
      <c r="F180">
        <v>4562</v>
      </c>
      <c r="G180">
        <v>4647</v>
      </c>
      <c r="H180">
        <v>4610</v>
      </c>
      <c r="I180">
        <v>4276</v>
      </c>
      <c r="J180">
        <v>4207</v>
      </c>
      <c r="K180">
        <v>4401</v>
      </c>
      <c r="L180">
        <v>4378</v>
      </c>
    </row>
    <row r="181" spans="1:12">
      <c r="A181" s="3" t="s">
        <v>191</v>
      </c>
      <c r="B181">
        <v>1165</v>
      </c>
      <c r="C181">
        <v>1047</v>
      </c>
      <c r="D181">
        <v>1072</v>
      </c>
      <c r="E181">
        <v>1023</v>
      </c>
      <c r="F181">
        <v>1055</v>
      </c>
      <c r="G181">
        <v>947</v>
      </c>
      <c r="H181">
        <v>925</v>
      </c>
      <c r="I181">
        <v>858</v>
      </c>
      <c r="J181">
        <v>944</v>
      </c>
      <c r="K181">
        <v>564</v>
      </c>
      <c r="L181">
        <v>566</v>
      </c>
    </row>
    <row r="182" spans="1:12">
      <c r="A182" s="3" t="s">
        <v>192</v>
      </c>
      <c r="B182">
        <v>88952</v>
      </c>
      <c r="C182">
        <v>90497</v>
      </c>
      <c r="D182">
        <v>90226</v>
      </c>
      <c r="E182">
        <v>91175</v>
      </c>
      <c r="F182">
        <v>90684</v>
      </c>
      <c r="G182">
        <v>91974</v>
      </c>
      <c r="H182">
        <v>93232</v>
      </c>
      <c r="I182">
        <v>94855</v>
      </c>
      <c r="J182">
        <v>97261</v>
      </c>
      <c r="K182">
        <v>99457</v>
      </c>
      <c r="L182">
        <v>100938</v>
      </c>
    </row>
    <row r="183" spans="1:12">
      <c r="A183" s="3" t="s">
        <v>193</v>
      </c>
      <c r="B183">
        <v>9321</v>
      </c>
      <c r="C183">
        <v>9666</v>
      </c>
      <c r="D183">
        <v>9839</v>
      </c>
      <c r="E183">
        <v>10165</v>
      </c>
      <c r="F183">
        <v>10272</v>
      </c>
      <c r="G183">
        <v>10558</v>
      </c>
      <c r="H183">
        <v>10675</v>
      </c>
      <c r="I183">
        <v>10882</v>
      </c>
      <c r="J183">
        <v>17438</v>
      </c>
      <c r="K183">
        <v>10883</v>
      </c>
      <c r="L183">
        <v>11159</v>
      </c>
    </row>
    <row r="184" spans="1:12">
      <c r="A184" s="3" t="s">
        <v>194</v>
      </c>
      <c r="B184">
        <v>19422</v>
      </c>
      <c r="C184">
        <v>20017</v>
      </c>
      <c r="D184">
        <v>19943</v>
      </c>
      <c r="E184">
        <v>20449</v>
      </c>
      <c r="F184">
        <v>20642</v>
      </c>
      <c r="G184">
        <v>20907</v>
      </c>
      <c r="H184">
        <v>20913</v>
      </c>
      <c r="I184">
        <v>20802</v>
      </c>
      <c r="J184">
        <v>17481</v>
      </c>
      <c r="K184">
        <v>20963</v>
      </c>
      <c r="L184">
        <v>20975</v>
      </c>
    </row>
    <row r="185" spans="1:12">
      <c r="A185" s="3" t="s">
        <v>195</v>
      </c>
      <c r="B185">
        <v>1312</v>
      </c>
      <c r="C185">
        <v>1302</v>
      </c>
      <c r="D185">
        <v>1275</v>
      </c>
      <c r="E185">
        <v>1262</v>
      </c>
      <c r="F185">
        <v>1244</v>
      </c>
      <c r="G185">
        <v>1208</v>
      </c>
      <c r="H185">
        <v>1211</v>
      </c>
      <c r="I185">
        <v>1198</v>
      </c>
      <c r="J185">
        <v>1121</v>
      </c>
      <c r="K185">
        <v>1198</v>
      </c>
      <c r="L185">
        <v>1202</v>
      </c>
    </row>
    <row r="186" spans="1:12">
      <c r="A186" s="3" t="s">
        <v>196</v>
      </c>
      <c r="B186">
        <v>2054</v>
      </c>
      <c r="C186">
        <v>2088</v>
      </c>
      <c r="D186">
        <v>2060</v>
      </c>
      <c r="E186">
        <v>2062</v>
      </c>
      <c r="F186">
        <v>2042</v>
      </c>
      <c r="G186">
        <v>2059</v>
      </c>
      <c r="H186">
        <v>1992</v>
      </c>
      <c r="I186">
        <v>2064</v>
      </c>
      <c r="J186">
        <v>2409</v>
      </c>
      <c r="K186">
        <v>1623</v>
      </c>
      <c r="L186">
        <v>1747</v>
      </c>
    </row>
    <row r="187" spans="1:12">
      <c r="A187" s="3" t="s">
        <v>197</v>
      </c>
      <c r="B187">
        <v>14713</v>
      </c>
      <c r="C187">
        <v>15286</v>
      </c>
      <c r="D187">
        <v>15647</v>
      </c>
      <c r="E187">
        <v>15870</v>
      </c>
      <c r="F187">
        <v>16242</v>
      </c>
      <c r="G187">
        <v>16552</v>
      </c>
      <c r="H187">
        <v>17401</v>
      </c>
      <c r="I187">
        <v>18130</v>
      </c>
      <c r="J187">
        <v>16697</v>
      </c>
      <c r="K187">
        <v>20465</v>
      </c>
      <c r="L187">
        <v>21032</v>
      </c>
    </row>
    <row r="188" spans="1:12">
      <c r="A188" s="3" t="s">
        <v>198</v>
      </c>
      <c r="B188">
        <v>5646</v>
      </c>
      <c r="C188">
        <v>5648</v>
      </c>
      <c r="D188">
        <v>5699</v>
      </c>
      <c r="E188">
        <v>5897</v>
      </c>
      <c r="F188">
        <v>5901</v>
      </c>
      <c r="G188">
        <v>6017</v>
      </c>
      <c r="H188">
        <v>6062</v>
      </c>
      <c r="I188">
        <v>6107</v>
      </c>
      <c r="J188">
        <v>5546</v>
      </c>
      <c r="K188">
        <v>5815</v>
      </c>
      <c r="L188">
        <v>5851</v>
      </c>
    </row>
    <row r="189" spans="1:12">
      <c r="A189" s="3" t="s">
        <v>199</v>
      </c>
      <c r="B189">
        <v>26977</v>
      </c>
      <c r="C189">
        <v>26931</v>
      </c>
      <c r="D189">
        <v>26489</v>
      </c>
      <c r="E189">
        <v>26337</v>
      </c>
      <c r="F189">
        <v>25842</v>
      </c>
      <c r="G189">
        <v>26027</v>
      </c>
      <c r="H189">
        <v>26477</v>
      </c>
      <c r="I189">
        <v>26861</v>
      </c>
      <c r="J189">
        <v>27077</v>
      </c>
      <c r="K189">
        <v>28444</v>
      </c>
      <c r="L189">
        <v>28714</v>
      </c>
    </row>
    <row r="190" spans="1:12">
      <c r="A190" s="3" t="s">
        <v>200</v>
      </c>
      <c r="B190">
        <v>8157</v>
      </c>
      <c r="C190">
        <v>8211</v>
      </c>
      <c r="D190">
        <v>8004</v>
      </c>
      <c r="E190">
        <v>7907</v>
      </c>
      <c r="F190">
        <v>7347</v>
      </c>
      <c r="G190">
        <v>7523</v>
      </c>
      <c r="H190">
        <v>7428</v>
      </c>
      <c r="I190">
        <v>7768</v>
      </c>
      <c r="J190">
        <v>8465</v>
      </c>
      <c r="K190">
        <v>8903</v>
      </c>
      <c r="L190">
        <v>9040</v>
      </c>
    </row>
    <row r="191" spans="1:12">
      <c r="A191" s="3" t="s">
        <v>201</v>
      </c>
      <c r="B191">
        <v>1350</v>
      </c>
      <c r="C191">
        <v>1348</v>
      </c>
      <c r="D191">
        <v>1270</v>
      </c>
      <c r="E191">
        <v>1226</v>
      </c>
      <c r="F191">
        <v>1152</v>
      </c>
      <c r="G191">
        <v>1123</v>
      </c>
      <c r="H191">
        <v>1073</v>
      </c>
      <c r="I191">
        <v>1043</v>
      </c>
      <c r="J191">
        <v>1027</v>
      </c>
      <c r="K191">
        <v>1163</v>
      </c>
      <c r="L191">
        <v>1218</v>
      </c>
    </row>
    <row r="192" spans="1:12">
      <c r="A192" s="3" t="s">
        <v>202</v>
      </c>
      <c r="B192">
        <v>24978</v>
      </c>
      <c r="C192">
        <v>25274</v>
      </c>
      <c r="D192">
        <v>25358</v>
      </c>
      <c r="E192">
        <v>25545</v>
      </c>
      <c r="F192">
        <v>25868</v>
      </c>
      <c r="G192">
        <v>26497</v>
      </c>
      <c r="H192">
        <v>27247</v>
      </c>
      <c r="I192">
        <v>27940</v>
      </c>
      <c r="J192">
        <v>29011</v>
      </c>
      <c r="K192">
        <v>29955</v>
      </c>
      <c r="L192">
        <v>30549</v>
      </c>
    </row>
    <row r="193" spans="1:12">
      <c r="A193" s="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18</v>
      </c>
      <c r="K193">
        <v>0</v>
      </c>
      <c r="L193">
        <v>0</v>
      </c>
    </row>
    <row r="194" spans="1:12">
      <c r="A194" s="3" t="s">
        <v>204</v>
      </c>
      <c r="B194">
        <v>9</v>
      </c>
      <c r="C194">
        <v>6</v>
      </c>
      <c r="D194">
        <v>8</v>
      </c>
      <c r="E194">
        <v>6</v>
      </c>
      <c r="F194">
        <v>6</v>
      </c>
      <c r="G194">
        <v>5</v>
      </c>
      <c r="H194">
        <v>3</v>
      </c>
      <c r="I194">
        <v>6</v>
      </c>
      <c r="J194">
        <v>4</v>
      </c>
      <c r="K194">
        <v>4</v>
      </c>
      <c r="L194">
        <v>11</v>
      </c>
    </row>
    <row r="195" spans="1:12">
      <c r="A195" s="3" t="s">
        <v>205</v>
      </c>
      <c r="B195">
        <v>9478</v>
      </c>
      <c r="C195">
        <v>9447</v>
      </c>
      <c r="D195">
        <v>9295</v>
      </c>
      <c r="E195">
        <v>9219</v>
      </c>
      <c r="F195">
        <v>9246</v>
      </c>
      <c r="G195">
        <v>9222</v>
      </c>
      <c r="H195">
        <v>9339</v>
      </c>
      <c r="I195">
        <v>9384</v>
      </c>
      <c r="J195">
        <v>9493</v>
      </c>
      <c r="K195">
        <v>9594</v>
      </c>
      <c r="L195">
        <v>9602</v>
      </c>
    </row>
    <row r="196" spans="1:12">
      <c r="A196" s="3" t="s">
        <v>206</v>
      </c>
      <c r="B196">
        <v>15487</v>
      </c>
      <c r="C196">
        <v>15818</v>
      </c>
      <c r="D196">
        <v>16052</v>
      </c>
      <c r="E196">
        <v>16317</v>
      </c>
      <c r="F196">
        <v>16614</v>
      </c>
      <c r="G196">
        <v>17267</v>
      </c>
      <c r="H196">
        <v>17903</v>
      </c>
      <c r="I196">
        <v>18545</v>
      </c>
      <c r="J196">
        <v>19487</v>
      </c>
      <c r="K196">
        <v>20352</v>
      </c>
      <c r="L196">
        <v>20931</v>
      </c>
    </row>
    <row r="197" spans="1:12">
      <c r="A197" s="3" t="s">
        <v>207</v>
      </c>
      <c r="B197">
        <v>4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2</v>
      </c>
      <c r="I197">
        <v>5</v>
      </c>
      <c r="J197">
        <v>9</v>
      </c>
      <c r="K197">
        <v>5</v>
      </c>
      <c r="L197">
        <v>5</v>
      </c>
    </row>
    <row r="198" spans="1:12">
      <c r="A198" s="3" t="s">
        <v>208</v>
      </c>
      <c r="B198">
        <v>83</v>
      </c>
      <c r="C198">
        <v>59</v>
      </c>
      <c r="D198">
        <v>50</v>
      </c>
      <c r="E198">
        <v>49</v>
      </c>
      <c r="F198">
        <v>47</v>
      </c>
      <c r="G198">
        <v>46</v>
      </c>
      <c r="H198">
        <v>44</v>
      </c>
      <c r="I198">
        <v>46</v>
      </c>
      <c r="J198">
        <v>50</v>
      </c>
      <c r="K198">
        <v>45</v>
      </c>
      <c r="L198">
        <v>41</v>
      </c>
    </row>
    <row r="199" spans="1:12">
      <c r="A199" s="3" t="s">
        <v>209</v>
      </c>
      <c r="B199">
        <v>55</v>
      </c>
      <c r="C199">
        <v>37</v>
      </c>
      <c r="D199">
        <v>31</v>
      </c>
      <c r="E199">
        <v>29</v>
      </c>
      <c r="F199">
        <v>23</v>
      </c>
      <c r="G199">
        <v>24</v>
      </c>
      <c r="H199">
        <v>23</v>
      </c>
      <c r="I199">
        <v>25</v>
      </c>
      <c r="J199">
        <v>29</v>
      </c>
      <c r="K199">
        <v>30</v>
      </c>
      <c r="L199">
        <v>29</v>
      </c>
    </row>
    <row r="200" spans="1:12">
      <c r="A200" s="3" t="s">
        <v>210</v>
      </c>
      <c r="B200">
        <v>16</v>
      </c>
      <c r="C200">
        <v>13</v>
      </c>
      <c r="D200">
        <v>13</v>
      </c>
      <c r="E200">
        <v>13</v>
      </c>
      <c r="F200">
        <v>15</v>
      </c>
      <c r="G200">
        <v>13</v>
      </c>
      <c r="H200">
        <v>14</v>
      </c>
      <c r="I200">
        <v>13</v>
      </c>
      <c r="J200">
        <v>13</v>
      </c>
      <c r="K200">
        <v>10</v>
      </c>
      <c r="L200">
        <v>8</v>
      </c>
    </row>
    <row r="201" spans="1:12">
      <c r="A201" s="3" t="s">
        <v>211</v>
      </c>
      <c r="B201">
        <v>8</v>
      </c>
      <c r="C201">
        <v>6</v>
      </c>
      <c r="D201">
        <v>4</v>
      </c>
      <c r="E201">
        <v>5</v>
      </c>
      <c r="F201">
        <v>7</v>
      </c>
      <c r="G201">
        <v>7</v>
      </c>
      <c r="H201">
        <v>5</v>
      </c>
      <c r="I201">
        <v>6</v>
      </c>
      <c r="J201">
        <v>6</v>
      </c>
      <c r="K201">
        <v>4</v>
      </c>
      <c r="L201">
        <v>3</v>
      </c>
    </row>
    <row r="202" spans="1:12">
      <c r="A202" s="3" t="s">
        <v>212</v>
      </c>
      <c r="B202">
        <v>4</v>
      </c>
      <c r="C202">
        <v>3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</row>
    <row r="203" spans="1:12">
      <c r="A203" s="3" t="s">
        <v>213</v>
      </c>
      <c r="B203">
        <v>20</v>
      </c>
      <c r="C203">
        <v>18</v>
      </c>
      <c r="D203">
        <v>18</v>
      </c>
      <c r="E203">
        <v>22</v>
      </c>
      <c r="F203">
        <v>20</v>
      </c>
      <c r="G203">
        <v>16</v>
      </c>
      <c r="H203">
        <v>17</v>
      </c>
      <c r="I203">
        <v>18</v>
      </c>
      <c r="J203">
        <v>22</v>
      </c>
      <c r="K203">
        <v>23</v>
      </c>
      <c r="L203">
        <v>25</v>
      </c>
    </row>
    <row r="204" spans="1:12">
      <c r="A204" s="3" t="s">
        <v>214</v>
      </c>
      <c r="B204">
        <v>17</v>
      </c>
      <c r="C204">
        <v>15</v>
      </c>
      <c r="D204">
        <v>14</v>
      </c>
      <c r="E204">
        <v>18</v>
      </c>
      <c r="F204">
        <v>15</v>
      </c>
      <c r="G204">
        <v>13</v>
      </c>
      <c r="H204">
        <v>12</v>
      </c>
      <c r="I204">
        <v>14</v>
      </c>
      <c r="J204">
        <v>15</v>
      </c>
      <c r="K204">
        <v>13</v>
      </c>
      <c r="L204">
        <v>15</v>
      </c>
    </row>
    <row r="205" spans="1:12">
      <c r="A205" s="3" t="s">
        <v>215</v>
      </c>
      <c r="B205">
        <v>3</v>
      </c>
      <c r="C205">
        <v>3</v>
      </c>
      <c r="D205">
        <v>4</v>
      </c>
      <c r="E205">
        <v>4</v>
      </c>
      <c r="F205">
        <v>5</v>
      </c>
      <c r="G205">
        <v>3</v>
      </c>
      <c r="H205">
        <v>5</v>
      </c>
      <c r="I205">
        <v>4</v>
      </c>
      <c r="J205">
        <v>7</v>
      </c>
      <c r="K205">
        <v>10</v>
      </c>
      <c r="L205">
        <v>10</v>
      </c>
    </row>
    <row r="206" spans="1:12">
      <c r="A206" s="3" t="s">
        <v>216</v>
      </c>
      <c r="B206">
        <v>2536</v>
      </c>
      <c r="C206">
        <v>2604</v>
      </c>
      <c r="D206">
        <v>2544</v>
      </c>
      <c r="E206">
        <v>2614</v>
      </c>
      <c r="F206">
        <v>2624</v>
      </c>
      <c r="G206">
        <v>2656</v>
      </c>
      <c r="H206">
        <v>2646</v>
      </c>
      <c r="I206">
        <v>2665</v>
      </c>
      <c r="J206">
        <v>2067</v>
      </c>
      <c r="K206">
        <v>2747</v>
      </c>
      <c r="L206">
        <v>2809</v>
      </c>
    </row>
    <row r="207" spans="1:12">
      <c r="A207" s="3" t="s">
        <v>217</v>
      </c>
      <c r="B207">
        <v>202</v>
      </c>
      <c r="C207">
        <v>225</v>
      </c>
      <c r="D207">
        <v>223</v>
      </c>
      <c r="E207">
        <v>231</v>
      </c>
      <c r="F207">
        <v>244</v>
      </c>
      <c r="G207">
        <v>244</v>
      </c>
      <c r="H207">
        <v>246</v>
      </c>
      <c r="I207">
        <v>251</v>
      </c>
      <c r="J207">
        <v>273</v>
      </c>
      <c r="K207">
        <v>217</v>
      </c>
      <c r="L207">
        <v>220</v>
      </c>
    </row>
    <row r="208" spans="1:12">
      <c r="A208" s="3" t="s">
        <v>218</v>
      </c>
      <c r="B208">
        <v>2334</v>
      </c>
      <c r="C208">
        <v>2379</v>
      </c>
      <c r="D208">
        <v>2321</v>
      </c>
      <c r="E208">
        <v>2383</v>
      </c>
      <c r="F208">
        <v>2380</v>
      </c>
      <c r="G208">
        <v>2412</v>
      </c>
      <c r="H208">
        <v>2400</v>
      </c>
      <c r="I208">
        <v>2414</v>
      </c>
      <c r="J208">
        <v>1794</v>
      </c>
      <c r="K208">
        <v>2530</v>
      </c>
      <c r="L208">
        <v>2589</v>
      </c>
    </row>
    <row r="209" spans="1:12">
      <c r="A209" s="3" t="s">
        <v>219</v>
      </c>
      <c r="B209">
        <v>1043</v>
      </c>
      <c r="C209">
        <v>893</v>
      </c>
      <c r="D209">
        <v>836</v>
      </c>
      <c r="E209">
        <v>810</v>
      </c>
      <c r="F209">
        <v>802</v>
      </c>
      <c r="G209">
        <v>754</v>
      </c>
      <c r="H209">
        <v>708</v>
      </c>
      <c r="I209">
        <v>709</v>
      </c>
      <c r="J209">
        <v>682</v>
      </c>
      <c r="K209">
        <v>703</v>
      </c>
      <c r="L209">
        <v>662</v>
      </c>
    </row>
    <row r="210" spans="1:12">
      <c r="A210" s="3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3" t="s">
        <v>221</v>
      </c>
      <c r="B211">
        <v>1043</v>
      </c>
      <c r="C211">
        <v>893</v>
      </c>
      <c r="D211">
        <v>836</v>
      </c>
      <c r="E211">
        <v>810</v>
      </c>
      <c r="F211">
        <v>802</v>
      </c>
      <c r="G211">
        <v>754</v>
      </c>
      <c r="H211">
        <v>708</v>
      </c>
      <c r="I211">
        <v>709</v>
      </c>
      <c r="J211">
        <v>682</v>
      </c>
      <c r="K211">
        <v>703</v>
      </c>
      <c r="L211">
        <v>662</v>
      </c>
    </row>
    <row r="212" spans="1:12">
      <c r="A212" s="3" t="s">
        <v>222</v>
      </c>
      <c r="B212">
        <v>3996</v>
      </c>
      <c r="C212">
        <v>3499</v>
      </c>
      <c r="D212">
        <v>3147</v>
      </c>
      <c r="E212">
        <v>3057</v>
      </c>
      <c r="F212">
        <v>3012</v>
      </c>
      <c r="G212">
        <v>2945</v>
      </c>
      <c r="H212">
        <v>2928</v>
      </c>
      <c r="I212">
        <v>2974</v>
      </c>
      <c r="J212">
        <v>2956</v>
      </c>
      <c r="K212">
        <v>2953</v>
      </c>
      <c r="L212">
        <v>2889</v>
      </c>
    </row>
    <row r="213" spans="1:12">
      <c r="A213" s="3" t="s">
        <v>223</v>
      </c>
      <c r="B213">
        <v>2082</v>
      </c>
      <c r="C213">
        <v>1889</v>
      </c>
      <c r="D213">
        <v>1750</v>
      </c>
      <c r="E213">
        <v>1721</v>
      </c>
      <c r="F213">
        <v>1709</v>
      </c>
      <c r="G213">
        <v>1683</v>
      </c>
      <c r="H213">
        <v>1691</v>
      </c>
      <c r="I213">
        <v>1763</v>
      </c>
      <c r="J213">
        <v>1745</v>
      </c>
      <c r="K213">
        <v>1849</v>
      </c>
      <c r="L213">
        <v>1838</v>
      </c>
    </row>
    <row r="214" spans="1:12">
      <c r="A214" s="3" t="s">
        <v>224</v>
      </c>
      <c r="B214">
        <v>1608</v>
      </c>
      <c r="C214">
        <v>1333</v>
      </c>
      <c r="D214">
        <v>1138</v>
      </c>
      <c r="E214">
        <v>1080</v>
      </c>
      <c r="F214">
        <v>1046</v>
      </c>
      <c r="G214">
        <v>1014</v>
      </c>
      <c r="H214">
        <v>986</v>
      </c>
      <c r="I214">
        <v>976</v>
      </c>
      <c r="J214">
        <v>978</v>
      </c>
      <c r="K214">
        <v>873</v>
      </c>
      <c r="L214">
        <v>814</v>
      </c>
    </row>
    <row r="215" spans="1:12">
      <c r="A215" s="3" t="s">
        <v>225</v>
      </c>
      <c r="B215">
        <v>152</v>
      </c>
      <c r="C215">
        <v>149</v>
      </c>
      <c r="D215">
        <v>148</v>
      </c>
      <c r="E215">
        <v>143</v>
      </c>
      <c r="F215">
        <v>145</v>
      </c>
      <c r="G215">
        <v>146</v>
      </c>
      <c r="H215">
        <v>144</v>
      </c>
      <c r="I215">
        <v>141</v>
      </c>
      <c r="J215">
        <v>143</v>
      </c>
      <c r="K215">
        <v>148</v>
      </c>
      <c r="L215">
        <v>156</v>
      </c>
    </row>
    <row r="216" spans="1:12">
      <c r="A216" s="3" t="s">
        <v>226</v>
      </c>
      <c r="B216">
        <v>154</v>
      </c>
      <c r="C216">
        <v>128</v>
      </c>
      <c r="D216">
        <v>111</v>
      </c>
      <c r="E216">
        <v>113</v>
      </c>
      <c r="F216">
        <v>112</v>
      </c>
      <c r="G216">
        <v>102</v>
      </c>
      <c r="H216">
        <v>107</v>
      </c>
      <c r="I216">
        <v>94</v>
      </c>
      <c r="J216">
        <v>90</v>
      </c>
      <c r="K216">
        <v>83</v>
      </c>
      <c r="L216">
        <v>81</v>
      </c>
    </row>
    <row r="217" spans="1:12">
      <c r="A217" s="3" t="s">
        <v>227</v>
      </c>
      <c r="B217">
        <v>44914</v>
      </c>
      <c r="C217">
        <v>44848</v>
      </c>
      <c r="D217">
        <v>43627</v>
      </c>
      <c r="E217">
        <v>43257</v>
      </c>
      <c r="F217">
        <v>43398</v>
      </c>
      <c r="G217">
        <v>44389</v>
      </c>
      <c r="H217">
        <v>44668</v>
      </c>
      <c r="I217">
        <v>44948</v>
      </c>
      <c r="J217">
        <v>45233</v>
      </c>
      <c r="K217">
        <v>45728</v>
      </c>
      <c r="L217">
        <v>45159</v>
      </c>
    </row>
    <row r="218" spans="1:12">
      <c r="A218" s="3" t="s">
        <v>228</v>
      </c>
      <c r="B218">
        <v>9954</v>
      </c>
      <c r="C218">
        <v>9623</v>
      </c>
      <c r="D218">
        <v>9038</v>
      </c>
      <c r="E218">
        <v>8567</v>
      </c>
      <c r="F218">
        <v>8303</v>
      </c>
      <c r="G218">
        <v>8323</v>
      </c>
      <c r="H218">
        <v>8429</v>
      </c>
      <c r="I218">
        <v>8433</v>
      </c>
      <c r="J218">
        <v>8274</v>
      </c>
      <c r="K218">
        <v>8473</v>
      </c>
      <c r="L218">
        <v>8455</v>
      </c>
    </row>
    <row r="219" spans="1:12">
      <c r="A219" s="3" t="s">
        <v>229</v>
      </c>
      <c r="B219">
        <v>3270</v>
      </c>
      <c r="C219">
        <v>3145</v>
      </c>
      <c r="D219">
        <v>3027</v>
      </c>
      <c r="E219">
        <v>2835</v>
      </c>
      <c r="F219">
        <v>2704</v>
      </c>
      <c r="G219">
        <v>2664</v>
      </c>
      <c r="H219">
        <v>2595</v>
      </c>
      <c r="I219">
        <v>2557</v>
      </c>
      <c r="J219">
        <v>2500</v>
      </c>
      <c r="K219">
        <v>2849</v>
      </c>
      <c r="L219">
        <v>2734</v>
      </c>
    </row>
    <row r="220" spans="1:12">
      <c r="A220" s="3" t="s">
        <v>230</v>
      </c>
      <c r="B220">
        <v>31690</v>
      </c>
      <c r="C220">
        <v>32080</v>
      </c>
      <c r="D220">
        <v>31562</v>
      </c>
      <c r="E220">
        <v>31855</v>
      </c>
      <c r="F220">
        <v>32391</v>
      </c>
      <c r="G220">
        <v>33402</v>
      </c>
      <c r="H220">
        <v>33644</v>
      </c>
      <c r="I220">
        <v>33958</v>
      </c>
      <c r="J220">
        <v>34459</v>
      </c>
      <c r="K220">
        <v>34406</v>
      </c>
      <c r="L220">
        <v>33970</v>
      </c>
    </row>
    <row r="221" spans="1:12">
      <c r="A221" s="4" t="s">
        <v>231</v>
      </c>
      <c r="B221">
        <v>1222</v>
      </c>
      <c r="C221">
        <v>1185</v>
      </c>
      <c r="D221">
        <v>1163</v>
      </c>
      <c r="E221">
        <v>1148</v>
      </c>
      <c r="F221">
        <v>1084</v>
      </c>
      <c r="G221">
        <v>1064</v>
      </c>
      <c r="H221">
        <v>1055</v>
      </c>
      <c r="I221">
        <v>1077</v>
      </c>
      <c r="J221">
        <v>1093</v>
      </c>
      <c r="K221">
        <v>1078</v>
      </c>
      <c r="L221">
        <v>1068</v>
      </c>
    </row>
    <row r="222" spans="1:12">
      <c r="A222" s="4" t="s">
        <v>232</v>
      </c>
      <c r="B222">
        <v>717</v>
      </c>
      <c r="C222">
        <v>757</v>
      </c>
      <c r="D222">
        <v>778</v>
      </c>
      <c r="E222">
        <v>800</v>
      </c>
      <c r="F222">
        <v>801</v>
      </c>
      <c r="G222">
        <v>815</v>
      </c>
      <c r="H222">
        <v>840</v>
      </c>
      <c r="I222">
        <v>868</v>
      </c>
      <c r="J222">
        <v>897</v>
      </c>
      <c r="K222">
        <v>836</v>
      </c>
      <c r="L222">
        <v>842</v>
      </c>
    </row>
    <row r="223" spans="1:12">
      <c r="A223" s="4" t="s">
        <v>233</v>
      </c>
      <c r="B223">
        <v>505</v>
      </c>
      <c r="C223">
        <v>428</v>
      </c>
      <c r="D223">
        <v>385</v>
      </c>
      <c r="E223">
        <v>348</v>
      </c>
      <c r="F223">
        <v>283</v>
      </c>
      <c r="G223">
        <v>249</v>
      </c>
      <c r="H223">
        <v>215</v>
      </c>
      <c r="I223">
        <v>209</v>
      </c>
      <c r="J223">
        <v>196</v>
      </c>
      <c r="K223">
        <v>242</v>
      </c>
      <c r="L223">
        <v>226</v>
      </c>
    </row>
    <row r="224" spans="1:12">
      <c r="A224" s="4" t="s">
        <v>234</v>
      </c>
      <c r="B224">
        <v>720</v>
      </c>
      <c r="C224">
        <v>700</v>
      </c>
      <c r="D224">
        <v>641</v>
      </c>
      <c r="E224">
        <v>660</v>
      </c>
      <c r="F224">
        <v>627</v>
      </c>
      <c r="G224">
        <v>651</v>
      </c>
      <c r="H224">
        <v>672</v>
      </c>
      <c r="I224">
        <v>686</v>
      </c>
      <c r="J224">
        <v>708</v>
      </c>
      <c r="K224">
        <v>819</v>
      </c>
      <c r="L224">
        <v>792</v>
      </c>
    </row>
    <row r="225" spans="1:12">
      <c r="A225" s="4" t="s">
        <v>235</v>
      </c>
      <c r="B225">
        <v>697</v>
      </c>
      <c r="C225">
        <v>683</v>
      </c>
      <c r="D225">
        <v>626</v>
      </c>
      <c r="E225">
        <v>648</v>
      </c>
      <c r="F225">
        <v>617</v>
      </c>
      <c r="G225">
        <v>642</v>
      </c>
      <c r="H225">
        <v>663</v>
      </c>
      <c r="I225">
        <v>682</v>
      </c>
      <c r="J225">
        <v>697</v>
      </c>
      <c r="K225">
        <v>802</v>
      </c>
      <c r="L225">
        <v>773</v>
      </c>
    </row>
    <row r="226" spans="1:12">
      <c r="A226" s="4" t="s">
        <v>236</v>
      </c>
      <c r="B226">
        <v>23</v>
      </c>
      <c r="C226">
        <v>17</v>
      </c>
      <c r="D226">
        <v>15</v>
      </c>
      <c r="E226">
        <v>12</v>
      </c>
      <c r="F226">
        <v>10</v>
      </c>
      <c r="G226">
        <v>9</v>
      </c>
      <c r="H226">
        <v>9</v>
      </c>
      <c r="I226">
        <v>4</v>
      </c>
      <c r="J226">
        <v>11</v>
      </c>
      <c r="K226">
        <v>17</v>
      </c>
      <c r="L226">
        <v>19</v>
      </c>
    </row>
    <row r="227" spans="1:12">
      <c r="A227" s="4" t="s">
        <v>237</v>
      </c>
      <c r="B227">
        <v>313</v>
      </c>
      <c r="C227">
        <v>309</v>
      </c>
      <c r="D227">
        <v>302</v>
      </c>
      <c r="E227">
        <v>333</v>
      </c>
      <c r="F227">
        <v>335</v>
      </c>
      <c r="G227">
        <v>360</v>
      </c>
      <c r="H227">
        <v>373</v>
      </c>
      <c r="I227">
        <v>369</v>
      </c>
      <c r="J227">
        <v>389</v>
      </c>
      <c r="K227">
        <v>443</v>
      </c>
      <c r="L227">
        <v>440</v>
      </c>
    </row>
    <row r="228" spans="1:12">
      <c r="A228" s="4" t="s">
        <v>238</v>
      </c>
      <c r="B228">
        <v>140</v>
      </c>
      <c r="C228">
        <v>133</v>
      </c>
      <c r="D228">
        <v>139</v>
      </c>
      <c r="E228">
        <v>155</v>
      </c>
      <c r="F228">
        <v>153</v>
      </c>
      <c r="G228">
        <v>169</v>
      </c>
      <c r="H228">
        <v>178</v>
      </c>
      <c r="I228">
        <v>172</v>
      </c>
      <c r="J228">
        <v>176</v>
      </c>
      <c r="K228">
        <v>191</v>
      </c>
      <c r="L228">
        <v>195</v>
      </c>
    </row>
    <row r="229" spans="1:12">
      <c r="A229" s="4" t="s">
        <v>239</v>
      </c>
      <c r="B229">
        <v>173</v>
      </c>
      <c r="C229">
        <v>176</v>
      </c>
      <c r="D229">
        <v>163</v>
      </c>
      <c r="E229">
        <v>178</v>
      </c>
      <c r="F229">
        <v>182</v>
      </c>
      <c r="G229">
        <v>191</v>
      </c>
      <c r="H229">
        <v>195</v>
      </c>
      <c r="I229">
        <v>197</v>
      </c>
      <c r="J229">
        <v>213</v>
      </c>
      <c r="K229">
        <v>252</v>
      </c>
      <c r="L229">
        <v>245</v>
      </c>
    </row>
    <row r="230" spans="1:12">
      <c r="A230" s="4" t="s">
        <v>240</v>
      </c>
      <c r="B230">
        <v>981</v>
      </c>
      <c r="C230">
        <v>948</v>
      </c>
      <c r="D230">
        <v>843</v>
      </c>
      <c r="E230">
        <v>816</v>
      </c>
      <c r="F230">
        <v>757</v>
      </c>
      <c r="G230">
        <v>669</v>
      </c>
      <c r="H230">
        <v>626</v>
      </c>
      <c r="I230">
        <v>591</v>
      </c>
      <c r="J230">
        <v>588</v>
      </c>
      <c r="K230">
        <v>523</v>
      </c>
      <c r="L230">
        <v>535</v>
      </c>
    </row>
    <row r="231" spans="1:12">
      <c r="A231" s="4" t="s">
        <v>241</v>
      </c>
      <c r="B231">
        <v>361</v>
      </c>
      <c r="C231">
        <v>349</v>
      </c>
      <c r="D231">
        <v>328</v>
      </c>
      <c r="E231">
        <v>325</v>
      </c>
      <c r="F231">
        <v>321</v>
      </c>
      <c r="G231">
        <v>296</v>
      </c>
      <c r="H231">
        <v>296</v>
      </c>
      <c r="I231">
        <v>290</v>
      </c>
      <c r="J231">
        <v>315</v>
      </c>
      <c r="K231">
        <v>233</v>
      </c>
      <c r="L231">
        <v>238</v>
      </c>
    </row>
    <row r="232" spans="1:12">
      <c r="A232" s="4" t="s">
        <v>242</v>
      </c>
      <c r="B232">
        <v>150</v>
      </c>
      <c r="C232">
        <v>160</v>
      </c>
      <c r="D232">
        <v>138</v>
      </c>
      <c r="E232">
        <v>127</v>
      </c>
      <c r="F232">
        <v>100</v>
      </c>
      <c r="G232">
        <v>83</v>
      </c>
      <c r="H232">
        <v>41</v>
      </c>
      <c r="I232">
        <v>39</v>
      </c>
      <c r="J232">
        <v>33</v>
      </c>
      <c r="K232">
        <v>58</v>
      </c>
      <c r="L232">
        <v>47</v>
      </c>
    </row>
    <row r="233" spans="1:12">
      <c r="A233" s="4" t="s">
        <v>243</v>
      </c>
      <c r="B233">
        <v>50</v>
      </c>
      <c r="C233">
        <v>62</v>
      </c>
      <c r="D233">
        <v>54</v>
      </c>
      <c r="E233">
        <v>44</v>
      </c>
      <c r="F233">
        <v>41</v>
      </c>
      <c r="G233">
        <v>33</v>
      </c>
      <c r="H233">
        <v>12</v>
      </c>
      <c r="I233">
        <v>7</v>
      </c>
      <c r="J233">
        <v>6</v>
      </c>
      <c r="K233">
        <v>7</v>
      </c>
      <c r="L233">
        <v>10</v>
      </c>
    </row>
    <row r="234" spans="1:12">
      <c r="A234" s="4" t="s">
        <v>244</v>
      </c>
      <c r="B234">
        <v>420</v>
      </c>
      <c r="C234">
        <v>377</v>
      </c>
      <c r="D234">
        <v>323</v>
      </c>
      <c r="E234">
        <v>320</v>
      </c>
      <c r="F234">
        <v>295</v>
      </c>
      <c r="G234">
        <v>257</v>
      </c>
      <c r="H234">
        <v>277</v>
      </c>
      <c r="I234">
        <v>255</v>
      </c>
      <c r="J234">
        <v>234</v>
      </c>
      <c r="K234">
        <v>225</v>
      </c>
      <c r="L234">
        <v>240</v>
      </c>
    </row>
    <row r="235" spans="1:12">
      <c r="A235" s="4" t="s">
        <v>245</v>
      </c>
      <c r="B235">
        <v>3062</v>
      </c>
      <c r="C235">
        <v>2826</v>
      </c>
      <c r="D235">
        <v>2656</v>
      </c>
      <c r="E235">
        <v>2381</v>
      </c>
      <c r="F235">
        <v>2175</v>
      </c>
      <c r="G235">
        <v>2117</v>
      </c>
      <c r="H235">
        <v>2016</v>
      </c>
      <c r="I235">
        <v>1988</v>
      </c>
      <c r="J235">
        <v>1925</v>
      </c>
      <c r="K235">
        <v>1844</v>
      </c>
      <c r="L235">
        <v>1716</v>
      </c>
    </row>
    <row r="236" spans="1:12">
      <c r="A236" s="4" t="s">
        <v>246</v>
      </c>
      <c r="B236">
        <v>3062</v>
      </c>
      <c r="C236">
        <v>2826</v>
      </c>
      <c r="D236">
        <v>2656</v>
      </c>
      <c r="E236">
        <v>2381</v>
      </c>
      <c r="F236">
        <v>2175</v>
      </c>
      <c r="G236">
        <v>2117</v>
      </c>
      <c r="H236">
        <v>2016</v>
      </c>
      <c r="I236">
        <v>1988</v>
      </c>
      <c r="J236">
        <v>1925</v>
      </c>
      <c r="K236">
        <v>1844</v>
      </c>
      <c r="L236">
        <v>1716</v>
      </c>
    </row>
    <row r="237" spans="1:12">
      <c r="A237" s="4" t="s">
        <v>247</v>
      </c>
      <c r="B237">
        <v>887</v>
      </c>
      <c r="C237">
        <v>811</v>
      </c>
      <c r="D237">
        <v>722</v>
      </c>
      <c r="E237">
        <v>664</v>
      </c>
      <c r="F237">
        <v>600</v>
      </c>
      <c r="G237">
        <v>572</v>
      </c>
      <c r="H237">
        <v>606</v>
      </c>
      <c r="I237">
        <v>606</v>
      </c>
      <c r="J237">
        <v>586</v>
      </c>
      <c r="K237">
        <v>429</v>
      </c>
      <c r="L237">
        <v>432</v>
      </c>
    </row>
    <row r="238" spans="1:12">
      <c r="A238" s="4" t="s">
        <v>248</v>
      </c>
      <c r="B238">
        <v>739</v>
      </c>
      <c r="C238">
        <v>751</v>
      </c>
      <c r="D238">
        <v>706</v>
      </c>
      <c r="E238">
        <v>649</v>
      </c>
      <c r="F238">
        <v>578</v>
      </c>
      <c r="G238">
        <v>558</v>
      </c>
      <c r="H238">
        <v>590</v>
      </c>
      <c r="I238">
        <v>593</v>
      </c>
      <c r="J238">
        <v>569</v>
      </c>
      <c r="K238">
        <v>416</v>
      </c>
      <c r="L238">
        <v>415</v>
      </c>
    </row>
    <row r="239" spans="1:12">
      <c r="A239" s="4" t="s">
        <v>249</v>
      </c>
      <c r="B239">
        <v>148</v>
      </c>
      <c r="C239">
        <v>60</v>
      </c>
      <c r="D239">
        <v>16</v>
      </c>
      <c r="E239">
        <v>15</v>
      </c>
      <c r="F239">
        <v>22</v>
      </c>
      <c r="G239">
        <v>14</v>
      </c>
      <c r="H239">
        <v>16</v>
      </c>
      <c r="I239">
        <v>13</v>
      </c>
      <c r="J239">
        <v>17</v>
      </c>
      <c r="K239">
        <v>13</v>
      </c>
      <c r="L239">
        <v>17</v>
      </c>
    </row>
    <row r="240" spans="1:12">
      <c r="A240" s="5" t="s">
        <v>250</v>
      </c>
      <c r="B240">
        <v>303</v>
      </c>
      <c r="C240">
        <v>206</v>
      </c>
      <c r="D240">
        <v>188</v>
      </c>
      <c r="E240">
        <v>184</v>
      </c>
      <c r="F240">
        <v>185</v>
      </c>
      <c r="G240">
        <v>302</v>
      </c>
      <c r="H240">
        <v>293</v>
      </c>
      <c r="I240">
        <v>307</v>
      </c>
      <c r="J240">
        <v>288</v>
      </c>
      <c r="K240">
        <v>321</v>
      </c>
      <c r="L240">
        <v>300</v>
      </c>
    </row>
    <row r="241" spans="1:12">
      <c r="A241" s="5" t="s">
        <v>251</v>
      </c>
      <c r="B241">
        <v>28</v>
      </c>
      <c r="C241">
        <v>25</v>
      </c>
      <c r="D241">
        <v>24</v>
      </c>
      <c r="E241">
        <v>23</v>
      </c>
      <c r="F241">
        <v>23</v>
      </c>
      <c r="G241">
        <v>23</v>
      </c>
      <c r="H241">
        <v>30</v>
      </c>
      <c r="I241">
        <v>31</v>
      </c>
      <c r="J241">
        <v>30</v>
      </c>
      <c r="K241">
        <v>34</v>
      </c>
      <c r="L241">
        <v>30</v>
      </c>
    </row>
    <row r="242" spans="1:12">
      <c r="A242" s="5" t="s">
        <v>252</v>
      </c>
      <c r="B242">
        <v>92</v>
      </c>
      <c r="C242">
        <v>78</v>
      </c>
      <c r="D242">
        <v>63</v>
      </c>
      <c r="E242">
        <v>57</v>
      </c>
      <c r="F242">
        <v>53</v>
      </c>
      <c r="G242">
        <v>176</v>
      </c>
      <c r="H242">
        <v>148</v>
      </c>
      <c r="I242">
        <v>155</v>
      </c>
      <c r="J242">
        <v>129</v>
      </c>
      <c r="K242">
        <v>142</v>
      </c>
      <c r="L242">
        <v>122</v>
      </c>
    </row>
    <row r="243" spans="1:12">
      <c r="A243" s="5" t="s">
        <v>253</v>
      </c>
      <c r="B243">
        <v>13</v>
      </c>
      <c r="C243">
        <v>29</v>
      </c>
      <c r="D243">
        <v>34</v>
      </c>
      <c r="E243">
        <v>34</v>
      </c>
      <c r="F243">
        <v>38</v>
      </c>
      <c r="G243">
        <v>32</v>
      </c>
      <c r="H243">
        <v>34</v>
      </c>
      <c r="I243">
        <v>35</v>
      </c>
      <c r="J243">
        <v>42</v>
      </c>
      <c r="K243">
        <v>32</v>
      </c>
      <c r="L243">
        <v>28</v>
      </c>
    </row>
    <row r="244" spans="1:12">
      <c r="A244" s="5" t="s">
        <v>254</v>
      </c>
      <c r="B244">
        <v>170</v>
      </c>
      <c r="C244">
        <v>74</v>
      </c>
      <c r="D244">
        <v>67</v>
      </c>
      <c r="E244">
        <v>70</v>
      </c>
      <c r="F244">
        <v>71</v>
      </c>
      <c r="G244">
        <v>71</v>
      </c>
      <c r="H244">
        <v>81</v>
      </c>
      <c r="I244">
        <v>86</v>
      </c>
      <c r="J244">
        <v>87</v>
      </c>
      <c r="K244">
        <v>113</v>
      </c>
      <c r="L244">
        <v>120</v>
      </c>
    </row>
    <row r="245" spans="1:12">
      <c r="A245" s="5" t="s">
        <v>255</v>
      </c>
      <c r="B245">
        <v>143</v>
      </c>
      <c r="C245">
        <v>90</v>
      </c>
      <c r="D245">
        <v>75</v>
      </c>
      <c r="E245">
        <v>71</v>
      </c>
      <c r="F245">
        <v>74</v>
      </c>
      <c r="G245">
        <v>74</v>
      </c>
      <c r="H245">
        <v>67</v>
      </c>
      <c r="I245">
        <v>71</v>
      </c>
      <c r="J245">
        <v>66</v>
      </c>
      <c r="K245">
        <v>63</v>
      </c>
      <c r="L245">
        <v>61</v>
      </c>
    </row>
    <row r="246" spans="1:12">
      <c r="A246" s="5" t="s">
        <v>256</v>
      </c>
      <c r="B246">
        <v>134</v>
      </c>
      <c r="C246">
        <v>87</v>
      </c>
      <c r="D246">
        <v>71</v>
      </c>
      <c r="E246">
        <v>66</v>
      </c>
      <c r="F246">
        <v>70</v>
      </c>
      <c r="G246">
        <v>68</v>
      </c>
      <c r="H246">
        <v>62</v>
      </c>
      <c r="I246">
        <v>67</v>
      </c>
      <c r="J246">
        <v>64</v>
      </c>
      <c r="K246">
        <v>63</v>
      </c>
      <c r="L246">
        <v>60</v>
      </c>
    </row>
    <row r="247" spans="1:12">
      <c r="A247" s="5" t="s">
        <v>257</v>
      </c>
      <c r="B247">
        <v>6</v>
      </c>
      <c r="C247">
        <v>1</v>
      </c>
      <c r="D247">
        <v>2</v>
      </c>
      <c r="E247">
        <v>3</v>
      </c>
      <c r="F247">
        <v>2</v>
      </c>
      <c r="G247">
        <v>4</v>
      </c>
      <c r="H247">
        <v>3</v>
      </c>
      <c r="I247">
        <v>3</v>
      </c>
      <c r="J247">
        <v>2</v>
      </c>
      <c r="K247">
        <v>0</v>
      </c>
      <c r="L247">
        <v>1</v>
      </c>
    </row>
    <row r="248" spans="1:12">
      <c r="A248" s="5" t="s">
        <v>258</v>
      </c>
      <c r="B248">
        <v>3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1</v>
      </c>
      <c r="J248">
        <v>0</v>
      </c>
      <c r="K248">
        <v>0</v>
      </c>
      <c r="L248">
        <v>0</v>
      </c>
    </row>
    <row r="249" spans="1:12">
      <c r="A249" s="5" t="s">
        <v>259</v>
      </c>
      <c r="B249">
        <v>12231</v>
      </c>
      <c r="C249">
        <v>12303</v>
      </c>
      <c r="D249">
        <v>12115</v>
      </c>
      <c r="E249">
        <v>11608</v>
      </c>
      <c r="F249">
        <v>11131</v>
      </c>
      <c r="G249">
        <v>11198</v>
      </c>
      <c r="H249">
        <v>10954</v>
      </c>
      <c r="I249">
        <v>10803</v>
      </c>
      <c r="J249">
        <v>10749</v>
      </c>
      <c r="K249">
        <v>10514</v>
      </c>
      <c r="L249">
        <v>10276</v>
      </c>
    </row>
    <row r="250" spans="1:12">
      <c r="A250" s="5" t="s">
        <v>260</v>
      </c>
      <c r="B250">
        <v>636</v>
      </c>
      <c r="C250">
        <v>625</v>
      </c>
      <c r="D250">
        <v>642</v>
      </c>
      <c r="E250">
        <v>631</v>
      </c>
      <c r="F250">
        <v>612</v>
      </c>
      <c r="G250">
        <v>627</v>
      </c>
      <c r="H250">
        <v>666</v>
      </c>
      <c r="I250">
        <v>689</v>
      </c>
      <c r="J250">
        <v>749</v>
      </c>
      <c r="K250">
        <v>743</v>
      </c>
      <c r="L250">
        <v>872</v>
      </c>
    </row>
    <row r="251" spans="1:12">
      <c r="A251" s="5" t="s">
        <v>261</v>
      </c>
      <c r="B251">
        <v>11572</v>
      </c>
      <c r="C251">
        <v>11658</v>
      </c>
      <c r="D251">
        <v>11452</v>
      </c>
      <c r="E251">
        <v>10958</v>
      </c>
      <c r="F251">
        <v>10503</v>
      </c>
      <c r="G251">
        <v>10556</v>
      </c>
      <c r="H251">
        <v>10269</v>
      </c>
      <c r="I251">
        <v>10099</v>
      </c>
      <c r="J251">
        <v>9990</v>
      </c>
      <c r="K251">
        <v>9731</v>
      </c>
      <c r="L251">
        <v>9366</v>
      </c>
    </row>
    <row r="252" spans="1:12">
      <c r="A252" s="5" t="s">
        <v>262</v>
      </c>
      <c r="B252">
        <v>23</v>
      </c>
      <c r="C252">
        <v>20</v>
      </c>
      <c r="D252">
        <v>21</v>
      </c>
      <c r="E252">
        <v>19</v>
      </c>
      <c r="F252">
        <v>16</v>
      </c>
      <c r="G252">
        <v>15</v>
      </c>
      <c r="H252">
        <v>19</v>
      </c>
      <c r="I252">
        <v>15</v>
      </c>
      <c r="J252">
        <v>10</v>
      </c>
      <c r="K252">
        <v>40</v>
      </c>
      <c r="L252">
        <v>38</v>
      </c>
    </row>
    <row r="253" spans="1:12">
      <c r="A253" s="6" t="s">
        <v>263</v>
      </c>
      <c r="B253">
        <v>24793</v>
      </c>
      <c r="C253">
        <v>23375</v>
      </c>
      <c r="D253">
        <v>21683</v>
      </c>
      <c r="E253">
        <v>19899</v>
      </c>
      <c r="F253">
        <v>18026</v>
      </c>
      <c r="G253">
        <v>16775</v>
      </c>
      <c r="H253">
        <v>16819</v>
      </c>
      <c r="I253">
        <v>16385</v>
      </c>
      <c r="J253">
        <v>16251</v>
      </c>
      <c r="K253">
        <v>16356</v>
      </c>
      <c r="L253">
        <v>16635</v>
      </c>
    </row>
    <row r="254" spans="1:12">
      <c r="A254" s="6" t="s">
        <v>264</v>
      </c>
      <c r="B254">
        <v>227</v>
      </c>
      <c r="C254">
        <v>175</v>
      </c>
      <c r="D254">
        <v>125</v>
      </c>
      <c r="E254">
        <v>104</v>
      </c>
      <c r="F254">
        <v>95</v>
      </c>
      <c r="G254">
        <v>105</v>
      </c>
      <c r="H254">
        <v>112</v>
      </c>
      <c r="I254">
        <v>105</v>
      </c>
      <c r="J254">
        <v>85</v>
      </c>
      <c r="K254">
        <v>196</v>
      </c>
      <c r="L254">
        <v>259</v>
      </c>
    </row>
    <row r="255" spans="1:12">
      <c r="A255" s="6" t="s">
        <v>265</v>
      </c>
      <c r="B255">
        <v>14919</v>
      </c>
      <c r="C255">
        <v>14098</v>
      </c>
      <c r="D255">
        <v>13070</v>
      </c>
      <c r="E255">
        <v>12143</v>
      </c>
      <c r="F255">
        <v>11207</v>
      </c>
      <c r="G255">
        <v>10210</v>
      </c>
      <c r="H255">
        <v>9275</v>
      </c>
      <c r="I255">
        <v>8332</v>
      </c>
      <c r="J255">
        <v>7627</v>
      </c>
      <c r="K255">
        <v>7108</v>
      </c>
      <c r="L255">
        <v>6151</v>
      </c>
    </row>
    <row r="256" spans="1:12">
      <c r="A256" s="6" t="s">
        <v>266</v>
      </c>
      <c r="B256">
        <v>9647</v>
      </c>
      <c r="C256">
        <v>9102</v>
      </c>
      <c r="D256">
        <v>8488</v>
      </c>
      <c r="E256">
        <v>7652</v>
      </c>
      <c r="F256">
        <v>6724</v>
      </c>
      <c r="G256">
        <v>6460</v>
      </c>
      <c r="H256">
        <v>7432</v>
      </c>
      <c r="I256">
        <v>7948</v>
      </c>
      <c r="J256">
        <v>8539</v>
      </c>
      <c r="K256">
        <v>9052</v>
      </c>
      <c r="L256">
        <v>10225</v>
      </c>
    </row>
    <row r="257" spans="1:12">
      <c r="A257" s="7" t="s">
        <v>267</v>
      </c>
      <c r="B257">
        <v>25395</v>
      </c>
      <c r="C257">
        <v>24956</v>
      </c>
      <c r="D257">
        <v>24422</v>
      </c>
      <c r="E257">
        <v>24094</v>
      </c>
      <c r="F257">
        <v>24016</v>
      </c>
      <c r="G257">
        <v>26408</v>
      </c>
      <c r="H257">
        <v>25976</v>
      </c>
      <c r="I257">
        <v>26230</v>
      </c>
      <c r="J257">
        <v>25997</v>
      </c>
      <c r="K257">
        <v>26440</v>
      </c>
      <c r="L257">
        <v>26999</v>
      </c>
    </row>
    <row r="258" spans="1:12">
      <c r="A258" s="7" t="s">
        <v>268</v>
      </c>
      <c r="B258">
        <v>15440</v>
      </c>
      <c r="C258">
        <v>15070</v>
      </c>
      <c r="D258">
        <v>14800</v>
      </c>
      <c r="E258">
        <v>14980</v>
      </c>
      <c r="F258">
        <v>15198</v>
      </c>
      <c r="G258">
        <v>17935</v>
      </c>
      <c r="H258">
        <v>17814</v>
      </c>
      <c r="I258">
        <v>18356</v>
      </c>
      <c r="J258">
        <v>18286</v>
      </c>
      <c r="K258">
        <v>18214</v>
      </c>
      <c r="L258">
        <v>18783</v>
      </c>
    </row>
    <row r="259" spans="1:12">
      <c r="A259" s="7" t="s">
        <v>269</v>
      </c>
      <c r="B259">
        <v>9955</v>
      </c>
      <c r="C259">
        <v>9886</v>
      </c>
      <c r="D259">
        <v>9622</v>
      </c>
      <c r="E259">
        <v>9114</v>
      </c>
      <c r="F259">
        <v>8818</v>
      </c>
      <c r="G259">
        <v>8473</v>
      </c>
      <c r="H259">
        <v>8162</v>
      </c>
      <c r="I259">
        <v>7874</v>
      </c>
      <c r="J259">
        <v>7711</v>
      </c>
      <c r="K259">
        <v>8226</v>
      </c>
      <c r="L259">
        <v>8216</v>
      </c>
    </row>
    <row r="260" spans="1:12">
      <c r="A260" s="7" t="s">
        <v>270</v>
      </c>
      <c r="B260">
        <v>2761</v>
      </c>
      <c r="C260">
        <v>2342</v>
      </c>
      <c r="D260">
        <v>2105</v>
      </c>
      <c r="E260">
        <v>1962</v>
      </c>
      <c r="F260">
        <v>1657</v>
      </c>
      <c r="G260">
        <v>1533</v>
      </c>
      <c r="H260">
        <v>1421</v>
      </c>
      <c r="I260">
        <v>1403</v>
      </c>
      <c r="J260">
        <v>1498</v>
      </c>
      <c r="K260">
        <v>1552</v>
      </c>
      <c r="L260">
        <v>1496</v>
      </c>
    </row>
    <row r="261" spans="1:12">
      <c r="A261" s="7" t="s">
        <v>271</v>
      </c>
      <c r="B261">
        <v>287</v>
      </c>
      <c r="C261">
        <v>222</v>
      </c>
      <c r="D261">
        <v>230</v>
      </c>
      <c r="E261">
        <v>233</v>
      </c>
      <c r="F261">
        <v>14</v>
      </c>
      <c r="G261">
        <v>36</v>
      </c>
      <c r="H261">
        <v>8</v>
      </c>
      <c r="I261">
        <v>5</v>
      </c>
      <c r="J261">
        <v>6</v>
      </c>
      <c r="K261">
        <v>3</v>
      </c>
      <c r="L261">
        <v>3</v>
      </c>
    </row>
    <row r="262" spans="1:12">
      <c r="A262" s="7" t="s">
        <v>272</v>
      </c>
      <c r="B262">
        <v>2474</v>
      </c>
      <c r="C262">
        <v>2120</v>
      </c>
      <c r="D262">
        <v>1875</v>
      </c>
      <c r="E262">
        <v>1729</v>
      </c>
      <c r="F262">
        <v>1643</v>
      </c>
      <c r="G262">
        <v>1497</v>
      </c>
      <c r="H262">
        <v>1413</v>
      </c>
      <c r="I262">
        <v>1398</v>
      </c>
      <c r="J262">
        <v>1492</v>
      </c>
      <c r="K262">
        <v>1549</v>
      </c>
      <c r="L262">
        <v>1493</v>
      </c>
    </row>
    <row r="263" spans="1:12">
      <c r="A263" s="7" t="s">
        <v>273</v>
      </c>
      <c r="B263">
        <v>14737</v>
      </c>
      <c r="C263">
        <v>14857</v>
      </c>
      <c r="D263">
        <v>14727</v>
      </c>
      <c r="E263">
        <v>14791</v>
      </c>
      <c r="F263">
        <v>14835</v>
      </c>
      <c r="G263">
        <v>16548</v>
      </c>
      <c r="H263">
        <v>17280</v>
      </c>
      <c r="I263">
        <v>19017</v>
      </c>
      <c r="J263">
        <v>19620</v>
      </c>
      <c r="K263">
        <v>20064</v>
      </c>
      <c r="L263">
        <v>20769</v>
      </c>
    </row>
    <row r="264" spans="1:12">
      <c r="A264" s="7" t="s">
        <v>274</v>
      </c>
      <c r="B264">
        <v>13037</v>
      </c>
      <c r="C264">
        <v>12966</v>
      </c>
      <c r="D264">
        <v>12747</v>
      </c>
      <c r="E264">
        <v>12745</v>
      </c>
      <c r="F264">
        <v>12798</v>
      </c>
      <c r="G264">
        <v>14550</v>
      </c>
      <c r="H264">
        <v>15527</v>
      </c>
      <c r="I264">
        <v>17204</v>
      </c>
      <c r="J264">
        <v>17968</v>
      </c>
      <c r="K264">
        <v>18211</v>
      </c>
      <c r="L264">
        <v>18948</v>
      </c>
    </row>
    <row r="265" spans="1:12">
      <c r="A265" s="7" t="s">
        <v>275</v>
      </c>
      <c r="B265">
        <v>1700</v>
      </c>
      <c r="C265">
        <v>1891</v>
      </c>
      <c r="D265">
        <v>1980</v>
      </c>
      <c r="E265">
        <v>2046</v>
      </c>
      <c r="F265">
        <v>2037</v>
      </c>
      <c r="G265">
        <v>1998</v>
      </c>
      <c r="H265">
        <v>1753</v>
      </c>
      <c r="I265">
        <v>1813</v>
      </c>
      <c r="J265">
        <v>1652</v>
      </c>
      <c r="K265">
        <v>1853</v>
      </c>
      <c r="L265">
        <v>1821</v>
      </c>
    </row>
    <row r="266" spans="1:12">
      <c r="A266" s="7" t="s">
        <v>276</v>
      </c>
      <c r="B266">
        <v>937</v>
      </c>
      <c r="C266">
        <v>933</v>
      </c>
      <c r="D266">
        <v>960</v>
      </c>
      <c r="E266">
        <v>941</v>
      </c>
      <c r="F266">
        <v>845</v>
      </c>
      <c r="G266">
        <v>831</v>
      </c>
      <c r="H266">
        <v>843</v>
      </c>
      <c r="I266">
        <v>875</v>
      </c>
      <c r="J266">
        <v>2525</v>
      </c>
      <c r="K266">
        <v>2447</v>
      </c>
      <c r="L266">
        <v>2409</v>
      </c>
    </row>
    <row r="267" spans="1:12">
      <c r="A267" s="7" t="s">
        <v>277</v>
      </c>
      <c r="B267">
        <v>602</v>
      </c>
      <c r="C267">
        <v>615</v>
      </c>
      <c r="D267">
        <v>637</v>
      </c>
      <c r="E267">
        <v>616</v>
      </c>
      <c r="F267">
        <v>591</v>
      </c>
      <c r="G267">
        <v>592</v>
      </c>
      <c r="H267">
        <v>612</v>
      </c>
      <c r="I267">
        <v>621</v>
      </c>
      <c r="J267">
        <v>599</v>
      </c>
      <c r="K267">
        <v>507</v>
      </c>
      <c r="L267">
        <v>475</v>
      </c>
    </row>
    <row r="268" spans="1:12">
      <c r="A268" s="7" t="s">
        <v>278</v>
      </c>
      <c r="B268">
        <v>335</v>
      </c>
      <c r="C268">
        <v>318</v>
      </c>
      <c r="D268">
        <v>323</v>
      </c>
      <c r="E268">
        <v>325</v>
      </c>
      <c r="F268">
        <v>254</v>
      </c>
      <c r="G268">
        <v>239</v>
      </c>
      <c r="H268">
        <v>231</v>
      </c>
      <c r="I268">
        <v>254</v>
      </c>
      <c r="J268">
        <v>1926</v>
      </c>
      <c r="K268">
        <v>1940</v>
      </c>
      <c r="L268">
        <v>1934</v>
      </c>
    </row>
    <row r="269" spans="1:12">
      <c r="A269" s="7" t="s">
        <v>279</v>
      </c>
      <c r="B269">
        <v>4529</v>
      </c>
      <c r="C269">
        <v>4522</v>
      </c>
      <c r="D269">
        <v>4384</v>
      </c>
      <c r="E269">
        <v>4150</v>
      </c>
      <c r="F269">
        <v>3655</v>
      </c>
      <c r="G269">
        <v>3295</v>
      </c>
      <c r="H269">
        <v>3397</v>
      </c>
      <c r="I269">
        <v>3651</v>
      </c>
      <c r="J269">
        <v>3705</v>
      </c>
      <c r="K269">
        <v>3838</v>
      </c>
      <c r="L269">
        <v>3850</v>
      </c>
    </row>
    <row r="270" spans="1:12">
      <c r="A270" s="7" t="s">
        <v>280</v>
      </c>
      <c r="B270">
        <v>4176</v>
      </c>
      <c r="C270">
        <v>4135</v>
      </c>
      <c r="D270">
        <v>4029</v>
      </c>
      <c r="E270">
        <v>3798</v>
      </c>
      <c r="F270">
        <v>3318</v>
      </c>
      <c r="G270">
        <v>2958</v>
      </c>
      <c r="H270">
        <v>3061</v>
      </c>
      <c r="I270">
        <v>3318</v>
      </c>
      <c r="J270">
        <v>3358</v>
      </c>
      <c r="K270">
        <v>3478</v>
      </c>
      <c r="L270">
        <v>3472</v>
      </c>
    </row>
    <row r="271" spans="1:12">
      <c r="A271" s="7" t="s">
        <v>281</v>
      </c>
      <c r="B271">
        <v>353</v>
      </c>
      <c r="C271">
        <v>387</v>
      </c>
      <c r="D271">
        <v>355</v>
      </c>
      <c r="E271">
        <v>352</v>
      </c>
      <c r="F271">
        <v>337</v>
      </c>
      <c r="G271">
        <v>337</v>
      </c>
      <c r="H271">
        <v>336</v>
      </c>
      <c r="I271">
        <v>333</v>
      </c>
      <c r="J271">
        <v>347</v>
      </c>
      <c r="K271">
        <v>360</v>
      </c>
      <c r="L271">
        <v>378</v>
      </c>
    </row>
    <row r="272" spans="1:12">
      <c r="A272" s="7" t="s">
        <v>282</v>
      </c>
      <c r="B272">
        <v>6726</v>
      </c>
      <c r="C272">
        <v>6245</v>
      </c>
      <c r="D272">
        <v>5591</v>
      </c>
      <c r="E272">
        <v>4997</v>
      </c>
      <c r="F272">
        <v>4264</v>
      </c>
      <c r="G272">
        <v>3829</v>
      </c>
      <c r="H272">
        <v>4382</v>
      </c>
      <c r="I272">
        <v>4627</v>
      </c>
      <c r="J272">
        <v>4709</v>
      </c>
      <c r="K272">
        <v>4509</v>
      </c>
      <c r="L272">
        <v>4609</v>
      </c>
    </row>
    <row r="273" spans="1:12">
      <c r="A273" s="7" t="s">
        <v>283</v>
      </c>
      <c r="B273">
        <v>248</v>
      </c>
      <c r="C273">
        <v>216</v>
      </c>
      <c r="D273">
        <v>187</v>
      </c>
      <c r="E273">
        <v>144</v>
      </c>
      <c r="F273">
        <v>122</v>
      </c>
      <c r="G273">
        <v>119</v>
      </c>
      <c r="H273">
        <v>141</v>
      </c>
      <c r="I273">
        <v>162</v>
      </c>
      <c r="J273">
        <v>319</v>
      </c>
      <c r="K273">
        <v>94</v>
      </c>
      <c r="L273">
        <v>110</v>
      </c>
    </row>
    <row r="274" spans="1:12">
      <c r="A274" s="7" t="s">
        <v>284</v>
      </c>
      <c r="B274">
        <v>1894</v>
      </c>
      <c r="C274">
        <v>1875</v>
      </c>
      <c r="D274">
        <v>1767</v>
      </c>
      <c r="E274">
        <v>1683</v>
      </c>
      <c r="F274">
        <v>1476</v>
      </c>
      <c r="G274">
        <v>1346</v>
      </c>
      <c r="H274">
        <v>1444</v>
      </c>
      <c r="I274">
        <v>1581</v>
      </c>
      <c r="J274">
        <v>1514</v>
      </c>
      <c r="K274">
        <v>1617</v>
      </c>
      <c r="L274">
        <v>1624</v>
      </c>
    </row>
    <row r="275" spans="1:12">
      <c r="A275" s="7" t="s">
        <v>285</v>
      </c>
      <c r="B275">
        <v>1179</v>
      </c>
      <c r="C275">
        <v>1097</v>
      </c>
      <c r="D275">
        <v>1020</v>
      </c>
      <c r="E275">
        <v>888</v>
      </c>
      <c r="F275">
        <v>830</v>
      </c>
      <c r="G275">
        <v>763</v>
      </c>
      <c r="H275">
        <v>865</v>
      </c>
      <c r="I275">
        <v>880</v>
      </c>
      <c r="J275">
        <v>843</v>
      </c>
      <c r="K275">
        <v>769</v>
      </c>
      <c r="L275">
        <v>790</v>
      </c>
    </row>
    <row r="276" spans="1:12">
      <c r="A276" s="7" t="s">
        <v>286</v>
      </c>
      <c r="B276">
        <v>3405</v>
      </c>
      <c r="C276">
        <v>3057</v>
      </c>
      <c r="D276">
        <v>2617</v>
      </c>
      <c r="E276">
        <v>2282</v>
      </c>
      <c r="F276">
        <v>1836</v>
      </c>
      <c r="G276">
        <v>1601</v>
      </c>
      <c r="H276">
        <v>1932</v>
      </c>
      <c r="I276">
        <v>2004</v>
      </c>
      <c r="J276">
        <v>2033</v>
      </c>
      <c r="K276">
        <v>2029</v>
      </c>
      <c r="L276">
        <v>2085</v>
      </c>
    </row>
    <row r="277" spans="1:12">
      <c r="A277" s="7" t="s">
        <v>287</v>
      </c>
      <c r="B277">
        <v>1831</v>
      </c>
      <c r="C277">
        <v>1789</v>
      </c>
      <c r="D277">
        <v>1714</v>
      </c>
      <c r="E277">
        <v>1630</v>
      </c>
      <c r="F277">
        <v>1579</v>
      </c>
      <c r="G277">
        <v>1558</v>
      </c>
      <c r="H277">
        <v>1518</v>
      </c>
      <c r="I277">
        <v>1471</v>
      </c>
      <c r="J277">
        <v>1417</v>
      </c>
      <c r="K277">
        <v>1396</v>
      </c>
      <c r="L277">
        <v>1340</v>
      </c>
    </row>
    <row r="278" spans="1:12">
      <c r="A278" s="7" t="s">
        <v>288</v>
      </c>
      <c r="B278">
        <v>1831</v>
      </c>
      <c r="C278">
        <v>1789</v>
      </c>
      <c r="D278">
        <v>1714</v>
      </c>
      <c r="E278">
        <v>1630</v>
      </c>
      <c r="F278">
        <v>1579</v>
      </c>
      <c r="G278">
        <v>1558</v>
      </c>
      <c r="H278">
        <v>1518</v>
      </c>
      <c r="I278">
        <v>1471</v>
      </c>
      <c r="J278">
        <v>1417</v>
      </c>
      <c r="K278">
        <v>1396</v>
      </c>
      <c r="L278">
        <v>1340</v>
      </c>
    </row>
    <row r="279" spans="1:12">
      <c r="A279" s="7" t="s">
        <v>289</v>
      </c>
      <c r="B279">
        <v>3754</v>
      </c>
      <c r="C279">
        <v>3969</v>
      </c>
      <c r="D279">
        <v>3976</v>
      </c>
      <c r="E279">
        <v>3930</v>
      </c>
      <c r="F279">
        <v>3884</v>
      </c>
      <c r="G279">
        <v>3872</v>
      </c>
      <c r="H279">
        <v>4075</v>
      </c>
      <c r="I279">
        <v>4225</v>
      </c>
      <c r="J279">
        <v>4425</v>
      </c>
      <c r="K279">
        <v>4593</v>
      </c>
      <c r="L279">
        <v>4894</v>
      </c>
    </row>
    <row r="280" spans="1:12">
      <c r="A280" s="7" t="s">
        <v>290</v>
      </c>
      <c r="B280">
        <v>915</v>
      </c>
      <c r="C280">
        <v>934</v>
      </c>
      <c r="D280">
        <v>874</v>
      </c>
      <c r="E280">
        <v>795</v>
      </c>
      <c r="F280">
        <v>756</v>
      </c>
      <c r="G280">
        <v>692</v>
      </c>
      <c r="H280">
        <v>653</v>
      </c>
      <c r="I280">
        <v>590</v>
      </c>
      <c r="J280">
        <v>548</v>
      </c>
      <c r="K280">
        <v>583</v>
      </c>
      <c r="L280">
        <v>594</v>
      </c>
    </row>
    <row r="281" spans="1:12">
      <c r="A281" s="7" t="s">
        <v>291</v>
      </c>
      <c r="B281">
        <v>641</v>
      </c>
      <c r="C281">
        <v>700</v>
      </c>
      <c r="D281">
        <v>711</v>
      </c>
      <c r="E281">
        <v>715</v>
      </c>
      <c r="F281">
        <v>721</v>
      </c>
      <c r="G281">
        <v>774</v>
      </c>
      <c r="H281">
        <v>825</v>
      </c>
      <c r="I281">
        <v>920</v>
      </c>
      <c r="J281">
        <v>1011</v>
      </c>
      <c r="K281">
        <v>1184</v>
      </c>
      <c r="L281">
        <v>1352</v>
      </c>
    </row>
    <row r="282" spans="1:12">
      <c r="A282" s="7" t="s">
        <v>292</v>
      </c>
      <c r="B282">
        <v>2179</v>
      </c>
      <c r="C282">
        <v>2324</v>
      </c>
      <c r="D282">
        <v>2383</v>
      </c>
      <c r="E282">
        <v>2414</v>
      </c>
      <c r="F282">
        <v>2400</v>
      </c>
      <c r="G282">
        <v>2401</v>
      </c>
      <c r="H282">
        <v>2591</v>
      </c>
      <c r="I282">
        <v>2712</v>
      </c>
      <c r="J282">
        <v>2783</v>
      </c>
      <c r="K282">
        <v>2825</v>
      </c>
      <c r="L282">
        <v>2944</v>
      </c>
    </row>
    <row r="283" spans="1:12">
      <c r="A283" s="7" t="s">
        <v>293</v>
      </c>
      <c r="B283">
        <v>19</v>
      </c>
      <c r="C283">
        <v>11</v>
      </c>
      <c r="D283">
        <v>8</v>
      </c>
      <c r="E283">
        <v>6</v>
      </c>
      <c r="F283">
        <v>7</v>
      </c>
      <c r="G283">
        <v>5</v>
      </c>
      <c r="H283">
        <v>6</v>
      </c>
      <c r="I283">
        <v>3</v>
      </c>
      <c r="J283">
        <v>83</v>
      </c>
      <c r="K283">
        <v>1</v>
      </c>
      <c r="L283">
        <v>4</v>
      </c>
    </row>
    <row r="284" spans="1:12">
      <c r="A284" s="7" t="s">
        <v>294</v>
      </c>
      <c r="B284">
        <v>503</v>
      </c>
      <c r="C284">
        <v>488</v>
      </c>
      <c r="D284">
        <v>458</v>
      </c>
      <c r="E284">
        <v>424</v>
      </c>
      <c r="F284">
        <v>410</v>
      </c>
      <c r="G284">
        <v>434</v>
      </c>
      <c r="H284">
        <v>434</v>
      </c>
      <c r="I284">
        <v>438</v>
      </c>
      <c r="J284">
        <v>427</v>
      </c>
      <c r="K284">
        <v>476</v>
      </c>
      <c r="L284">
        <v>458</v>
      </c>
    </row>
    <row r="285" spans="1:12">
      <c r="A285" s="7" t="s">
        <v>295</v>
      </c>
      <c r="B285">
        <v>259</v>
      </c>
      <c r="C285">
        <v>249</v>
      </c>
      <c r="D285">
        <v>254</v>
      </c>
      <c r="E285">
        <v>232</v>
      </c>
      <c r="F285">
        <v>229</v>
      </c>
      <c r="G285">
        <v>227</v>
      </c>
      <c r="H285">
        <v>239</v>
      </c>
      <c r="I285">
        <v>230</v>
      </c>
      <c r="J285">
        <v>220</v>
      </c>
      <c r="K285">
        <v>235</v>
      </c>
      <c r="L285">
        <v>208</v>
      </c>
    </row>
    <row r="286" spans="1:12">
      <c r="A286" s="7" t="s">
        <v>296</v>
      </c>
      <c r="B286">
        <v>110</v>
      </c>
      <c r="C286">
        <v>137</v>
      </c>
      <c r="D286">
        <v>113</v>
      </c>
      <c r="E286">
        <v>101</v>
      </c>
      <c r="F286">
        <v>100</v>
      </c>
      <c r="G286">
        <v>114</v>
      </c>
      <c r="H286">
        <v>90</v>
      </c>
      <c r="I286">
        <v>101</v>
      </c>
      <c r="J286">
        <v>92</v>
      </c>
      <c r="K286">
        <v>66</v>
      </c>
      <c r="L286">
        <v>68</v>
      </c>
    </row>
    <row r="287" spans="1:12">
      <c r="A287" s="7" t="s">
        <v>297</v>
      </c>
      <c r="B287">
        <v>134</v>
      </c>
      <c r="C287">
        <v>102</v>
      </c>
      <c r="D287">
        <v>91</v>
      </c>
      <c r="E287">
        <v>91</v>
      </c>
      <c r="F287">
        <v>81</v>
      </c>
      <c r="G287">
        <v>93</v>
      </c>
      <c r="H287">
        <v>105</v>
      </c>
      <c r="I287">
        <v>107</v>
      </c>
      <c r="J287">
        <v>115</v>
      </c>
      <c r="K287">
        <v>175</v>
      </c>
      <c r="L287">
        <v>182</v>
      </c>
    </row>
    <row r="288" spans="1:12">
      <c r="A288" s="7" t="s">
        <v>298</v>
      </c>
      <c r="B288">
        <v>2620</v>
      </c>
      <c r="C288">
        <v>2395</v>
      </c>
      <c r="D288">
        <v>2238</v>
      </c>
      <c r="E288">
        <v>2138</v>
      </c>
      <c r="F288">
        <v>2004</v>
      </c>
      <c r="G288">
        <v>1953</v>
      </c>
      <c r="H288">
        <v>2008</v>
      </c>
      <c r="I288">
        <v>2015</v>
      </c>
      <c r="J288">
        <v>2005</v>
      </c>
      <c r="K288">
        <v>2113</v>
      </c>
      <c r="L288">
        <v>2092</v>
      </c>
    </row>
    <row r="289" spans="1:12">
      <c r="A289" s="7" t="s">
        <v>299</v>
      </c>
      <c r="B289">
        <v>1695</v>
      </c>
      <c r="C289">
        <v>1624</v>
      </c>
      <c r="D289">
        <v>1575</v>
      </c>
      <c r="E289">
        <v>1560</v>
      </c>
      <c r="F289">
        <v>1493</v>
      </c>
      <c r="G289">
        <v>1465</v>
      </c>
      <c r="H289">
        <v>1507</v>
      </c>
      <c r="I289">
        <v>1537</v>
      </c>
      <c r="J289">
        <v>1511</v>
      </c>
      <c r="K289">
        <v>1573</v>
      </c>
      <c r="L289">
        <v>1547</v>
      </c>
    </row>
    <row r="290" spans="1:12">
      <c r="A290" s="7" t="s">
        <v>300</v>
      </c>
      <c r="B290">
        <v>925</v>
      </c>
      <c r="C290">
        <v>771</v>
      </c>
      <c r="D290">
        <v>663</v>
      </c>
      <c r="E290">
        <v>578</v>
      </c>
      <c r="F290">
        <v>511</v>
      </c>
      <c r="G290">
        <v>488</v>
      </c>
      <c r="H290">
        <v>501</v>
      </c>
      <c r="I290">
        <v>478</v>
      </c>
      <c r="J290">
        <v>494</v>
      </c>
      <c r="K290">
        <v>540</v>
      </c>
      <c r="L290">
        <v>545</v>
      </c>
    </row>
    <row r="291" spans="1:12">
      <c r="A291" s="7" t="s">
        <v>301</v>
      </c>
      <c r="B291">
        <v>531</v>
      </c>
      <c r="C291">
        <v>498</v>
      </c>
      <c r="D291">
        <v>496</v>
      </c>
      <c r="E291">
        <v>513</v>
      </c>
      <c r="F291">
        <v>494</v>
      </c>
      <c r="G291">
        <v>472</v>
      </c>
      <c r="H291">
        <v>467</v>
      </c>
      <c r="I291">
        <v>447</v>
      </c>
      <c r="J291">
        <v>452</v>
      </c>
      <c r="K291">
        <v>474</v>
      </c>
      <c r="L291">
        <v>460</v>
      </c>
    </row>
    <row r="292" spans="1:12">
      <c r="A292" s="7" t="s">
        <v>302</v>
      </c>
      <c r="B292">
        <v>304</v>
      </c>
      <c r="C292">
        <v>296</v>
      </c>
      <c r="D292">
        <v>308</v>
      </c>
      <c r="E292">
        <v>319</v>
      </c>
      <c r="F292">
        <v>323</v>
      </c>
      <c r="G292">
        <v>312</v>
      </c>
      <c r="H292">
        <v>312</v>
      </c>
      <c r="I292">
        <v>300</v>
      </c>
      <c r="J292">
        <v>289</v>
      </c>
      <c r="K292">
        <v>319</v>
      </c>
      <c r="L292">
        <v>300</v>
      </c>
    </row>
    <row r="293" spans="1:12">
      <c r="A293" s="7" t="s">
        <v>303</v>
      </c>
      <c r="B293">
        <v>53</v>
      </c>
      <c r="C293">
        <v>44</v>
      </c>
      <c r="D293">
        <v>33</v>
      </c>
      <c r="E293">
        <v>30</v>
      </c>
      <c r="F293">
        <v>29</v>
      </c>
      <c r="G293">
        <v>27</v>
      </c>
      <c r="H293">
        <v>23</v>
      </c>
      <c r="I293">
        <v>24</v>
      </c>
      <c r="J293">
        <v>23</v>
      </c>
      <c r="K293">
        <v>15</v>
      </c>
      <c r="L293">
        <v>13</v>
      </c>
    </row>
    <row r="294" spans="1:12">
      <c r="A294" s="7" t="s">
        <v>304</v>
      </c>
      <c r="B294">
        <v>174</v>
      </c>
      <c r="C294">
        <v>158</v>
      </c>
      <c r="D294">
        <v>155</v>
      </c>
      <c r="E294">
        <v>164</v>
      </c>
      <c r="F294">
        <v>142</v>
      </c>
      <c r="G294">
        <v>133</v>
      </c>
      <c r="H294">
        <v>132</v>
      </c>
      <c r="I294">
        <v>123</v>
      </c>
      <c r="J294">
        <v>140</v>
      </c>
      <c r="K294">
        <v>140</v>
      </c>
      <c r="L294">
        <v>147</v>
      </c>
    </row>
    <row r="295" spans="1:12">
      <c r="A295" s="7" t="s">
        <v>305</v>
      </c>
      <c r="B295">
        <v>8102</v>
      </c>
      <c r="C295">
        <v>7483</v>
      </c>
      <c r="D295">
        <v>7047</v>
      </c>
      <c r="E295">
        <v>6755</v>
      </c>
      <c r="F295">
        <v>6441</v>
      </c>
      <c r="G295">
        <v>6449</v>
      </c>
      <c r="H295">
        <v>6417</v>
      </c>
      <c r="I295">
        <v>6431</v>
      </c>
      <c r="J295">
        <v>6556</v>
      </c>
      <c r="K295">
        <v>3735</v>
      </c>
      <c r="L295">
        <v>3643</v>
      </c>
    </row>
    <row r="296" spans="1:12">
      <c r="A296" s="7" t="s">
        <v>306</v>
      </c>
      <c r="B296">
        <v>410</v>
      </c>
      <c r="C296">
        <v>240</v>
      </c>
      <c r="D296">
        <v>148</v>
      </c>
      <c r="E296">
        <v>129</v>
      </c>
      <c r="F296">
        <v>118</v>
      </c>
      <c r="G296">
        <v>91</v>
      </c>
      <c r="H296">
        <v>84</v>
      </c>
      <c r="I296">
        <v>73</v>
      </c>
      <c r="J296">
        <v>82</v>
      </c>
      <c r="K296">
        <v>81</v>
      </c>
      <c r="L296">
        <v>87</v>
      </c>
    </row>
    <row r="297" spans="1:12">
      <c r="A297" s="7" t="s">
        <v>307</v>
      </c>
      <c r="B297">
        <v>4766</v>
      </c>
      <c r="C297">
        <v>4594</v>
      </c>
      <c r="D297">
        <v>4366</v>
      </c>
      <c r="E297">
        <v>4157</v>
      </c>
      <c r="F297">
        <v>3913</v>
      </c>
      <c r="G297">
        <v>3926</v>
      </c>
      <c r="H297">
        <v>3826</v>
      </c>
      <c r="I297">
        <v>3739</v>
      </c>
      <c r="J297">
        <v>3682</v>
      </c>
      <c r="K297">
        <v>3625</v>
      </c>
      <c r="L297">
        <v>3530</v>
      </c>
    </row>
    <row r="298" spans="1:12">
      <c r="A298" s="7" t="s">
        <v>308</v>
      </c>
      <c r="B298">
        <v>2926</v>
      </c>
      <c r="C298">
        <v>2649</v>
      </c>
      <c r="D298">
        <v>2533</v>
      </c>
      <c r="E298">
        <v>2469</v>
      </c>
      <c r="F298">
        <v>2410</v>
      </c>
      <c r="G298">
        <v>2432</v>
      </c>
      <c r="H298">
        <v>2507</v>
      </c>
      <c r="I298">
        <v>2619</v>
      </c>
      <c r="J298">
        <v>2792</v>
      </c>
      <c r="K298">
        <v>29</v>
      </c>
      <c r="L298">
        <v>26</v>
      </c>
    </row>
    <row r="299" spans="1:12">
      <c r="A299" s="7" t="s">
        <v>309</v>
      </c>
      <c r="B299">
        <v>12250</v>
      </c>
      <c r="C299">
        <v>12810</v>
      </c>
      <c r="D299">
        <v>12745</v>
      </c>
      <c r="E299">
        <v>11901</v>
      </c>
      <c r="F299">
        <v>10717</v>
      </c>
      <c r="G299">
        <v>9136</v>
      </c>
      <c r="H299">
        <v>9382</v>
      </c>
      <c r="I299">
        <v>9580</v>
      </c>
      <c r="J299">
        <v>8364</v>
      </c>
      <c r="K299">
        <v>8217</v>
      </c>
      <c r="L299">
        <v>8067</v>
      </c>
    </row>
    <row r="300" spans="1:12">
      <c r="A300" s="7" t="s">
        <v>310</v>
      </c>
      <c r="B300">
        <v>1409</v>
      </c>
      <c r="C300">
        <v>1458</v>
      </c>
      <c r="D300">
        <v>1445</v>
      </c>
      <c r="E300">
        <v>1372</v>
      </c>
      <c r="F300">
        <v>1267</v>
      </c>
      <c r="G300">
        <v>1083</v>
      </c>
      <c r="H300">
        <v>1197</v>
      </c>
      <c r="I300">
        <v>1318</v>
      </c>
      <c r="J300">
        <v>1328</v>
      </c>
      <c r="K300">
        <v>1592</v>
      </c>
      <c r="L300">
        <v>1612</v>
      </c>
    </row>
    <row r="301" spans="1:12">
      <c r="A301" s="7" t="s">
        <v>311</v>
      </c>
      <c r="B301">
        <v>51</v>
      </c>
      <c r="C301">
        <v>38</v>
      </c>
      <c r="D301">
        <v>16</v>
      </c>
      <c r="E301">
        <v>14</v>
      </c>
      <c r="F301">
        <v>19</v>
      </c>
      <c r="G301">
        <v>21</v>
      </c>
      <c r="H301">
        <v>18</v>
      </c>
      <c r="I301">
        <v>17</v>
      </c>
      <c r="J301">
        <v>17</v>
      </c>
      <c r="K301">
        <v>10</v>
      </c>
      <c r="L301">
        <v>11</v>
      </c>
    </row>
    <row r="302" spans="1:12">
      <c r="A302" s="7" t="s">
        <v>312</v>
      </c>
      <c r="B302">
        <v>768</v>
      </c>
      <c r="C302">
        <v>721</v>
      </c>
      <c r="D302">
        <v>720</v>
      </c>
      <c r="E302">
        <v>685</v>
      </c>
      <c r="F302">
        <v>610</v>
      </c>
      <c r="G302">
        <v>539</v>
      </c>
      <c r="H302">
        <v>542</v>
      </c>
      <c r="I302">
        <v>554</v>
      </c>
      <c r="J302">
        <v>552</v>
      </c>
      <c r="K302">
        <v>562</v>
      </c>
      <c r="L302">
        <v>512</v>
      </c>
    </row>
    <row r="303" spans="1:12">
      <c r="A303" s="7" t="s">
        <v>313</v>
      </c>
      <c r="B303">
        <v>10022</v>
      </c>
      <c r="C303">
        <v>10593</v>
      </c>
      <c r="D303">
        <v>10564</v>
      </c>
      <c r="E303">
        <v>9830</v>
      </c>
      <c r="F303">
        <v>8821</v>
      </c>
      <c r="G303">
        <v>7493</v>
      </c>
      <c r="H303">
        <v>7625</v>
      </c>
      <c r="I303">
        <v>7691</v>
      </c>
      <c r="J303">
        <v>6467</v>
      </c>
      <c r="K303">
        <v>6053</v>
      </c>
      <c r="L303">
        <v>5932</v>
      </c>
    </row>
    <row r="304" spans="1:12">
      <c r="A304" s="8" t="s">
        <v>314</v>
      </c>
      <c r="B304">
        <v>15229</v>
      </c>
      <c r="C304">
        <v>15098</v>
      </c>
      <c r="D304">
        <v>14496</v>
      </c>
      <c r="E304">
        <v>13643</v>
      </c>
      <c r="F304">
        <v>12468</v>
      </c>
      <c r="G304">
        <v>11439</v>
      </c>
      <c r="H304">
        <v>12042</v>
      </c>
      <c r="I304">
        <v>11079</v>
      </c>
      <c r="J304">
        <v>10748</v>
      </c>
      <c r="K304">
        <v>10523</v>
      </c>
      <c r="L304">
        <v>9700</v>
      </c>
    </row>
    <row r="305" spans="1:12">
      <c r="A305" s="8" t="s">
        <v>315</v>
      </c>
      <c r="B305">
        <v>1370</v>
      </c>
      <c r="C305">
        <v>1468</v>
      </c>
      <c r="D305">
        <v>1504</v>
      </c>
      <c r="E305">
        <v>1519</v>
      </c>
      <c r="F305">
        <v>1534</v>
      </c>
      <c r="G305">
        <v>1501</v>
      </c>
      <c r="H305">
        <v>1492</v>
      </c>
      <c r="I305">
        <v>1462</v>
      </c>
      <c r="J305">
        <v>1423</v>
      </c>
      <c r="K305">
        <v>1319</v>
      </c>
      <c r="L305">
        <v>1270</v>
      </c>
    </row>
    <row r="306" spans="1:12">
      <c r="A306" s="8" t="s">
        <v>316</v>
      </c>
      <c r="B306">
        <v>381</v>
      </c>
      <c r="C306">
        <v>374</v>
      </c>
      <c r="D306">
        <v>396</v>
      </c>
      <c r="E306">
        <v>340</v>
      </c>
      <c r="F306">
        <v>299</v>
      </c>
      <c r="G306">
        <v>289</v>
      </c>
      <c r="H306">
        <v>300</v>
      </c>
      <c r="I306">
        <v>331</v>
      </c>
      <c r="J306">
        <v>368</v>
      </c>
      <c r="K306">
        <v>418</v>
      </c>
      <c r="L306">
        <v>396</v>
      </c>
    </row>
    <row r="307" spans="1:12">
      <c r="A307" s="8" t="s">
        <v>317</v>
      </c>
      <c r="B307">
        <v>1990</v>
      </c>
      <c r="C307">
        <v>1941</v>
      </c>
      <c r="D307">
        <v>1860</v>
      </c>
      <c r="E307">
        <v>1882</v>
      </c>
      <c r="F307">
        <v>1835</v>
      </c>
      <c r="G307">
        <v>1833</v>
      </c>
      <c r="H307">
        <v>2213</v>
      </c>
      <c r="I307">
        <v>1966</v>
      </c>
      <c r="J307">
        <v>1784</v>
      </c>
      <c r="K307">
        <v>2582</v>
      </c>
      <c r="L307">
        <v>2387</v>
      </c>
    </row>
    <row r="308" spans="1:12">
      <c r="A308" s="8" t="s">
        <v>318</v>
      </c>
      <c r="B308">
        <v>565</v>
      </c>
      <c r="C308">
        <v>582</v>
      </c>
      <c r="D308">
        <v>528</v>
      </c>
      <c r="E308">
        <v>505</v>
      </c>
      <c r="F308">
        <v>474</v>
      </c>
      <c r="G308">
        <v>441</v>
      </c>
      <c r="H308">
        <v>450</v>
      </c>
      <c r="I308">
        <v>400</v>
      </c>
      <c r="J308">
        <v>370</v>
      </c>
      <c r="K308">
        <v>395</v>
      </c>
      <c r="L308">
        <v>372</v>
      </c>
    </row>
    <row r="309" spans="1:12">
      <c r="A309" s="8" t="s">
        <v>319</v>
      </c>
      <c r="B309">
        <v>10749</v>
      </c>
      <c r="C309">
        <v>10575</v>
      </c>
      <c r="D309">
        <v>10080</v>
      </c>
      <c r="E309">
        <v>9299</v>
      </c>
      <c r="F309">
        <v>8240</v>
      </c>
      <c r="G309">
        <v>7309</v>
      </c>
      <c r="H309">
        <v>7533</v>
      </c>
      <c r="I309">
        <v>6879</v>
      </c>
      <c r="J309">
        <v>6751</v>
      </c>
      <c r="K309">
        <v>5762</v>
      </c>
      <c r="L309">
        <v>5237</v>
      </c>
    </row>
    <row r="310" spans="1:12">
      <c r="A310" s="8" t="s">
        <v>320</v>
      </c>
      <c r="B310">
        <v>174</v>
      </c>
      <c r="C310">
        <v>158</v>
      </c>
      <c r="D310">
        <v>128</v>
      </c>
      <c r="E310">
        <v>98</v>
      </c>
      <c r="F310">
        <v>86</v>
      </c>
      <c r="G310">
        <v>66</v>
      </c>
      <c r="H310">
        <v>54</v>
      </c>
      <c r="I310">
        <v>41</v>
      </c>
      <c r="J310">
        <v>52</v>
      </c>
      <c r="K310">
        <v>47</v>
      </c>
      <c r="L310">
        <v>38</v>
      </c>
    </row>
    <row r="311" spans="1:12">
      <c r="A311" s="8" t="s">
        <v>321</v>
      </c>
      <c r="B311">
        <v>23225</v>
      </c>
      <c r="C311">
        <v>22770</v>
      </c>
      <c r="D311">
        <v>21916</v>
      </c>
      <c r="E311">
        <v>21273</v>
      </c>
      <c r="F311">
        <v>19816</v>
      </c>
      <c r="G311">
        <v>19839</v>
      </c>
      <c r="H311">
        <v>19012</v>
      </c>
      <c r="I311">
        <v>19048</v>
      </c>
      <c r="J311">
        <v>17274</v>
      </c>
      <c r="K311">
        <v>16999</v>
      </c>
      <c r="L311">
        <v>16763</v>
      </c>
    </row>
    <row r="312" spans="1:12">
      <c r="A312" s="8" t="s">
        <v>322</v>
      </c>
      <c r="B312">
        <v>176</v>
      </c>
      <c r="C312">
        <v>177</v>
      </c>
      <c r="D312">
        <v>174</v>
      </c>
      <c r="E312">
        <v>178</v>
      </c>
      <c r="F312">
        <v>180</v>
      </c>
      <c r="G312">
        <v>178</v>
      </c>
      <c r="H312">
        <v>187</v>
      </c>
      <c r="I312">
        <v>186</v>
      </c>
      <c r="J312">
        <v>191</v>
      </c>
      <c r="K312">
        <v>99</v>
      </c>
      <c r="L312">
        <v>99</v>
      </c>
    </row>
    <row r="313" spans="1:12">
      <c r="A313" s="8" t="s">
        <v>323</v>
      </c>
      <c r="B313">
        <v>12705</v>
      </c>
      <c r="C313">
        <v>12384</v>
      </c>
      <c r="D313">
        <v>11960</v>
      </c>
      <c r="E313">
        <v>11695</v>
      </c>
      <c r="F313">
        <v>11511</v>
      </c>
      <c r="G313">
        <v>11855</v>
      </c>
      <c r="H313">
        <v>11331</v>
      </c>
      <c r="I313">
        <v>11479</v>
      </c>
      <c r="J313">
        <v>11394</v>
      </c>
      <c r="K313">
        <v>11081</v>
      </c>
      <c r="L313">
        <v>11048</v>
      </c>
    </row>
    <row r="314" spans="1:12">
      <c r="A314" s="8" t="s">
        <v>324</v>
      </c>
      <c r="B314">
        <v>10344</v>
      </c>
      <c r="C314">
        <v>10209</v>
      </c>
      <c r="D314">
        <v>9782</v>
      </c>
      <c r="E314">
        <v>9400</v>
      </c>
      <c r="F314">
        <v>8125</v>
      </c>
      <c r="G314">
        <v>7806</v>
      </c>
      <c r="H314">
        <v>7494</v>
      </c>
      <c r="I314">
        <v>7383</v>
      </c>
      <c r="J314">
        <v>5689</v>
      </c>
      <c r="K314">
        <v>5819</v>
      </c>
      <c r="L314">
        <v>5616</v>
      </c>
    </row>
    <row r="315" spans="1:12">
      <c r="A315" s="8" t="s">
        <v>325</v>
      </c>
      <c r="B315">
        <v>622</v>
      </c>
      <c r="C315">
        <v>639</v>
      </c>
      <c r="D315">
        <v>679</v>
      </c>
      <c r="E315">
        <v>660</v>
      </c>
      <c r="F315">
        <v>671</v>
      </c>
      <c r="G315">
        <v>669</v>
      </c>
      <c r="H315">
        <v>661</v>
      </c>
      <c r="I315">
        <v>646</v>
      </c>
      <c r="J315">
        <v>649</v>
      </c>
      <c r="K315">
        <v>639</v>
      </c>
      <c r="L315">
        <v>653</v>
      </c>
    </row>
    <row r="316" spans="1:12">
      <c r="A316" s="8" t="s">
        <v>326</v>
      </c>
      <c r="B316">
        <v>170</v>
      </c>
      <c r="C316">
        <v>152</v>
      </c>
      <c r="D316">
        <v>157</v>
      </c>
      <c r="E316">
        <v>133</v>
      </c>
      <c r="F316">
        <v>111</v>
      </c>
      <c r="G316">
        <v>112</v>
      </c>
      <c r="H316">
        <v>120</v>
      </c>
      <c r="I316">
        <v>140</v>
      </c>
      <c r="J316">
        <v>178</v>
      </c>
      <c r="K316">
        <v>20</v>
      </c>
      <c r="L316">
        <v>24</v>
      </c>
    </row>
    <row r="317" spans="1:12">
      <c r="A317" s="8" t="s">
        <v>327</v>
      </c>
      <c r="B317">
        <v>51</v>
      </c>
      <c r="C317">
        <v>44</v>
      </c>
      <c r="D317">
        <v>41</v>
      </c>
      <c r="E317">
        <v>38</v>
      </c>
      <c r="F317">
        <v>42</v>
      </c>
      <c r="G317">
        <v>43</v>
      </c>
      <c r="H317">
        <v>46</v>
      </c>
      <c r="I317">
        <v>49</v>
      </c>
      <c r="J317">
        <v>43</v>
      </c>
      <c r="K317">
        <v>5</v>
      </c>
      <c r="L317">
        <v>7</v>
      </c>
    </row>
    <row r="318" spans="1:12">
      <c r="A318" s="8" t="s">
        <v>328</v>
      </c>
      <c r="B318">
        <v>368</v>
      </c>
      <c r="C318">
        <v>410</v>
      </c>
      <c r="D318">
        <v>441</v>
      </c>
      <c r="E318">
        <v>445</v>
      </c>
      <c r="F318">
        <v>472</v>
      </c>
      <c r="G318">
        <v>473</v>
      </c>
      <c r="H318">
        <v>450</v>
      </c>
      <c r="I318">
        <v>417</v>
      </c>
      <c r="J318">
        <v>391</v>
      </c>
      <c r="K318">
        <v>571</v>
      </c>
      <c r="L318">
        <v>572</v>
      </c>
    </row>
    <row r="319" spans="1:12">
      <c r="A319" s="8" t="s">
        <v>329</v>
      </c>
      <c r="B319">
        <v>33</v>
      </c>
      <c r="C319">
        <v>33</v>
      </c>
      <c r="D319">
        <v>40</v>
      </c>
      <c r="E319">
        <v>44</v>
      </c>
      <c r="F319">
        <v>46</v>
      </c>
      <c r="G319">
        <v>41</v>
      </c>
      <c r="H319">
        <v>45</v>
      </c>
      <c r="I319">
        <v>40</v>
      </c>
      <c r="J319">
        <v>37</v>
      </c>
      <c r="K319">
        <v>43</v>
      </c>
      <c r="L319">
        <v>50</v>
      </c>
    </row>
    <row r="320" spans="1:12">
      <c r="A320" s="8" t="s">
        <v>330</v>
      </c>
      <c r="B320">
        <v>866</v>
      </c>
      <c r="C320">
        <v>764</v>
      </c>
      <c r="D320">
        <v>735</v>
      </c>
      <c r="E320">
        <v>704</v>
      </c>
      <c r="F320">
        <v>722</v>
      </c>
      <c r="G320">
        <v>733</v>
      </c>
      <c r="H320">
        <v>745</v>
      </c>
      <c r="I320">
        <v>768</v>
      </c>
      <c r="J320">
        <v>772</v>
      </c>
      <c r="K320">
        <v>750</v>
      </c>
      <c r="L320">
        <v>596</v>
      </c>
    </row>
    <row r="321" spans="1:12">
      <c r="A321" s="8" t="s">
        <v>331</v>
      </c>
      <c r="B321">
        <v>428</v>
      </c>
      <c r="C321">
        <v>411</v>
      </c>
      <c r="D321">
        <v>438</v>
      </c>
      <c r="E321">
        <v>428</v>
      </c>
      <c r="F321">
        <v>441</v>
      </c>
      <c r="G321">
        <v>463</v>
      </c>
      <c r="H321">
        <v>464</v>
      </c>
      <c r="I321">
        <v>441</v>
      </c>
      <c r="J321">
        <v>438</v>
      </c>
      <c r="K321">
        <v>242</v>
      </c>
      <c r="L321">
        <v>194</v>
      </c>
    </row>
    <row r="322" spans="1:12">
      <c r="A322" s="8" t="s">
        <v>332</v>
      </c>
      <c r="B322">
        <v>438</v>
      </c>
      <c r="C322">
        <v>353</v>
      </c>
      <c r="D322">
        <v>297</v>
      </c>
      <c r="E322">
        <v>276</v>
      </c>
      <c r="F322">
        <v>281</v>
      </c>
      <c r="G322">
        <v>270</v>
      </c>
      <c r="H322">
        <v>281</v>
      </c>
      <c r="I322">
        <v>327</v>
      </c>
      <c r="J322">
        <v>334</v>
      </c>
      <c r="K322">
        <v>508</v>
      </c>
      <c r="L322">
        <v>402</v>
      </c>
    </row>
    <row r="323" spans="1:12">
      <c r="A323" s="9" t="s">
        <v>333</v>
      </c>
      <c r="B323">
        <v>3827</v>
      </c>
      <c r="C323">
        <v>3579</v>
      </c>
      <c r="D323">
        <v>3309</v>
      </c>
      <c r="E323">
        <v>3063</v>
      </c>
      <c r="F323">
        <v>2682</v>
      </c>
      <c r="G323">
        <v>2573</v>
      </c>
      <c r="H323">
        <v>2612</v>
      </c>
      <c r="I323">
        <v>2712</v>
      </c>
      <c r="J323">
        <v>2676</v>
      </c>
      <c r="K323">
        <v>2594</v>
      </c>
      <c r="L323">
        <v>2377</v>
      </c>
    </row>
    <row r="324" spans="1:12">
      <c r="A324" s="9" t="s">
        <v>334</v>
      </c>
      <c r="B324">
        <v>3827</v>
      </c>
      <c r="C324">
        <v>3579</v>
      </c>
      <c r="D324">
        <v>3309</v>
      </c>
      <c r="E324">
        <v>3063</v>
      </c>
      <c r="F324">
        <v>2682</v>
      </c>
      <c r="G324">
        <v>2573</v>
      </c>
      <c r="H324">
        <v>2612</v>
      </c>
      <c r="I324">
        <v>2712</v>
      </c>
      <c r="J324">
        <v>2676</v>
      </c>
      <c r="K324">
        <v>2594</v>
      </c>
      <c r="L324">
        <v>2377</v>
      </c>
    </row>
    <row r="325" spans="1:12">
      <c r="A325" s="9" t="s">
        <v>335</v>
      </c>
      <c r="B325">
        <v>476</v>
      </c>
      <c r="C325">
        <v>521</v>
      </c>
      <c r="D325">
        <v>544</v>
      </c>
      <c r="E325">
        <v>516</v>
      </c>
      <c r="F325">
        <v>465</v>
      </c>
      <c r="G325">
        <v>421</v>
      </c>
      <c r="H325">
        <v>396</v>
      </c>
      <c r="I325">
        <v>312</v>
      </c>
      <c r="J325">
        <v>301</v>
      </c>
      <c r="K325">
        <v>197</v>
      </c>
      <c r="L325">
        <v>195</v>
      </c>
    </row>
    <row r="326" spans="1:12">
      <c r="A326" s="9" t="s">
        <v>336</v>
      </c>
      <c r="B326">
        <v>476</v>
      </c>
      <c r="C326">
        <v>521</v>
      </c>
      <c r="D326">
        <v>544</v>
      </c>
      <c r="E326">
        <v>516</v>
      </c>
      <c r="F326">
        <v>465</v>
      </c>
      <c r="G326">
        <v>421</v>
      </c>
      <c r="H326">
        <v>396</v>
      </c>
      <c r="I326">
        <v>312</v>
      </c>
      <c r="J326">
        <v>301</v>
      </c>
      <c r="K326">
        <v>197</v>
      </c>
      <c r="L326">
        <v>195</v>
      </c>
    </row>
    <row r="327" spans="1:12">
      <c r="A327" s="9" t="s">
        <v>337</v>
      </c>
      <c r="B327">
        <v>2033</v>
      </c>
      <c r="C327">
        <v>2230</v>
      </c>
      <c r="D327">
        <v>2293</v>
      </c>
      <c r="E327">
        <v>2326</v>
      </c>
      <c r="F327">
        <v>2420</v>
      </c>
      <c r="G327">
        <v>2513</v>
      </c>
      <c r="H327">
        <v>2559</v>
      </c>
      <c r="I327">
        <v>2616</v>
      </c>
      <c r="J327">
        <v>2652</v>
      </c>
      <c r="K327">
        <v>2643</v>
      </c>
      <c r="L327">
        <v>2659</v>
      </c>
    </row>
    <row r="328" spans="1:12">
      <c r="A328" s="9" t="s">
        <v>338</v>
      </c>
      <c r="B328">
        <v>2033</v>
      </c>
      <c r="C328">
        <v>2230</v>
      </c>
      <c r="D328">
        <v>2293</v>
      </c>
      <c r="E328">
        <v>2326</v>
      </c>
      <c r="F328">
        <v>2420</v>
      </c>
      <c r="G328">
        <v>2513</v>
      </c>
      <c r="H328">
        <v>2559</v>
      </c>
      <c r="I328">
        <v>2616</v>
      </c>
      <c r="J328">
        <v>2652</v>
      </c>
      <c r="K328">
        <v>2643</v>
      </c>
      <c r="L328">
        <v>2659</v>
      </c>
    </row>
    <row r="329" spans="1:12">
      <c r="A329" s="9" t="s">
        <v>339</v>
      </c>
      <c r="B329">
        <v>6211</v>
      </c>
      <c r="C329">
        <v>6223</v>
      </c>
      <c r="D329">
        <v>6128</v>
      </c>
      <c r="E329">
        <v>5878</v>
      </c>
      <c r="F329">
        <v>5526</v>
      </c>
      <c r="G329">
        <v>5036</v>
      </c>
      <c r="H329">
        <v>5080</v>
      </c>
      <c r="I329">
        <v>4871</v>
      </c>
      <c r="J329">
        <v>4910</v>
      </c>
      <c r="K329">
        <v>5207</v>
      </c>
      <c r="L329">
        <v>5087</v>
      </c>
    </row>
    <row r="330" spans="1:12">
      <c r="A330" s="9" t="s">
        <v>340</v>
      </c>
      <c r="B330">
        <v>4057</v>
      </c>
      <c r="C330">
        <v>3964</v>
      </c>
      <c r="D330">
        <v>3796</v>
      </c>
      <c r="E330">
        <v>3527</v>
      </c>
      <c r="F330">
        <v>3173</v>
      </c>
      <c r="G330">
        <v>2740</v>
      </c>
      <c r="H330">
        <v>2591</v>
      </c>
      <c r="I330">
        <v>2389</v>
      </c>
      <c r="J330">
        <v>2332</v>
      </c>
      <c r="K330">
        <v>2169</v>
      </c>
      <c r="L330">
        <v>2148</v>
      </c>
    </row>
    <row r="331" spans="1:12">
      <c r="A331" s="9" t="s">
        <v>341</v>
      </c>
      <c r="B331">
        <v>2154</v>
      </c>
      <c r="C331">
        <v>2259</v>
      </c>
      <c r="D331">
        <v>2332</v>
      </c>
      <c r="E331">
        <v>2351</v>
      </c>
      <c r="F331">
        <v>2353</v>
      </c>
      <c r="G331">
        <v>2296</v>
      </c>
      <c r="H331">
        <v>2489</v>
      </c>
      <c r="I331">
        <v>2482</v>
      </c>
      <c r="J331">
        <v>2578</v>
      </c>
      <c r="K331">
        <v>3038</v>
      </c>
      <c r="L331">
        <v>2939</v>
      </c>
    </row>
    <row r="332" spans="1:12">
      <c r="A332" s="9" t="s">
        <v>342</v>
      </c>
      <c r="B332">
        <v>6514</v>
      </c>
      <c r="C332">
        <v>6060</v>
      </c>
      <c r="D332">
        <v>5637</v>
      </c>
      <c r="E332">
        <v>5439</v>
      </c>
      <c r="F332">
        <v>5208</v>
      </c>
      <c r="G332">
        <v>4944</v>
      </c>
      <c r="H332">
        <v>4917</v>
      </c>
      <c r="I332">
        <v>4953</v>
      </c>
      <c r="J332">
        <v>4926</v>
      </c>
      <c r="K332">
        <v>5047</v>
      </c>
      <c r="L332">
        <v>4858</v>
      </c>
    </row>
    <row r="333" spans="1:12">
      <c r="A333" s="9" t="s">
        <v>343</v>
      </c>
      <c r="B333">
        <v>619</v>
      </c>
      <c r="C333">
        <v>588</v>
      </c>
      <c r="D333">
        <v>568</v>
      </c>
      <c r="E333">
        <v>562</v>
      </c>
      <c r="F333">
        <v>586</v>
      </c>
      <c r="G333">
        <v>601</v>
      </c>
      <c r="H333">
        <v>628</v>
      </c>
      <c r="I333">
        <v>666</v>
      </c>
      <c r="J333">
        <v>654</v>
      </c>
      <c r="K333">
        <v>708</v>
      </c>
      <c r="L333">
        <v>728</v>
      </c>
    </row>
    <row r="334" spans="1:12">
      <c r="A334" s="9" t="s">
        <v>344</v>
      </c>
      <c r="B334">
        <v>43</v>
      </c>
      <c r="C334">
        <v>41</v>
      </c>
      <c r="D334">
        <v>32</v>
      </c>
      <c r="E334">
        <v>31</v>
      </c>
      <c r="F334">
        <v>30</v>
      </c>
      <c r="G334">
        <v>33</v>
      </c>
      <c r="H334">
        <v>41</v>
      </c>
      <c r="I334">
        <v>42</v>
      </c>
      <c r="J334">
        <v>44</v>
      </c>
      <c r="K334">
        <v>41</v>
      </c>
      <c r="L334">
        <v>39</v>
      </c>
    </row>
    <row r="335" spans="1:12">
      <c r="A335" s="9" t="s">
        <v>345</v>
      </c>
      <c r="B335">
        <v>5852</v>
      </c>
      <c r="C335">
        <v>5431</v>
      </c>
      <c r="D335">
        <v>5037</v>
      </c>
      <c r="E335">
        <v>4846</v>
      </c>
      <c r="F335">
        <v>4592</v>
      </c>
      <c r="G335">
        <v>4310</v>
      </c>
      <c r="H335">
        <v>4248</v>
      </c>
      <c r="I335">
        <v>4245</v>
      </c>
      <c r="J335">
        <v>4228</v>
      </c>
      <c r="K335">
        <v>4298</v>
      </c>
      <c r="L335">
        <v>4091</v>
      </c>
    </row>
    <row r="336" spans="1:12">
      <c r="A336" s="9" t="s">
        <v>346</v>
      </c>
      <c r="B336">
        <v>4675</v>
      </c>
      <c r="C336">
        <v>5171</v>
      </c>
      <c r="D336">
        <v>5148</v>
      </c>
      <c r="E336">
        <v>4924</v>
      </c>
      <c r="F336">
        <v>4406</v>
      </c>
      <c r="G336">
        <v>4031</v>
      </c>
      <c r="H336">
        <v>4145</v>
      </c>
      <c r="I336">
        <v>3905</v>
      </c>
      <c r="J336">
        <v>3825</v>
      </c>
      <c r="K336">
        <v>3115</v>
      </c>
      <c r="L336">
        <v>3103</v>
      </c>
    </row>
    <row r="337" spans="1:12">
      <c r="A337" s="9" t="s">
        <v>347</v>
      </c>
      <c r="B337">
        <v>1395</v>
      </c>
      <c r="C337">
        <v>1619</v>
      </c>
      <c r="D337">
        <v>1649</v>
      </c>
      <c r="E337">
        <v>1609</v>
      </c>
      <c r="F337">
        <v>1462</v>
      </c>
      <c r="G337">
        <v>1287</v>
      </c>
      <c r="H337">
        <v>1324</v>
      </c>
      <c r="I337">
        <v>1220</v>
      </c>
      <c r="J337">
        <v>1113</v>
      </c>
      <c r="K337">
        <v>624</v>
      </c>
      <c r="L337">
        <v>618</v>
      </c>
    </row>
    <row r="338" spans="1:12">
      <c r="A338" s="9" t="s">
        <v>348</v>
      </c>
      <c r="B338">
        <v>3280</v>
      </c>
      <c r="C338">
        <v>3552</v>
      </c>
      <c r="D338">
        <v>3499</v>
      </c>
      <c r="E338">
        <v>3315</v>
      </c>
      <c r="F338">
        <v>2944</v>
      </c>
      <c r="G338">
        <v>2744</v>
      </c>
      <c r="H338">
        <v>2821</v>
      </c>
      <c r="I338">
        <v>2685</v>
      </c>
      <c r="J338">
        <v>2712</v>
      </c>
      <c r="K338">
        <v>2491</v>
      </c>
      <c r="L338">
        <v>2485</v>
      </c>
    </row>
    <row r="339" spans="1:12">
      <c r="A339" s="9" t="s">
        <v>349</v>
      </c>
      <c r="B339">
        <v>20189</v>
      </c>
      <c r="C339">
        <v>19456</v>
      </c>
      <c r="D339">
        <v>18390</v>
      </c>
      <c r="E339">
        <v>17314</v>
      </c>
      <c r="F339">
        <v>16185</v>
      </c>
      <c r="G339">
        <v>15265</v>
      </c>
      <c r="H339">
        <v>15002</v>
      </c>
      <c r="I339">
        <v>15693</v>
      </c>
      <c r="J339">
        <v>15577</v>
      </c>
      <c r="K339">
        <v>15659</v>
      </c>
      <c r="L339">
        <v>15049</v>
      </c>
    </row>
    <row r="340" spans="1:12">
      <c r="A340" s="9" t="s">
        <v>350</v>
      </c>
      <c r="B340">
        <v>20189</v>
      </c>
      <c r="C340">
        <v>19456</v>
      </c>
      <c r="D340">
        <v>18390</v>
      </c>
      <c r="E340">
        <v>17314</v>
      </c>
      <c r="F340">
        <v>16185</v>
      </c>
      <c r="G340">
        <v>15265</v>
      </c>
      <c r="H340">
        <v>15002</v>
      </c>
      <c r="I340">
        <v>15693</v>
      </c>
      <c r="J340">
        <v>15577</v>
      </c>
      <c r="K340">
        <v>15659</v>
      </c>
      <c r="L340">
        <v>15049</v>
      </c>
    </row>
    <row r="341" spans="1:12">
      <c r="A341" t="s">
        <v>351</v>
      </c>
    </row>
    <row r="342" spans="1:12">
      <c r="A342" t="s">
        <v>352</v>
      </c>
    </row>
  </sheetData>
  <sheetProtection selectLockedCells="1" selectUnlockedCells="1"/>
  <mergeCells count="1">
    <mergeCell ref="X27:X3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C1" zoomScale="60" zoomScaleNormal="60" workbookViewId="0">
      <selection activeCell="AC35" sqref="AC35"/>
    </sheetView>
  </sheetViews>
  <sheetFormatPr baseColWidth="10" defaultColWidth="10.85546875" defaultRowHeight="12.75"/>
  <cols>
    <col min="1" max="1" width="139.42578125" customWidth="1"/>
    <col min="2" max="2" width="11" customWidth="1"/>
    <col min="3" max="5" width="6.28515625" customWidth="1"/>
    <col min="6" max="6" width="6.140625" customWidth="1"/>
    <col min="7" max="7" width="6.28515625" customWidth="1"/>
    <col min="8" max="8" width="6.140625" customWidth="1"/>
    <col min="9" max="12" width="6.28515625" customWidth="1"/>
    <col min="13" max="13" width="27" customWidth="1"/>
    <col min="14" max="17" width="10.85546875" customWidth="1"/>
    <col min="18" max="18" width="28.42578125" customWidth="1"/>
    <col min="19" max="22" width="10.85546875" customWidth="1"/>
    <col min="23" max="23" width="20.710937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354</v>
      </c>
    </row>
    <row r="8" spans="1:24">
      <c r="A8" t="s">
        <v>4</v>
      </c>
      <c r="B8">
        <v>91493</v>
      </c>
      <c r="C8">
        <v>90903</v>
      </c>
      <c r="D8">
        <v>90325</v>
      </c>
      <c r="E8">
        <v>89873</v>
      </c>
      <c r="F8">
        <v>88114</v>
      </c>
      <c r="G8">
        <v>88067</v>
      </c>
      <c r="H8">
        <v>89116</v>
      </c>
      <c r="I8">
        <v>90858</v>
      </c>
      <c r="J8">
        <v>92205</v>
      </c>
      <c r="K8">
        <v>93283</v>
      </c>
      <c r="L8">
        <v>94931</v>
      </c>
      <c r="N8">
        <f t="shared" ref="N8:X8" si="0">B8</f>
        <v>91493</v>
      </c>
      <c r="O8">
        <f t="shared" si="0"/>
        <v>90903</v>
      </c>
      <c r="P8">
        <f t="shared" si="0"/>
        <v>90325</v>
      </c>
      <c r="Q8">
        <f t="shared" si="0"/>
        <v>89873</v>
      </c>
      <c r="R8">
        <f t="shared" si="0"/>
        <v>88114</v>
      </c>
      <c r="S8">
        <f t="shared" si="0"/>
        <v>88067</v>
      </c>
      <c r="T8">
        <f t="shared" si="0"/>
        <v>89116</v>
      </c>
      <c r="U8">
        <f t="shared" si="0"/>
        <v>90858</v>
      </c>
      <c r="V8">
        <f t="shared" si="0"/>
        <v>92205</v>
      </c>
      <c r="W8">
        <f t="shared" si="0"/>
        <v>93283</v>
      </c>
      <c r="X8">
        <f t="shared" si="0"/>
        <v>94931</v>
      </c>
    </row>
    <row r="9" spans="1:24">
      <c r="A9" s="1" t="s">
        <v>5</v>
      </c>
      <c r="B9">
        <v>8</v>
      </c>
      <c r="C9">
        <v>8</v>
      </c>
      <c r="D9">
        <v>8</v>
      </c>
      <c r="E9">
        <v>8</v>
      </c>
      <c r="F9">
        <v>10</v>
      </c>
      <c r="G9">
        <v>10</v>
      </c>
      <c r="H9">
        <v>8</v>
      </c>
      <c r="I9">
        <v>7</v>
      </c>
      <c r="J9">
        <v>9</v>
      </c>
      <c r="K9">
        <v>9</v>
      </c>
      <c r="L9">
        <v>11</v>
      </c>
      <c r="M9" s="1" t="s">
        <v>6</v>
      </c>
      <c r="N9">
        <f t="shared" ref="N9:X9" si="1">SUM(B9:B156)</f>
        <v>13786</v>
      </c>
      <c r="O9">
        <f t="shared" si="1"/>
        <v>13158</v>
      </c>
      <c r="P9">
        <f t="shared" si="1"/>
        <v>13026</v>
      </c>
      <c r="Q9">
        <f t="shared" si="1"/>
        <v>13354</v>
      </c>
      <c r="R9">
        <f t="shared" si="1"/>
        <v>13468</v>
      </c>
      <c r="S9">
        <f t="shared" si="1"/>
        <v>13790</v>
      </c>
      <c r="T9">
        <f t="shared" si="1"/>
        <v>14286</v>
      </c>
      <c r="U9">
        <f t="shared" si="1"/>
        <v>14694</v>
      </c>
      <c r="V9">
        <f t="shared" si="1"/>
        <v>15268</v>
      </c>
      <c r="W9">
        <f t="shared" si="1"/>
        <v>15836</v>
      </c>
      <c r="X9">
        <f t="shared" si="1"/>
        <v>15870</v>
      </c>
    </row>
    <row r="10" spans="1:24">
      <c r="A10" s="1" t="s">
        <v>7</v>
      </c>
      <c r="B10">
        <v>6</v>
      </c>
      <c r="C10">
        <v>6</v>
      </c>
      <c r="D10">
        <v>8</v>
      </c>
      <c r="E10">
        <v>7</v>
      </c>
      <c r="F10">
        <v>9</v>
      </c>
      <c r="G10">
        <v>9</v>
      </c>
      <c r="H10">
        <v>6</v>
      </c>
      <c r="I10">
        <v>5</v>
      </c>
      <c r="J10">
        <v>8</v>
      </c>
      <c r="K10">
        <v>7</v>
      </c>
      <c r="L10">
        <v>9</v>
      </c>
      <c r="M10" s="2" t="s">
        <v>8</v>
      </c>
      <c r="N10">
        <f t="shared" ref="N10:X10" si="2">SUM(B157:B168)</f>
        <v>24456</v>
      </c>
      <c r="O10">
        <f t="shared" si="2"/>
        <v>24350</v>
      </c>
      <c r="P10">
        <f t="shared" si="2"/>
        <v>24844</v>
      </c>
      <c r="Q10">
        <f t="shared" si="2"/>
        <v>25192</v>
      </c>
      <c r="R10">
        <f t="shared" si="2"/>
        <v>25422</v>
      </c>
      <c r="S10">
        <f t="shared" si="2"/>
        <v>26364</v>
      </c>
      <c r="T10">
        <f t="shared" si="2"/>
        <v>28256</v>
      </c>
      <c r="U10">
        <f t="shared" si="2"/>
        <v>29632</v>
      </c>
      <c r="V10">
        <f t="shared" si="2"/>
        <v>31384</v>
      </c>
      <c r="W10">
        <f t="shared" si="2"/>
        <v>33848</v>
      </c>
      <c r="X10">
        <f t="shared" si="2"/>
        <v>37362</v>
      </c>
    </row>
    <row r="11" spans="1:24">
      <c r="A11" s="1" t="s">
        <v>9</v>
      </c>
      <c r="B11">
        <v>2</v>
      </c>
      <c r="C11">
        <v>2</v>
      </c>
      <c r="D11">
        <v>0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>
        <v>2</v>
      </c>
      <c r="M11" s="3" t="s">
        <v>10</v>
      </c>
      <c r="N11">
        <f t="shared" ref="N11:X11" si="3">SUM(B169:B221)</f>
        <v>65788</v>
      </c>
      <c r="O11">
        <f t="shared" si="3"/>
        <v>66218</v>
      </c>
      <c r="P11">
        <f t="shared" si="3"/>
        <v>66762</v>
      </c>
      <c r="Q11">
        <f t="shared" si="3"/>
        <v>67678</v>
      </c>
      <c r="R11">
        <f t="shared" si="3"/>
        <v>67608</v>
      </c>
      <c r="S11">
        <f t="shared" si="3"/>
        <v>68448</v>
      </c>
      <c r="T11">
        <f t="shared" si="3"/>
        <v>68956</v>
      </c>
      <c r="U11">
        <f t="shared" si="3"/>
        <v>70238</v>
      </c>
      <c r="V11">
        <f t="shared" si="3"/>
        <v>71378</v>
      </c>
      <c r="W11">
        <f t="shared" si="3"/>
        <v>72338</v>
      </c>
      <c r="X11">
        <f t="shared" si="3"/>
        <v>73020</v>
      </c>
    </row>
    <row r="12" spans="1:24">
      <c r="A12" s="1" t="s">
        <v>11</v>
      </c>
      <c r="B12">
        <v>1</v>
      </c>
      <c r="C12">
        <v>0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4" t="s">
        <v>12</v>
      </c>
      <c r="N12">
        <f t="shared" ref="N12:X12" si="4">SUM(B222:B240)</f>
        <v>2566</v>
      </c>
      <c r="O12">
        <f t="shared" si="4"/>
        <v>2528</v>
      </c>
      <c r="P12">
        <f t="shared" si="4"/>
        <v>2344</v>
      </c>
      <c r="Q12">
        <f t="shared" si="4"/>
        <v>2248</v>
      </c>
      <c r="R12">
        <f t="shared" si="4"/>
        <v>2106</v>
      </c>
      <c r="S12">
        <f t="shared" si="4"/>
        <v>2030</v>
      </c>
      <c r="T12">
        <f t="shared" si="4"/>
        <v>1976</v>
      </c>
      <c r="U12">
        <f t="shared" si="4"/>
        <v>1996</v>
      </c>
      <c r="V12">
        <f t="shared" si="4"/>
        <v>2022</v>
      </c>
      <c r="W12">
        <f t="shared" si="4"/>
        <v>1936</v>
      </c>
      <c r="X12">
        <f t="shared" si="4"/>
        <v>1884</v>
      </c>
    </row>
    <row r="13" spans="1:24">
      <c r="A13" s="1" t="s">
        <v>13</v>
      </c>
      <c r="B13">
        <v>0</v>
      </c>
      <c r="C13">
        <v>0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s="5" t="s">
        <v>14</v>
      </c>
      <c r="N13">
        <f t="shared" ref="N13:X13" si="5">SUM(B241:B253)</f>
        <v>4296</v>
      </c>
      <c r="O13">
        <f t="shared" si="5"/>
        <v>4344</v>
      </c>
      <c r="P13">
        <f t="shared" si="5"/>
        <v>4314</v>
      </c>
      <c r="Q13">
        <f t="shared" si="5"/>
        <v>4170</v>
      </c>
      <c r="R13">
        <f t="shared" si="5"/>
        <v>4134</v>
      </c>
      <c r="S13">
        <f t="shared" si="5"/>
        <v>4300</v>
      </c>
      <c r="T13">
        <f t="shared" si="5"/>
        <v>4200</v>
      </c>
      <c r="U13">
        <f t="shared" si="5"/>
        <v>4170</v>
      </c>
      <c r="V13">
        <f t="shared" si="5"/>
        <v>4138</v>
      </c>
      <c r="W13">
        <f t="shared" si="5"/>
        <v>4004</v>
      </c>
      <c r="X13">
        <f t="shared" si="5"/>
        <v>3918</v>
      </c>
    </row>
    <row r="14" spans="1:24">
      <c r="A14" s="1" t="s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10768</v>
      </c>
      <c r="O14">
        <f t="shared" si="6"/>
        <v>10292</v>
      </c>
      <c r="P14">
        <f t="shared" si="6"/>
        <v>9756</v>
      </c>
      <c r="Q14">
        <f t="shared" si="6"/>
        <v>9464</v>
      </c>
      <c r="R14">
        <f t="shared" si="6"/>
        <v>9002</v>
      </c>
      <c r="S14">
        <f t="shared" si="6"/>
        <v>8582</v>
      </c>
      <c r="T14">
        <f t="shared" si="6"/>
        <v>8448</v>
      </c>
      <c r="U14">
        <f t="shared" si="6"/>
        <v>8186</v>
      </c>
      <c r="V14">
        <f t="shared" si="6"/>
        <v>7822</v>
      </c>
      <c r="W14">
        <f t="shared" si="6"/>
        <v>7420</v>
      </c>
      <c r="X14">
        <f t="shared" si="6"/>
        <v>6946</v>
      </c>
    </row>
    <row r="15" spans="1:24">
      <c r="A15" s="1" t="s">
        <v>17</v>
      </c>
      <c r="B15">
        <v>4</v>
      </c>
      <c r="C15">
        <v>4</v>
      </c>
      <c r="D15">
        <v>4</v>
      </c>
      <c r="E15">
        <v>3</v>
      </c>
      <c r="F15">
        <v>3</v>
      </c>
      <c r="G15">
        <v>3</v>
      </c>
      <c r="H15">
        <v>2</v>
      </c>
      <c r="I15">
        <v>2</v>
      </c>
      <c r="J15">
        <v>2</v>
      </c>
      <c r="K15">
        <v>2</v>
      </c>
      <c r="L15">
        <v>3</v>
      </c>
      <c r="M15" s="7" t="s">
        <v>18</v>
      </c>
      <c r="N15">
        <f t="shared" ref="N15:X15" si="7">SUM(B258:B304)</f>
        <v>29416</v>
      </c>
      <c r="O15">
        <f t="shared" si="7"/>
        <v>29402</v>
      </c>
      <c r="P15">
        <f t="shared" si="7"/>
        <v>29026</v>
      </c>
      <c r="Q15">
        <f t="shared" si="7"/>
        <v>28050</v>
      </c>
      <c r="R15">
        <f t="shared" si="7"/>
        <v>26880</v>
      </c>
      <c r="S15">
        <f t="shared" si="7"/>
        <v>26434</v>
      </c>
      <c r="T15">
        <f t="shared" si="7"/>
        <v>26196</v>
      </c>
      <c r="U15">
        <f t="shared" si="7"/>
        <v>26976</v>
      </c>
      <c r="V15">
        <f t="shared" si="7"/>
        <v>27356</v>
      </c>
      <c r="W15">
        <f t="shared" si="7"/>
        <v>26460</v>
      </c>
      <c r="X15">
        <f t="shared" si="7"/>
        <v>26382</v>
      </c>
    </row>
    <row r="16" spans="1:24">
      <c r="A16" s="1" t="s">
        <v>19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 s="8" t="s">
        <v>20</v>
      </c>
      <c r="N16">
        <f t="shared" ref="N16:X16" si="8">SUM(B305:B323)</f>
        <v>14390</v>
      </c>
      <c r="O16">
        <f t="shared" si="8"/>
        <v>14170</v>
      </c>
      <c r="P16">
        <f t="shared" si="8"/>
        <v>13708</v>
      </c>
      <c r="Q16">
        <f t="shared" si="8"/>
        <v>13370</v>
      </c>
      <c r="R16">
        <f t="shared" si="8"/>
        <v>12418</v>
      </c>
      <c r="S16">
        <f t="shared" si="8"/>
        <v>12042</v>
      </c>
      <c r="T16">
        <f t="shared" si="8"/>
        <v>11838</v>
      </c>
      <c r="U16">
        <f t="shared" si="8"/>
        <v>11632</v>
      </c>
      <c r="V16">
        <f t="shared" si="8"/>
        <v>10870</v>
      </c>
      <c r="W16">
        <f t="shared" si="8"/>
        <v>10722</v>
      </c>
      <c r="X16">
        <f t="shared" si="8"/>
        <v>10478</v>
      </c>
    </row>
    <row r="17" spans="1:24">
      <c r="A17" s="1" t="s">
        <v>21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 s="9" t="s">
        <v>22</v>
      </c>
      <c r="N17">
        <f t="shared" ref="N17:X17" si="9">SUM(B324:B341)</f>
        <v>17520</v>
      </c>
      <c r="O17">
        <f t="shared" si="9"/>
        <v>17344</v>
      </c>
      <c r="P17">
        <f t="shared" si="9"/>
        <v>16870</v>
      </c>
      <c r="Q17">
        <f t="shared" si="9"/>
        <v>16220</v>
      </c>
      <c r="R17">
        <f t="shared" si="9"/>
        <v>15190</v>
      </c>
      <c r="S17">
        <f t="shared" si="9"/>
        <v>14144</v>
      </c>
      <c r="T17">
        <f t="shared" si="9"/>
        <v>14076</v>
      </c>
      <c r="U17">
        <f t="shared" si="9"/>
        <v>14192</v>
      </c>
      <c r="V17">
        <f t="shared" si="9"/>
        <v>14172</v>
      </c>
      <c r="W17">
        <f t="shared" si="9"/>
        <v>14002</v>
      </c>
      <c r="X17">
        <f t="shared" si="9"/>
        <v>14002</v>
      </c>
    </row>
    <row r="18" spans="1:24">
      <c r="A18" s="1" t="s">
        <v>23</v>
      </c>
      <c r="B18">
        <v>117</v>
      </c>
      <c r="C18">
        <v>116</v>
      </c>
      <c r="D18">
        <v>108</v>
      </c>
      <c r="E18">
        <v>126</v>
      </c>
      <c r="F18">
        <v>124</v>
      </c>
      <c r="G18">
        <v>125</v>
      </c>
      <c r="H18">
        <v>127</v>
      </c>
      <c r="I18">
        <v>129</v>
      </c>
      <c r="J18">
        <v>125</v>
      </c>
      <c r="K18">
        <v>133</v>
      </c>
      <c r="L18">
        <v>130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102</v>
      </c>
      <c r="C19">
        <v>101</v>
      </c>
      <c r="D19">
        <v>93</v>
      </c>
      <c r="E19">
        <v>110</v>
      </c>
      <c r="F19">
        <v>111</v>
      </c>
      <c r="G19">
        <v>111</v>
      </c>
      <c r="H19">
        <v>114</v>
      </c>
      <c r="I19">
        <v>115</v>
      </c>
      <c r="J19">
        <v>110</v>
      </c>
      <c r="K19">
        <v>118</v>
      </c>
      <c r="L19">
        <v>117</v>
      </c>
      <c r="M19" s="1" t="s">
        <v>6</v>
      </c>
      <c r="N19">
        <f t="shared" ref="N19:N27" si="10">X9</f>
        <v>15870</v>
      </c>
      <c r="O19">
        <f t="shared" ref="O19:O27" si="11">W9</f>
        <v>15836</v>
      </c>
      <c r="P19">
        <f t="shared" ref="P19:P27" si="12">V9</f>
        <v>15268</v>
      </c>
      <c r="Q19">
        <f t="shared" ref="Q19:Q27" si="13">U9</f>
        <v>14694</v>
      </c>
      <c r="R19">
        <f t="shared" ref="R19:R27" si="14">T9</f>
        <v>14286</v>
      </c>
      <c r="S19">
        <f t="shared" ref="S19:S27" si="15">S9</f>
        <v>13790</v>
      </c>
      <c r="T19">
        <f t="shared" ref="T19:T27" si="16">R9</f>
        <v>13468</v>
      </c>
      <c r="U19">
        <f t="shared" ref="U19:U27" si="17">Q9</f>
        <v>13354</v>
      </c>
      <c r="V19">
        <f t="shared" ref="V19:V27" si="18">P9</f>
        <v>13026</v>
      </c>
      <c r="W19">
        <f t="shared" ref="W19:W27" si="19">O9</f>
        <v>13158</v>
      </c>
    </row>
    <row r="20" spans="1:24">
      <c r="A20" s="1" t="s">
        <v>25</v>
      </c>
      <c r="B20">
        <v>15</v>
      </c>
      <c r="C20">
        <v>15</v>
      </c>
      <c r="D20">
        <v>15</v>
      </c>
      <c r="E20">
        <v>16</v>
      </c>
      <c r="F20">
        <v>13</v>
      </c>
      <c r="G20">
        <v>14</v>
      </c>
      <c r="H20">
        <v>13</v>
      </c>
      <c r="I20">
        <v>14</v>
      </c>
      <c r="J20">
        <v>15</v>
      </c>
      <c r="K20">
        <v>15</v>
      </c>
      <c r="L20">
        <v>13</v>
      </c>
      <c r="M20" s="2" t="s">
        <v>8</v>
      </c>
      <c r="N20">
        <f t="shared" si="10"/>
        <v>37362</v>
      </c>
      <c r="O20">
        <f t="shared" si="11"/>
        <v>33848</v>
      </c>
      <c r="P20">
        <f t="shared" si="12"/>
        <v>31384</v>
      </c>
      <c r="Q20">
        <f t="shared" si="13"/>
        <v>29632</v>
      </c>
      <c r="R20">
        <f t="shared" si="14"/>
        <v>28256</v>
      </c>
      <c r="S20">
        <f t="shared" si="15"/>
        <v>26364</v>
      </c>
      <c r="T20">
        <f t="shared" si="16"/>
        <v>25422</v>
      </c>
      <c r="U20">
        <f t="shared" si="17"/>
        <v>25192</v>
      </c>
      <c r="V20">
        <f t="shared" si="18"/>
        <v>24844</v>
      </c>
      <c r="W20">
        <f t="shared" si="19"/>
        <v>24350</v>
      </c>
    </row>
    <row r="21" spans="1:24">
      <c r="A21" s="1" t="s">
        <v>26</v>
      </c>
      <c r="B21">
        <v>4</v>
      </c>
      <c r="C21">
        <v>2</v>
      </c>
      <c r="D21">
        <v>2</v>
      </c>
      <c r="E21">
        <v>2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 s="3" t="s">
        <v>10</v>
      </c>
      <c r="N21">
        <f t="shared" si="10"/>
        <v>73020</v>
      </c>
      <c r="O21">
        <f t="shared" si="11"/>
        <v>72338</v>
      </c>
      <c r="P21">
        <f t="shared" si="12"/>
        <v>71378</v>
      </c>
      <c r="Q21">
        <f t="shared" si="13"/>
        <v>70238</v>
      </c>
      <c r="R21">
        <f t="shared" si="14"/>
        <v>68956</v>
      </c>
      <c r="S21">
        <f t="shared" si="15"/>
        <v>68448</v>
      </c>
      <c r="T21">
        <f t="shared" si="16"/>
        <v>67608</v>
      </c>
      <c r="U21">
        <f t="shared" si="17"/>
        <v>67678</v>
      </c>
      <c r="V21">
        <f t="shared" si="18"/>
        <v>66762</v>
      </c>
      <c r="W21">
        <f t="shared" si="19"/>
        <v>66218</v>
      </c>
    </row>
    <row r="22" spans="1:24">
      <c r="A22" s="1" t="s">
        <v>27</v>
      </c>
      <c r="B22">
        <v>4</v>
      </c>
      <c r="C22">
        <v>2</v>
      </c>
      <c r="D22">
        <v>2</v>
      </c>
      <c r="E22">
        <v>2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 s="4" t="s">
        <v>12</v>
      </c>
      <c r="N22">
        <f t="shared" si="10"/>
        <v>1884</v>
      </c>
      <c r="O22">
        <f t="shared" si="11"/>
        <v>1936</v>
      </c>
      <c r="P22">
        <f t="shared" si="12"/>
        <v>2022</v>
      </c>
      <c r="Q22">
        <f t="shared" si="13"/>
        <v>1996</v>
      </c>
      <c r="R22">
        <f t="shared" si="14"/>
        <v>1976</v>
      </c>
      <c r="S22">
        <f t="shared" si="15"/>
        <v>2030</v>
      </c>
      <c r="T22">
        <f t="shared" si="16"/>
        <v>2106</v>
      </c>
      <c r="U22">
        <f t="shared" si="17"/>
        <v>2248</v>
      </c>
      <c r="V22">
        <f t="shared" si="18"/>
        <v>2344</v>
      </c>
      <c r="W22">
        <f t="shared" si="19"/>
        <v>2528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3918</v>
      </c>
      <c r="O23">
        <f t="shared" si="11"/>
        <v>4004</v>
      </c>
      <c r="P23">
        <f t="shared" si="12"/>
        <v>4138</v>
      </c>
      <c r="Q23">
        <f t="shared" si="13"/>
        <v>4170</v>
      </c>
      <c r="R23">
        <f t="shared" si="14"/>
        <v>4200</v>
      </c>
      <c r="S23">
        <f t="shared" si="15"/>
        <v>4300</v>
      </c>
      <c r="T23">
        <f t="shared" si="16"/>
        <v>4134</v>
      </c>
      <c r="U23">
        <f t="shared" si="17"/>
        <v>4170</v>
      </c>
      <c r="V23">
        <f t="shared" si="18"/>
        <v>4314</v>
      </c>
      <c r="W23">
        <f t="shared" si="19"/>
        <v>4344</v>
      </c>
    </row>
    <row r="24" spans="1:24">
      <c r="A24" s="1" t="s">
        <v>29</v>
      </c>
      <c r="B24">
        <v>913</v>
      </c>
      <c r="C24">
        <v>857</v>
      </c>
      <c r="D24">
        <v>834</v>
      </c>
      <c r="E24">
        <v>831</v>
      </c>
      <c r="F24">
        <v>840</v>
      </c>
      <c r="G24">
        <v>866</v>
      </c>
      <c r="H24">
        <v>880</v>
      </c>
      <c r="I24">
        <v>902</v>
      </c>
      <c r="J24">
        <v>932</v>
      </c>
      <c r="K24">
        <v>930</v>
      </c>
      <c r="L24">
        <v>931</v>
      </c>
      <c r="M24" s="6" t="s">
        <v>16</v>
      </c>
      <c r="N24">
        <f t="shared" si="10"/>
        <v>6946</v>
      </c>
      <c r="O24">
        <f t="shared" si="11"/>
        <v>7420</v>
      </c>
      <c r="P24">
        <f t="shared" si="12"/>
        <v>7822</v>
      </c>
      <c r="Q24">
        <f t="shared" si="13"/>
        <v>8186</v>
      </c>
      <c r="R24">
        <f t="shared" si="14"/>
        <v>8448</v>
      </c>
      <c r="S24">
        <f t="shared" si="15"/>
        <v>8582</v>
      </c>
      <c r="T24">
        <f t="shared" si="16"/>
        <v>9002</v>
      </c>
      <c r="U24">
        <f t="shared" si="17"/>
        <v>9464</v>
      </c>
      <c r="V24">
        <f t="shared" si="18"/>
        <v>9756</v>
      </c>
      <c r="W24">
        <f t="shared" si="19"/>
        <v>10292</v>
      </c>
    </row>
    <row r="25" spans="1:24">
      <c r="A25" s="1" t="s">
        <v>30</v>
      </c>
      <c r="B25">
        <v>162</v>
      </c>
      <c r="C25">
        <v>155</v>
      </c>
      <c r="D25">
        <v>147</v>
      </c>
      <c r="E25">
        <v>143</v>
      </c>
      <c r="F25">
        <v>142</v>
      </c>
      <c r="G25">
        <v>144</v>
      </c>
      <c r="H25">
        <v>147</v>
      </c>
      <c r="I25">
        <v>148</v>
      </c>
      <c r="J25">
        <v>160</v>
      </c>
      <c r="K25">
        <v>161</v>
      </c>
      <c r="L25">
        <v>152</v>
      </c>
      <c r="M25" s="7" t="s">
        <v>18</v>
      </c>
      <c r="N25">
        <f t="shared" si="10"/>
        <v>26382</v>
      </c>
      <c r="O25">
        <f t="shared" si="11"/>
        <v>26460</v>
      </c>
      <c r="P25">
        <f t="shared" si="12"/>
        <v>27356</v>
      </c>
      <c r="Q25">
        <f t="shared" si="13"/>
        <v>26976</v>
      </c>
      <c r="R25">
        <f t="shared" si="14"/>
        <v>26196</v>
      </c>
      <c r="S25">
        <f t="shared" si="15"/>
        <v>26434</v>
      </c>
      <c r="T25">
        <f t="shared" si="16"/>
        <v>26880</v>
      </c>
      <c r="U25">
        <f t="shared" si="17"/>
        <v>28050</v>
      </c>
      <c r="V25">
        <f t="shared" si="18"/>
        <v>29026</v>
      </c>
      <c r="W25">
        <f t="shared" si="19"/>
        <v>29402</v>
      </c>
    </row>
    <row r="26" spans="1:24">
      <c r="A26" s="1" t="s">
        <v>32</v>
      </c>
      <c r="B26">
        <v>7</v>
      </c>
      <c r="C26">
        <v>9</v>
      </c>
      <c r="D26">
        <v>9</v>
      </c>
      <c r="E26">
        <v>14</v>
      </c>
      <c r="F26">
        <v>13</v>
      </c>
      <c r="G26">
        <v>12</v>
      </c>
      <c r="H26">
        <v>12</v>
      </c>
      <c r="I26">
        <v>11</v>
      </c>
      <c r="J26">
        <v>11</v>
      </c>
      <c r="K26">
        <v>12</v>
      </c>
      <c r="L26">
        <v>10</v>
      </c>
      <c r="M26" s="8" t="s">
        <v>20</v>
      </c>
      <c r="N26">
        <f t="shared" si="10"/>
        <v>10478</v>
      </c>
      <c r="O26">
        <f t="shared" si="11"/>
        <v>10722</v>
      </c>
      <c r="P26">
        <f t="shared" si="12"/>
        <v>10870</v>
      </c>
      <c r="Q26">
        <f t="shared" si="13"/>
        <v>11632</v>
      </c>
      <c r="R26">
        <f t="shared" si="14"/>
        <v>11838</v>
      </c>
      <c r="S26">
        <f t="shared" si="15"/>
        <v>12042</v>
      </c>
      <c r="T26">
        <f t="shared" si="16"/>
        <v>12418</v>
      </c>
      <c r="U26">
        <f t="shared" si="17"/>
        <v>13370</v>
      </c>
      <c r="V26">
        <f t="shared" si="18"/>
        <v>13708</v>
      </c>
      <c r="W26">
        <f t="shared" si="19"/>
        <v>14170</v>
      </c>
    </row>
    <row r="27" spans="1:24">
      <c r="A27" s="1" t="s">
        <v>34</v>
      </c>
      <c r="B27">
        <v>63</v>
      </c>
      <c r="C27">
        <v>59</v>
      </c>
      <c r="D27">
        <v>54</v>
      </c>
      <c r="E27">
        <v>49</v>
      </c>
      <c r="F27">
        <v>52</v>
      </c>
      <c r="G27">
        <v>53</v>
      </c>
      <c r="H27">
        <v>48</v>
      </c>
      <c r="I27">
        <v>56</v>
      </c>
      <c r="J27">
        <v>60</v>
      </c>
      <c r="K27">
        <v>58</v>
      </c>
      <c r="L27">
        <v>58</v>
      </c>
      <c r="M27" s="9" t="s">
        <v>22</v>
      </c>
      <c r="N27">
        <f t="shared" si="10"/>
        <v>14002</v>
      </c>
      <c r="O27">
        <f t="shared" si="11"/>
        <v>14002</v>
      </c>
      <c r="P27">
        <f t="shared" si="12"/>
        <v>14172</v>
      </c>
      <c r="Q27">
        <f t="shared" si="13"/>
        <v>14192</v>
      </c>
      <c r="R27">
        <f t="shared" si="14"/>
        <v>14076</v>
      </c>
      <c r="S27">
        <f t="shared" si="15"/>
        <v>14144</v>
      </c>
      <c r="T27">
        <f t="shared" si="16"/>
        <v>15190</v>
      </c>
      <c r="U27">
        <f t="shared" si="17"/>
        <v>16220</v>
      </c>
      <c r="V27">
        <f t="shared" si="18"/>
        <v>16870</v>
      </c>
      <c r="W27">
        <f t="shared" si="19"/>
        <v>17344</v>
      </c>
    </row>
    <row r="28" spans="1:24">
      <c r="A28" s="1" t="s">
        <v>35</v>
      </c>
      <c r="B28">
        <v>75</v>
      </c>
      <c r="C28">
        <v>67</v>
      </c>
      <c r="D28">
        <v>66</v>
      </c>
      <c r="E28">
        <v>66</v>
      </c>
      <c r="F28">
        <v>66</v>
      </c>
      <c r="G28">
        <v>70</v>
      </c>
      <c r="H28">
        <v>74</v>
      </c>
      <c r="I28">
        <v>75</v>
      </c>
      <c r="J28">
        <v>75</v>
      </c>
      <c r="K28">
        <v>74</v>
      </c>
      <c r="L28">
        <v>73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46</v>
      </c>
      <c r="C29">
        <v>41</v>
      </c>
      <c r="D29">
        <v>40</v>
      </c>
      <c r="E29">
        <v>44</v>
      </c>
      <c r="F29">
        <v>46</v>
      </c>
      <c r="G29">
        <v>45</v>
      </c>
      <c r="H29">
        <v>43</v>
      </c>
      <c r="I29">
        <v>45</v>
      </c>
      <c r="J29">
        <v>47</v>
      </c>
      <c r="K29">
        <v>48</v>
      </c>
      <c r="L29">
        <v>47</v>
      </c>
      <c r="M29" s="1" t="s">
        <v>6</v>
      </c>
      <c r="N29">
        <f t="shared" ref="N29:N37" si="20">(N19-AVERAGE($N19:$W19))/STDEV($N19:$W19)</f>
        <v>1.4638516849448504</v>
      </c>
      <c r="O29">
        <f t="shared" ref="O29:O37" si="21">(O19-AVERAGE($N19:$W19))/STDEV($N19:$W19)</f>
        <v>1.432647323008722</v>
      </c>
      <c r="P29">
        <f t="shared" ref="P29:P37" si="22">(P19-AVERAGE($N19:$W19))/STDEV($N19:$W19)</f>
        <v>0.9113509236051639</v>
      </c>
      <c r="Q29">
        <f t="shared" ref="Q29:Q37" si="23">(Q19-AVERAGE($N19:$W19))/STDEV($N19:$W19)</f>
        <v>0.38454787209523028</v>
      </c>
      <c r="R29">
        <f t="shared" ref="R29:R37" si="24">(R19-AVERAGE($N19:$W19))/STDEV($N19:$W19)</f>
        <v>1.0095528861688624E-2</v>
      </c>
      <c r="S29">
        <f t="shared" ref="S29:S37" si="25">(S19-AVERAGE($N19:$W19))/STDEV($N19:$W19)</f>
        <v>-0.44512104526536206</v>
      </c>
      <c r="T29">
        <f t="shared" ref="T29:T37" si="26">(T19-AVERAGE($N19:$W19))/STDEV($N19:$W19)</f>
        <v>-0.74064470830751994</v>
      </c>
      <c r="U29">
        <f t="shared" ref="U29:U37" si="27">(U19-AVERAGE($N19:$W19))/STDEV($N19:$W19)</f>
        <v>-0.84527109832865654</v>
      </c>
      <c r="V29">
        <f t="shared" ref="V29:V37" si="28">(V19-AVERAGE($N19:$W19))/STDEV($N19:$W19)</f>
        <v>-1.1463014134771901</v>
      </c>
      <c r="W29">
        <f t="shared" ref="W29:W37" si="29">(W19-AVERAGE($N19:$W19))/STDEV($N19:$W19)</f>
        <v>-1.0251550671369265</v>
      </c>
    </row>
    <row r="30" spans="1:24">
      <c r="A30" s="1" t="s">
        <v>38</v>
      </c>
      <c r="B30">
        <v>22</v>
      </c>
      <c r="C30">
        <v>26</v>
      </c>
      <c r="D30">
        <v>25</v>
      </c>
      <c r="E30">
        <v>24</v>
      </c>
      <c r="F30">
        <v>25</v>
      </c>
      <c r="G30">
        <v>29</v>
      </c>
      <c r="H30">
        <v>31</v>
      </c>
      <c r="I30">
        <v>28</v>
      </c>
      <c r="J30">
        <v>30</v>
      </c>
      <c r="K30">
        <v>28</v>
      </c>
      <c r="L30">
        <v>30</v>
      </c>
      <c r="M30" s="2" t="s">
        <v>8</v>
      </c>
      <c r="N30">
        <f t="shared" si="20"/>
        <v>1.9888125447909175</v>
      </c>
      <c r="O30">
        <f t="shared" si="21"/>
        <v>1.1852011009628369</v>
      </c>
      <c r="P30">
        <f t="shared" si="22"/>
        <v>0.62171259851764893</v>
      </c>
      <c r="Q30">
        <f t="shared" si="23"/>
        <v>0.22105031918162249</v>
      </c>
      <c r="R30">
        <f t="shared" si="24"/>
        <v>-9.3625078287768171E-2</v>
      </c>
      <c r="S30">
        <f t="shared" si="25"/>
        <v>-0.52630374980818029</v>
      </c>
      <c r="T30">
        <f t="shared" si="26"/>
        <v>-0.74172833150597539</v>
      </c>
      <c r="U30">
        <f t="shared" si="27"/>
        <v>-0.79432669009460899</v>
      </c>
      <c r="V30">
        <f t="shared" si="28"/>
        <v>-0.87391029352436767</v>
      </c>
      <c r="W30">
        <f t="shared" si="29"/>
        <v>-0.98688242023212858</v>
      </c>
    </row>
    <row r="31" spans="1:24">
      <c r="A31" s="1" t="s">
        <v>39</v>
      </c>
      <c r="B31">
        <v>381</v>
      </c>
      <c r="C31">
        <v>346</v>
      </c>
      <c r="D31">
        <v>342</v>
      </c>
      <c r="E31">
        <v>348</v>
      </c>
      <c r="F31">
        <v>348</v>
      </c>
      <c r="G31">
        <v>360</v>
      </c>
      <c r="H31">
        <v>370</v>
      </c>
      <c r="I31">
        <v>382</v>
      </c>
      <c r="J31">
        <v>386</v>
      </c>
      <c r="K31">
        <v>393</v>
      </c>
      <c r="L31">
        <v>406</v>
      </c>
      <c r="M31" s="3" t="s">
        <v>10</v>
      </c>
      <c r="N31">
        <f t="shared" si="20"/>
        <v>1.5849681716413824</v>
      </c>
      <c r="O31">
        <f t="shared" si="21"/>
        <v>1.2971451092653516</v>
      </c>
      <c r="P31">
        <f t="shared" si="22"/>
        <v>0.89199827659527897</v>
      </c>
      <c r="Q31">
        <f t="shared" si="23"/>
        <v>0.41088641279956778</v>
      </c>
      <c r="R31">
        <f t="shared" si="24"/>
        <v>-0.13015341999525837</v>
      </c>
      <c r="S31">
        <f t="shared" si="25"/>
        <v>-0.34454361894983848</v>
      </c>
      <c r="T31">
        <f t="shared" si="26"/>
        <v>-0.69904709753615202</v>
      </c>
      <c r="U31">
        <f t="shared" si="27"/>
        <v>-0.66950514098729252</v>
      </c>
      <c r="V31">
        <f t="shared" si="28"/>
        <v>-1.0560827438266536</v>
      </c>
      <c r="W31">
        <f t="shared" si="29"/>
        <v>-1.2856659490063613</v>
      </c>
    </row>
    <row r="32" spans="1:24">
      <c r="A32" s="1" t="s">
        <v>40</v>
      </c>
      <c r="B32">
        <v>86</v>
      </c>
      <c r="C32">
        <v>79</v>
      </c>
      <c r="D32">
        <v>75</v>
      </c>
      <c r="E32">
        <v>71</v>
      </c>
      <c r="F32">
        <v>76</v>
      </c>
      <c r="G32">
        <v>76</v>
      </c>
      <c r="H32">
        <v>79</v>
      </c>
      <c r="I32">
        <v>81</v>
      </c>
      <c r="J32">
        <v>77</v>
      </c>
      <c r="K32">
        <v>78</v>
      </c>
      <c r="L32">
        <v>78</v>
      </c>
      <c r="M32" s="4" t="s">
        <v>12</v>
      </c>
      <c r="N32">
        <f t="shared" si="20"/>
        <v>-1.0926210318475624</v>
      </c>
      <c r="O32">
        <f t="shared" si="21"/>
        <v>-0.83783944594588866</v>
      </c>
      <c r="P32">
        <f t="shared" si="22"/>
        <v>-0.41646990003158213</v>
      </c>
      <c r="Q32">
        <f t="shared" si="23"/>
        <v>-0.54386069298241901</v>
      </c>
      <c r="R32">
        <f t="shared" si="24"/>
        <v>-0.64185361063690893</v>
      </c>
      <c r="S32">
        <f t="shared" si="25"/>
        <v>-0.37727273296978614</v>
      </c>
      <c r="T32">
        <f t="shared" si="26"/>
        <v>-4.8996458827244953E-3</v>
      </c>
      <c r="U32">
        <f t="shared" si="27"/>
        <v>0.69085006946415384</v>
      </c>
      <c r="V32">
        <f t="shared" si="28"/>
        <v>1.1612160742057054</v>
      </c>
      <c r="W32">
        <f t="shared" si="29"/>
        <v>2.0627509166270124</v>
      </c>
    </row>
    <row r="33" spans="1:23">
      <c r="A33" s="1" t="s">
        <v>41</v>
      </c>
      <c r="B33">
        <v>71</v>
      </c>
      <c r="C33">
        <v>75</v>
      </c>
      <c r="D33">
        <v>76</v>
      </c>
      <c r="E33">
        <v>72</v>
      </c>
      <c r="F33">
        <v>72</v>
      </c>
      <c r="G33">
        <v>77</v>
      </c>
      <c r="H33">
        <v>76</v>
      </c>
      <c r="I33">
        <v>76</v>
      </c>
      <c r="J33">
        <v>86</v>
      </c>
      <c r="K33">
        <v>78</v>
      </c>
      <c r="L33">
        <v>77</v>
      </c>
      <c r="M33" s="5" t="s">
        <v>14</v>
      </c>
      <c r="N33">
        <f t="shared" si="20"/>
        <v>-1.871262626847821</v>
      </c>
      <c r="O33">
        <f t="shared" si="21"/>
        <v>-1.2306233517327225</v>
      </c>
      <c r="P33">
        <f t="shared" si="22"/>
        <v>-0.23241796957663902</v>
      </c>
      <c r="Q33">
        <f t="shared" si="23"/>
        <v>5.9594351173511079E-3</v>
      </c>
      <c r="R33">
        <f t="shared" si="24"/>
        <v>0.22943825201796683</v>
      </c>
      <c r="S33">
        <f t="shared" si="25"/>
        <v>0.97436764168668588</v>
      </c>
      <c r="T33">
        <f t="shared" si="26"/>
        <v>-0.26221514516338779</v>
      </c>
      <c r="U33">
        <f t="shared" si="27"/>
        <v>5.9594351173511079E-3</v>
      </c>
      <c r="V33">
        <f t="shared" si="28"/>
        <v>1.0786577562403066</v>
      </c>
      <c r="W33">
        <f t="shared" si="29"/>
        <v>1.3021365731409222</v>
      </c>
    </row>
    <row r="34" spans="1:23">
      <c r="A34" s="1" t="s">
        <v>42</v>
      </c>
      <c r="B34">
        <v>163</v>
      </c>
      <c r="C34">
        <v>148</v>
      </c>
      <c r="D34">
        <v>154</v>
      </c>
      <c r="E34">
        <v>152</v>
      </c>
      <c r="F34">
        <v>157</v>
      </c>
      <c r="G34">
        <v>159</v>
      </c>
      <c r="H34">
        <v>155</v>
      </c>
      <c r="I34">
        <v>153</v>
      </c>
      <c r="J34">
        <v>154</v>
      </c>
      <c r="K34">
        <v>160</v>
      </c>
      <c r="L34">
        <v>158</v>
      </c>
      <c r="M34" s="6" t="s">
        <v>16</v>
      </c>
      <c r="N34">
        <f t="shared" si="20"/>
        <v>-1.5586292980298129</v>
      </c>
      <c r="O34">
        <f t="shared" si="21"/>
        <v>-1.1097349686665052</v>
      </c>
      <c r="P34">
        <f t="shared" si="22"/>
        <v>-0.72902711971281409</v>
      </c>
      <c r="Q34">
        <f t="shared" si="23"/>
        <v>-0.38430657986419808</v>
      </c>
      <c r="R34">
        <f t="shared" si="24"/>
        <v>-0.13618355392920528</v>
      </c>
      <c r="S34">
        <f t="shared" si="25"/>
        <v>-9.2809376113082015E-3</v>
      </c>
      <c r="T34">
        <f t="shared" si="26"/>
        <v>0.38847353144478713</v>
      </c>
      <c r="U34">
        <f t="shared" si="27"/>
        <v>0.82600344740649201</v>
      </c>
      <c r="V34">
        <f t="shared" si="28"/>
        <v>1.1025375068454917</v>
      </c>
      <c r="W34">
        <f t="shared" si="29"/>
        <v>1.6101479721170799</v>
      </c>
    </row>
    <row r="35" spans="1:23">
      <c r="A35" s="1" t="s">
        <v>43</v>
      </c>
      <c r="B35">
        <v>163</v>
      </c>
      <c r="C35">
        <v>148</v>
      </c>
      <c r="D35">
        <v>154</v>
      </c>
      <c r="E35">
        <v>152</v>
      </c>
      <c r="F35">
        <v>157</v>
      </c>
      <c r="G35">
        <v>159</v>
      </c>
      <c r="H35">
        <v>155</v>
      </c>
      <c r="I35">
        <v>153</v>
      </c>
      <c r="J35">
        <v>154</v>
      </c>
      <c r="K35">
        <v>160</v>
      </c>
      <c r="L35">
        <v>158</v>
      </c>
      <c r="M35" s="7" t="s">
        <v>18</v>
      </c>
      <c r="N35">
        <f t="shared" si="20"/>
        <v>-0.8172907707298237</v>
      </c>
      <c r="O35">
        <f t="shared" si="21"/>
        <v>-0.74905197805488666</v>
      </c>
      <c r="P35">
        <f t="shared" si="22"/>
        <v>3.4819281390544167E-2</v>
      </c>
      <c r="Q35">
        <f t="shared" si="23"/>
        <v>-0.29762611882068762</v>
      </c>
      <c r="R35">
        <f t="shared" si="24"/>
        <v>-0.98001404557005822</v>
      </c>
      <c r="S35">
        <f t="shared" si="25"/>
        <v>-0.7717982422798656</v>
      </c>
      <c r="T35">
        <f t="shared" si="26"/>
        <v>-0.38161232518984095</v>
      </c>
      <c r="U35">
        <f t="shared" si="27"/>
        <v>0.64196956493421486</v>
      </c>
      <c r="V35">
        <f t="shared" si="28"/>
        <v>1.4958293296872733</v>
      </c>
      <c r="W35">
        <f t="shared" si="29"/>
        <v>1.8247753046331239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8" t="s">
        <v>20</v>
      </c>
      <c r="N36">
        <f t="shared" si="20"/>
        <v>-1.279358214024467</v>
      </c>
      <c r="O36">
        <f t="shared" si="21"/>
        <v>-1.0898006452717526</v>
      </c>
      <c r="P36">
        <f t="shared" si="22"/>
        <v>-0.97482310356928648</v>
      </c>
      <c r="Q36">
        <f t="shared" si="23"/>
        <v>-0.38284413885794066</v>
      </c>
      <c r="R36">
        <f t="shared" si="24"/>
        <v>-0.22280783081261618</v>
      </c>
      <c r="S36">
        <f t="shared" si="25"/>
        <v>-6.4325273330838581E-2</v>
      </c>
      <c r="T36">
        <f t="shared" si="26"/>
        <v>0.22777983261596721</v>
      </c>
      <c r="U36">
        <f t="shared" si="27"/>
        <v>0.96736510086426275</v>
      </c>
      <c r="V36">
        <f t="shared" si="28"/>
        <v>1.2299489461036786</v>
      </c>
      <c r="W36">
        <f t="shared" si="29"/>
        <v>1.5888653262829984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9" t="s">
        <v>22</v>
      </c>
      <c r="N37">
        <f t="shared" si="20"/>
        <v>-0.77843598598605945</v>
      </c>
      <c r="O37">
        <f t="shared" si="21"/>
        <v>-0.77843598598605945</v>
      </c>
      <c r="P37">
        <f t="shared" si="22"/>
        <v>-0.64859481877880865</v>
      </c>
      <c r="Q37">
        <f t="shared" si="23"/>
        <v>-0.63331938734266147</v>
      </c>
      <c r="R37">
        <f t="shared" si="24"/>
        <v>-0.72191688967231493</v>
      </c>
      <c r="S37">
        <f t="shared" si="25"/>
        <v>-0.66998042278941461</v>
      </c>
      <c r="T37">
        <f t="shared" si="26"/>
        <v>0.12892464132108142</v>
      </c>
      <c r="U37">
        <f t="shared" si="27"/>
        <v>0.91560936028265971</v>
      </c>
      <c r="V37">
        <f t="shared" si="28"/>
        <v>1.4120608819574423</v>
      </c>
      <c r="W37">
        <f t="shared" si="29"/>
        <v>1.7740886069941297</v>
      </c>
    </row>
    <row r="38" spans="1:23">
      <c r="A38" s="1" t="s">
        <v>46</v>
      </c>
      <c r="B38">
        <v>129</v>
      </c>
      <c r="C38">
        <v>120</v>
      </c>
      <c r="D38">
        <v>119</v>
      </c>
      <c r="E38">
        <v>118</v>
      </c>
      <c r="F38">
        <v>121</v>
      </c>
      <c r="G38">
        <v>125</v>
      </c>
      <c r="H38">
        <v>124</v>
      </c>
      <c r="I38">
        <v>132</v>
      </c>
      <c r="J38">
        <v>134</v>
      </c>
      <c r="K38">
        <v>154</v>
      </c>
      <c r="L38">
        <v>156</v>
      </c>
      <c r="M38" s="34" t="s">
        <v>47</v>
      </c>
      <c r="N38">
        <v>1.159214856060393</v>
      </c>
      <c r="O38">
        <v>-0.11552660937766528</v>
      </c>
      <c r="P38">
        <v>9.9124058352968822E-2</v>
      </c>
      <c r="Q38">
        <v>-0.28157712592400486</v>
      </c>
      <c r="R38">
        <v>-1.2535801496098951</v>
      </c>
      <c r="S38">
        <v>-1.1017046771589747</v>
      </c>
      <c r="T38">
        <v>-0.82124130469960854</v>
      </c>
      <c r="U38">
        <v>-0.20563938969854467</v>
      </c>
      <c r="V38">
        <v>0.59930061429133319</v>
      </c>
      <c r="W38">
        <v>1.9216297277640131</v>
      </c>
    </row>
    <row r="39" spans="1:23">
      <c r="A39" s="1" t="s">
        <v>48</v>
      </c>
      <c r="B39">
        <v>2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3</v>
      </c>
      <c r="L39">
        <v>3</v>
      </c>
    </row>
    <row r="40" spans="1:23">
      <c r="A40" s="1" t="s">
        <v>49</v>
      </c>
      <c r="B40">
        <v>1</v>
      </c>
      <c r="C40">
        <v>1</v>
      </c>
      <c r="D40">
        <v>1</v>
      </c>
      <c r="E40">
        <v>2</v>
      </c>
      <c r="F40">
        <v>2</v>
      </c>
      <c r="G40">
        <v>3</v>
      </c>
      <c r="H40">
        <v>3</v>
      </c>
      <c r="I40">
        <v>2</v>
      </c>
      <c r="J40">
        <v>2</v>
      </c>
      <c r="K40">
        <v>1</v>
      </c>
      <c r="L40">
        <v>3</v>
      </c>
    </row>
    <row r="41" spans="1:23">
      <c r="A41" s="1" t="s">
        <v>50</v>
      </c>
      <c r="B41">
        <v>15</v>
      </c>
      <c r="C41">
        <v>12</v>
      </c>
      <c r="D41">
        <v>11</v>
      </c>
      <c r="E41">
        <v>10</v>
      </c>
      <c r="F41">
        <v>10</v>
      </c>
      <c r="G41">
        <v>12</v>
      </c>
      <c r="H41">
        <v>11</v>
      </c>
      <c r="I41">
        <v>12</v>
      </c>
      <c r="J41">
        <v>14</v>
      </c>
      <c r="K41">
        <v>16</v>
      </c>
      <c r="L41">
        <v>16</v>
      </c>
    </row>
    <row r="42" spans="1:23">
      <c r="A42" s="1" t="s">
        <v>51</v>
      </c>
      <c r="B42">
        <v>111</v>
      </c>
      <c r="C42">
        <v>105</v>
      </c>
      <c r="D42">
        <v>105</v>
      </c>
      <c r="E42">
        <v>106</v>
      </c>
      <c r="F42">
        <v>109</v>
      </c>
      <c r="G42">
        <v>110</v>
      </c>
      <c r="H42">
        <v>110</v>
      </c>
      <c r="I42">
        <v>118</v>
      </c>
      <c r="J42">
        <v>116</v>
      </c>
      <c r="K42">
        <v>134</v>
      </c>
      <c r="L42">
        <v>134</v>
      </c>
    </row>
    <row r="43" spans="1:23">
      <c r="A43" s="1" t="s">
        <v>52</v>
      </c>
      <c r="B43">
        <v>227</v>
      </c>
      <c r="C43">
        <v>217</v>
      </c>
      <c r="D43">
        <v>237</v>
      </c>
      <c r="E43">
        <v>244</v>
      </c>
      <c r="F43">
        <v>252</v>
      </c>
      <c r="G43">
        <v>254</v>
      </c>
      <c r="H43">
        <v>287</v>
      </c>
      <c r="I43">
        <v>298</v>
      </c>
      <c r="J43">
        <v>331</v>
      </c>
      <c r="K43">
        <v>375</v>
      </c>
      <c r="L43">
        <v>412</v>
      </c>
    </row>
    <row r="44" spans="1:23">
      <c r="A44" s="1" t="s">
        <v>53</v>
      </c>
      <c r="B44">
        <v>213</v>
      </c>
      <c r="C44">
        <v>202</v>
      </c>
      <c r="D44">
        <v>222</v>
      </c>
      <c r="E44">
        <v>225</v>
      </c>
      <c r="F44">
        <v>231</v>
      </c>
      <c r="G44">
        <v>231</v>
      </c>
      <c r="H44">
        <v>259</v>
      </c>
      <c r="I44">
        <v>272</v>
      </c>
      <c r="J44">
        <v>298</v>
      </c>
      <c r="K44">
        <v>338</v>
      </c>
      <c r="L44">
        <v>372</v>
      </c>
    </row>
    <row r="45" spans="1:23">
      <c r="A45" s="1" t="s">
        <v>54</v>
      </c>
      <c r="B45">
        <v>4</v>
      </c>
      <c r="C45">
        <v>6</v>
      </c>
      <c r="D45">
        <v>5</v>
      </c>
      <c r="E45">
        <v>7</v>
      </c>
      <c r="F45">
        <v>9</v>
      </c>
      <c r="G45">
        <v>8</v>
      </c>
      <c r="H45">
        <v>10</v>
      </c>
      <c r="I45">
        <v>9</v>
      </c>
      <c r="J45">
        <v>13</v>
      </c>
      <c r="K45">
        <v>15</v>
      </c>
      <c r="L45">
        <v>17</v>
      </c>
    </row>
    <row r="46" spans="1:23">
      <c r="A46" s="1" t="s">
        <v>55</v>
      </c>
      <c r="B46">
        <v>10</v>
      </c>
      <c r="C46">
        <v>9</v>
      </c>
      <c r="D46">
        <v>10</v>
      </c>
      <c r="E46">
        <v>12</v>
      </c>
      <c r="F46">
        <v>12</v>
      </c>
      <c r="G46">
        <v>15</v>
      </c>
      <c r="H46">
        <v>18</v>
      </c>
      <c r="I46">
        <v>17</v>
      </c>
      <c r="J46">
        <v>20</v>
      </c>
      <c r="K46">
        <v>22</v>
      </c>
      <c r="L46">
        <v>23</v>
      </c>
    </row>
    <row r="47" spans="1:23">
      <c r="A47" s="1" t="s">
        <v>56</v>
      </c>
      <c r="B47">
        <v>142</v>
      </c>
      <c r="C47">
        <v>133</v>
      </c>
      <c r="D47">
        <v>143</v>
      </c>
      <c r="E47">
        <v>151</v>
      </c>
      <c r="F47">
        <v>151</v>
      </c>
      <c r="G47">
        <v>148</v>
      </c>
      <c r="H47">
        <v>146</v>
      </c>
      <c r="I47">
        <v>149</v>
      </c>
      <c r="J47">
        <v>148</v>
      </c>
      <c r="K47">
        <v>170</v>
      </c>
      <c r="L47">
        <v>184</v>
      </c>
    </row>
    <row r="48" spans="1:23">
      <c r="A48" s="1" t="s">
        <v>57</v>
      </c>
      <c r="B48">
        <v>23</v>
      </c>
      <c r="C48">
        <v>20</v>
      </c>
      <c r="D48">
        <v>18</v>
      </c>
      <c r="E48">
        <v>24</v>
      </c>
      <c r="F48">
        <v>22</v>
      </c>
      <c r="G48">
        <v>20</v>
      </c>
      <c r="H48">
        <v>21</v>
      </c>
      <c r="I48">
        <v>21</v>
      </c>
      <c r="J48">
        <v>21</v>
      </c>
      <c r="K48">
        <v>23</v>
      </c>
      <c r="L48">
        <v>24</v>
      </c>
    </row>
    <row r="49" spans="1:12">
      <c r="A49" s="1" t="s">
        <v>58</v>
      </c>
      <c r="B49">
        <v>119</v>
      </c>
      <c r="C49">
        <v>113</v>
      </c>
      <c r="D49">
        <v>125</v>
      </c>
      <c r="E49">
        <v>127</v>
      </c>
      <c r="F49">
        <v>129</v>
      </c>
      <c r="G49">
        <v>128</v>
      </c>
      <c r="H49">
        <v>125</v>
      </c>
      <c r="I49">
        <v>128</v>
      </c>
      <c r="J49">
        <v>127</v>
      </c>
      <c r="K49">
        <v>147</v>
      </c>
      <c r="L49">
        <v>160</v>
      </c>
    </row>
    <row r="50" spans="1:12">
      <c r="A50" s="1" t="s">
        <v>59</v>
      </c>
      <c r="B50">
        <v>348</v>
      </c>
      <c r="C50">
        <v>347</v>
      </c>
      <c r="D50">
        <v>336</v>
      </c>
      <c r="E50">
        <v>353</v>
      </c>
      <c r="F50">
        <v>355</v>
      </c>
      <c r="G50">
        <v>371</v>
      </c>
      <c r="H50">
        <v>404</v>
      </c>
      <c r="I50">
        <v>417</v>
      </c>
      <c r="J50">
        <v>436</v>
      </c>
      <c r="K50">
        <v>479</v>
      </c>
      <c r="L50">
        <v>483</v>
      </c>
    </row>
    <row r="51" spans="1:12">
      <c r="A51" s="1" t="s">
        <v>60</v>
      </c>
      <c r="B51">
        <v>28</v>
      </c>
      <c r="C51">
        <v>27</v>
      </c>
      <c r="D51">
        <v>24</v>
      </c>
      <c r="E51">
        <v>26</v>
      </c>
      <c r="F51">
        <v>29</v>
      </c>
      <c r="G51">
        <v>28</v>
      </c>
      <c r="H51">
        <v>33</v>
      </c>
      <c r="I51">
        <v>34</v>
      </c>
      <c r="J51">
        <v>34</v>
      </c>
      <c r="K51">
        <v>38</v>
      </c>
      <c r="L51">
        <v>38</v>
      </c>
    </row>
    <row r="52" spans="1:12">
      <c r="A52" s="1" t="s">
        <v>61</v>
      </c>
      <c r="B52">
        <v>320</v>
      </c>
      <c r="C52">
        <v>320</v>
      </c>
      <c r="D52">
        <v>312</v>
      </c>
      <c r="E52">
        <v>327</v>
      </c>
      <c r="F52">
        <v>326</v>
      </c>
      <c r="G52">
        <v>343</v>
      </c>
      <c r="H52">
        <v>371</v>
      </c>
      <c r="I52">
        <v>383</v>
      </c>
      <c r="J52">
        <v>402</v>
      </c>
      <c r="K52">
        <v>441</v>
      </c>
      <c r="L52">
        <v>445</v>
      </c>
    </row>
    <row r="53" spans="1:12">
      <c r="A53" s="1" t="s">
        <v>62</v>
      </c>
      <c r="B53">
        <v>54</v>
      </c>
      <c r="C53">
        <v>49</v>
      </c>
      <c r="D53">
        <v>48</v>
      </c>
      <c r="E53">
        <v>47</v>
      </c>
      <c r="F53">
        <v>47</v>
      </c>
      <c r="G53">
        <v>49</v>
      </c>
      <c r="H53">
        <v>49</v>
      </c>
      <c r="I53">
        <v>52</v>
      </c>
      <c r="J53">
        <v>55</v>
      </c>
      <c r="K53">
        <v>55</v>
      </c>
      <c r="L53">
        <v>55</v>
      </c>
    </row>
    <row r="54" spans="1:12">
      <c r="A54" s="1" t="s">
        <v>63</v>
      </c>
      <c r="B54">
        <v>5</v>
      </c>
      <c r="C54">
        <v>5</v>
      </c>
      <c r="D54">
        <v>5</v>
      </c>
      <c r="E54">
        <v>5</v>
      </c>
      <c r="F54">
        <v>7</v>
      </c>
      <c r="G54">
        <v>8</v>
      </c>
      <c r="H54">
        <v>8</v>
      </c>
      <c r="I54">
        <v>8</v>
      </c>
      <c r="J54">
        <v>9</v>
      </c>
      <c r="K54">
        <v>9</v>
      </c>
      <c r="L54">
        <v>9</v>
      </c>
    </row>
    <row r="55" spans="1:12">
      <c r="A55" s="1" t="s">
        <v>64</v>
      </c>
      <c r="B55">
        <v>49</v>
      </c>
      <c r="C55">
        <v>44</v>
      </c>
      <c r="D55">
        <v>43</v>
      </c>
      <c r="E55">
        <v>42</v>
      </c>
      <c r="F55">
        <v>40</v>
      </c>
      <c r="G55">
        <v>41</v>
      </c>
      <c r="H55">
        <v>41</v>
      </c>
      <c r="I55">
        <v>44</v>
      </c>
      <c r="J55">
        <v>46</v>
      </c>
      <c r="K55">
        <v>46</v>
      </c>
      <c r="L55">
        <v>46</v>
      </c>
    </row>
    <row r="56" spans="1:12">
      <c r="A56" s="1" t="s">
        <v>65</v>
      </c>
      <c r="B56">
        <v>295</v>
      </c>
      <c r="C56">
        <v>292</v>
      </c>
      <c r="D56">
        <v>294</v>
      </c>
      <c r="E56">
        <v>306</v>
      </c>
      <c r="F56">
        <v>301</v>
      </c>
      <c r="G56">
        <v>313</v>
      </c>
      <c r="H56">
        <v>316</v>
      </c>
      <c r="I56">
        <v>331</v>
      </c>
      <c r="J56">
        <v>352</v>
      </c>
      <c r="K56">
        <v>353</v>
      </c>
      <c r="L56">
        <v>350</v>
      </c>
    </row>
    <row r="57" spans="1:12">
      <c r="A57" s="1" t="s">
        <v>66</v>
      </c>
      <c r="B57">
        <v>278</v>
      </c>
      <c r="C57">
        <v>272</v>
      </c>
      <c r="D57">
        <v>274</v>
      </c>
      <c r="E57">
        <v>279</v>
      </c>
      <c r="F57">
        <v>276</v>
      </c>
      <c r="G57">
        <v>291</v>
      </c>
      <c r="H57">
        <v>293</v>
      </c>
      <c r="I57">
        <v>304</v>
      </c>
      <c r="J57">
        <v>318</v>
      </c>
      <c r="K57">
        <v>319</v>
      </c>
      <c r="L57">
        <v>317</v>
      </c>
    </row>
    <row r="58" spans="1:12">
      <c r="A58" s="1" t="s">
        <v>67</v>
      </c>
      <c r="B58">
        <v>17</v>
      </c>
      <c r="C58">
        <v>20</v>
      </c>
      <c r="D58">
        <v>20</v>
      </c>
      <c r="E58">
        <v>27</v>
      </c>
      <c r="F58">
        <v>25</v>
      </c>
      <c r="G58">
        <v>22</v>
      </c>
      <c r="H58">
        <v>23</v>
      </c>
      <c r="I58">
        <v>27</v>
      </c>
      <c r="J58">
        <v>34</v>
      </c>
      <c r="K58">
        <v>34</v>
      </c>
      <c r="L58">
        <v>33</v>
      </c>
    </row>
    <row r="59" spans="1:12">
      <c r="A59" s="1" t="s">
        <v>68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137</v>
      </c>
      <c r="C62">
        <v>128</v>
      </c>
      <c r="D62">
        <v>130</v>
      </c>
      <c r="E62">
        <v>133</v>
      </c>
      <c r="F62">
        <v>131</v>
      </c>
      <c r="G62">
        <v>131</v>
      </c>
      <c r="H62">
        <v>127</v>
      </c>
      <c r="I62">
        <v>138</v>
      </c>
      <c r="J62">
        <v>133</v>
      </c>
      <c r="K62">
        <v>136</v>
      </c>
      <c r="L62">
        <v>134</v>
      </c>
    </row>
    <row r="63" spans="1:12">
      <c r="A63" s="1" t="s">
        <v>72</v>
      </c>
      <c r="B63">
        <v>57</v>
      </c>
      <c r="C63">
        <v>51</v>
      </c>
      <c r="D63">
        <v>53</v>
      </c>
      <c r="E63">
        <v>59</v>
      </c>
      <c r="F63">
        <v>59</v>
      </c>
      <c r="G63">
        <v>59</v>
      </c>
      <c r="H63">
        <v>57</v>
      </c>
      <c r="I63">
        <v>64</v>
      </c>
      <c r="J63">
        <v>62</v>
      </c>
      <c r="K63">
        <v>60</v>
      </c>
      <c r="L63">
        <v>57</v>
      </c>
    </row>
    <row r="64" spans="1:12">
      <c r="A64" s="1" t="s">
        <v>73</v>
      </c>
      <c r="B64">
        <v>6</v>
      </c>
      <c r="C64">
        <v>4</v>
      </c>
      <c r="D64">
        <v>4</v>
      </c>
      <c r="E64">
        <v>3</v>
      </c>
      <c r="F64">
        <v>2</v>
      </c>
      <c r="G64">
        <v>2</v>
      </c>
      <c r="H64">
        <v>3</v>
      </c>
      <c r="I64">
        <v>2</v>
      </c>
      <c r="J64">
        <v>1</v>
      </c>
      <c r="K64">
        <v>2</v>
      </c>
      <c r="L64">
        <v>1</v>
      </c>
    </row>
    <row r="65" spans="1:12">
      <c r="A65" s="1" t="s">
        <v>74</v>
      </c>
      <c r="B65">
        <v>15</v>
      </c>
      <c r="C65">
        <v>15</v>
      </c>
      <c r="D65">
        <v>15</v>
      </c>
      <c r="E65">
        <v>15</v>
      </c>
      <c r="F65">
        <v>15</v>
      </c>
      <c r="G65">
        <v>15</v>
      </c>
      <c r="H65">
        <v>17</v>
      </c>
      <c r="I65">
        <v>19</v>
      </c>
      <c r="J65">
        <v>18</v>
      </c>
      <c r="K65">
        <v>18</v>
      </c>
      <c r="L65">
        <v>20</v>
      </c>
    </row>
    <row r="66" spans="1:12">
      <c r="A66" s="1" t="s">
        <v>75</v>
      </c>
      <c r="B66">
        <v>30</v>
      </c>
      <c r="C66">
        <v>29</v>
      </c>
      <c r="D66">
        <v>27</v>
      </c>
      <c r="E66">
        <v>24</v>
      </c>
      <c r="F66">
        <v>25</v>
      </c>
      <c r="G66">
        <v>26</v>
      </c>
      <c r="H66">
        <v>22</v>
      </c>
      <c r="I66">
        <v>28</v>
      </c>
      <c r="J66">
        <v>26</v>
      </c>
      <c r="K66">
        <v>26</v>
      </c>
      <c r="L66">
        <v>25</v>
      </c>
    </row>
    <row r="67" spans="1:12">
      <c r="A67" s="1" t="s">
        <v>76</v>
      </c>
      <c r="B67">
        <v>22</v>
      </c>
      <c r="C67">
        <v>23</v>
      </c>
      <c r="D67">
        <v>26</v>
      </c>
      <c r="E67">
        <v>27</v>
      </c>
      <c r="F67">
        <v>24</v>
      </c>
      <c r="G67">
        <v>23</v>
      </c>
      <c r="H67">
        <v>22</v>
      </c>
      <c r="I67">
        <v>18</v>
      </c>
      <c r="J67">
        <v>19</v>
      </c>
      <c r="K67">
        <v>23</v>
      </c>
      <c r="L67">
        <v>24</v>
      </c>
    </row>
    <row r="68" spans="1:12">
      <c r="A68" s="1" t="s">
        <v>77</v>
      </c>
      <c r="B68">
        <v>7</v>
      </c>
      <c r="C68">
        <v>6</v>
      </c>
      <c r="D68">
        <v>5</v>
      </c>
      <c r="E68">
        <v>5</v>
      </c>
      <c r="F68">
        <v>6</v>
      </c>
      <c r="G68">
        <v>6</v>
      </c>
      <c r="H68">
        <v>6</v>
      </c>
      <c r="I68">
        <v>7</v>
      </c>
      <c r="J68">
        <v>7</v>
      </c>
      <c r="K68">
        <v>7</v>
      </c>
      <c r="L68">
        <v>7</v>
      </c>
    </row>
    <row r="69" spans="1:12">
      <c r="A69" s="1" t="s">
        <v>78</v>
      </c>
      <c r="B69">
        <v>18</v>
      </c>
      <c r="C69">
        <v>16</v>
      </c>
      <c r="D69">
        <v>18</v>
      </c>
      <c r="E69">
        <v>15</v>
      </c>
      <c r="F69">
        <v>16</v>
      </c>
      <c r="G69">
        <v>15</v>
      </c>
      <c r="H69">
        <v>13</v>
      </c>
      <c r="I69">
        <v>14</v>
      </c>
      <c r="J69">
        <v>15</v>
      </c>
      <c r="K69">
        <v>16</v>
      </c>
      <c r="L69">
        <v>15</v>
      </c>
    </row>
    <row r="70" spans="1:12">
      <c r="A70" s="1" t="s">
        <v>79</v>
      </c>
      <c r="B70">
        <v>9</v>
      </c>
      <c r="C70">
        <v>8</v>
      </c>
      <c r="D70">
        <v>8</v>
      </c>
      <c r="E70">
        <v>7</v>
      </c>
      <c r="F70">
        <v>7</v>
      </c>
      <c r="G70">
        <v>7</v>
      </c>
      <c r="H70">
        <v>6</v>
      </c>
      <c r="I70">
        <v>6</v>
      </c>
      <c r="J70">
        <v>5</v>
      </c>
      <c r="K70">
        <v>6</v>
      </c>
      <c r="L70">
        <v>5</v>
      </c>
    </row>
    <row r="71" spans="1:12">
      <c r="A71" s="1" t="s">
        <v>80</v>
      </c>
      <c r="B71">
        <v>9</v>
      </c>
      <c r="C71">
        <v>8</v>
      </c>
      <c r="D71">
        <v>10</v>
      </c>
      <c r="E71">
        <v>8</v>
      </c>
      <c r="F71">
        <v>9</v>
      </c>
      <c r="G71">
        <v>8</v>
      </c>
      <c r="H71">
        <v>7</v>
      </c>
      <c r="I71">
        <v>8</v>
      </c>
      <c r="J71">
        <v>10</v>
      </c>
      <c r="K71">
        <v>10</v>
      </c>
      <c r="L71">
        <v>10</v>
      </c>
    </row>
    <row r="72" spans="1:12">
      <c r="A72" s="1" t="s">
        <v>81</v>
      </c>
      <c r="B72">
        <v>166</v>
      </c>
      <c r="C72">
        <v>168</v>
      </c>
      <c r="D72">
        <v>172</v>
      </c>
      <c r="E72">
        <v>175</v>
      </c>
      <c r="F72">
        <v>180</v>
      </c>
      <c r="G72">
        <v>187</v>
      </c>
      <c r="H72">
        <v>196</v>
      </c>
      <c r="I72">
        <v>196</v>
      </c>
      <c r="J72">
        <v>189</v>
      </c>
      <c r="K72">
        <v>185</v>
      </c>
      <c r="L72">
        <v>185</v>
      </c>
    </row>
    <row r="73" spans="1:12">
      <c r="A73" s="1" t="s">
        <v>82</v>
      </c>
      <c r="B73">
        <v>23</v>
      </c>
      <c r="C73">
        <v>24</v>
      </c>
      <c r="D73">
        <v>27</v>
      </c>
      <c r="E73">
        <v>27</v>
      </c>
      <c r="F73">
        <v>28</v>
      </c>
      <c r="G73">
        <v>28</v>
      </c>
      <c r="H73">
        <v>28</v>
      </c>
      <c r="I73">
        <v>29</v>
      </c>
      <c r="J73">
        <v>29</v>
      </c>
      <c r="K73">
        <v>30</v>
      </c>
      <c r="L73">
        <v>27</v>
      </c>
    </row>
    <row r="74" spans="1:12">
      <c r="A74" s="1" t="s">
        <v>83</v>
      </c>
      <c r="B74">
        <v>143</v>
      </c>
      <c r="C74">
        <v>144</v>
      </c>
      <c r="D74">
        <v>145</v>
      </c>
      <c r="E74">
        <v>148</v>
      </c>
      <c r="F74">
        <v>152</v>
      </c>
      <c r="G74">
        <v>159</v>
      </c>
      <c r="H74">
        <v>168</v>
      </c>
      <c r="I74">
        <v>167</v>
      </c>
      <c r="J74">
        <v>160</v>
      </c>
      <c r="K74">
        <v>155</v>
      </c>
      <c r="L74">
        <v>158</v>
      </c>
    </row>
    <row r="75" spans="1:12">
      <c r="A75" s="1" t="s">
        <v>84</v>
      </c>
      <c r="B75">
        <v>241</v>
      </c>
      <c r="C75">
        <v>238</v>
      </c>
      <c r="D75">
        <v>247</v>
      </c>
      <c r="E75">
        <v>254</v>
      </c>
      <c r="F75">
        <v>265</v>
      </c>
      <c r="G75">
        <v>267</v>
      </c>
      <c r="H75">
        <v>282</v>
      </c>
      <c r="I75">
        <v>275</v>
      </c>
      <c r="J75">
        <v>308</v>
      </c>
      <c r="K75">
        <v>306</v>
      </c>
      <c r="L75">
        <v>313</v>
      </c>
    </row>
    <row r="76" spans="1:12">
      <c r="A76" s="1" t="s">
        <v>85</v>
      </c>
      <c r="B76">
        <v>31</v>
      </c>
      <c r="C76">
        <v>32</v>
      </c>
      <c r="D76">
        <v>30</v>
      </c>
      <c r="E76">
        <v>32</v>
      </c>
      <c r="F76">
        <v>32</v>
      </c>
      <c r="G76">
        <v>30</v>
      </c>
      <c r="H76">
        <v>35</v>
      </c>
      <c r="I76">
        <v>33</v>
      </c>
      <c r="J76">
        <v>37</v>
      </c>
      <c r="K76">
        <v>38</v>
      </c>
      <c r="L76">
        <v>39</v>
      </c>
    </row>
    <row r="77" spans="1:12">
      <c r="A77" s="1" t="s">
        <v>86</v>
      </c>
      <c r="B77">
        <v>0</v>
      </c>
      <c r="C77">
        <v>1</v>
      </c>
      <c r="D77">
        <v>1</v>
      </c>
      <c r="E77">
        <v>2</v>
      </c>
      <c r="F77">
        <v>2</v>
      </c>
      <c r="G77">
        <v>4</v>
      </c>
      <c r="H77">
        <v>1</v>
      </c>
      <c r="I77">
        <v>1</v>
      </c>
      <c r="J77">
        <v>3</v>
      </c>
      <c r="K77">
        <v>3</v>
      </c>
      <c r="L77">
        <v>3</v>
      </c>
    </row>
    <row r="78" spans="1:12">
      <c r="A78" s="1" t="s">
        <v>87</v>
      </c>
      <c r="B78">
        <v>13</v>
      </c>
      <c r="C78">
        <v>13</v>
      </c>
      <c r="D78">
        <v>14</v>
      </c>
      <c r="E78">
        <v>15</v>
      </c>
      <c r="F78">
        <v>17</v>
      </c>
      <c r="G78">
        <v>17</v>
      </c>
      <c r="H78">
        <v>19</v>
      </c>
      <c r="I78">
        <v>20</v>
      </c>
      <c r="J78">
        <v>28</v>
      </c>
      <c r="K78">
        <v>29</v>
      </c>
      <c r="L78">
        <v>27</v>
      </c>
    </row>
    <row r="79" spans="1:12">
      <c r="A79" s="1" t="s">
        <v>88</v>
      </c>
      <c r="B79">
        <v>18</v>
      </c>
      <c r="C79">
        <v>16</v>
      </c>
      <c r="D79">
        <v>17</v>
      </c>
      <c r="E79">
        <v>21</v>
      </c>
      <c r="F79">
        <v>23</v>
      </c>
      <c r="G79">
        <v>23</v>
      </c>
      <c r="H79">
        <v>24</v>
      </c>
      <c r="I79">
        <v>22</v>
      </c>
      <c r="J79">
        <v>23</v>
      </c>
      <c r="K79">
        <v>24</v>
      </c>
      <c r="L79">
        <v>27</v>
      </c>
    </row>
    <row r="80" spans="1:12">
      <c r="A80" s="1" t="s">
        <v>89</v>
      </c>
      <c r="B80">
        <v>7</v>
      </c>
      <c r="C80">
        <v>9</v>
      </c>
      <c r="D80">
        <v>10</v>
      </c>
      <c r="E80">
        <v>10</v>
      </c>
      <c r="F80">
        <v>11</v>
      </c>
      <c r="G80">
        <v>9</v>
      </c>
      <c r="H80">
        <v>9</v>
      </c>
      <c r="I80">
        <v>8</v>
      </c>
      <c r="J80">
        <v>9</v>
      </c>
      <c r="K80">
        <v>8</v>
      </c>
      <c r="L80">
        <v>8</v>
      </c>
    </row>
    <row r="81" spans="1:12">
      <c r="A81" s="1" t="s">
        <v>90</v>
      </c>
      <c r="B81">
        <v>88</v>
      </c>
      <c r="C81">
        <v>88</v>
      </c>
      <c r="D81">
        <v>92</v>
      </c>
      <c r="E81">
        <v>93</v>
      </c>
      <c r="F81">
        <v>99</v>
      </c>
      <c r="G81">
        <v>102</v>
      </c>
      <c r="H81">
        <v>107</v>
      </c>
      <c r="I81">
        <v>107</v>
      </c>
      <c r="J81">
        <v>111</v>
      </c>
      <c r="K81">
        <v>108</v>
      </c>
      <c r="L81">
        <v>111</v>
      </c>
    </row>
    <row r="82" spans="1:12">
      <c r="A82" s="1" t="s">
        <v>91</v>
      </c>
      <c r="B82">
        <v>75</v>
      </c>
      <c r="C82">
        <v>72</v>
      </c>
      <c r="D82">
        <v>76</v>
      </c>
      <c r="E82">
        <v>77</v>
      </c>
      <c r="F82">
        <v>77</v>
      </c>
      <c r="G82">
        <v>78</v>
      </c>
      <c r="H82">
        <v>78</v>
      </c>
      <c r="I82">
        <v>77</v>
      </c>
      <c r="J82">
        <v>87</v>
      </c>
      <c r="K82">
        <v>88</v>
      </c>
      <c r="L82">
        <v>90</v>
      </c>
    </row>
    <row r="83" spans="1:12">
      <c r="A83" s="1" t="s">
        <v>92</v>
      </c>
      <c r="B83">
        <v>9</v>
      </c>
      <c r="C83">
        <v>7</v>
      </c>
      <c r="D83">
        <v>7</v>
      </c>
      <c r="E83">
        <v>4</v>
      </c>
      <c r="F83">
        <v>4</v>
      </c>
      <c r="G83">
        <v>4</v>
      </c>
      <c r="H83">
        <v>9</v>
      </c>
      <c r="I83">
        <v>7</v>
      </c>
      <c r="J83">
        <v>10</v>
      </c>
      <c r="K83">
        <v>8</v>
      </c>
      <c r="L83">
        <v>8</v>
      </c>
    </row>
    <row r="84" spans="1:12">
      <c r="A84" s="1" t="s">
        <v>93</v>
      </c>
      <c r="B84">
        <v>63</v>
      </c>
      <c r="C84">
        <v>53</v>
      </c>
      <c r="D84">
        <v>49</v>
      </c>
      <c r="E84">
        <v>48</v>
      </c>
      <c r="F84">
        <v>48</v>
      </c>
      <c r="G84">
        <v>50</v>
      </c>
      <c r="H84">
        <v>56</v>
      </c>
      <c r="I84">
        <v>58</v>
      </c>
      <c r="J84">
        <v>66</v>
      </c>
      <c r="K84">
        <v>69</v>
      </c>
      <c r="L84">
        <v>73</v>
      </c>
    </row>
    <row r="85" spans="1:12">
      <c r="A85" s="1" t="s">
        <v>94</v>
      </c>
      <c r="B85">
        <v>18</v>
      </c>
      <c r="C85">
        <v>12</v>
      </c>
      <c r="D85">
        <v>9</v>
      </c>
      <c r="E85">
        <v>9</v>
      </c>
      <c r="F85">
        <v>11</v>
      </c>
      <c r="G85">
        <v>11</v>
      </c>
      <c r="H85">
        <v>12</v>
      </c>
      <c r="I85">
        <v>12</v>
      </c>
      <c r="J85">
        <v>15</v>
      </c>
      <c r="K85">
        <v>14</v>
      </c>
      <c r="L85">
        <v>14</v>
      </c>
    </row>
    <row r="86" spans="1:12">
      <c r="A86" s="1" t="s">
        <v>95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5</v>
      </c>
    </row>
    <row r="87" spans="1:12">
      <c r="A87" s="1" t="s">
        <v>96</v>
      </c>
      <c r="B87">
        <v>9</v>
      </c>
      <c r="C87">
        <v>6</v>
      </c>
      <c r="D87">
        <v>5</v>
      </c>
      <c r="E87">
        <v>7</v>
      </c>
      <c r="F87">
        <v>7</v>
      </c>
      <c r="G87">
        <v>7</v>
      </c>
      <c r="H87">
        <v>11</v>
      </c>
      <c r="I87">
        <v>11</v>
      </c>
      <c r="J87">
        <v>13</v>
      </c>
      <c r="K87">
        <v>12</v>
      </c>
      <c r="L87">
        <v>13</v>
      </c>
    </row>
    <row r="88" spans="1:12">
      <c r="A88" s="1" t="s">
        <v>97</v>
      </c>
      <c r="B88">
        <v>9</v>
      </c>
      <c r="C88">
        <v>10</v>
      </c>
      <c r="D88">
        <v>10</v>
      </c>
      <c r="E88">
        <v>7</v>
      </c>
      <c r="F88">
        <v>8</v>
      </c>
      <c r="G88">
        <v>9</v>
      </c>
      <c r="H88">
        <v>10</v>
      </c>
      <c r="I88">
        <v>11</v>
      </c>
      <c r="J88">
        <v>10</v>
      </c>
      <c r="K88">
        <v>13</v>
      </c>
      <c r="L88">
        <v>14</v>
      </c>
    </row>
    <row r="89" spans="1:12">
      <c r="A89" s="1" t="s">
        <v>98</v>
      </c>
      <c r="B89">
        <v>22</v>
      </c>
      <c r="C89">
        <v>20</v>
      </c>
      <c r="D89">
        <v>20</v>
      </c>
      <c r="E89">
        <v>20</v>
      </c>
      <c r="F89">
        <v>17</v>
      </c>
      <c r="G89">
        <v>18</v>
      </c>
      <c r="H89">
        <v>19</v>
      </c>
      <c r="I89">
        <v>20</v>
      </c>
      <c r="J89">
        <v>24</v>
      </c>
      <c r="K89">
        <v>26</v>
      </c>
      <c r="L89">
        <v>27</v>
      </c>
    </row>
    <row r="90" spans="1:12">
      <c r="A90" s="1" t="s">
        <v>99</v>
      </c>
      <c r="B90">
        <v>1243</v>
      </c>
      <c r="C90">
        <v>1261</v>
      </c>
      <c r="D90">
        <v>1269</v>
      </c>
      <c r="E90">
        <v>1338</v>
      </c>
      <c r="F90">
        <v>1365</v>
      </c>
      <c r="G90">
        <v>1401</v>
      </c>
      <c r="H90">
        <v>1436</v>
      </c>
      <c r="I90">
        <v>1527</v>
      </c>
      <c r="J90">
        <v>1612</v>
      </c>
      <c r="K90">
        <v>1724</v>
      </c>
      <c r="L90">
        <v>1779</v>
      </c>
    </row>
    <row r="91" spans="1:12">
      <c r="A91" s="1" t="s">
        <v>100</v>
      </c>
      <c r="B91">
        <v>626</v>
      </c>
      <c r="C91">
        <v>622</v>
      </c>
      <c r="D91">
        <v>604</v>
      </c>
      <c r="E91">
        <v>639</v>
      </c>
      <c r="F91">
        <v>650</v>
      </c>
      <c r="G91">
        <v>665</v>
      </c>
      <c r="H91">
        <v>683</v>
      </c>
      <c r="I91">
        <v>723</v>
      </c>
      <c r="J91">
        <v>763</v>
      </c>
      <c r="K91">
        <v>817</v>
      </c>
      <c r="L91">
        <v>824</v>
      </c>
    </row>
    <row r="92" spans="1:12">
      <c r="A92" s="1" t="s">
        <v>101</v>
      </c>
      <c r="B92">
        <v>48</v>
      </c>
      <c r="C92">
        <v>56</v>
      </c>
      <c r="D92">
        <v>55</v>
      </c>
      <c r="E92">
        <v>63</v>
      </c>
      <c r="F92">
        <v>64</v>
      </c>
      <c r="G92">
        <v>70</v>
      </c>
      <c r="H92">
        <v>80</v>
      </c>
      <c r="I92">
        <v>83</v>
      </c>
      <c r="J92">
        <v>94</v>
      </c>
      <c r="K92">
        <v>86</v>
      </c>
      <c r="L92">
        <v>77</v>
      </c>
    </row>
    <row r="93" spans="1:12">
      <c r="A93" s="1" t="s">
        <v>102</v>
      </c>
      <c r="B93">
        <v>2</v>
      </c>
      <c r="C93">
        <v>3</v>
      </c>
      <c r="D93">
        <v>3</v>
      </c>
      <c r="E93">
        <v>2</v>
      </c>
      <c r="F93">
        <v>3</v>
      </c>
      <c r="G93">
        <v>2</v>
      </c>
      <c r="H93">
        <v>2</v>
      </c>
      <c r="I93">
        <v>2</v>
      </c>
      <c r="J93">
        <v>1</v>
      </c>
      <c r="K93">
        <v>1</v>
      </c>
      <c r="L93">
        <v>1</v>
      </c>
    </row>
    <row r="94" spans="1:12">
      <c r="A94" s="1" t="s">
        <v>103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</row>
    <row r="95" spans="1:12">
      <c r="A95" s="1" t="s">
        <v>104</v>
      </c>
      <c r="B95">
        <v>79</v>
      </c>
      <c r="C95">
        <v>78</v>
      </c>
      <c r="D95">
        <v>81</v>
      </c>
      <c r="E95">
        <v>75</v>
      </c>
      <c r="F95">
        <v>76</v>
      </c>
      <c r="G95">
        <v>79</v>
      </c>
      <c r="H95">
        <v>77</v>
      </c>
      <c r="I95">
        <v>79</v>
      </c>
      <c r="J95">
        <v>86</v>
      </c>
      <c r="K95">
        <v>77</v>
      </c>
      <c r="L95">
        <v>85</v>
      </c>
    </row>
    <row r="96" spans="1:12">
      <c r="A96" s="1" t="s">
        <v>105</v>
      </c>
      <c r="B96">
        <v>297</v>
      </c>
      <c r="C96">
        <v>312</v>
      </c>
      <c r="D96">
        <v>326</v>
      </c>
      <c r="E96">
        <v>344</v>
      </c>
      <c r="F96">
        <v>354</v>
      </c>
      <c r="G96">
        <v>357</v>
      </c>
      <c r="H96">
        <v>353</v>
      </c>
      <c r="I96">
        <v>381</v>
      </c>
      <c r="J96">
        <v>390</v>
      </c>
      <c r="K96">
        <v>468</v>
      </c>
      <c r="L96">
        <v>505</v>
      </c>
    </row>
    <row r="97" spans="1:25">
      <c r="A97" s="1" t="s">
        <v>106</v>
      </c>
      <c r="B97">
        <v>82</v>
      </c>
      <c r="C97">
        <v>82</v>
      </c>
      <c r="D97">
        <v>91</v>
      </c>
      <c r="E97">
        <v>103</v>
      </c>
      <c r="F97">
        <v>99</v>
      </c>
      <c r="G97">
        <v>109</v>
      </c>
      <c r="H97">
        <v>122</v>
      </c>
      <c r="I97">
        <v>127</v>
      </c>
      <c r="J97">
        <v>139</v>
      </c>
      <c r="K97">
        <v>119</v>
      </c>
      <c r="L97">
        <v>127</v>
      </c>
    </row>
    <row r="98" spans="1:25">
      <c r="A98" s="1" t="s">
        <v>107</v>
      </c>
      <c r="B98">
        <v>108</v>
      </c>
      <c r="C98">
        <v>107</v>
      </c>
      <c r="D98">
        <v>108</v>
      </c>
      <c r="E98">
        <v>111</v>
      </c>
      <c r="F98">
        <v>118</v>
      </c>
      <c r="G98">
        <v>118</v>
      </c>
      <c r="H98">
        <v>118</v>
      </c>
      <c r="I98">
        <v>131</v>
      </c>
      <c r="J98">
        <v>138</v>
      </c>
      <c r="K98">
        <v>155</v>
      </c>
      <c r="L98">
        <v>160</v>
      </c>
    </row>
    <row r="99" spans="1:25">
      <c r="A99" s="1" t="s">
        <v>108</v>
      </c>
      <c r="B99">
        <v>90</v>
      </c>
      <c r="C99">
        <v>91</v>
      </c>
      <c r="D99">
        <v>91</v>
      </c>
      <c r="E99">
        <v>95</v>
      </c>
      <c r="F99">
        <v>94</v>
      </c>
      <c r="G99">
        <v>98</v>
      </c>
      <c r="H99">
        <v>105</v>
      </c>
      <c r="I99">
        <v>111</v>
      </c>
      <c r="J99">
        <v>108</v>
      </c>
      <c r="K99">
        <v>111</v>
      </c>
      <c r="L99">
        <v>117</v>
      </c>
    </row>
    <row r="100" spans="1:25">
      <c r="A100" s="1" t="s">
        <v>109</v>
      </c>
      <c r="B100">
        <v>32</v>
      </c>
      <c r="C100">
        <v>30</v>
      </c>
      <c r="D100">
        <v>31</v>
      </c>
      <c r="E100">
        <v>32</v>
      </c>
      <c r="F100">
        <v>32</v>
      </c>
      <c r="G100">
        <v>33</v>
      </c>
      <c r="H100">
        <v>33</v>
      </c>
      <c r="I100">
        <v>34</v>
      </c>
      <c r="J100">
        <v>37</v>
      </c>
      <c r="K100">
        <v>33</v>
      </c>
      <c r="L100">
        <v>34</v>
      </c>
    </row>
    <row r="101" spans="1:25">
      <c r="A101" s="1" t="s">
        <v>110</v>
      </c>
      <c r="B101">
        <v>10</v>
      </c>
      <c r="C101">
        <v>10</v>
      </c>
      <c r="D101">
        <v>10</v>
      </c>
      <c r="E101">
        <v>12</v>
      </c>
      <c r="F101">
        <v>12</v>
      </c>
      <c r="G101">
        <v>15</v>
      </c>
      <c r="H101">
        <v>15</v>
      </c>
      <c r="I101">
        <v>14</v>
      </c>
      <c r="J101">
        <v>14</v>
      </c>
      <c r="K101">
        <v>14</v>
      </c>
      <c r="L101">
        <v>14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12</v>
      </c>
      <c r="C102">
        <v>12</v>
      </c>
      <c r="D102">
        <v>13</v>
      </c>
      <c r="E102">
        <v>14</v>
      </c>
      <c r="F102">
        <v>14</v>
      </c>
      <c r="G102">
        <v>15</v>
      </c>
      <c r="H102">
        <v>19</v>
      </c>
      <c r="I102">
        <v>20</v>
      </c>
      <c r="J102">
        <v>18</v>
      </c>
      <c r="K102">
        <v>21</v>
      </c>
      <c r="L102">
        <v>22</v>
      </c>
      <c r="M102" t="s">
        <v>6</v>
      </c>
      <c r="N102">
        <f t="shared" ref="N102:N110" si="30">N19</f>
        <v>15870</v>
      </c>
      <c r="O102">
        <f t="shared" ref="O102:O110" si="31">O19</f>
        <v>15836</v>
      </c>
      <c r="P102">
        <f t="shared" ref="P102:P110" si="32">P19</f>
        <v>15268</v>
      </c>
      <c r="Q102">
        <f t="shared" ref="Q102:Q110" si="33">Q19</f>
        <v>14694</v>
      </c>
      <c r="R102">
        <f t="shared" ref="R102:R110" si="34">R19</f>
        <v>14286</v>
      </c>
      <c r="S102">
        <f t="shared" ref="S102:S110" si="35">S19</f>
        <v>13790</v>
      </c>
      <c r="T102">
        <f t="shared" ref="T102:T110" si="36">T19</f>
        <v>13468</v>
      </c>
      <c r="U102">
        <f t="shared" ref="U102:U110" si="37">U19</f>
        <v>13354</v>
      </c>
      <c r="V102">
        <f t="shared" ref="V102:V110" si="38">V19</f>
        <v>13026</v>
      </c>
      <c r="W102">
        <f t="shared" ref="W102:W110" si="39">W19</f>
        <v>13158</v>
      </c>
    </row>
    <row r="103" spans="1:25">
      <c r="A103" s="1" t="s">
        <v>112</v>
      </c>
      <c r="B103">
        <v>5</v>
      </c>
      <c r="C103">
        <v>7</v>
      </c>
      <c r="D103">
        <v>8</v>
      </c>
      <c r="E103">
        <v>7</v>
      </c>
      <c r="F103">
        <v>7</v>
      </c>
      <c r="G103">
        <v>6</v>
      </c>
      <c r="H103">
        <v>8</v>
      </c>
      <c r="I103">
        <v>8</v>
      </c>
      <c r="J103">
        <v>8</v>
      </c>
      <c r="K103">
        <v>7</v>
      </c>
      <c r="L103">
        <v>7</v>
      </c>
      <c r="M103" t="s">
        <v>8</v>
      </c>
      <c r="N103">
        <f t="shared" si="30"/>
        <v>37362</v>
      </c>
      <c r="O103">
        <f t="shared" si="31"/>
        <v>33848</v>
      </c>
      <c r="P103">
        <f t="shared" si="32"/>
        <v>31384</v>
      </c>
      <c r="Q103">
        <f t="shared" si="33"/>
        <v>29632</v>
      </c>
      <c r="R103">
        <f t="shared" si="34"/>
        <v>28256</v>
      </c>
      <c r="S103">
        <f t="shared" si="35"/>
        <v>26364</v>
      </c>
      <c r="T103">
        <f t="shared" si="36"/>
        <v>25422</v>
      </c>
      <c r="U103">
        <f t="shared" si="37"/>
        <v>25192</v>
      </c>
      <c r="V103">
        <f t="shared" si="38"/>
        <v>24844</v>
      </c>
      <c r="W103">
        <f t="shared" si="39"/>
        <v>24350</v>
      </c>
    </row>
    <row r="104" spans="1:25">
      <c r="A104" s="1" t="s">
        <v>113</v>
      </c>
      <c r="B104">
        <v>24</v>
      </c>
      <c r="C104">
        <v>26</v>
      </c>
      <c r="D104">
        <v>23</v>
      </c>
      <c r="E104">
        <v>22</v>
      </c>
      <c r="F104">
        <v>23</v>
      </c>
      <c r="G104">
        <v>22</v>
      </c>
      <c r="H104">
        <v>23</v>
      </c>
      <c r="I104">
        <v>25</v>
      </c>
      <c r="J104">
        <v>22</v>
      </c>
      <c r="K104">
        <v>23</v>
      </c>
      <c r="L104">
        <v>27</v>
      </c>
      <c r="M104" t="s">
        <v>10</v>
      </c>
      <c r="N104">
        <f t="shared" si="30"/>
        <v>73020</v>
      </c>
      <c r="O104">
        <f t="shared" si="31"/>
        <v>72338</v>
      </c>
      <c r="P104">
        <f t="shared" si="32"/>
        <v>71378</v>
      </c>
      <c r="Q104">
        <f t="shared" si="33"/>
        <v>70238</v>
      </c>
      <c r="R104">
        <f t="shared" si="34"/>
        <v>68956</v>
      </c>
      <c r="S104">
        <f t="shared" si="35"/>
        <v>68448</v>
      </c>
      <c r="T104">
        <f t="shared" si="36"/>
        <v>67608</v>
      </c>
      <c r="U104">
        <f t="shared" si="37"/>
        <v>67678</v>
      </c>
      <c r="V104">
        <f t="shared" si="38"/>
        <v>66762</v>
      </c>
      <c r="W104">
        <f t="shared" si="39"/>
        <v>66218</v>
      </c>
    </row>
    <row r="105" spans="1:25">
      <c r="A105" s="1" t="s">
        <v>114</v>
      </c>
      <c r="B105">
        <v>7</v>
      </c>
      <c r="C105">
        <v>6</v>
      </c>
      <c r="D105">
        <v>6</v>
      </c>
      <c r="E105">
        <v>7</v>
      </c>
      <c r="F105">
        <v>5</v>
      </c>
      <c r="G105">
        <v>6</v>
      </c>
      <c r="H105">
        <v>6</v>
      </c>
      <c r="I105">
        <v>8</v>
      </c>
      <c r="J105">
        <v>6</v>
      </c>
      <c r="K105">
        <v>7</v>
      </c>
      <c r="L105">
        <v>8</v>
      </c>
      <c r="M105" t="s">
        <v>12</v>
      </c>
      <c r="N105">
        <f t="shared" si="30"/>
        <v>1884</v>
      </c>
      <c r="O105">
        <f t="shared" si="31"/>
        <v>1936</v>
      </c>
      <c r="P105">
        <f t="shared" si="32"/>
        <v>2022</v>
      </c>
      <c r="Q105">
        <f t="shared" si="33"/>
        <v>1996</v>
      </c>
      <c r="R105">
        <f t="shared" si="34"/>
        <v>1976</v>
      </c>
      <c r="S105">
        <f t="shared" si="35"/>
        <v>2030</v>
      </c>
      <c r="T105">
        <f t="shared" si="36"/>
        <v>2106</v>
      </c>
      <c r="U105">
        <f t="shared" si="37"/>
        <v>2248</v>
      </c>
      <c r="V105">
        <f t="shared" si="38"/>
        <v>2344</v>
      </c>
      <c r="W105">
        <f t="shared" si="39"/>
        <v>2528</v>
      </c>
    </row>
    <row r="106" spans="1:25">
      <c r="A106" s="1" t="s">
        <v>115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3</v>
      </c>
      <c r="K106">
        <v>6</v>
      </c>
      <c r="L106">
        <v>5</v>
      </c>
      <c r="M106" t="s">
        <v>14</v>
      </c>
      <c r="N106">
        <f t="shared" si="30"/>
        <v>3918</v>
      </c>
      <c r="O106">
        <f t="shared" si="31"/>
        <v>4004</v>
      </c>
      <c r="P106">
        <f t="shared" si="32"/>
        <v>4138</v>
      </c>
      <c r="Q106">
        <f t="shared" si="33"/>
        <v>4170</v>
      </c>
      <c r="R106">
        <f t="shared" si="34"/>
        <v>4200</v>
      </c>
      <c r="S106">
        <f t="shared" si="35"/>
        <v>4300</v>
      </c>
      <c r="T106">
        <f t="shared" si="36"/>
        <v>4134</v>
      </c>
      <c r="U106">
        <f t="shared" si="37"/>
        <v>4170</v>
      </c>
      <c r="V106">
        <f t="shared" si="38"/>
        <v>4314</v>
      </c>
      <c r="W106">
        <f t="shared" si="39"/>
        <v>4344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6946</v>
      </c>
      <c r="O107">
        <f t="shared" si="31"/>
        <v>7420</v>
      </c>
      <c r="P107">
        <f t="shared" si="32"/>
        <v>7822</v>
      </c>
      <c r="Q107">
        <f t="shared" si="33"/>
        <v>8186</v>
      </c>
      <c r="R107">
        <f t="shared" si="34"/>
        <v>8448</v>
      </c>
      <c r="S107">
        <f t="shared" si="35"/>
        <v>8582</v>
      </c>
      <c r="T107">
        <f t="shared" si="36"/>
        <v>9002</v>
      </c>
      <c r="U107">
        <f t="shared" si="37"/>
        <v>9464</v>
      </c>
      <c r="V107">
        <f t="shared" si="38"/>
        <v>9756</v>
      </c>
      <c r="W107">
        <f t="shared" si="39"/>
        <v>10292</v>
      </c>
    </row>
    <row r="108" spans="1:25">
      <c r="A108" s="1" t="s">
        <v>117</v>
      </c>
      <c r="B108">
        <v>116</v>
      </c>
      <c r="C108">
        <v>124</v>
      </c>
      <c r="D108">
        <v>123</v>
      </c>
      <c r="E108">
        <v>134</v>
      </c>
      <c r="F108">
        <v>129</v>
      </c>
      <c r="G108">
        <v>131</v>
      </c>
      <c r="H108">
        <v>143</v>
      </c>
      <c r="I108">
        <v>151</v>
      </c>
      <c r="J108">
        <v>159</v>
      </c>
      <c r="K108">
        <v>186</v>
      </c>
      <c r="L108">
        <v>196</v>
      </c>
      <c r="M108" t="s">
        <v>18</v>
      </c>
      <c r="N108">
        <f t="shared" si="30"/>
        <v>26382</v>
      </c>
      <c r="O108">
        <f t="shared" si="31"/>
        <v>26460</v>
      </c>
      <c r="P108">
        <f t="shared" si="32"/>
        <v>27356</v>
      </c>
      <c r="Q108">
        <f t="shared" si="33"/>
        <v>26976</v>
      </c>
      <c r="R108">
        <f t="shared" si="34"/>
        <v>26196</v>
      </c>
      <c r="S108">
        <f t="shared" si="35"/>
        <v>26434</v>
      </c>
      <c r="T108">
        <f t="shared" si="36"/>
        <v>26880</v>
      </c>
      <c r="U108">
        <f t="shared" si="37"/>
        <v>28050</v>
      </c>
      <c r="V108">
        <f t="shared" si="38"/>
        <v>29026</v>
      </c>
      <c r="W108">
        <f t="shared" si="39"/>
        <v>29402</v>
      </c>
    </row>
    <row r="109" spans="1:25">
      <c r="A109" s="1" t="s">
        <v>118</v>
      </c>
      <c r="B109">
        <v>45</v>
      </c>
      <c r="C109">
        <v>50</v>
      </c>
      <c r="D109">
        <v>51</v>
      </c>
      <c r="E109">
        <v>60</v>
      </c>
      <c r="F109">
        <v>57</v>
      </c>
      <c r="G109">
        <v>56</v>
      </c>
      <c r="H109">
        <v>64</v>
      </c>
      <c r="I109">
        <v>64</v>
      </c>
      <c r="J109">
        <v>59</v>
      </c>
      <c r="K109">
        <v>72</v>
      </c>
      <c r="L109">
        <v>79</v>
      </c>
      <c r="M109" t="s">
        <v>20</v>
      </c>
      <c r="N109">
        <f t="shared" si="30"/>
        <v>10478</v>
      </c>
      <c r="O109">
        <f t="shared" si="31"/>
        <v>10722</v>
      </c>
      <c r="P109">
        <f t="shared" si="32"/>
        <v>10870</v>
      </c>
      <c r="Q109">
        <f t="shared" si="33"/>
        <v>11632</v>
      </c>
      <c r="R109">
        <f t="shared" si="34"/>
        <v>11838</v>
      </c>
      <c r="S109">
        <f t="shared" si="35"/>
        <v>12042</v>
      </c>
      <c r="T109">
        <f t="shared" si="36"/>
        <v>12418</v>
      </c>
      <c r="U109">
        <f t="shared" si="37"/>
        <v>13370</v>
      </c>
      <c r="V109">
        <f t="shared" si="38"/>
        <v>13708</v>
      </c>
      <c r="W109">
        <f t="shared" si="39"/>
        <v>14170</v>
      </c>
    </row>
    <row r="110" spans="1:25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 t="s">
        <v>22</v>
      </c>
      <c r="N110">
        <f t="shared" si="30"/>
        <v>14002</v>
      </c>
      <c r="O110">
        <f t="shared" si="31"/>
        <v>14002</v>
      </c>
      <c r="P110">
        <f t="shared" si="32"/>
        <v>14172</v>
      </c>
      <c r="Q110">
        <f t="shared" si="33"/>
        <v>14192</v>
      </c>
      <c r="R110">
        <f t="shared" si="34"/>
        <v>14076</v>
      </c>
      <c r="S110">
        <f t="shared" si="35"/>
        <v>14144</v>
      </c>
      <c r="T110">
        <f t="shared" si="36"/>
        <v>15190</v>
      </c>
      <c r="U110">
        <f t="shared" si="37"/>
        <v>16220</v>
      </c>
      <c r="V110">
        <f t="shared" si="38"/>
        <v>16870</v>
      </c>
      <c r="W110">
        <f t="shared" si="39"/>
        <v>17344</v>
      </c>
    </row>
    <row r="111" spans="1:25">
      <c r="A111" s="1" t="s">
        <v>120</v>
      </c>
      <c r="B111">
        <v>25</v>
      </c>
      <c r="C111">
        <v>26</v>
      </c>
      <c r="D111">
        <v>25</v>
      </c>
      <c r="E111">
        <v>25</v>
      </c>
      <c r="F111">
        <v>28</v>
      </c>
      <c r="G111">
        <v>30</v>
      </c>
      <c r="H111">
        <v>29</v>
      </c>
      <c r="I111">
        <v>30</v>
      </c>
      <c r="J111">
        <v>34</v>
      </c>
      <c r="K111">
        <v>40</v>
      </c>
      <c r="L111">
        <v>40</v>
      </c>
    </row>
    <row r="112" spans="1:25" ht="38.25">
      <c r="A112" s="1" t="s">
        <v>121</v>
      </c>
      <c r="B112">
        <v>19</v>
      </c>
      <c r="C112">
        <v>20</v>
      </c>
      <c r="D112">
        <v>21</v>
      </c>
      <c r="E112">
        <v>20</v>
      </c>
      <c r="F112">
        <v>19</v>
      </c>
      <c r="G112">
        <v>18</v>
      </c>
      <c r="H112">
        <v>20</v>
      </c>
      <c r="I112">
        <v>22</v>
      </c>
      <c r="J112">
        <v>26</v>
      </c>
      <c r="K112">
        <v>27</v>
      </c>
      <c r="L112">
        <v>30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38.25">
      <c r="A113" s="1" t="s">
        <v>122</v>
      </c>
      <c r="B113">
        <v>13</v>
      </c>
      <c r="C113">
        <v>12</v>
      </c>
      <c r="D113">
        <v>14</v>
      </c>
      <c r="E113">
        <v>14</v>
      </c>
      <c r="F113">
        <v>11</v>
      </c>
      <c r="G113">
        <v>13</v>
      </c>
      <c r="H113">
        <v>14</v>
      </c>
      <c r="I113">
        <v>20</v>
      </c>
      <c r="J113">
        <v>21</v>
      </c>
      <c r="K113">
        <v>28</v>
      </c>
      <c r="L113">
        <v>27</v>
      </c>
      <c r="M113" s="37" t="s">
        <v>358</v>
      </c>
      <c r="N113" s="38">
        <f>SUM(N102:N104)</f>
        <v>126252</v>
      </c>
      <c r="O113" s="38">
        <f>SUM(R102:R104)</f>
        <v>111498</v>
      </c>
      <c r="P113" s="38">
        <f>SUM(W102:W104)</f>
        <v>103726</v>
      </c>
      <c r="Q113" s="38">
        <f t="shared" ref="Q113:Q116" si="40">((O113-N113)/(N113))+((P113-O113)/(O113))/2</f>
        <v>-0.15171415816184503</v>
      </c>
      <c r="R113" s="37" t="s">
        <v>358</v>
      </c>
      <c r="S113" s="38">
        <f>(N113*100)/N117</f>
        <v>66.49671866934932</v>
      </c>
      <c r="T113" s="38">
        <f>(O113*100)/O117</f>
        <v>62.557789846941063</v>
      </c>
      <c r="U113" s="38">
        <f>(P113*100)/P117</f>
        <v>57.053122559211467</v>
      </c>
      <c r="V113" s="36"/>
      <c r="W113" s="37" t="s">
        <v>358</v>
      </c>
      <c r="X113" s="38">
        <f t="shared" ref="X113:X115" si="41">(O113-N113)/N113</f>
        <v>-0.11686151506510788</v>
      </c>
      <c r="Y113" s="38">
        <f t="shared" ref="Y113:Y115" si="42">(P113-O113)/O113</f>
        <v>-6.9705286193474325E-2</v>
      </c>
    </row>
    <row r="114" spans="1:25" ht="76.5">
      <c r="A114" s="1" t="s">
        <v>123</v>
      </c>
      <c r="B114">
        <v>14</v>
      </c>
      <c r="C114">
        <v>16</v>
      </c>
      <c r="D114">
        <v>12</v>
      </c>
      <c r="E114">
        <v>15</v>
      </c>
      <c r="F114">
        <v>14</v>
      </c>
      <c r="G114">
        <v>14</v>
      </c>
      <c r="H114">
        <v>16</v>
      </c>
      <c r="I114">
        <v>14</v>
      </c>
      <c r="J114">
        <v>18</v>
      </c>
      <c r="K114">
        <v>18</v>
      </c>
      <c r="L114">
        <v>19</v>
      </c>
      <c r="M114" s="39" t="s">
        <v>359</v>
      </c>
      <c r="N114" s="38">
        <f>SUM(N105,N107,N110,N109)</f>
        <v>33310</v>
      </c>
      <c r="O114" s="38">
        <f>SUM(R105,R107,R110,R109)</f>
        <v>36338</v>
      </c>
      <c r="P114" s="38">
        <f>SUM(W105,W107,W110,W109)</f>
        <v>44334</v>
      </c>
      <c r="Q114" s="38">
        <f t="shared" si="40"/>
        <v>0.20092619845174575</v>
      </c>
      <c r="R114" s="39" t="s">
        <v>359</v>
      </c>
      <c r="S114" s="38">
        <f>(N114*100)/N117</f>
        <v>17.544321665209466</v>
      </c>
      <c r="T114" s="38">
        <f>(O114*100)/O117</f>
        <v>20.388033574217875</v>
      </c>
      <c r="U114" s="38">
        <f>(P114*100)/P117</f>
        <v>24.385333817365762</v>
      </c>
      <c r="V114" s="36"/>
      <c r="W114" s="39" t="s">
        <v>359</v>
      </c>
      <c r="X114" s="38">
        <f t="shared" si="41"/>
        <v>9.0903632542779944E-2</v>
      </c>
      <c r="Y114" s="38">
        <f t="shared" si="42"/>
        <v>0.22004513181793164</v>
      </c>
    </row>
    <row r="115" spans="1:25" ht="51">
      <c r="A115" s="1" t="s">
        <v>124</v>
      </c>
      <c r="B115">
        <v>324</v>
      </c>
      <c r="C115">
        <v>321</v>
      </c>
      <c r="D115">
        <v>308</v>
      </c>
      <c r="E115">
        <v>300</v>
      </c>
      <c r="F115">
        <v>318</v>
      </c>
      <c r="G115">
        <v>333</v>
      </c>
      <c r="H115">
        <v>347</v>
      </c>
      <c r="I115">
        <v>350</v>
      </c>
      <c r="J115">
        <v>355</v>
      </c>
      <c r="K115">
        <v>393</v>
      </c>
      <c r="L115">
        <v>393</v>
      </c>
      <c r="M115" s="40" t="s">
        <v>360</v>
      </c>
      <c r="N115" s="38">
        <f>SUM(N106,N108)</f>
        <v>30300</v>
      </c>
      <c r="O115" s="38">
        <f>SUM(R106,R108)</f>
        <v>30396</v>
      </c>
      <c r="P115" s="38">
        <f>SUM(W106,W108)</f>
        <v>33746</v>
      </c>
      <c r="Q115" s="38">
        <f t="shared" si="40"/>
        <v>5.8274251823129411E-2</v>
      </c>
      <c r="R115" s="40" t="s">
        <v>360</v>
      </c>
      <c r="S115" s="38">
        <f>(N115*100)/N117</f>
        <v>15.958959665441215</v>
      </c>
      <c r="T115" s="38">
        <f>(O115*100)/O117</f>
        <v>17.054176578841062</v>
      </c>
      <c r="U115" s="38">
        <f>(P115*100)/P117</f>
        <v>18.561543623422768</v>
      </c>
      <c r="V115" s="36"/>
      <c r="W115" s="40" t="s">
        <v>360</v>
      </c>
      <c r="X115" s="38">
        <f t="shared" si="41"/>
        <v>3.1683168316831685E-3</v>
      </c>
      <c r="Y115" s="38">
        <f t="shared" si="42"/>
        <v>0.11021186998289248</v>
      </c>
    </row>
    <row r="116" spans="1:25">
      <c r="A116" s="1" t="s">
        <v>125</v>
      </c>
      <c r="B116">
        <v>35</v>
      </c>
      <c r="C116">
        <v>33</v>
      </c>
      <c r="D116">
        <v>31</v>
      </c>
      <c r="E116">
        <v>32</v>
      </c>
      <c r="F116">
        <v>29</v>
      </c>
      <c r="G116">
        <v>31</v>
      </c>
      <c r="H116">
        <v>35</v>
      </c>
      <c r="I116">
        <v>37</v>
      </c>
      <c r="J116">
        <v>39</v>
      </c>
      <c r="K116">
        <v>38</v>
      </c>
      <c r="L116">
        <v>40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>
      <c r="A117" s="1" t="s">
        <v>126</v>
      </c>
      <c r="B117">
        <v>115</v>
      </c>
      <c r="C117">
        <v>115</v>
      </c>
      <c r="D117">
        <v>116</v>
      </c>
      <c r="E117">
        <v>105</v>
      </c>
      <c r="F117">
        <v>116</v>
      </c>
      <c r="G117">
        <v>122</v>
      </c>
      <c r="H117">
        <v>124</v>
      </c>
      <c r="I117">
        <v>122</v>
      </c>
      <c r="J117">
        <v>121</v>
      </c>
      <c r="K117">
        <v>129</v>
      </c>
      <c r="L117">
        <v>126</v>
      </c>
      <c r="M117" s="42" t="s">
        <v>362</v>
      </c>
      <c r="N117" s="36">
        <f>SUM(N113:N115)</f>
        <v>189862</v>
      </c>
      <c r="O117" s="36">
        <f>SUM(O113:O115)</f>
        <v>178232</v>
      </c>
      <c r="P117" s="36">
        <f>SUM(P113:P115)</f>
        <v>181806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74</v>
      </c>
      <c r="C118">
        <v>79</v>
      </c>
      <c r="D118">
        <v>79</v>
      </c>
      <c r="E118">
        <v>80</v>
      </c>
      <c r="F118">
        <v>79</v>
      </c>
      <c r="G118">
        <v>82</v>
      </c>
      <c r="H118">
        <v>85</v>
      </c>
      <c r="I118">
        <v>86</v>
      </c>
      <c r="J118">
        <v>85</v>
      </c>
      <c r="K118">
        <v>99</v>
      </c>
      <c r="L118">
        <v>98</v>
      </c>
    </row>
    <row r="119" spans="1:25">
      <c r="A119" s="1" t="s">
        <v>128</v>
      </c>
      <c r="B119">
        <v>15</v>
      </c>
      <c r="C119">
        <v>10</v>
      </c>
      <c r="D119">
        <v>8</v>
      </c>
      <c r="E119">
        <v>10</v>
      </c>
      <c r="F119">
        <v>13</v>
      </c>
      <c r="G119">
        <v>14</v>
      </c>
      <c r="H119">
        <v>14</v>
      </c>
      <c r="I119">
        <v>19</v>
      </c>
      <c r="J119">
        <v>19</v>
      </c>
      <c r="K119">
        <v>19</v>
      </c>
      <c r="L119">
        <v>21</v>
      </c>
    </row>
    <row r="120" spans="1:25">
      <c r="A120" s="1" t="s">
        <v>129</v>
      </c>
      <c r="B120">
        <v>85</v>
      </c>
      <c r="C120">
        <v>84</v>
      </c>
      <c r="D120">
        <v>74</v>
      </c>
      <c r="E120">
        <v>73</v>
      </c>
      <c r="F120">
        <v>81</v>
      </c>
      <c r="G120">
        <v>84</v>
      </c>
      <c r="H120">
        <v>89</v>
      </c>
      <c r="I120">
        <v>86</v>
      </c>
      <c r="J120">
        <v>91</v>
      </c>
      <c r="K120">
        <v>108</v>
      </c>
      <c r="L120">
        <v>108</v>
      </c>
    </row>
    <row r="121" spans="1:25">
      <c r="A121" s="1" t="s">
        <v>130</v>
      </c>
      <c r="B121">
        <v>138</v>
      </c>
      <c r="C121">
        <v>125</v>
      </c>
      <c r="D121">
        <v>133</v>
      </c>
      <c r="E121">
        <v>136</v>
      </c>
      <c r="F121">
        <v>131</v>
      </c>
      <c r="G121">
        <v>142</v>
      </c>
      <c r="H121">
        <v>153</v>
      </c>
      <c r="I121">
        <v>158</v>
      </c>
      <c r="J121">
        <v>170</v>
      </c>
      <c r="K121">
        <v>167</v>
      </c>
      <c r="L121">
        <v>173</v>
      </c>
    </row>
    <row r="122" spans="1:25">
      <c r="A122" s="1" t="s">
        <v>131</v>
      </c>
      <c r="B122">
        <v>8</v>
      </c>
      <c r="C122">
        <v>7</v>
      </c>
      <c r="D122">
        <v>6</v>
      </c>
      <c r="E122">
        <v>7</v>
      </c>
      <c r="F122">
        <v>5</v>
      </c>
      <c r="G122">
        <v>7</v>
      </c>
      <c r="H122">
        <v>9</v>
      </c>
      <c r="I122">
        <v>7</v>
      </c>
      <c r="J122">
        <v>9</v>
      </c>
      <c r="K122">
        <v>7</v>
      </c>
      <c r="L122">
        <v>8</v>
      </c>
    </row>
    <row r="123" spans="1:25">
      <c r="A123" s="1" t="s">
        <v>132</v>
      </c>
      <c r="B123">
        <v>59</v>
      </c>
      <c r="C123">
        <v>55</v>
      </c>
      <c r="D123">
        <v>60</v>
      </c>
      <c r="E123">
        <v>63</v>
      </c>
      <c r="F123">
        <v>60</v>
      </c>
      <c r="G123">
        <v>63</v>
      </c>
      <c r="H123">
        <v>69</v>
      </c>
      <c r="I123">
        <v>70</v>
      </c>
      <c r="J123">
        <v>74</v>
      </c>
      <c r="K123">
        <v>72</v>
      </c>
      <c r="L123">
        <v>75</v>
      </c>
    </row>
    <row r="124" spans="1:25">
      <c r="A124" s="1" t="s">
        <v>133</v>
      </c>
      <c r="B124">
        <v>71</v>
      </c>
      <c r="C124">
        <v>63</v>
      </c>
      <c r="D124">
        <v>67</v>
      </c>
      <c r="E124">
        <v>66</v>
      </c>
      <c r="F124">
        <v>66</v>
      </c>
      <c r="G124">
        <v>72</v>
      </c>
      <c r="H124">
        <v>75</v>
      </c>
      <c r="I124">
        <v>81</v>
      </c>
      <c r="J124">
        <v>87</v>
      </c>
      <c r="K124">
        <v>88</v>
      </c>
      <c r="L124">
        <v>90</v>
      </c>
    </row>
    <row r="125" spans="1:25">
      <c r="A125" s="1" t="s">
        <v>134</v>
      </c>
      <c r="B125">
        <v>17</v>
      </c>
      <c r="C125">
        <v>14</v>
      </c>
      <c r="D125">
        <v>17</v>
      </c>
      <c r="E125">
        <v>13</v>
      </c>
      <c r="F125">
        <v>14</v>
      </c>
      <c r="G125">
        <v>14</v>
      </c>
      <c r="H125">
        <v>16</v>
      </c>
      <c r="I125">
        <v>15</v>
      </c>
      <c r="J125">
        <v>17</v>
      </c>
      <c r="K125">
        <v>16</v>
      </c>
      <c r="L125">
        <v>13</v>
      </c>
    </row>
    <row r="126" spans="1:25">
      <c r="A126" s="1" t="s">
        <v>135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25">
      <c r="A127" s="1" t="s">
        <v>136</v>
      </c>
      <c r="B127">
        <v>6</v>
      </c>
      <c r="C127">
        <v>6</v>
      </c>
      <c r="D127">
        <v>6</v>
      </c>
      <c r="E127">
        <v>4</v>
      </c>
      <c r="F127">
        <v>5</v>
      </c>
      <c r="G127">
        <v>3</v>
      </c>
      <c r="H127">
        <v>4</v>
      </c>
      <c r="I127">
        <v>4</v>
      </c>
      <c r="J127">
        <v>4</v>
      </c>
      <c r="K127">
        <v>3</v>
      </c>
      <c r="L127">
        <v>3</v>
      </c>
    </row>
    <row r="128" spans="1:25">
      <c r="A128" s="1" t="s">
        <v>137</v>
      </c>
      <c r="B128">
        <v>5</v>
      </c>
      <c r="C128">
        <v>3</v>
      </c>
      <c r="D128">
        <v>4</v>
      </c>
      <c r="E128">
        <v>4</v>
      </c>
      <c r="F128">
        <v>4</v>
      </c>
      <c r="G128">
        <v>5</v>
      </c>
      <c r="H128">
        <v>4</v>
      </c>
      <c r="I128">
        <v>4</v>
      </c>
      <c r="J128">
        <v>4</v>
      </c>
      <c r="K128">
        <v>6</v>
      </c>
      <c r="L128">
        <v>4</v>
      </c>
    </row>
    <row r="129" spans="1:16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6">
      <c r="A130" s="1" t="s">
        <v>139</v>
      </c>
      <c r="B130">
        <v>4</v>
      </c>
      <c r="C130">
        <v>3</v>
      </c>
      <c r="D130">
        <v>6</v>
      </c>
      <c r="E130">
        <v>4</v>
      </c>
      <c r="F130">
        <v>4</v>
      </c>
      <c r="G130">
        <v>5</v>
      </c>
      <c r="H130">
        <v>8</v>
      </c>
      <c r="I130">
        <v>7</v>
      </c>
      <c r="J130">
        <v>8</v>
      </c>
      <c r="K130">
        <v>7</v>
      </c>
      <c r="L130">
        <v>6</v>
      </c>
    </row>
    <row r="131" spans="1:16">
      <c r="A131" s="1" t="s">
        <v>140</v>
      </c>
      <c r="B131">
        <v>369</v>
      </c>
      <c r="C131">
        <v>367</v>
      </c>
      <c r="D131">
        <v>373</v>
      </c>
      <c r="E131">
        <v>390</v>
      </c>
      <c r="F131">
        <v>397</v>
      </c>
      <c r="G131">
        <v>418</v>
      </c>
      <c r="H131">
        <v>439</v>
      </c>
      <c r="I131">
        <v>454</v>
      </c>
      <c r="J131">
        <v>487</v>
      </c>
      <c r="K131">
        <v>527</v>
      </c>
      <c r="L131">
        <v>539</v>
      </c>
    </row>
    <row r="132" spans="1:16">
      <c r="A132" s="1" t="s">
        <v>141</v>
      </c>
      <c r="B132">
        <v>369</v>
      </c>
      <c r="C132">
        <v>367</v>
      </c>
      <c r="D132">
        <v>373</v>
      </c>
      <c r="E132">
        <v>390</v>
      </c>
      <c r="F132">
        <v>397</v>
      </c>
      <c r="G132">
        <v>418</v>
      </c>
      <c r="H132">
        <v>439</v>
      </c>
      <c r="I132">
        <v>454</v>
      </c>
      <c r="J132">
        <v>487</v>
      </c>
      <c r="K132">
        <v>527</v>
      </c>
      <c r="L132">
        <v>539</v>
      </c>
    </row>
    <row r="133" spans="1:16">
      <c r="A133" s="1" t="s">
        <v>142</v>
      </c>
      <c r="B133">
        <v>280</v>
      </c>
      <c r="C133">
        <v>274</v>
      </c>
      <c r="D133">
        <v>267</v>
      </c>
      <c r="E133">
        <v>260</v>
      </c>
      <c r="F133">
        <v>252</v>
      </c>
      <c r="G133">
        <v>252</v>
      </c>
      <c r="H133">
        <v>259</v>
      </c>
      <c r="I133">
        <v>268</v>
      </c>
      <c r="J133">
        <v>264</v>
      </c>
      <c r="K133">
        <v>271</v>
      </c>
      <c r="L133">
        <v>277</v>
      </c>
    </row>
    <row r="134" spans="1:16">
      <c r="A134" s="1" t="s">
        <v>143</v>
      </c>
      <c r="B134">
        <v>49</v>
      </c>
      <c r="C134">
        <v>49</v>
      </c>
      <c r="D134">
        <v>54</v>
      </c>
      <c r="E134">
        <v>65</v>
      </c>
      <c r="F134">
        <v>62</v>
      </c>
      <c r="G134">
        <v>68</v>
      </c>
      <c r="H134">
        <v>73</v>
      </c>
      <c r="I134">
        <v>77</v>
      </c>
      <c r="J134">
        <v>74</v>
      </c>
      <c r="K134">
        <v>76</v>
      </c>
      <c r="L134">
        <v>77</v>
      </c>
    </row>
    <row r="135" spans="1:16">
      <c r="A135" s="1" t="s">
        <v>144</v>
      </c>
      <c r="B135">
        <v>13</v>
      </c>
      <c r="C135">
        <v>12</v>
      </c>
      <c r="D135">
        <v>8</v>
      </c>
      <c r="E135">
        <v>8</v>
      </c>
      <c r="F135">
        <v>11</v>
      </c>
      <c r="G135">
        <v>11</v>
      </c>
      <c r="H135">
        <v>7</v>
      </c>
      <c r="I135">
        <v>7</v>
      </c>
      <c r="J135">
        <v>11</v>
      </c>
      <c r="K135">
        <v>10</v>
      </c>
      <c r="L135">
        <v>12</v>
      </c>
    </row>
    <row r="136" spans="1:16">
      <c r="A136" s="1" t="s">
        <v>145</v>
      </c>
      <c r="B136">
        <v>14</v>
      </c>
      <c r="C136">
        <v>12</v>
      </c>
      <c r="D136">
        <v>12</v>
      </c>
      <c r="E136">
        <v>12</v>
      </c>
      <c r="F136">
        <v>9</v>
      </c>
      <c r="G136">
        <v>7</v>
      </c>
      <c r="H136">
        <v>7</v>
      </c>
      <c r="I136">
        <v>7</v>
      </c>
      <c r="J136">
        <v>10</v>
      </c>
      <c r="K136">
        <v>10</v>
      </c>
      <c r="L136">
        <v>10</v>
      </c>
    </row>
    <row r="137" spans="1:16">
      <c r="A137" s="1" t="s">
        <v>146</v>
      </c>
      <c r="B137">
        <v>9</v>
      </c>
      <c r="C137">
        <v>8</v>
      </c>
      <c r="D137">
        <v>9</v>
      </c>
      <c r="E137">
        <v>8</v>
      </c>
      <c r="F137">
        <v>6</v>
      </c>
      <c r="G137">
        <v>6</v>
      </c>
      <c r="H137">
        <v>7</v>
      </c>
      <c r="I137">
        <v>7</v>
      </c>
      <c r="J137">
        <v>6</v>
      </c>
      <c r="K137">
        <v>7</v>
      </c>
      <c r="L137">
        <v>6</v>
      </c>
    </row>
    <row r="138" spans="1:16">
      <c r="A138" s="1" t="s">
        <v>147</v>
      </c>
      <c r="B138">
        <v>137</v>
      </c>
      <c r="C138">
        <v>141</v>
      </c>
      <c r="D138">
        <v>138</v>
      </c>
      <c r="E138">
        <v>117</v>
      </c>
      <c r="F138">
        <v>116</v>
      </c>
      <c r="G138">
        <v>109</v>
      </c>
      <c r="H138">
        <v>108</v>
      </c>
      <c r="I138">
        <v>106</v>
      </c>
      <c r="J138">
        <v>104</v>
      </c>
      <c r="K138">
        <v>106</v>
      </c>
      <c r="L138">
        <v>105</v>
      </c>
    </row>
    <row r="139" spans="1:16">
      <c r="A139" s="1" t="s">
        <v>148</v>
      </c>
      <c r="B139">
        <v>58</v>
      </c>
      <c r="C139">
        <v>52</v>
      </c>
      <c r="D139">
        <v>46</v>
      </c>
      <c r="E139">
        <v>50</v>
      </c>
      <c r="F139">
        <v>48</v>
      </c>
      <c r="G139">
        <v>51</v>
      </c>
      <c r="H139">
        <v>57</v>
      </c>
      <c r="I139">
        <v>64</v>
      </c>
      <c r="J139">
        <v>59</v>
      </c>
      <c r="K139">
        <v>62</v>
      </c>
      <c r="L139">
        <v>67</v>
      </c>
      <c r="M139" s="35"/>
      <c r="N139" s="35">
        <v>2008</v>
      </c>
      <c r="O139" s="35">
        <v>2012</v>
      </c>
      <c r="P139" s="35">
        <v>2017</v>
      </c>
    </row>
    <row r="140" spans="1:16" ht="38.25">
      <c r="A140" s="1" t="s">
        <v>149</v>
      </c>
      <c r="B140">
        <v>376</v>
      </c>
      <c r="C140">
        <v>327</v>
      </c>
      <c r="D140">
        <v>267</v>
      </c>
      <c r="E140">
        <v>284</v>
      </c>
      <c r="F140">
        <v>282</v>
      </c>
      <c r="G140">
        <v>283</v>
      </c>
      <c r="H140">
        <v>282</v>
      </c>
      <c r="I140">
        <v>295</v>
      </c>
      <c r="J140">
        <v>335</v>
      </c>
      <c r="K140">
        <v>433</v>
      </c>
      <c r="L140">
        <v>428</v>
      </c>
      <c r="M140" s="37" t="s">
        <v>358</v>
      </c>
      <c r="N140" s="38">
        <f t="shared" ref="N140:N142" si="43">(N113-AVERAGE($N113:$P113))/STDEV($N113:$P113)</f>
        <v>1.0860648260325918</v>
      </c>
      <c r="O140" s="38">
        <f t="shared" ref="O140:O142" si="44">(O113-AVERAGE($N113:$P113))/STDEV($N113:$P113)</f>
        <v>-0.20340409375964424</v>
      </c>
      <c r="P140" s="38">
        <f t="shared" ref="P140:P142" si="45">(P113-AVERAGE($N113:$P113))/STDEV($N113:$P113)</f>
        <v>-0.88266073227294628</v>
      </c>
    </row>
    <row r="141" spans="1:16" ht="51">
      <c r="A141" s="1" t="s">
        <v>150</v>
      </c>
      <c r="B141">
        <v>347</v>
      </c>
      <c r="C141">
        <v>311</v>
      </c>
      <c r="D141">
        <v>253</v>
      </c>
      <c r="E141">
        <v>271</v>
      </c>
      <c r="F141">
        <v>271</v>
      </c>
      <c r="G141">
        <v>271</v>
      </c>
      <c r="H141">
        <v>270</v>
      </c>
      <c r="I141">
        <v>283</v>
      </c>
      <c r="J141">
        <v>322</v>
      </c>
      <c r="K141">
        <v>422</v>
      </c>
      <c r="L141">
        <v>418</v>
      </c>
      <c r="M141" s="39" t="s">
        <v>359</v>
      </c>
      <c r="N141" s="38">
        <f t="shared" si="43"/>
        <v>-0.8224014241613844</v>
      </c>
      <c r="O141" s="38">
        <f t="shared" si="44"/>
        <v>-0.29075507224834596</v>
      </c>
      <c r="P141" s="38">
        <f t="shared" si="45"/>
        <v>1.1131564964097302</v>
      </c>
    </row>
    <row r="142" spans="1:16" ht="38.25">
      <c r="A142" s="1" t="s">
        <v>151</v>
      </c>
      <c r="B142">
        <v>29</v>
      </c>
      <c r="C142">
        <v>16</v>
      </c>
      <c r="D142">
        <v>14</v>
      </c>
      <c r="E142">
        <v>13</v>
      </c>
      <c r="F142">
        <v>11</v>
      </c>
      <c r="G142">
        <v>12</v>
      </c>
      <c r="H142">
        <v>12</v>
      </c>
      <c r="I142">
        <v>12</v>
      </c>
      <c r="J142">
        <v>13</v>
      </c>
      <c r="K142">
        <v>11</v>
      </c>
      <c r="L142">
        <v>10</v>
      </c>
      <c r="M142" s="40" t="s">
        <v>360</v>
      </c>
      <c r="N142" s="38">
        <f t="shared" si="43"/>
        <v>-0.60163709201429616</v>
      </c>
      <c r="O142" s="38">
        <f t="shared" si="44"/>
        <v>-0.55271798345977419</v>
      </c>
      <c r="P142" s="38">
        <f t="shared" si="45"/>
        <v>1.1543550754740686</v>
      </c>
    </row>
    <row r="143" spans="1:16">
      <c r="A143" s="1" t="s">
        <v>152</v>
      </c>
      <c r="B143">
        <v>527</v>
      </c>
      <c r="C143">
        <v>412</v>
      </c>
      <c r="D143">
        <v>395</v>
      </c>
      <c r="E143">
        <v>399</v>
      </c>
      <c r="F143">
        <v>400</v>
      </c>
      <c r="G143">
        <v>401</v>
      </c>
      <c r="H143">
        <v>445</v>
      </c>
      <c r="I143">
        <v>431</v>
      </c>
      <c r="J143">
        <v>409</v>
      </c>
      <c r="K143">
        <v>396</v>
      </c>
      <c r="L143">
        <v>277</v>
      </c>
    </row>
    <row r="144" spans="1:16">
      <c r="A144" s="1" t="s">
        <v>153</v>
      </c>
      <c r="B144">
        <v>517</v>
      </c>
      <c r="C144">
        <v>406</v>
      </c>
      <c r="D144">
        <v>388</v>
      </c>
      <c r="E144">
        <v>392</v>
      </c>
      <c r="F144">
        <v>393</v>
      </c>
      <c r="G144">
        <v>393</v>
      </c>
      <c r="H144">
        <v>437</v>
      </c>
      <c r="I144">
        <v>423</v>
      </c>
      <c r="J144">
        <v>405</v>
      </c>
      <c r="K144">
        <v>393</v>
      </c>
      <c r="L144">
        <v>274</v>
      </c>
    </row>
    <row r="145" spans="1:12">
      <c r="A145" s="1" t="s">
        <v>154</v>
      </c>
      <c r="B145">
        <v>6</v>
      </c>
      <c r="C145">
        <v>3</v>
      </c>
      <c r="D145">
        <v>3</v>
      </c>
      <c r="E145">
        <v>5</v>
      </c>
      <c r="F145">
        <v>5</v>
      </c>
      <c r="G145">
        <v>5</v>
      </c>
      <c r="H145">
        <v>5</v>
      </c>
      <c r="I145">
        <v>6</v>
      </c>
      <c r="J145">
        <v>4</v>
      </c>
      <c r="K145">
        <v>3</v>
      </c>
      <c r="L145">
        <v>2</v>
      </c>
    </row>
    <row r="146" spans="1:12">
      <c r="A146" s="1" t="s">
        <v>155</v>
      </c>
      <c r="B146">
        <v>4</v>
      </c>
      <c r="C146">
        <v>3</v>
      </c>
      <c r="D146">
        <v>4</v>
      </c>
      <c r="E146">
        <v>2</v>
      </c>
      <c r="F146">
        <v>2</v>
      </c>
      <c r="G146">
        <v>3</v>
      </c>
      <c r="H146">
        <v>3</v>
      </c>
      <c r="I146">
        <v>2</v>
      </c>
      <c r="J146">
        <v>0</v>
      </c>
      <c r="K146">
        <v>0</v>
      </c>
      <c r="L146">
        <v>1</v>
      </c>
    </row>
    <row r="147" spans="1:12">
      <c r="A147" s="1" t="s">
        <v>156</v>
      </c>
      <c r="B147">
        <v>223</v>
      </c>
      <c r="C147">
        <v>218</v>
      </c>
      <c r="D147">
        <v>217</v>
      </c>
      <c r="E147">
        <v>211</v>
      </c>
      <c r="F147">
        <v>209</v>
      </c>
      <c r="G147">
        <v>203</v>
      </c>
      <c r="H147">
        <v>209</v>
      </c>
      <c r="I147">
        <v>207</v>
      </c>
      <c r="J147">
        <v>195</v>
      </c>
      <c r="K147">
        <v>25</v>
      </c>
      <c r="L147">
        <v>23</v>
      </c>
    </row>
    <row r="148" spans="1:12">
      <c r="A148" s="1" t="s">
        <v>157</v>
      </c>
      <c r="B148">
        <v>223</v>
      </c>
      <c r="C148">
        <v>218</v>
      </c>
      <c r="D148">
        <v>217</v>
      </c>
      <c r="E148">
        <v>211</v>
      </c>
      <c r="F148">
        <v>209</v>
      </c>
      <c r="G148">
        <v>203</v>
      </c>
      <c r="H148">
        <v>209</v>
      </c>
      <c r="I148">
        <v>207</v>
      </c>
      <c r="J148">
        <v>195</v>
      </c>
      <c r="K148">
        <v>25</v>
      </c>
      <c r="L148">
        <v>23</v>
      </c>
    </row>
    <row r="149" spans="1:12">
      <c r="A149" s="1" t="s">
        <v>158</v>
      </c>
      <c r="B149">
        <v>41</v>
      </c>
      <c r="C149">
        <v>36</v>
      </c>
      <c r="D149">
        <v>35</v>
      </c>
      <c r="E149">
        <v>34</v>
      </c>
      <c r="F149">
        <v>25</v>
      </c>
      <c r="G149">
        <v>31</v>
      </c>
      <c r="H149">
        <v>25</v>
      </c>
      <c r="I149">
        <v>26</v>
      </c>
      <c r="J149">
        <v>23</v>
      </c>
      <c r="K149">
        <v>22</v>
      </c>
      <c r="L149">
        <v>18</v>
      </c>
    </row>
    <row r="150" spans="1:12">
      <c r="A150" s="1" t="s">
        <v>159</v>
      </c>
      <c r="B150">
        <v>41</v>
      </c>
      <c r="C150">
        <v>36</v>
      </c>
      <c r="D150">
        <v>35</v>
      </c>
      <c r="E150">
        <v>34</v>
      </c>
      <c r="F150">
        <v>25</v>
      </c>
      <c r="G150">
        <v>31</v>
      </c>
      <c r="H150">
        <v>25</v>
      </c>
      <c r="I150">
        <v>26</v>
      </c>
      <c r="J150">
        <v>23</v>
      </c>
      <c r="K150">
        <v>22</v>
      </c>
      <c r="L150">
        <v>18</v>
      </c>
    </row>
    <row r="151" spans="1:12">
      <c r="A151" s="1" t="s">
        <v>160</v>
      </c>
      <c r="B151">
        <v>99</v>
      </c>
      <c r="C151">
        <v>94</v>
      </c>
      <c r="D151">
        <v>91</v>
      </c>
      <c r="E151">
        <v>94</v>
      </c>
      <c r="F151">
        <v>94</v>
      </c>
      <c r="G151">
        <v>88</v>
      </c>
      <c r="H151">
        <v>82</v>
      </c>
      <c r="I151">
        <v>80</v>
      </c>
      <c r="J151">
        <v>80</v>
      </c>
      <c r="K151">
        <v>94</v>
      </c>
      <c r="L151">
        <v>93</v>
      </c>
    </row>
    <row r="152" spans="1:12">
      <c r="A152" s="1" t="s">
        <v>161</v>
      </c>
      <c r="B152">
        <v>55</v>
      </c>
      <c r="C152">
        <v>46</v>
      </c>
      <c r="D152">
        <v>45</v>
      </c>
      <c r="E152">
        <v>43</v>
      </c>
      <c r="F152">
        <v>46</v>
      </c>
      <c r="G152">
        <v>39</v>
      </c>
      <c r="H152">
        <v>36</v>
      </c>
      <c r="I152">
        <v>38</v>
      </c>
      <c r="J152">
        <v>38</v>
      </c>
      <c r="K152">
        <v>79</v>
      </c>
      <c r="L152">
        <v>75</v>
      </c>
    </row>
    <row r="153" spans="1:12">
      <c r="A153" s="1" t="s">
        <v>162</v>
      </c>
      <c r="B153">
        <v>21</v>
      </c>
      <c r="C153">
        <v>21</v>
      </c>
      <c r="D153">
        <v>20</v>
      </c>
      <c r="E153">
        <v>20</v>
      </c>
      <c r="F153">
        <v>16</v>
      </c>
      <c r="G153">
        <v>16</v>
      </c>
      <c r="H153">
        <v>16</v>
      </c>
      <c r="I153">
        <v>12</v>
      </c>
      <c r="J153">
        <v>10</v>
      </c>
      <c r="K153">
        <v>8</v>
      </c>
      <c r="L153">
        <v>10</v>
      </c>
    </row>
    <row r="154" spans="1:12">
      <c r="A154" s="1" t="s">
        <v>163</v>
      </c>
      <c r="B154">
        <v>23</v>
      </c>
      <c r="C154">
        <v>27</v>
      </c>
      <c r="D154">
        <v>26</v>
      </c>
      <c r="E154">
        <v>31</v>
      </c>
      <c r="F154">
        <v>32</v>
      </c>
      <c r="G154">
        <v>33</v>
      </c>
      <c r="H154">
        <v>30</v>
      </c>
      <c r="I154">
        <v>30</v>
      </c>
      <c r="J154">
        <v>32</v>
      </c>
      <c r="K154">
        <v>7</v>
      </c>
      <c r="L154">
        <v>8</v>
      </c>
    </row>
    <row r="155" spans="1:12">
      <c r="A155" s="1" t="s">
        <v>164</v>
      </c>
      <c r="B155">
        <v>19</v>
      </c>
      <c r="C155">
        <v>19</v>
      </c>
      <c r="D155">
        <v>21</v>
      </c>
      <c r="E155">
        <v>22</v>
      </c>
      <c r="F155">
        <v>21</v>
      </c>
      <c r="G155">
        <v>24</v>
      </c>
      <c r="H155">
        <v>28</v>
      </c>
      <c r="I155">
        <v>19</v>
      </c>
      <c r="J155">
        <v>29</v>
      </c>
      <c r="K155">
        <v>19</v>
      </c>
      <c r="L155">
        <v>14</v>
      </c>
    </row>
    <row r="156" spans="1:12">
      <c r="A156" s="1" t="s">
        <v>165</v>
      </c>
      <c r="B156">
        <v>19</v>
      </c>
      <c r="C156">
        <v>19</v>
      </c>
      <c r="D156">
        <v>21</v>
      </c>
      <c r="E156">
        <v>22</v>
      </c>
      <c r="F156">
        <v>21</v>
      </c>
      <c r="G156">
        <v>24</v>
      </c>
      <c r="H156">
        <v>28</v>
      </c>
      <c r="I156">
        <v>19</v>
      </c>
      <c r="J156">
        <v>29</v>
      </c>
      <c r="K156">
        <v>19</v>
      </c>
      <c r="L156">
        <v>14</v>
      </c>
    </row>
    <row r="157" spans="1:12">
      <c r="A157" s="2" t="s">
        <v>166</v>
      </c>
      <c r="B157">
        <v>6635</v>
      </c>
      <c r="C157">
        <v>6731</v>
      </c>
      <c r="D157">
        <v>7032</v>
      </c>
      <c r="E157">
        <v>7183</v>
      </c>
      <c r="F157">
        <v>7263</v>
      </c>
      <c r="G157">
        <v>7558</v>
      </c>
      <c r="H157">
        <v>8080</v>
      </c>
      <c r="I157">
        <v>8483</v>
      </c>
      <c r="J157">
        <v>8996</v>
      </c>
      <c r="K157">
        <v>9475</v>
      </c>
      <c r="L157">
        <v>10596</v>
      </c>
    </row>
    <row r="158" spans="1:12">
      <c r="A158" s="2" t="s">
        <v>167</v>
      </c>
      <c r="B158">
        <v>1629</v>
      </c>
      <c r="C158">
        <v>1624</v>
      </c>
      <c r="D158">
        <v>1716</v>
      </c>
      <c r="E158">
        <v>1814</v>
      </c>
      <c r="F158">
        <v>1957</v>
      </c>
      <c r="G158">
        <v>2076</v>
      </c>
      <c r="H158">
        <v>2171</v>
      </c>
      <c r="I158">
        <v>2222</v>
      </c>
      <c r="J158">
        <v>2230</v>
      </c>
      <c r="K158">
        <v>2327</v>
      </c>
      <c r="L158">
        <v>2365</v>
      </c>
    </row>
    <row r="159" spans="1:12">
      <c r="A159" s="2" t="s">
        <v>168</v>
      </c>
      <c r="B159">
        <v>5006</v>
      </c>
      <c r="C159">
        <v>5107</v>
      </c>
      <c r="D159">
        <v>5316</v>
      </c>
      <c r="E159">
        <v>5369</v>
      </c>
      <c r="F159">
        <v>5306</v>
      </c>
      <c r="G159">
        <v>5482</v>
      </c>
      <c r="H159">
        <v>5909</v>
      </c>
      <c r="I159">
        <v>6261</v>
      </c>
      <c r="J159">
        <v>6766</v>
      </c>
      <c r="K159">
        <v>7148</v>
      </c>
      <c r="L159">
        <v>8231</v>
      </c>
    </row>
    <row r="160" spans="1:12">
      <c r="A160" s="2" t="s">
        <v>169</v>
      </c>
      <c r="B160">
        <v>127</v>
      </c>
      <c r="C160">
        <v>119</v>
      </c>
      <c r="D160">
        <v>122</v>
      </c>
      <c r="E160">
        <v>117</v>
      </c>
      <c r="F160">
        <v>145</v>
      </c>
      <c r="G160">
        <v>152</v>
      </c>
      <c r="H160">
        <v>252</v>
      </c>
      <c r="I160">
        <v>266</v>
      </c>
      <c r="J160">
        <v>230</v>
      </c>
      <c r="K160">
        <v>529</v>
      </c>
      <c r="L160">
        <v>489</v>
      </c>
    </row>
    <row r="161" spans="1:12">
      <c r="A161" s="2" t="s">
        <v>170</v>
      </c>
      <c r="B161">
        <v>29</v>
      </c>
      <c r="C161">
        <v>30</v>
      </c>
      <c r="D161">
        <v>30</v>
      </c>
      <c r="E161">
        <v>23</v>
      </c>
      <c r="F161">
        <v>29</v>
      </c>
      <c r="G161">
        <v>28</v>
      </c>
      <c r="H161">
        <v>27</v>
      </c>
      <c r="I161">
        <v>30</v>
      </c>
      <c r="J161">
        <v>23</v>
      </c>
      <c r="K161">
        <v>26</v>
      </c>
      <c r="L161">
        <v>41</v>
      </c>
    </row>
    <row r="162" spans="1:12">
      <c r="A162" s="2" t="s">
        <v>171</v>
      </c>
      <c r="B162">
        <v>29</v>
      </c>
      <c r="C162">
        <v>22</v>
      </c>
      <c r="D162">
        <v>22</v>
      </c>
      <c r="E162">
        <v>19</v>
      </c>
      <c r="F162">
        <v>17</v>
      </c>
      <c r="G162">
        <v>18</v>
      </c>
      <c r="H162">
        <v>22</v>
      </c>
      <c r="I162">
        <v>26</v>
      </c>
      <c r="J162">
        <v>27</v>
      </c>
      <c r="K162">
        <v>12</v>
      </c>
      <c r="L162">
        <v>11</v>
      </c>
    </row>
    <row r="163" spans="1:12">
      <c r="A163" s="2" t="s">
        <v>172</v>
      </c>
      <c r="B163">
        <v>69</v>
      </c>
      <c r="C163">
        <v>67</v>
      </c>
      <c r="D163">
        <v>70</v>
      </c>
      <c r="E163">
        <v>75</v>
      </c>
      <c r="F163">
        <v>99</v>
      </c>
      <c r="G163">
        <v>106</v>
      </c>
      <c r="H163">
        <v>203</v>
      </c>
      <c r="I163">
        <v>210</v>
      </c>
      <c r="J163">
        <v>180</v>
      </c>
      <c r="K163">
        <v>491</v>
      </c>
      <c r="L163">
        <v>437</v>
      </c>
    </row>
    <row r="164" spans="1:12">
      <c r="A164" s="2" t="s">
        <v>173</v>
      </c>
      <c r="B164">
        <v>5466</v>
      </c>
      <c r="C164">
        <v>5325</v>
      </c>
      <c r="D164">
        <v>5268</v>
      </c>
      <c r="E164">
        <v>5296</v>
      </c>
      <c r="F164">
        <v>5303</v>
      </c>
      <c r="G164">
        <v>5472</v>
      </c>
      <c r="H164">
        <v>5796</v>
      </c>
      <c r="I164">
        <v>6067</v>
      </c>
      <c r="J164">
        <v>6466</v>
      </c>
      <c r="K164">
        <v>6920</v>
      </c>
      <c r="L164">
        <v>7596</v>
      </c>
    </row>
    <row r="165" spans="1:12">
      <c r="A165" s="2" t="s">
        <v>174</v>
      </c>
      <c r="B165">
        <v>493</v>
      </c>
      <c r="C165">
        <v>468</v>
      </c>
      <c r="D165">
        <v>453</v>
      </c>
      <c r="E165">
        <v>466</v>
      </c>
      <c r="F165">
        <v>507</v>
      </c>
      <c r="G165">
        <v>541</v>
      </c>
      <c r="H165">
        <v>579</v>
      </c>
      <c r="I165">
        <v>613</v>
      </c>
      <c r="J165">
        <v>638</v>
      </c>
      <c r="K165">
        <v>574</v>
      </c>
      <c r="L165">
        <v>574</v>
      </c>
    </row>
    <row r="166" spans="1:12">
      <c r="A166" s="2" t="s">
        <v>175</v>
      </c>
      <c r="B166">
        <v>2510</v>
      </c>
      <c r="C166">
        <v>2495</v>
      </c>
      <c r="D166">
        <v>2525</v>
      </c>
      <c r="E166">
        <v>2567</v>
      </c>
      <c r="F166">
        <v>2517</v>
      </c>
      <c r="G166">
        <v>2569</v>
      </c>
      <c r="H166">
        <v>2654</v>
      </c>
      <c r="I166">
        <v>2714</v>
      </c>
      <c r="J166">
        <v>2815</v>
      </c>
      <c r="K166">
        <v>2936</v>
      </c>
      <c r="L166">
        <v>3095</v>
      </c>
    </row>
    <row r="167" spans="1:12">
      <c r="A167" s="2" t="s">
        <v>176</v>
      </c>
      <c r="B167">
        <v>1959</v>
      </c>
      <c r="C167">
        <v>1951</v>
      </c>
      <c r="D167">
        <v>1955</v>
      </c>
      <c r="E167">
        <v>1921</v>
      </c>
      <c r="F167">
        <v>1947</v>
      </c>
      <c r="G167">
        <v>2010</v>
      </c>
      <c r="H167">
        <v>2200</v>
      </c>
      <c r="I167">
        <v>2370</v>
      </c>
      <c r="J167">
        <v>2612</v>
      </c>
      <c r="K167">
        <v>3129</v>
      </c>
      <c r="L167">
        <v>3615</v>
      </c>
    </row>
    <row r="168" spans="1:12">
      <c r="A168" s="2" t="s">
        <v>177</v>
      </c>
      <c r="B168">
        <v>504</v>
      </c>
      <c r="C168">
        <v>411</v>
      </c>
      <c r="D168">
        <v>335</v>
      </c>
      <c r="E168">
        <v>342</v>
      </c>
      <c r="F168">
        <v>332</v>
      </c>
      <c r="G168">
        <v>352</v>
      </c>
      <c r="H168">
        <v>363</v>
      </c>
      <c r="I168">
        <v>370</v>
      </c>
      <c r="J168">
        <v>401</v>
      </c>
      <c r="K168">
        <v>281</v>
      </c>
      <c r="L168">
        <v>312</v>
      </c>
    </row>
    <row r="169" spans="1:12">
      <c r="A169" s="3" t="s">
        <v>178</v>
      </c>
      <c r="B169">
        <v>1825</v>
      </c>
      <c r="C169">
        <v>1829</v>
      </c>
      <c r="D169">
        <v>1786</v>
      </c>
      <c r="E169">
        <v>1773</v>
      </c>
      <c r="F169">
        <v>1756</v>
      </c>
      <c r="G169">
        <v>1722</v>
      </c>
      <c r="H169">
        <v>1695</v>
      </c>
      <c r="I169">
        <v>1751</v>
      </c>
      <c r="J169">
        <v>1889</v>
      </c>
      <c r="K169">
        <v>1685</v>
      </c>
      <c r="L169">
        <v>1693</v>
      </c>
    </row>
    <row r="170" spans="1:12">
      <c r="A170" s="3" t="s">
        <v>179</v>
      </c>
      <c r="B170">
        <v>338</v>
      </c>
      <c r="C170">
        <v>340</v>
      </c>
      <c r="D170">
        <v>331</v>
      </c>
      <c r="E170">
        <v>328</v>
      </c>
      <c r="F170">
        <v>337</v>
      </c>
      <c r="G170">
        <v>325</v>
      </c>
      <c r="H170">
        <v>325</v>
      </c>
      <c r="I170">
        <v>340</v>
      </c>
      <c r="J170">
        <v>375</v>
      </c>
      <c r="K170">
        <v>372</v>
      </c>
      <c r="L170">
        <v>394</v>
      </c>
    </row>
    <row r="171" spans="1:12">
      <c r="A171" s="3" t="s">
        <v>180</v>
      </c>
      <c r="B171">
        <v>1156</v>
      </c>
      <c r="C171">
        <v>1166</v>
      </c>
      <c r="D171">
        <v>1132</v>
      </c>
      <c r="E171">
        <v>1119</v>
      </c>
      <c r="F171">
        <v>1097</v>
      </c>
      <c r="G171">
        <v>1080</v>
      </c>
      <c r="H171">
        <v>1054</v>
      </c>
      <c r="I171">
        <v>1089</v>
      </c>
      <c r="J171">
        <v>1277</v>
      </c>
      <c r="K171">
        <v>1014</v>
      </c>
      <c r="L171">
        <v>998</v>
      </c>
    </row>
    <row r="172" spans="1:12">
      <c r="A172" s="3" t="s">
        <v>181</v>
      </c>
      <c r="B172">
        <v>213</v>
      </c>
      <c r="C172">
        <v>216</v>
      </c>
      <c r="D172">
        <v>204</v>
      </c>
      <c r="E172">
        <v>200</v>
      </c>
      <c r="F172">
        <v>193</v>
      </c>
      <c r="G172">
        <v>190</v>
      </c>
      <c r="H172">
        <v>182</v>
      </c>
      <c r="I172">
        <v>186</v>
      </c>
      <c r="J172">
        <v>158</v>
      </c>
      <c r="K172">
        <v>190</v>
      </c>
      <c r="L172">
        <v>194</v>
      </c>
    </row>
    <row r="173" spans="1:12">
      <c r="A173" s="3" t="s">
        <v>182</v>
      </c>
      <c r="B173">
        <v>118</v>
      </c>
      <c r="C173">
        <v>107</v>
      </c>
      <c r="D173">
        <v>119</v>
      </c>
      <c r="E173">
        <v>126</v>
      </c>
      <c r="F173">
        <v>129</v>
      </c>
      <c r="G173">
        <v>127</v>
      </c>
      <c r="H173">
        <v>134</v>
      </c>
      <c r="I173">
        <v>136</v>
      </c>
      <c r="J173">
        <v>79</v>
      </c>
      <c r="K173">
        <v>109</v>
      </c>
      <c r="L173">
        <v>107</v>
      </c>
    </row>
    <row r="174" spans="1:12">
      <c r="A174" s="3" t="s">
        <v>183</v>
      </c>
      <c r="B174">
        <v>5946</v>
      </c>
      <c r="C174">
        <v>6001</v>
      </c>
      <c r="D174">
        <v>6076</v>
      </c>
      <c r="E174">
        <v>6112</v>
      </c>
      <c r="F174">
        <v>6046</v>
      </c>
      <c r="G174">
        <v>6100</v>
      </c>
      <c r="H174">
        <v>6018</v>
      </c>
      <c r="I174">
        <v>6122</v>
      </c>
      <c r="J174">
        <v>6018</v>
      </c>
      <c r="K174">
        <v>6191</v>
      </c>
      <c r="L174">
        <v>6273</v>
      </c>
    </row>
    <row r="175" spans="1:12">
      <c r="A175" s="3" t="s">
        <v>184</v>
      </c>
      <c r="B175">
        <v>1599</v>
      </c>
      <c r="C175">
        <v>1588</v>
      </c>
      <c r="D175">
        <v>1590</v>
      </c>
      <c r="E175">
        <v>1590</v>
      </c>
      <c r="F175">
        <v>1561</v>
      </c>
      <c r="G175">
        <v>1566</v>
      </c>
      <c r="H175">
        <v>1599</v>
      </c>
      <c r="I175">
        <v>1673</v>
      </c>
      <c r="J175">
        <v>1725</v>
      </c>
      <c r="K175">
        <v>1672</v>
      </c>
      <c r="L175">
        <v>1721</v>
      </c>
    </row>
    <row r="176" spans="1:12">
      <c r="A176" s="3" t="s">
        <v>185</v>
      </c>
      <c r="B176">
        <v>479</v>
      </c>
      <c r="C176">
        <v>478</v>
      </c>
      <c r="D176">
        <v>479</v>
      </c>
      <c r="E176">
        <v>509</v>
      </c>
      <c r="F176">
        <v>496</v>
      </c>
      <c r="G176">
        <v>527</v>
      </c>
      <c r="H176">
        <v>538</v>
      </c>
      <c r="I176">
        <v>549</v>
      </c>
      <c r="J176">
        <v>512</v>
      </c>
      <c r="K176">
        <v>561</v>
      </c>
      <c r="L176">
        <v>562</v>
      </c>
    </row>
    <row r="177" spans="1:12">
      <c r="A177" s="3" t="s">
        <v>186</v>
      </c>
      <c r="B177">
        <v>1104</v>
      </c>
      <c r="C177">
        <v>1100</v>
      </c>
      <c r="D177">
        <v>1118</v>
      </c>
      <c r="E177">
        <v>1117</v>
      </c>
      <c r="F177">
        <v>1125</v>
      </c>
      <c r="G177">
        <v>1141</v>
      </c>
      <c r="H177">
        <v>1134</v>
      </c>
      <c r="I177">
        <v>1150</v>
      </c>
      <c r="J177">
        <v>1099</v>
      </c>
      <c r="K177">
        <v>1154</v>
      </c>
      <c r="L177">
        <v>1164</v>
      </c>
    </row>
    <row r="178" spans="1:12">
      <c r="A178" s="3" t="s">
        <v>187</v>
      </c>
      <c r="B178">
        <v>812</v>
      </c>
      <c r="C178">
        <v>856</v>
      </c>
      <c r="D178">
        <v>859</v>
      </c>
      <c r="E178">
        <v>862</v>
      </c>
      <c r="F178">
        <v>830</v>
      </c>
      <c r="G178">
        <v>828</v>
      </c>
      <c r="H178">
        <v>809</v>
      </c>
      <c r="I178">
        <v>823</v>
      </c>
      <c r="J178">
        <v>816</v>
      </c>
      <c r="K178">
        <v>889</v>
      </c>
      <c r="L178">
        <v>928</v>
      </c>
    </row>
    <row r="179" spans="1:12">
      <c r="A179" s="3" t="s">
        <v>188</v>
      </c>
      <c r="B179">
        <v>134</v>
      </c>
      <c r="C179">
        <v>127</v>
      </c>
      <c r="D179">
        <v>123</v>
      </c>
      <c r="E179">
        <v>130</v>
      </c>
      <c r="F179">
        <v>121</v>
      </c>
      <c r="G179">
        <v>124</v>
      </c>
      <c r="H179">
        <v>113</v>
      </c>
      <c r="I179">
        <v>117</v>
      </c>
      <c r="J179">
        <v>83</v>
      </c>
      <c r="K179">
        <v>92</v>
      </c>
      <c r="L179">
        <v>92</v>
      </c>
    </row>
    <row r="180" spans="1:12">
      <c r="A180" s="3" t="s">
        <v>189</v>
      </c>
      <c r="B180">
        <v>644</v>
      </c>
      <c r="C180">
        <v>693</v>
      </c>
      <c r="D180">
        <v>721</v>
      </c>
      <c r="E180">
        <v>724</v>
      </c>
      <c r="F180">
        <v>730</v>
      </c>
      <c r="G180">
        <v>739</v>
      </c>
      <c r="H180">
        <v>724</v>
      </c>
      <c r="I180">
        <v>720</v>
      </c>
      <c r="J180">
        <v>685</v>
      </c>
      <c r="K180">
        <v>766</v>
      </c>
      <c r="L180">
        <v>774</v>
      </c>
    </row>
    <row r="181" spans="1:12">
      <c r="A181" s="3" t="s">
        <v>190</v>
      </c>
      <c r="B181">
        <v>976</v>
      </c>
      <c r="C181">
        <v>978</v>
      </c>
      <c r="D181">
        <v>1010</v>
      </c>
      <c r="E181">
        <v>1009</v>
      </c>
      <c r="F181">
        <v>1000</v>
      </c>
      <c r="G181">
        <v>1020</v>
      </c>
      <c r="H181">
        <v>967</v>
      </c>
      <c r="I181">
        <v>957</v>
      </c>
      <c r="J181">
        <v>927</v>
      </c>
      <c r="K181">
        <v>963</v>
      </c>
      <c r="L181">
        <v>934</v>
      </c>
    </row>
    <row r="182" spans="1:12">
      <c r="A182" s="3" t="s">
        <v>191</v>
      </c>
      <c r="B182">
        <v>198</v>
      </c>
      <c r="C182">
        <v>181</v>
      </c>
      <c r="D182">
        <v>176</v>
      </c>
      <c r="E182">
        <v>171</v>
      </c>
      <c r="F182">
        <v>183</v>
      </c>
      <c r="G182">
        <v>155</v>
      </c>
      <c r="H182">
        <v>134</v>
      </c>
      <c r="I182">
        <v>133</v>
      </c>
      <c r="J182">
        <v>171</v>
      </c>
      <c r="K182">
        <v>94</v>
      </c>
      <c r="L182">
        <v>98</v>
      </c>
    </row>
    <row r="183" spans="1:12">
      <c r="A183" s="3" t="s">
        <v>192</v>
      </c>
      <c r="B183">
        <v>11301</v>
      </c>
      <c r="C183">
        <v>11647</v>
      </c>
      <c r="D183">
        <v>11909</v>
      </c>
      <c r="E183">
        <v>12246</v>
      </c>
      <c r="F183">
        <v>12264</v>
      </c>
      <c r="G183">
        <v>12266</v>
      </c>
      <c r="H183">
        <v>12482</v>
      </c>
      <c r="I183">
        <v>12853</v>
      </c>
      <c r="J183">
        <v>13191</v>
      </c>
      <c r="K183">
        <v>13373</v>
      </c>
      <c r="L183">
        <v>13714</v>
      </c>
    </row>
    <row r="184" spans="1:12">
      <c r="A184" s="3" t="s">
        <v>193</v>
      </c>
      <c r="B184">
        <v>998</v>
      </c>
      <c r="C184">
        <v>1009</v>
      </c>
      <c r="D184">
        <v>1059</v>
      </c>
      <c r="E184">
        <v>1105</v>
      </c>
      <c r="F184">
        <v>1119</v>
      </c>
      <c r="G184">
        <v>1078</v>
      </c>
      <c r="H184">
        <v>1031</v>
      </c>
      <c r="I184">
        <v>1028</v>
      </c>
      <c r="J184">
        <v>1951</v>
      </c>
      <c r="K184">
        <v>1255</v>
      </c>
      <c r="L184">
        <v>1309</v>
      </c>
    </row>
    <row r="185" spans="1:12">
      <c r="A185" s="3" t="s">
        <v>194</v>
      </c>
      <c r="B185">
        <v>2699</v>
      </c>
      <c r="C185">
        <v>2836</v>
      </c>
      <c r="D185">
        <v>2852</v>
      </c>
      <c r="E185">
        <v>2942</v>
      </c>
      <c r="F185">
        <v>2997</v>
      </c>
      <c r="G185">
        <v>3006</v>
      </c>
      <c r="H185">
        <v>2997</v>
      </c>
      <c r="I185">
        <v>3046</v>
      </c>
      <c r="J185">
        <v>2826</v>
      </c>
      <c r="K185">
        <v>3282</v>
      </c>
      <c r="L185">
        <v>3342</v>
      </c>
    </row>
    <row r="186" spans="1:12">
      <c r="A186" s="3" t="s">
        <v>195</v>
      </c>
      <c r="B186">
        <v>220</v>
      </c>
      <c r="C186">
        <v>218</v>
      </c>
      <c r="D186">
        <v>228</v>
      </c>
      <c r="E186">
        <v>225</v>
      </c>
      <c r="F186">
        <v>219</v>
      </c>
      <c r="G186">
        <v>215</v>
      </c>
      <c r="H186">
        <v>211</v>
      </c>
      <c r="I186">
        <v>220</v>
      </c>
      <c r="J186">
        <v>211</v>
      </c>
      <c r="K186">
        <v>209</v>
      </c>
      <c r="L186">
        <v>216</v>
      </c>
    </row>
    <row r="187" spans="1:12">
      <c r="A187" s="3" t="s">
        <v>196</v>
      </c>
      <c r="B187">
        <v>353</v>
      </c>
      <c r="C187">
        <v>379</v>
      </c>
      <c r="D187">
        <v>402</v>
      </c>
      <c r="E187">
        <v>437</v>
      </c>
      <c r="F187">
        <v>453</v>
      </c>
      <c r="G187">
        <v>475</v>
      </c>
      <c r="H187">
        <v>484</v>
      </c>
      <c r="I187">
        <v>500</v>
      </c>
      <c r="J187">
        <v>543</v>
      </c>
      <c r="K187">
        <v>266</v>
      </c>
      <c r="L187">
        <v>269</v>
      </c>
    </row>
    <row r="188" spans="1:12">
      <c r="A188" s="3" t="s">
        <v>197</v>
      </c>
      <c r="B188">
        <v>1799</v>
      </c>
      <c r="C188">
        <v>1901</v>
      </c>
      <c r="D188">
        <v>1988</v>
      </c>
      <c r="E188">
        <v>2066</v>
      </c>
      <c r="F188">
        <v>2082</v>
      </c>
      <c r="G188">
        <v>2113</v>
      </c>
      <c r="H188">
        <v>2215</v>
      </c>
      <c r="I188">
        <v>2276</v>
      </c>
      <c r="J188">
        <v>1978</v>
      </c>
      <c r="K188">
        <v>2475</v>
      </c>
      <c r="L188">
        <v>2548</v>
      </c>
    </row>
    <row r="189" spans="1:12">
      <c r="A189" s="3" t="s">
        <v>198</v>
      </c>
      <c r="B189">
        <v>752</v>
      </c>
      <c r="C189">
        <v>764</v>
      </c>
      <c r="D189">
        <v>784</v>
      </c>
      <c r="E189">
        <v>812</v>
      </c>
      <c r="F189">
        <v>821</v>
      </c>
      <c r="G189">
        <v>835</v>
      </c>
      <c r="H189">
        <v>892</v>
      </c>
      <c r="I189">
        <v>907</v>
      </c>
      <c r="J189">
        <v>790</v>
      </c>
      <c r="K189">
        <v>837</v>
      </c>
      <c r="L189">
        <v>838</v>
      </c>
    </row>
    <row r="190" spans="1:12">
      <c r="A190" s="3" t="s">
        <v>199</v>
      </c>
      <c r="B190">
        <v>3491</v>
      </c>
      <c r="C190">
        <v>3514</v>
      </c>
      <c r="D190">
        <v>3569</v>
      </c>
      <c r="E190">
        <v>3624</v>
      </c>
      <c r="F190">
        <v>3682</v>
      </c>
      <c r="G190">
        <v>3677</v>
      </c>
      <c r="H190">
        <v>3740</v>
      </c>
      <c r="I190">
        <v>3909</v>
      </c>
      <c r="J190">
        <v>3928</v>
      </c>
      <c r="K190">
        <v>4082</v>
      </c>
      <c r="L190">
        <v>4166</v>
      </c>
    </row>
    <row r="191" spans="1:12">
      <c r="A191" s="3" t="s">
        <v>200</v>
      </c>
      <c r="B191">
        <v>674</v>
      </c>
      <c r="C191">
        <v>697</v>
      </c>
      <c r="D191">
        <v>695</v>
      </c>
      <c r="E191">
        <v>692</v>
      </c>
      <c r="F191">
        <v>588</v>
      </c>
      <c r="G191">
        <v>558</v>
      </c>
      <c r="H191">
        <v>595</v>
      </c>
      <c r="I191">
        <v>636</v>
      </c>
      <c r="J191">
        <v>582</v>
      </c>
      <c r="K191">
        <v>608</v>
      </c>
      <c r="L191">
        <v>635</v>
      </c>
    </row>
    <row r="192" spans="1:12">
      <c r="A192" s="3" t="s">
        <v>201</v>
      </c>
      <c r="B192">
        <v>315</v>
      </c>
      <c r="C192">
        <v>329</v>
      </c>
      <c r="D192">
        <v>332</v>
      </c>
      <c r="E192">
        <v>343</v>
      </c>
      <c r="F192">
        <v>303</v>
      </c>
      <c r="G192">
        <v>309</v>
      </c>
      <c r="H192">
        <v>317</v>
      </c>
      <c r="I192">
        <v>331</v>
      </c>
      <c r="J192">
        <v>382</v>
      </c>
      <c r="K192">
        <v>359</v>
      </c>
      <c r="L192">
        <v>391</v>
      </c>
    </row>
    <row r="193" spans="1:12">
      <c r="A193" s="3" t="s">
        <v>202</v>
      </c>
      <c r="B193">
        <v>5135</v>
      </c>
      <c r="C193">
        <v>5232</v>
      </c>
      <c r="D193">
        <v>5237</v>
      </c>
      <c r="E193">
        <v>5288</v>
      </c>
      <c r="F193">
        <v>5340</v>
      </c>
      <c r="G193">
        <v>5554</v>
      </c>
      <c r="H193">
        <v>5699</v>
      </c>
      <c r="I193">
        <v>5809</v>
      </c>
      <c r="J193">
        <v>6104</v>
      </c>
      <c r="K193">
        <v>6276</v>
      </c>
      <c r="L193">
        <v>6382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</row>
    <row r="195" spans="1:12">
      <c r="A195" s="3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</row>
    <row r="196" spans="1:12">
      <c r="A196" s="3" t="s">
        <v>205</v>
      </c>
      <c r="B196">
        <v>1958</v>
      </c>
      <c r="C196">
        <v>1982</v>
      </c>
      <c r="D196">
        <v>1978</v>
      </c>
      <c r="E196">
        <v>1992</v>
      </c>
      <c r="F196">
        <v>1991</v>
      </c>
      <c r="G196">
        <v>2047</v>
      </c>
      <c r="H196">
        <v>2073</v>
      </c>
      <c r="I196">
        <v>2064</v>
      </c>
      <c r="J196">
        <v>2089</v>
      </c>
      <c r="K196">
        <v>2070</v>
      </c>
      <c r="L196">
        <v>2021</v>
      </c>
    </row>
    <row r="197" spans="1:12">
      <c r="A197" s="3" t="s">
        <v>206</v>
      </c>
      <c r="B197">
        <v>3177</v>
      </c>
      <c r="C197">
        <v>3250</v>
      </c>
      <c r="D197">
        <v>3259</v>
      </c>
      <c r="E197">
        <v>3296</v>
      </c>
      <c r="F197">
        <v>3349</v>
      </c>
      <c r="G197">
        <v>3506</v>
      </c>
      <c r="H197">
        <v>3625</v>
      </c>
      <c r="I197">
        <v>3744</v>
      </c>
      <c r="J197">
        <v>4010</v>
      </c>
      <c r="K197">
        <v>4205</v>
      </c>
      <c r="L197">
        <v>4360</v>
      </c>
    </row>
    <row r="198" spans="1:12">
      <c r="A198" s="3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s="3" t="s">
        <v>208</v>
      </c>
      <c r="B199">
        <v>3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</v>
      </c>
      <c r="I199">
        <v>1</v>
      </c>
      <c r="J199">
        <v>0</v>
      </c>
      <c r="K199">
        <v>2</v>
      </c>
      <c r="L199">
        <v>1</v>
      </c>
    </row>
    <row r="200" spans="1:12">
      <c r="A200" s="3" t="s">
        <v>209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>
      <c r="A201" s="3" t="s">
        <v>210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3" t="s">
        <v>211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0</v>
      </c>
      <c r="C204">
        <v>0</v>
      </c>
      <c r="D204">
        <v>1</v>
      </c>
      <c r="E204">
        <v>2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6</v>
      </c>
      <c r="L204">
        <v>5</v>
      </c>
    </row>
    <row r="205" spans="1:12">
      <c r="A205" s="3" t="s">
        <v>214</v>
      </c>
      <c r="B205">
        <v>0</v>
      </c>
      <c r="C205">
        <v>0</v>
      </c>
      <c r="D205">
        <v>1</v>
      </c>
      <c r="E205">
        <v>2</v>
      </c>
      <c r="F205">
        <v>3</v>
      </c>
      <c r="G205">
        <v>4</v>
      </c>
      <c r="H205">
        <v>4</v>
      </c>
      <c r="I205">
        <v>3</v>
      </c>
      <c r="J205">
        <v>1</v>
      </c>
      <c r="K205">
        <v>1</v>
      </c>
      <c r="L205">
        <v>0</v>
      </c>
    </row>
    <row r="206" spans="1:12">
      <c r="A206" s="3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3</v>
      </c>
      <c r="K206">
        <v>5</v>
      </c>
      <c r="L206">
        <v>5</v>
      </c>
    </row>
    <row r="207" spans="1:12">
      <c r="A207" s="3" t="s">
        <v>216</v>
      </c>
      <c r="B207">
        <v>454</v>
      </c>
      <c r="C207">
        <v>448</v>
      </c>
      <c r="D207">
        <v>450</v>
      </c>
      <c r="E207">
        <v>434</v>
      </c>
      <c r="F207">
        <v>409</v>
      </c>
      <c r="G207">
        <v>430</v>
      </c>
      <c r="H207">
        <v>448</v>
      </c>
      <c r="I207">
        <v>462</v>
      </c>
      <c r="J207">
        <v>376</v>
      </c>
      <c r="K207">
        <v>499</v>
      </c>
      <c r="L207">
        <v>514</v>
      </c>
    </row>
    <row r="208" spans="1:12">
      <c r="A208" s="3" t="s">
        <v>217</v>
      </c>
      <c r="B208">
        <v>70</v>
      </c>
      <c r="C208">
        <v>66</v>
      </c>
      <c r="D208">
        <v>75</v>
      </c>
      <c r="E208">
        <v>71</v>
      </c>
      <c r="F208">
        <v>72</v>
      </c>
      <c r="G208">
        <v>72</v>
      </c>
      <c r="H208">
        <v>76</v>
      </c>
      <c r="I208">
        <v>77</v>
      </c>
      <c r="J208">
        <v>89</v>
      </c>
      <c r="K208">
        <v>69</v>
      </c>
      <c r="L208">
        <v>64</v>
      </c>
    </row>
    <row r="209" spans="1:12">
      <c r="A209" s="3" t="s">
        <v>218</v>
      </c>
      <c r="B209">
        <v>384</v>
      </c>
      <c r="C209">
        <v>382</v>
      </c>
      <c r="D209">
        <v>375</v>
      </c>
      <c r="E209">
        <v>363</v>
      </c>
      <c r="F209">
        <v>337</v>
      </c>
      <c r="G209">
        <v>358</v>
      </c>
      <c r="H209">
        <v>372</v>
      </c>
      <c r="I209">
        <v>385</v>
      </c>
      <c r="J209">
        <v>287</v>
      </c>
      <c r="K209">
        <v>430</v>
      </c>
      <c r="L209">
        <v>450</v>
      </c>
    </row>
    <row r="210" spans="1:12">
      <c r="A210" s="3" t="s">
        <v>219</v>
      </c>
      <c r="B210">
        <v>337</v>
      </c>
      <c r="C210">
        <v>198</v>
      </c>
      <c r="D210">
        <v>193</v>
      </c>
      <c r="E210">
        <v>188</v>
      </c>
      <c r="F210">
        <v>173</v>
      </c>
      <c r="G210">
        <v>166</v>
      </c>
      <c r="H210">
        <v>151</v>
      </c>
      <c r="I210">
        <v>144</v>
      </c>
      <c r="J210">
        <v>129</v>
      </c>
      <c r="K210">
        <v>99</v>
      </c>
      <c r="L210">
        <v>97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337</v>
      </c>
      <c r="C212">
        <v>198</v>
      </c>
      <c r="D212">
        <v>193</v>
      </c>
      <c r="E212">
        <v>188</v>
      </c>
      <c r="F212">
        <v>173</v>
      </c>
      <c r="G212">
        <v>166</v>
      </c>
      <c r="H212">
        <v>151</v>
      </c>
      <c r="I212">
        <v>144</v>
      </c>
      <c r="J212">
        <v>129</v>
      </c>
      <c r="K212">
        <v>99</v>
      </c>
      <c r="L212">
        <v>97</v>
      </c>
    </row>
    <row r="213" spans="1:12">
      <c r="A213" s="3" t="s">
        <v>222</v>
      </c>
      <c r="B213">
        <v>1004</v>
      </c>
      <c r="C213">
        <v>910</v>
      </c>
      <c r="D213">
        <v>856</v>
      </c>
      <c r="E213">
        <v>861</v>
      </c>
      <c r="F213">
        <v>843</v>
      </c>
      <c r="G213">
        <v>875</v>
      </c>
      <c r="H213">
        <v>881</v>
      </c>
      <c r="I213">
        <v>883</v>
      </c>
      <c r="J213">
        <v>860</v>
      </c>
      <c r="K213">
        <v>885</v>
      </c>
      <c r="L213">
        <v>831</v>
      </c>
    </row>
    <row r="214" spans="1:12">
      <c r="A214" s="3" t="s">
        <v>223</v>
      </c>
      <c r="B214">
        <v>504</v>
      </c>
      <c r="C214">
        <v>442</v>
      </c>
      <c r="D214">
        <v>435</v>
      </c>
      <c r="E214">
        <v>443</v>
      </c>
      <c r="F214">
        <v>430</v>
      </c>
      <c r="G214">
        <v>444</v>
      </c>
      <c r="H214">
        <v>467</v>
      </c>
      <c r="I214">
        <v>466</v>
      </c>
      <c r="J214">
        <v>463</v>
      </c>
      <c r="K214">
        <v>473</v>
      </c>
      <c r="L214">
        <v>461</v>
      </c>
    </row>
    <row r="215" spans="1:12">
      <c r="A215" s="3" t="s">
        <v>224</v>
      </c>
      <c r="B215">
        <v>406</v>
      </c>
      <c r="C215">
        <v>385</v>
      </c>
      <c r="D215">
        <v>342</v>
      </c>
      <c r="E215">
        <v>341</v>
      </c>
      <c r="F215">
        <v>334</v>
      </c>
      <c r="G215">
        <v>353</v>
      </c>
      <c r="H215">
        <v>334</v>
      </c>
      <c r="I215">
        <v>338</v>
      </c>
      <c r="J215">
        <v>321</v>
      </c>
      <c r="K215">
        <v>338</v>
      </c>
      <c r="L215">
        <v>300</v>
      </c>
    </row>
    <row r="216" spans="1:12">
      <c r="A216" s="3" t="s">
        <v>225</v>
      </c>
      <c r="B216">
        <v>64</v>
      </c>
      <c r="C216">
        <v>57</v>
      </c>
      <c r="D216">
        <v>52</v>
      </c>
      <c r="E216">
        <v>52</v>
      </c>
      <c r="F216">
        <v>53</v>
      </c>
      <c r="G216">
        <v>50</v>
      </c>
      <c r="H216">
        <v>53</v>
      </c>
      <c r="I216">
        <v>55</v>
      </c>
      <c r="J216">
        <v>50</v>
      </c>
      <c r="K216">
        <v>53</v>
      </c>
      <c r="L216">
        <v>51</v>
      </c>
    </row>
    <row r="217" spans="1:12">
      <c r="A217" s="3" t="s">
        <v>226</v>
      </c>
      <c r="B217">
        <v>30</v>
      </c>
      <c r="C217">
        <v>26</v>
      </c>
      <c r="D217">
        <v>27</v>
      </c>
      <c r="E217">
        <v>25</v>
      </c>
      <c r="F217">
        <v>26</v>
      </c>
      <c r="G217">
        <v>28</v>
      </c>
      <c r="H217">
        <v>27</v>
      </c>
      <c r="I217">
        <v>24</v>
      </c>
      <c r="J217">
        <v>26</v>
      </c>
      <c r="K217">
        <v>21</v>
      </c>
      <c r="L217">
        <v>19</v>
      </c>
    </row>
    <row r="218" spans="1:12">
      <c r="A218" s="3" t="s">
        <v>227</v>
      </c>
      <c r="B218">
        <v>6889</v>
      </c>
      <c r="C218">
        <v>6842</v>
      </c>
      <c r="D218">
        <v>6871</v>
      </c>
      <c r="E218">
        <v>6933</v>
      </c>
      <c r="F218">
        <v>6968</v>
      </c>
      <c r="G218">
        <v>7105</v>
      </c>
      <c r="H218">
        <v>7099</v>
      </c>
      <c r="I218">
        <v>7090</v>
      </c>
      <c r="J218">
        <v>7118</v>
      </c>
      <c r="K218">
        <v>7153</v>
      </c>
      <c r="L218">
        <v>7000</v>
      </c>
    </row>
    <row r="219" spans="1:12">
      <c r="A219" s="3" t="s">
        <v>228</v>
      </c>
      <c r="B219">
        <v>1578</v>
      </c>
      <c r="C219">
        <v>1583</v>
      </c>
      <c r="D219">
        <v>1550</v>
      </c>
      <c r="E219">
        <v>1513</v>
      </c>
      <c r="F219">
        <v>1513</v>
      </c>
      <c r="G219">
        <v>1585</v>
      </c>
      <c r="H219">
        <v>1544</v>
      </c>
      <c r="I219">
        <v>1544</v>
      </c>
      <c r="J219">
        <v>1490</v>
      </c>
      <c r="K219">
        <v>1407</v>
      </c>
      <c r="L219">
        <v>1352</v>
      </c>
    </row>
    <row r="220" spans="1:12">
      <c r="A220" s="3" t="s">
        <v>229</v>
      </c>
      <c r="B220">
        <v>228</v>
      </c>
      <c r="C220">
        <v>222</v>
      </c>
      <c r="D220">
        <v>227</v>
      </c>
      <c r="E220">
        <v>216</v>
      </c>
      <c r="F220">
        <v>203</v>
      </c>
      <c r="G220">
        <v>188</v>
      </c>
      <c r="H220">
        <v>186</v>
      </c>
      <c r="I220">
        <v>169</v>
      </c>
      <c r="J220">
        <v>154</v>
      </c>
      <c r="K220">
        <v>211</v>
      </c>
      <c r="L220">
        <v>217</v>
      </c>
    </row>
    <row r="221" spans="1:12">
      <c r="A221" s="3" t="s">
        <v>230</v>
      </c>
      <c r="B221">
        <v>5083</v>
      </c>
      <c r="C221">
        <v>5037</v>
      </c>
      <c r="D221">
        <v>5094</v>
      </c>
      <c r="E221">
        <v>5204</v>
      </c>
      <c r="F221">
        <v>5252</v>
      </c>
      <c r="G221">
        <v>5332</v>
      </c>
      <c r="H221">
        <v>5369</v>
      </c>
      <c r="I221">
        <v>5377</v>
      </c>
      <c r="J221">
        <v>5474</v>
      </c>
      <c r="K221">
        <v>5535</v>
      </c>
      <c r="L221">
        <v>5431</v>
      </c>
    </row>
    <row r="222" spans="1:12">
      <c r="A222" s="4" t="s">
        <v>231</v>
      </c>
      <c r="B222">
        <v>243</v>
      </c>
      <c r="C222">
        <v>241</v>
      </c>
      <c r="D222">
        <v>226</v>
      </c>
      <c r="E222">
        <v>233</v>
      </c>
      <c r="F222">
        <v>236</v>
      </c>
      <c r="G222">
        <v>247</v>
      </c>
      <c r="H222">
        <v>275</v>
      </c>
      <c r="I222">
        <v>292</v>
      </c>
      <c r="J222">
        <v>272</v>
      </c>
      <c r="K222">
        <v>200</v>
      </c>
      <c r="L222">
        <v>196</v>
      </c>
    </row>
    <row r="223" spans="1:12">
      <c r="A223" s="4" t="s">
        <v>232</v>
      </c>
      <c r="B223">
        <v>137</v>
      </c>
      <c r="C223">
        <v>146</v>
      </c>
      <c r="D223">
        <v>141</v>
      </c>
      <c r="E223">
        <v>148</v>
      </c>
      <c r="F223">
        <v>136</v>
      </c>
      <c r="G223">
        <v>144</v>
      </c>
      <c r="H223">
        <v>152</v>
      </c>
      <c r="I223">
        <v>161</v>
      </c>
      <c r="J223">
        <v>165</v>
      </c>
      <c r="K223">
        <v>147</v>
      </c>
      <c r="L223">
        <v>141</v>
      </c>
    </row>
    <row r="224" spans="1:12">
      <c r="A224" s="4" t="s">
        <v>233</v>
      </c>
      <c r="B224">
        <v>106</v>
      </c>
      <c r="C224">
        <v>95</v>
      </c>
      <c r="D224">
        <v>85</v>
      </c>
      <c r="E224">
        <v>85</v>
      </c>
      <c r="F224">
        <v>100</v>
      </c>
      <c r="G224">
        <v>103</v>
      </c>
      <c r="H224">
        <v>123</v>
      </c>
      <c r="I224">
        <v>131</v>
      </c>
      <c r="J224">
        <v>107</v>
      </c>
      <c r="K224">
        <v>53</v>
      </c>
      <c r="L224">
        <v>55</v>
      </c>
    </row>
    <row r="225" spans="1:12">
      <c r="A225" s="4" t="s">
        <v>234</v>
      </c>
      <c r="B225">
        <v>111</v>
      </c>
      <c r="C225">
        <v>110</v>
      </c>
      <c r="D225">
        <v>106</v>
      </c>
      <c r="E225">
        <v>94</v>
      </c>
      <c r="F225">
        <v>89</v>
      </c>
      <c r="G225">
        <v>82</v>
      </c>
      <c r="H225">
        <v>88</v>
      </c>
      <c r="I225">
        <v>92</v>
      </c>
      <c r="J225">
        <v>100</v>
      </c>
      <c r="K225">
        <v>107</v>
      </c>
      <c r="L225">
        <v>102</v>
      </c>
    </row>
    <row r="226" spans="1:12">
      <c r="A226" s="4" t="s">
        <v>235</v>
      </c>
      <c r="B226">
        <v>104</v>
      </c>
      <c r="C226">
        <v>107</v>
      </c>
      <c r="D226">
        <v>104</v>
      </c>
      <c r="E226">
        <v>92</v>
      </c>
      <c r="F226">
        <v>86</v>
      </c>
      <c r="G226">
        <v>82</v>
      </c>
      <c r="H226">
        <v>88</v>
      </c>
      <c r="I226">
        <v>90</v>
      </c>
      <c r="J226">
        <v>99</v>
      </c>
      <c r="K226">
        <v>106</v>
      </c>
      <c r="L226">
        <v>100</v>
      </c>
    </row>
    <row r="227" spans="1:12">
      <c r="A227" s="4" t="s">
        <v>236</v>
      </c>
      <c r="B227">
        <v>7</v>
      </c>
      <c r="C227">
        <v>3</v>
      </c>
      <c r="D227">
        <v>2</v>
      </c>
      <c r="E227">
        <v>2</v>
      </c>
      <c r="F227">
        <v>3</v>
      </c>
      <c r="G227">
        <v>0</v>
      </c>
      <c r="H227">
        <v>0</v>
      </c>
      <c r="I227">
        <v>2</v>
      </c>
      <c r="J227">
        <v>1</v>
      </c>
      <c r="K227">
        <v>1</v>
      </c>
      <c r="L227">
        <v>2</v>
      </c>
    </row>
    <row r="228" spans="1:12">
      <c r="A228" s="4" t="s">
        <v>237</v>
      </c>
      <c r="B228">
        <v>45</v>
      </c>
      <c r="C228">
        <v>47</v>
      </c>
      <c r="D228">
        <v>48</v>
      </c>
      <c r="E228">
        <v>49</v>
      </c>
      <c r="F228">
        <v>47</v>
      </c>
      <c r="G228">
        <v>45</v>
      </c>
      <c r="H228">
        <v>43</v>
      </c>
      <c r="I228">
        <v>46</v>
      </c>
      <c r="J228">
        <v>46</v>
      </c>
      <c r="K228">
        <v>49</v>
      </c>
      <c r="L228">
        <v>50</v>
      </c>
    </row>
    <row r="229" spans="1:12">
      <c r="A229" s="4" t="s">
        <v>238</v>
      </c>
      <c r="B229">
        <v>29</v>
      </c>
      <c r="C229">
        <v>28</v>
      </c>
      <c r="D229">
        <v>26</v>
      </c>
      <c r="E229">
        <v>26</v>
      </c>
      <c r="F229">
        <v>24</v>
      </c>
      <c r="G229">
        <v>22</v>
      </c>
      <c r="H229">
        <v>22</v>
      </c>
      <c r="I229">
        <v>22</v>
      </c>
      <c r="J229">
        <v>26</v>
      </c>
      <c r="K229">
        <v>26</v>
      </c>
      <c r="L229">
        <v>24</v>
      </c>
    </row>
    <row r="230" spans="1:12">
      <c r="A230" s="4" t="s">
        <v>239</v>
      </c>
      <c r="B230">
        <v>16</v>
      </c>
      <c r="C230">
        <v>19</v>
      </c>
      <c r="D230">
        <v>22</v>
      </c>
      <c r="E230">
        <v>23</v>
      </c>
      <c r="F230">
        <v>23</v>
      </c>
      <c r="G230">
        <v>23</v>
      </c>
      <c r="H230">
        <v>21</v>
      </c>
      <c r="I230">
        <v>24</v>
      </c>
      <c r="J230">
        <v>20</v>
      </c>
      <c r="K230">
        <v>23</v>
      </c>
      <c r="L230">
        <v>26</v>
      </c>
    </row>
    <row r="231" spans="1:12">
      <c r="A231" s="4" t="s">
        <v>240</v>
      </c>
      <c r="B231">
        <v>117</v>
      </c>
      <c r="C231">
        <v>100</v>
      </c>
      <c r="D231">
        <v>85</v>
      </c>
      <c r="E231">
        <v>86</v>
      </c>
      <c r="F231">
        <v>81</v>
      </c>
      <c r="G231">
        <v>72</v>
      </c>
      <c r="H231">
        <v>79</v>
      </c>
      <c r="I231">
        <v>71</v>
      </c>
      <c r="J231">
        <v>79</v>
      </c>
      <c r="K231">
        <v>73</v>
      </c>
      <c r="L231">
        <v>78</v>
      </c>
    </row>
    <row r="232" spans="1:12">
      <c r="A232" s="4" t="s">
        <v>241</v>
      </c>
      <c r="B232">
        <v>30</v>
      </c>
      <c r="C232">
        <v>30</v>
      </c>
      <c r="D232">
        <v>24</v>
      </c>
      <c r="E232">
        <v>28</v>
      </c>
      <c r="F232">
        <v>24</v>
      </c>
      <c r="G232">
        <v>15</v>
      </c>
      <c r="H232">
        <v>14</v>
      </c>
      <c r="I232">
        <v>11</v>
      </c>
      <c r="J232">
        <v>21</v>
      </c>
      <c r="K232">
        <v>33</v>
      </c>
      <c r="L232">
        <v>41</v>
      </c>
    </row>
    <row r="233" spans="1:12">
      <c r="A233" s="4" t="s">
        <v>242</v>
      </c>
      <c r="B233">
        <v>22</v>
      </c>
      <c r="C233">
        <v>17</v>
      </c>
      <c r="D233">
        <v>22</v>
      </c>
      <c r="E233">
        <v>22</v>
      </c>
      <c r="F233">
        <v>23</v>
      </c>
      <c r="G233">
        <v>26</v>
      </c>
      <c r="H233">
        <v>34</v>
      </c>
      <c r="I233">
        <v>28</v>
      </c>
      <c r="J233">
        <v>29</v>
      </c>
      <c r="K233">
        <v>7</v>
      </c>
      <c r="L233">
        <v>5</v>
      </c>
    </row>
    <row r="234" spans="1:12">
      <c r="A234" s="4" t="s">
        <v>243</v>
      </c>
      <c r="B234">
        <v>13</v>
      </c>
      <c r="C234">
        <v>10</v>
      </c>
      <c r="D234">
        <v>8</v>
      </c>
      <c r="E234">
        <v>8</v>
      </c>
      <c r="F234">
        <v>8</v>
      </c>
      <c r="G234">
        <v>9</v>
      </c>
      <c r="H234">
        <v>9</v>
      </c>
      <c r="I234">
        <v>11</v>
      </c>
      <c r="J234">
        <v>10</v>
      </c>
      <c r="K234">
        <v>1</v>
      </c>
      <c r="L234">
        <v>2</v>
      </c>
    </row>
    <row r="235" spans="1:12">
      <c r="A235" s="4" t="s">
        <v>244</v>
      </c>
      <c r="B235">
        <v>52</v>
      </c>
      <c r="C235">
        <v>43</v>
      </c>
      <c r="D235">
        <v>31</v>
      </c>
      <c r="E235">
        <v>28</v>
      </c>
      <c r="F235">
        <v>26</v>
      </c>
      <c r="G235">
        <v>22</v>
      </c>
      <c r="H235">
        <v>22</v>
      </c>
      <c r="I235">
        <v>21</v>
      </c>
      <c r="J235">
        <v>19</v>
      </c>
      <c r="K235">
        <v>32</v>
      </c>
      <c r="L235">
        <v>30</v>
      </c>
    </row>
    <row r="236" spans="1:12">
      <c r="A236" s="4" t="s">
        <v>245</v>
      </c>
      <c r="B236">
        <v>569</v>
      </c>
      <c r="C236">
        <v>569</v>
      </c>
      <c r="D236">
        <v>548</v>
      </c>
      <c r="E236">
        <v>508</v>
      </c>
      <c r="F236">
        <v>449</v>
      </c>
      <c r="G236">
        <v>427</v>
      </c>
      <c r="H236">
        <v>427</v>
      </c>
      <c r="I236">
        <v>420</v>
      </c>
      <c r="J236">
        <v>429</v>
      </c>
      <c r="K236">
        <v>437</v>
      </c>
      <c r="L236">
        <v>421</v>
      </c>
    </row>
    <row r="237" spans="1:12">
      <c r="A237" s="4" t="s">
        <v>246</v>
      </c>
      <c r="B237">
        <v>569</v>
      </c>
      <c r="C237">
        <v>569</v>
      </c>
      <c r="D237">
        <v>548</v>
      </c>
      <c r="E237">
        <v>508</v>
      </c>
      <c r="F237">
        <v>449</v>
      </c>
      <c r="G237">
        <v>427</v>
      </c>
      <c r="H237">
        <v>427</v>
      </c>
      <c r="I237">
        <v>420</v>
      </c>
      <c r="J237">
        <v>429</v>
      </c>
      <c r="K237">
        <v>437</v>
      </c>
      <c r="L237">
        <v>421</v>
      </c>
    </row>
    <row r="238" spans="1:12">
      <c r="A238" s="4" t="s">
        <v>247</v>
      </c>
      <c r="B238">
        <v>198</v>
      </c>
      <c r="C238">
        <v>197</v>
      </c>
      <c r="D238">
        <v>159</v>
      </c>
      <c r="E238">
        <v>154</v>
      </c>
      <c r="F238">
        <v>151</v>
      </c>
      <c r="G238">
        <v>142</v>
      </c>
      <c r="H238">
        <v>76</v>
      </c>
      <c r="I238">
        <v>77</v>
      </c>
      <c r="J238">
        <v>85</v>
      </c>
      <c r="K238">
        <v>102</v>
      </c>
      <c r="L238">
        <v>95</v>
      </c>
    </row>
    <row r="239" spans="1:12">
      <c r="A239" s="4" t="s">
        <v>248</v>
      </c>
      <c r="B239">
        <v>187</v>
      </c>
      <c r="C239">
        <v>188</v>
      </c>
      <c r="D239">
        <v>154</v>
      </c>
      <c r="E239">
        <v>148</v>
      </c>
      <c r="F239">
        <v>147</v>
      </c>
      <c r="G239">
        <v>138</v>
      </c>
      <c r="H239">
        <v>70</v>
      </c>
      <c r="I239">
        <v>70</v>
      </c>
      <c r="J239">
        <v>75</v>
      </c>
      <c r="K239">
        <v>95</v>
      </c>
      <c r="L239">
        <v>87</v>
      </c>
    </row>
    <row r="240" spans="1:12">
      <c r="A240" s="4" t="s">
        <v>249</v>
      </c>
      <c r="B240">
        <v>11</v>
      </c>
      <c r="C240">
        <v>9</v>
      </c>
      <c r="D240">
        <v>5</v>
      </c>
      <c r="E240">
        <v>6</v>
      </c>
      <c r="F240">
        <v>4</v>
      </c>
      <c r="G240">
        <v>4</v>
      </c>
      <c r="H240">
        <v>6</v>
      </c>
      <c r="I240">
        <v>7</v>
      </c>
      <c r="J240">
        <v>10</v>
      </c>
      <c r="K240">
        <v>7</v>
      </c>
      <c r="L240">
        <v>8</v>
      </c>
    </row>
    <row r="241" spans="1:12">
      <c r="A241" s="5" t="s">
        <v>250</v>
      </c>
      <c r="B241">
        <v>63</v>
      </c>
      <c r="C241">
        <v>43</v>
      </c>
      <c r="D241">
        <v>34</v>
      </c>
      <c r="E241">
        <v>41</v>
      </c>
      <c r="F241">
        <v>43</v>
      </c>
      <c r="G241">
        <v>105</v>
      </c>
      <c r="H241">
        <v>90</v>
      </c>
      <c r="I241">
        <v>82</v>
      </c>
      <c r="J241">
        <v>84</v>
      </c>
      <c r="K241">
        <v>105</v>
      </c>
      <c r="L241">
        <v>107</v>
      </c>
    </row>
    <row r="242" spans="1:12">
      <c r="A242" s="5" t="s">
        <v>251</v>
      </c>
      <c r="B242">
        <v>5</v>
      </c>
      <c r="C242">
        <v>4</v>
      </c>
      <c r="D242">
        <v>3</v>
      </c>
      <c r="E242">
        <v>6</v>
      </c>
      <c r="F242">
        <v>6</v>
      </c>
      <c r="G242">
        <v>6</v>
      </c>
      <c r="H242">
        <v>10</v>
      </c>
      <c r="I242">
        <v>8</v>
      </c>
      <c r="J242">
        <v>6</v>
      </c>
      <c r="K242">
        <v>6</v>
      </c>
      <c r="L242">
        <v>6</v>
      </c>
    </row>
    <row r="243" spans="1:12">
      <c r="A243" s="5" t="s">
        <v>252</v>
      </c>
      <c r="B243">
        <v>23</v>
      </c>
      <c r="C243">
        <v>27</v>
      </c>
      <c r="D243">
        <v>20</v>
      </c>
      <c r="E243">
        <v>22</v>
      </c>
      <c r="F243">
        <v>23</v>
      </c>
      <c r="G243">
        <v>81</v>
      </c>
      <c r="H243">
        <v>64</v>
      </c>
      <c r="I243">
        <v>63</v>
      </c>
      <c r="J243">
        <v>65</v>
      </c>
      <c r="K243">
        <v>59</v>
      </c>
      <c r="L243">
        <v>57</v>
      </c>
    </row>
    <row r="244" spans="1:12">
      <c r="A244" s="5" t="s">
        <v>253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3</v>
      </c>
      <c r="K244">
        <v>6</v>
      </c>
      <c r="L244">
        <v>9</v>
      </c>
    </row>
    <row r="245" spans="1:12">
      <c r="A245" s="5" t="s">
        <v>254</v>
      </c>
      <c r="B245">
        <v>34</v>
      </c>
      <c r="C245">
        <v>11</v>
      </c>
      <c r="D245">
        <v>10</v>
      </c>
      <c r="E245">
        <v>12</v>
      </c>
      <c r="F245">
        <v>12</v>
      </c>
      <c r="G245">
        <v>16</v>
      </c>
      <c r="H245">
        <v>14</v>
      </c>
      <c r="I245">
        <v>9</v>
      </c>
      <c r="J245">
        <v>10</v>
      </c>
      <c r="K245">
        <v>34</v>
      </c>
      <c r="L245">
        <v>35</v>
      </c>
    </row>
    <row r="246" spans="1:12">
      <c r="A246" s="5" t="s">
        <v>255</v>
      </c>
      <c r="B246">
        <v>26</v>
      </c>
      <c r="C246">
        <v>19</v>
      </c>
      <c r="D246">
        <v>15</v>
      </c>
      <c r="E246">
        <v>15</v>
      </c>
      <c r="F246">
        <v>17</v>
      </c>
      <c r="G246">
        <v>18</v>
      </c>
      <c r="H246">
        <v>15</v>
      </c>
      <c r="I246">
        <v>16</v>
      </c>
      <c r="J246">
        <v>16</v>
      </c>
      <c r="K246">
        <v>10</v>
      </c>
      <c r="L246">
        <v>14</v>
      </c>
    </row>
    <row r="247" spans="1:12">
      <c r="A247" s="5" t="s">
        <v>256</v>
      </c>
      <c r="B247">
        <v>24</v>
      </c>
      <c r="C247">
        <v>18</v>
      </c>
      <c r="D247">
        <v>14</v>
      </c>
      <c r="E247">
        <v>14</v>
      </c>
      <c r="F247">
        <v>16</v>
      </c>
      <c r="G247">
        <v>16</v>
      </c>
      <c r="H247">
        <v>13</v>
      </c>
      <c r="I247">
        <v>14</v>
      </c>
      <c r="J247">
        <v>15</v>
      </c>
      <c r="K247">
        <v>10</v>
      </c>
      <c r="L247">
        <v>13</v>
      </c>
    </row>
    <row r="248" spans="1:12">
      <c r="A248" s="5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5" t="s">
        <v>258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2</v>
      </c>
      <c r="I249">
        <v>2</v>
      </c>
      <c r="J249">
        <v>1</v>
      </c>
      <c r="K249">
        <v>0</v>
      </c>
      <c r="L249">
        <v>1</v>
      </c>
    </row>
    <row r="250" spans="1:12">
      <c r="A250" s="5" t="s">
        <v>259</v>
      </c>
      <c r="B250">
        <v>2059</v>
      </c>
      <c r="C250">
        <v>2110</v>
      </c>
      <c r="D250">
        <v>2108</v>
      </c>
      <c r="E250">
        <v>2029</v>
      </c>
      <c r="F250">
        <v>2007</v>
      </c>
      <c r="G250">
        <v>2027</v>
      </c>
      <c r="H250">
        <v>1995</v>
      </c>
      <c r="I250">
        <v>1987</v>
      </c>
      <c r="J250">
        <v>1969</v>
      </c>
      <c r="K250">
        <v>1887</v>
      </c>
      <c r="L250">
        <v>1838</v>
      </c>
    </row>
    <row r="251" spans="1:12">
      <c r="A251" s="5" t="s">
        <v>260</v>
      </c>
      <c r="B251">
        <v>98</v>
      </c>
      <c r="C251">
        <v>104</v>
      </c>
      <c r="D251">
        <v>105</v>
      </c>
      <c r="E251">
        <v>109</v>
      </c>
      <c r="F251">
        <v>115</v>
      </c>
      <c r="G251">
        <v>108</v>
      </c>
      <c r="H251">
        <v>120</v>
      </c>
      <c r="I251">
        <v>115</v>
      </c>
      <c r="J251">
        <v>115</v>
      </c>
      <c r="K251">
        <v>96</v>
      </c>
      <c r="L251">
        <v>109</v>
      </c>
    </row>
    <row r="252" spans="1:12">
      <c r="A252" s="5" t="s">
        <v>261</v>
      </c>
      <c r="B252">
        <v>1954</v>
      </c>
      <c r="C252">
        <v>1999</v>
      </c>
      <c r="D252">
        <v>1998</v>
      </c>
      <c r="E252">
        <v>1914</v>
      </c>
      <c r="F252">
        <v>1885</v>
      </c>
      <c r="G252">
        <v>1912</v>
      </c>
      <c r="H252">
        <v>1868</v>
      </c>
      <c r="I252">
        <v>1865</v>
      </c>
      <c r="J252">
        <v>1851</v>
      </c>
      <c r="K252">
        <v>1778</v>
      </c>
      <c r="L252">
        <v>1716</v>
      </c>
    </row>
    <row r="253" spans="1:12">
      <c r="A253" s="5" t="s">
        <v>262</v>
      </c>
      <c r="B253">
        <v>7</v>
      </c>
      <c r="C253">
        <v>7</v>
      </c>
      <c r="D253">
        <v>5</v>
      </c>
      <c r="E253">
        <v>6</v>
      </c>
      <c r="F253">
        <v>7</v>
      </c>
      <c r="G253">
        <v>7</v>
      </c>
      <c r="H253">
        <v>7</v>
      </c>
      <c r="I253">
        <v>7</v>
      </c>
      <c r="J253">
        <v>3</v>
      </c>
      <c r="K253">
        <v>13</v>
      </c>
      <c r="L253">
        <v>13</v>
      </c>
    </row>
    <row r="254" spans="1:12">
      <c r="A254" s="6" t="s">
        <v>263</v>
      </c>
      <c r="B254">
        <v>5384</v>
      </c>
      <c r="C254">
        <v>5146</v>
      </c>
      <c r="D254">
        <v>4878</v>
      </c>
      <c r="E254">
        <v>4732</v>
      </c>
      <c r="F254">
        <v>4501</v>
      </c>
      <c r="G254">
        <v>4291</v>
      </c>
      <c r="H254">
        <v>4224</v>
      </c>
      <c r="I254">
        <v>4093</v>
      </c>
      <c r="J254">
        <v>3911</v>
      </c>
      <c r="K254">
        <v>3710</v>
      </c>
      <c r="L254">
        <v>3473</v>
      </c>
    </row>
    <row r="255" spans="1:12">
      <c r="A255" s="6" t="s">
        <v>264</v>
      </c>
      <c r="B255">
        <v>28</v>
      </c>
      <c r="C255">
        <v>23</v>
      </c>
      <c r="D255">
        <v>25</v>
      </c>
      <c r="E255">
        <v>28</v>
      </c>
      <c r="F255">
        <v>31</v>
      </c>
      <c r="G255">
        <v>33</v>
      </c>
      <c r="H255">
        <v>40</v>
      </c>
      <c r="I255">
        <v>47</v>
      </c>
      <c r="J255">
        <v>41</v>
      </c>
      <c r="K255">
        <v>43</v>
      </c>
      <c r="L255">
        <v>51</v>
      </c>
    </row>
    <row r="256" spans="1:12">
      <c r="A256" s="6" t="s">
        <v>265</v>
      </c>
      <c r="B256">
        <v>4465</v>
      </c>
      <c r="C256">
        <v>4268</v>
      </c>
      <c r="D256">
        <v>4020</v>
      </c>
      <c r="E256">
        <v>3895</v>
      </c>
      <c r="F256">
        <v>3731</v>
      </c>
      <c r="G256">
        <v>3532</v>
      </c>
      <c r="H256">
        <v>3352</v>
      </c>
      <c r="I256">
        <v>3163</v>
      </c>
      <c r="J256">
        <v>2955</v>
      </c>
      <c r="K256">
        <v>2701</v>
      </c>
      <c r="L256">
        <v>2381</v>
      </c>
    </row>
    <row r="257" spans="1:12">
      <c r="A257" s="6" t="s">
        <v>266</v>
      </c>
      <c r="B257">
        <v>891</v>
      </c>
      <c r="C257">
        <v>855</v>
      </c>
      <c r="D257">
        <v>833</v>
      </c>
      <c r="E257">
        <v>809</v>
      </c>
      <c r="F257">
        <v>739</v>
      </c>
      <c r="G257">
        <v>726</v>
      </c>
      <c r="H257">
        <v>832</v>
      </c>
      <c r="I257">
        <v>883</v>
      </c>
      <c r="J257">
        <v>915</v>
      </c>
      <c r="K257">
        <v>966</v>
      </c>
      <c r="L257">
        <v>1041</v>
      </c>
    </row>
    <row r="258" spans="1:12">
      <c r="A258" s="7" t="s">
        <v>267</v>
      </c>
      <c r="B258">
        <v>4258</v>
      </c>
      <c r="C258">
        <v>4230</v>
      </c>
      <c r="D258">
        <v>4156</v>
      </c>
      <c r="E258">
        <v>3959</v>
      </c>
      <c r="F258">
        <v>3926</v>
      </c>
      <c r="G258">
        <v>4067</v>
      </c>
      <c r="H258">
        <v>3970</v>
      </c>
      <c r="I258">
        <v>3979</v>
      </c>
      <c r="J258">
        <v>3956</v>
      </c>
      <c r="K258">
        <v>4002</v>
      </c>
      <c r="L258">
        <v>4042</v>
      </c>
    </row>
    <row r="259" spans="1:12">
      <c r="A259" s="7" t="s">
        <v>268</v>
      </c>
      <c r="B259">
        <v>2367</v>
      </c>
      <c r="C259">
        <v>2309</v>
      </c>
      <c r="D259">
        <v>2296</v>
      </c>
      <c r="E259">
        <v>2258</v>
      </c>
      <c r="F259">
        <v>2254</v>
      </c>
      <c r="G259">
        <v>2507</v>
      </c>
      <c r="H259">
        <v>2485</v>
      </c>
      <c r="I259">
        <v>2553</v>
      </c>
      <c r="J259">
        <v>2560</v>
      </c>
      <c r="K259">
        <v>2541</v>
      </c>
      <c r="L259">
        <v>2629</v>
      </c>
    </row>
    <row r="260" spans="1:12">
      <c r="A260" s="7" t="s">
        <v>269</v>
      </c>
      <c r="B260">
        <v>1891</v>
      </c>
      <c r="C260">
        <v>1921</v>
      </c>
      <c r="D260">
        <v>1860</v>
      </c>
      <c r="E260">
        <v>1701</v>
      </c>
      <c r="F260">
        <v>1672</v>
      </c>
      <c r="G260">
        <v>1560</v>
      </c>
      <c r="H260">
        <v>1485</v>
      </c>
      <c r="I260">
        <v>1426</v>
      </c>
      <c r="J260">
        <v>1396</v>
      </c>
      <c r="K260">
        <v>1461</v>
      </c>
      <c r="L260">
        <v>1413</v>
      </c>
    </row>
    <row r="261" spans="1:12">
      <c r="A261" s="7" t="s">
        <v>270</v>
      </c>
      <c r="B261">
        <v>505</v>
      </c>
      <c r="C261">
        <v>440</v>
      </c>
      <c r="D261">
        <v>443</v>
      </c>
      <c r="E261">
        <v>441</v>
      </c>
      <c r="F261">
        <v>346</v>
      </c>
      <c r="G261">
        <v>338</v>
      </c>
      <c r="H261">
        <v>319</v>
      </c>
      <c r="I261">
        <v>297</v>
      </c>
      <c r="J261">
        <v>349</v>
      </c>
      <c r="K261">
        <v>332</v>
      </c>
      <c r="L261">
        <v>313</v>
      </c>
    </row>
    <row r="262" spans="1:12">
      <c r="A262" s="7" t="s">
        <v>271</v>
      </c>
      <c r="B262">
        <v>83</v>
      </c>
      <c r="C262">
        <v>65</v>
      </c>
      <c r="D262">
        <v>80</v>
      </c>
      <c r="E262">
        <v>77</v>
      </c>
      <c r="F262">
        <v>9</v>
      </c>
      <c r="G262">
        <v>16</v>
      </c>
      <c r="H262">
        <v>3</v>
      </c>
      <c r="I262">
        <v>1</v>
      </c>
      <c r="J262">
        <v>2</v>
      </c>
      <c r="K262">
        <v>1</v>
      </c>
      <c r="L262">
        <v>1</v>
      </c>
    </row>
    <row r="263" spans="1:12">
      <c r="A263" s="7" t="s">
        <v>272</v>
      </c>
      <c r="B263">
        <v>422</v>
      </c>
      <c r="C263">
        <v>375</v>
      </c>
      <c r="D263">
        <v>363</v>
      </c>
      <c r="E263">
        <v>364</v>
      </c>
      <c r="F263">
        <v>337</v>
      </c>
      <c r="G263">
        <v>322</v>
      </c>
      <c r="H263">
        <v>316</v>
      </c>
      <c r="I263">
        <v>296</v>
      </c>
      <c r="J263">
        <v>347</v>
      </c>
      <c r="K263">
        <v>331</v>
      </c>
      <c r="L263">
        <v>312</v>
      </c>
    </row>
    <row r="264" spans="1:12">
      <c r="A264" s="7" t="s">
        <v>273</v>
      </c>
      <c r="B264">
        <v>2706</v>
      </c>
      <c r="C264">
        <v>2818</v>
      </c>
      <c r="D264">
        <v>2883</v>
      </c>
      <c r="E264">
        <v>2886</v>
      </c>
      <c r="F264">
        <v>2902</v>
      </c>
      <c r="G264">
        <v>2999</v>
      </c>
      <c r="H264">
        <v>2946</v>
      </c>
      <c r="I264">
        <v>3161</v>
      </c>
      <c r="J264">
        <v>3210</v>
      </c>
      <c r="K264">
        <v>3218</v>
      </c>
      <c r="L264">
        <v>3246</v>
      </c>
    </row>
    <row r="265" spans="1:12">
      <c r="A265" s="7" t="s">
        <v>274</v>
      </c>
      <c r="B265">
        <v>2362</v>
      </c>
      <c r="C265">
        <v>2425</v>
      </c>
      <c r="D265">
        <v>2471</v>
      </c>
      <c r="E265">
        <v>2452</v>
      </c>
      <c r="F265">
        <v>2466</v>
      </c>
      <c r="G265">
        <v>2598</v>
      </c>
      <c r="H265">
        <v>2621</v>
      </c>
      <c r="I265">
        <v>2833</v>
      </c>
      <c r="J265">
        <v>2905</v>
      </c>
      <c r="K265">
        <v>2887</v>
      </c>
      <c r="L265">
        <v>2938</v>
      </c>
    </row>
    <row r="266" spans="1:12">
      <c r="A266" s="7" t="s">
        <v>275</v>
      </c>
      <c r="B266">
        <v>344</v>
      </c>
      <c r="C266">
        <v>393</v>
      </c>
      <c r="D266">
        <v>412</v>
      </c>
      <c r="E266">
        <v>434</v>
      </c>
      <c r="F266">
        <v>436</v>
      </c>
      <c r="G266">
        <v>401</v>
      </c>
      <c r="H266">
        <v>325</v>
      </c>
      <c r="I266">
        <v>328</v>
      </c>
      <c r="J266">
        <v>305</v>
      </c>
      <c r="K266">
        <v>331</v>
      </c>
      <c r="L266">
        <v>308</v>
      </c>
    </row>
    <row r="267" spans="1:12">
      <c r="A267" s="7" t="s">
        <v>276</v>
      </c>
      <c r="B267">
        <v>186</v>
      </c>
      <c r="C267">
        <v>179</v>
      </c>
      <c r="D267">
        <v>175</v>
      </c>
      <c r="E267">
        <v>168</v>
      </c>
      <c r="F267">
        <v>159</v>
      </c>
      <c r="G267">
        <v>150</v>
      </c>
      <c r="H267">
        <v>149</v>
      </c>
      <c r="I267">
        <v>149</v>
      </c>
      <c r="J267">
        <v>433</v>
      </c>
      <c r="K267">
        <v>423</v>
      </c>
      <c r="L267">
        <v>431</v>
      </c>
    </row>
    <row r="268" spans="1:12">
      <c r="A268" s="7" t="s">
        <v>277</v>
      </c>
      <c r="B268">
        <v>128</v>
      </c>
      <c r="C268">
        <v>124</v>
      </c>
      <c r="D268">
        <v>117</v>
      </c>
      <c r="E268">
        <v>107</v>
      </c>
      <c r="F268">
        <v>112</v>
      </c>
      <c r="G268">
        <v>100</v>
      </c>
      <c r="H268">
        <v>94</v>
      </c>
      <c r="I268">
        <v>95</v>
      </c>
      <c r="J268">
        <v>91</v>
      </c>
      <c r="K268">
        <v>81</v>
      </c>
      <c r="L268">
        <v>89</v>
      </c>
    </row>
    <row r="269" spans="1:12">
      <c r="A269" s="7" t="s">
        <v>278</v>
      </c>
      <c r="B269">
        <v>58</v>
      </c>
      <c r="C269">
        <v>55</v>
      </c>
      <c r="D269">
        <v>58</v>
      </c>
      <c r="E269">
        <v>61</v>
      </c>
      <c r="F269">
        <v>47</v>
      </c>
      <c r="G269">
        <v>50</v>
      </c>
      <c r="H269">
        <v>55</v>
      </c>
      <c r="I269">
        <v>54</v>
      </c>
      <c r="J269">
        <v>342</v>
      </c>
      <c r="K269">
        <v>342</v>
      </c>
      <c r="L269">
        <v>342</v>
      </c>
    </row>
    <row r="270" spans="1:12">
      <c r="A270" s="7" t="s">
        <v>279</v>
      </c>
      <c r="B270">
        <v>742</v>
      </c>
      <c r="C270">
        <v>742</v>
      </c>
      <c r="D270">
        <v>720</v>
      </c>
      <c r="E270">
        <v>711</v>
      </c>
      <c r="F270">
        <v>651</v>
      </c>
      <c r="G270">
        <v>572</v>
      </c>
      <c r="H270">
        <v>556</v>
      </c>
      <c r="I270">
        <v>577</v>
      </c>
      <c r="J270">
        <v>583</v>
      </c>
      <c r="K270">
        <v>595</v>
      </c>
      <c r="L270">
        <v>563</v>
      </c>
    </row>
    <row r="271" spans="1:12">
      <c r="A271" s="7" t="s">
        <v>280</v>
      </c>
      <c r="B271">
        <v>682</v>
      </c>
      <c r="C271">
        <v>679</v>
      </c>
      <c r="D271">
        <v>655</v>
      </c>
      <c r="E271">
        <v>645</v>
      </c>
      <c r="F271">
        <v>581</v>
      </c>
      <c r="G271">
        <v>504</v>
      </c>
      <c r="H271">
        <v>491</v>
      </c>
      <c r="I271">
        <v>512</v>
      </c>
      <c r="J271">
        <v>523</v>
      </c>
      <c r="K271">
        <v>535</v>
      </c>
      <c r="L271">
        <v>505</v>
      </c>
    </row>
    <row r="272" spans="1:12">
      <c r="A272" s="7" t="s">
        <v>281</v>
      </c>
      <c r="B272">
        <v>60</v>
      </c>
      <c r="C272">
        <v>63</v>
      </c>
      <c r="D272">
        <v>65</v>
      </c>
      <c r="E272">
        <v>66</v>
      </c>
      <c r="F272">
        <v>70</v>
      </c>
      <c r="G272">
        <v>68</v>
      </c>
      <c r="H272">
        <v>65</v>
      </c>
      <c r="I272">
        <v>65</v>
      </c>
      <c r="J272">
        <v>60</v>
      </c>
      <c r="K272">
        <v>60</v>
      </c>
      <c r="L272">
        <v>58</v>
      </c>
    </row>
    <row r="273" spans="1:12">
      <c r="A273" s="7" t="s">
        <v>282</v>
      </c>
      <c r="B273">
        <v>1190</v>
      </c>
      <c r="C273">
        <v>1073</v>
      </c>
      <c r="D273">
        <v>986</v>
      </c>
      <c r="E273">
        <v>885</v>
      </c>
      <c r="F273">
        <v>794</v>
      </c>
      <c r="G273">
        <v>731</v>
      </c>
      <c r="H273">
        <v>793</v>
      </c>
      <c r="I273">
        <v>826</v>
      </c>
      <c r="J273">
        <v>886</v>
      </c>
      <c r="K273">
        <v>829</v>
      </c>
      <c r="L273">
        <v>848</v>
      </c>
    </row>
    <row r="274" spans="1:12">
      <c r="A274" s="7" t="s">
        <v>283</v>
      </c>
      <c r="B274">
        <v>83</v>
      </c>
      <c r="C274">
        <v>76</v>
      </c>
      <c r="D274">
        <v>68</v>
      </c>
      <c r="E274">
        <v>62</v>
      </c>
      <c r="F274">
        <v>52</v>
      </c>
      <c r="G274">
        <v>55</v>
      </c>
      <c r="H274">
        <v>51</v>
      </c>
      <c r="I274">
        <v>56</v>
      </c>
      <c r="J274">
        <v>103</v>
      </c>
      <c r="K274">
        <v>38</v>
      </c>
      <c r="L274">
        <v>41</v>
      </c>
    </row>
    <row r="275" spans="1:12">
      <c r="A275" s="7" t="s">
        <v>284</v>
      </c>
      <c r="B275">
        <v>353</v>
      </c>
      <c r="C275">
        <v>335</v>
      </c>
      <c r="D275">
        <v>310</v>
      </c>
      <c r="E275">
        <v>299</v>
      </c>
      <c r="F275">
        <v>268</v>
      </c>
      <c r="G275">
        <v>246</v>
      </c>
      <c r="H275">
        <v>258</v>
      </c>
      <c r="I275">
        <v>267</v>
      </c>
      <c r="J275">
        <v>251</v>
      </c>
      <c r="K275">
        <v>266</v>
      </c>
      <c r="L275">
        <v>264</v>
      </c>
    </row>
    <row r="276" spans="1:12">
      <c r="A276" s="7" t="s">
        <v>285</v>
      </c>
      <c r="B276">
        <v>143</v>
      </c>
      <c r="C276">
        <v>133</v>
      </c>
      <c r="D276">
        <v>106</v>
      </c>
      <c r="E276">
        <v>118</v>
      </c>
      <c r="F276">
        <v>104</v>
      </c>
      <c r="G276">
        <v>107</v>
      </c>
      <c r="H276">
        <v>116</v>
      </c>
      <c r="I276">
        <v>110</v>
      </c>
      <c r="J276">
        <v>113</v>
      </c>
      <c r="K276">
        <v>115</v>
      </c>
      <c r="L276">
        <v>120</v>
      </c>
    </row>
    <row r="277" spans="1:12">
      <c r="A277" s="7" t="s">
        <v>286</v>
      </c>
      <c r="B277">
        <v>611</v>
      </c>
      <c r="C277">
        <v>529</v>
      </c>
      <c r="D277">
        <v>502</v>
      </c>
      <c r="E277">
        <v>406</v>
      </c>
      <c r="F277">
        <v>370</v>
      </c>
      <c r="G277">
        <v>323</v>
      </c>
      <c r="H277">
        <v>368</v>
      </c>
      <c r="I277">
        <v>393</v>
      </c>
      <c r="J277">
        <v>419</v>
      </c>
      <c r="K277">
        <v>410</v>
      </c>
      <c r="L277">
        <v>423</v>
      </c>
    </row>
    <row r="278" spans="1:12">
      <c r="A278" s="7" t="s">
        <v>287</v>
      </c>
      <c r="B278">
        <v>415</v>
      </c>
      <c r="C278">
        <v>404</v>
      </c>
      <c r="D278">
        <v>383</v>
      </c>
      <c r="E278">
        <v>349</v>
      </c>
      <c r="F278">
        <v>353</v>
      </c>
      <c r="G278">
        <v>350</v>
      </c>
      <c r="H278">
        <v>337</v>
      </c>
      <c r="I278">
        <v>345</v>
      </c>
      <c r="J278">
        <v>356</v>
      </c>
      <c r="K278">
        <v>354</v>
      </c>
      <c r="L278">
        <v>334</v>
      </c>
    </row>
    <row r="279" spans="1:12">
      <c r="A279" s="7" t="s">
        <v>288</v>
      </c>
      <c r="B279">
        <v>415</v>
      </c>
      <c r="C279">
        <v>404</v>
      </c>
      <c r="D279">
        <v>383</v>
      </c>
      <c r="E279">
        <v>349</v>
      </c>
      <c r="F279">
        <v>353</v>
      </c>
      <c r="G279">
        <v>350</v>
      </c>
      <c r="H279">
        <v>337</v>
      </c>
      <c r="I279">
        <v>345</v>
      </c>
      <c r="J279">
        <v>356</v>
      </c>
      <c r="K279">
        <v>354</v>
      </c>
      <c r="L279">
        <v>334</v>
      </c>
    </row>
    <row r="280" spans="1:12">
      <c r="A280" s="7" t="s">
        <v>289</v>
      </c>
      <c r="B280">
        <v>687</v>
      </c>
      <c r="C280">
        <v>718</v>
      </c>
      <c r="D280">
        <v>717</v>
      </c>
      <c r="E280">
        <v>720</v>
      </c>
      <c r="F280">
        <v>706</v>
      </c>
      <c r="G280">
        <v>711</v>
      </c>
      <c r="H280">
        <v>727</v>
      </c>
      <c r="I280">
        <v>768</v>
      </c>
      <c r="J280">
        <v>793</v>
      </c>
      <c r="K280">
        <v>759</v>
      </c>
      <c r="L280">
        <v>775</v>
      </c>
    </row>
    <row r="281" spans="1:12">
      <c r="A281" s="7" t="s">
        <v>290</v>
      </c>
      <c r="B281">
        <v>93</v>
      </c>
      <c r="C281">
        <v>99</v>
      </c>
      <c r="D281">
        <v>93</v>
      </c>
      <c r="E281">
        <v>87</v>
      </c>
      <c r="F281">
        <v>91</v>
      </c>
      <c r="G281">
        <v>86</v>
      </c>
      <c r="H281">
        <v>87</v>
      </c>
      <c r="I281">
        <v>84</v>
      </c>
      <c r="J281">
        <v>78</v>
      </c>
      <c r="K281">
        <v>73</v>
      </c>
      <c r="L281">
        <v>65</v>
      </c>
    </row>
    <row r="282" spans="1:12">
      <c r="A282" s="7" t="s">
        <v>291</v>
      </c>
      <c r="B282">
        <v>69</v>
      </c>
      <c r="C282">
        <v>87</v>
      </c>
      <c r="D282">
        <v>96</v>
      </c>
      <c r="E282">
        <v>97</v>
      </c>
      <c r="F282">
        <v>98</v>
      </c>
      <c r="G282">
        <v>109</v>
      </c>
      <c r="H282">
        <v>109</v>
      </c>
      <c r="I282">
        <v>110</v>
      </c>
      <c r="J282">
        <v>120</v>
      </c>
      <c r="K282">
        <v>147</v>
      </c>
      <c r="L282">
        <v>160</v>
      </c>
    </row>
    <row r="283" spans="1:12">
      <c r="A283" s="7" t="s">
        <v>292</v>
      </c>
      <c r="B283">
        <v>522</v>
      </c>
      <c r="C283">
        <v>528</v>
      </c>
      <c r="D283">
        <v>525</v>
      </c>
      <c r="E283">
        <v>534</v>
      </c>
      <c r="F283">
        <v>516</v>
      </c>
      <c r="G283">
        <v>514</v>
      </c>
      <c r="H283">
        <v>530</v>
      </c>
      <c r="I283">
        <v>573</v>
      </c>
      <c r="J283">
        <v>579</v>
      </c>
      <c r="K283">
        <v>539</v>
      </c>
      <c r="L283">
        <v>550</v>
      </c>
    </row>
    <row r="284" spans="1:12">
      <c r="A284" s="7" t="s">
        <v>293</v>
      </c>
      <c r="B284">
        <v>3</v>
      </c>
      <c r="C284">
        <v>4</v>
      </c>
      <c r="D284">
        <v>3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16</v>
      </c>
      <c r="K284">
        <v>0</v>
      </c>
      <c r="L284">
        <v>0</v>
      </c>
    </row>
    <row r="285" spans="1:12">
      <c r="A285" s="7" t="s">
        <v>294</v>
      </c>
      <c r="B285">
        <v>91</v>
      </c>
      <c r="C285">
        <v>91</v>
      </c>
      <c r="D285">
        <v>99</v>
      </c>
      <c r="E285">
        <v>91</v>
      </c>
      <c r="F285">
        <v>86</v>
      </c>
      <c r="G285">
        <v>74</v>
      </c>
      <c r="H285">
        <v>83</v>
      </c>
      <c r="I285">
        <v>84</v>
      </c>
      <c r="J285">
        <v>87</v>
      </c>
      <c r="K285">
        <v>93</v>
      </c>
      <c r="L285">
        <v>87</v>
      </c>
    </row>
    <row r="286" spans="1:12">
      <c r="A286" s="7" t="s">
        <v>295</v>
      </c>
      <c r="B286">
        <v>44</v>
      </c>
      <c r="C286">
        <v>40</v>
      </c>
      <c r="D286">
        <v>47</v>
      </c>
      <c r="E286">
        <v>48</v>
      </c>
      <c r="F286">
        <v>44</v>
      </c>
      <c r="G286">
        <v>39</v>
      </c>
      <c r="H286">
        <v>37</v>
      </c>
      <c r="I286">
        <v>40</v>
      </c>
      <c r="J286">
        <v>43</v>
      </c>
      <c r="K286">
        <v>63</v>
      </c>
      <c r="L286">
        <v>52</v>
      </c>
    </row>
    <row r="287" spans="1:12">
      <c r="A287" s="7" t="s">
        <v>296</v>
      </c>
      <c r="B287">
        <v>21</v>
      </c>
      <c r="C287">
        <v>28</v>
      </c>
      <c r="D287">
        <v>29</v>
      </c>
      <c r="E287">
        <v>24</v>
      </c>
      <c r="F287">
        <v>33</v>
      </c>
      <c r="G287">
        <v>32</v>
      </c>
      <c r="H287">
        <v>37</v>
      </c>
      <c r="I287">
        <v>37</v>
      </c>
      <c r="J287">
        <v>28</v>
      </c>
      <c r="K287">
        <v>6</v>
      </c>
      <c r="L287">
        <v>7</v>
      </c>
    </row>
    <row r="288" spans="1:12">
      <c r="A288" s="7" t="s">
        <v>297</v>
      </c>
      <c r="B288">
        <v>26</v>
      </c>
      <c r="C288">
        <v>23</v>
      </c>
      <c r="D288">
        <v>23</v>
      </c>
      <c r="E288">
        <v>19</v>
      </c>
      <c r="F288">
        <v>9</v>
      </c>
      <c r="G288">
        <v>3</v>
      </c>
      <c r="H288">
        <v>9</v>
      </c>
      <c r="I288">
        <v>7</v>
      </c>
      <c r="J288">
        <v>16</v>
      </c>
      <c r="K288">
        <v>24</v>
      </c>
      <c r="L288">
        <v>28</v>
      </c>
    </row>
    <row r="289" spans="1:12">
      <c r="A289" s="7" t="s">
        <v>298</v>
      </c>
      <c r="B289">
        <v>250</v>
      </c>
      <c r="C289">
        <v>226</v>
      </c>
      <c r="D289">
        <v>208</v>
      </c>
      <c r="E289">
        <v>223</v>
      </c>
      <c r="F289">
        <v>201</v>
      </c>
      <c r="G289">
        <v>201</v>
      </c>
      <c r="H289">
        <v>196</v>
      </c>
      <c r="I289">
        <v>184</v>
      </c>
      <c r="J289">
        <v>183</v>
      </c>
      <c r="K289">
        <v>197</v>
      </c>
      <c r="L289">
        <v>194</v>
      </c>
    </row>
    <row r="290" spans="1:12">
      <c r="A290" s="7" t="s">
        <v>299</v>
      </c>
      <c r="B290">
        <v>180</v>
      </c>
      <c r="C290">
        <v>167</v>
      </c>
      <c r="D290">
        <v>157</v>
      </c>
      <c r="E290">
        <v>170</v>
      </c>
      <c r="F290">
        <v>162</v>
      </c>
      <c r="G290">
        <v>160</v>
      </c>
      <c r="H290">
        <v>161</v>
      </c>
      <c r="I290">
        <v>156</v>
      </c>
      <c r="J290">
        <v>155</v>
      </c>
      <c r="K290">
        <v>169</v>
      </c>
      <c r="L290">
        <v>166</v>
      </c>
    </row>
    <row r="291" spans="1:12">
      <c r="A291" s="7" t="s">
        <v>300</v>
      </c>
      <c r="B291">
        <v>70</v>
      </c>
      <c r="C291">
        <v>59</v>
      </c>
      <c r="D291">
        <v>51</v>
      </c>
      <c r="E291">
        <v>53</v>
      </c>
      <c r="F291">
        <v>39</v>
      </c>
      <c r="G291">
        <v>41</v>
      </c>
      <c r="H291">
        <v>35</v>
      </c>
      <c r="I291">
        <v>28</v>
      </c>
      <c r="J291">
        <v>28</v>
      </c>
      <c r="K291">
        <v>28</v>
      </c>
      <c r="L291">
        <v>28</v>
      </c>
    </row>
    <row r="292" spans="1:12">
      <c r="A292" s="7" t="s">
        <v>301</v>
      </c>
      <c r="B292">
        <v>70</v>
      </c>
      <c r="C292">
        <v>64</v>
      </c>
      <c r="D292">
        <v>58</v>
      </c>
      <c r="E292">
        <v>54</v>
      </c>
      <c r="F292">
        <v>47</v>
      </c>
      <c r="G292">
        <v>53</v>
      </c>
      <c r="H292">
        <v>50</v>
      </c>
      <c r="I292">
        <v>53</v>
      </c>
      <c r="J292">
        <v>50</v>
      </c>
      <c r="K292">
        <v>48</v>
      </c>
      <c r="L292">
        <v>44</v>
      </c>
    </row>
    <row r="293" spans="1:12">
      <c r="A293" s="7" t="s">
        <v>302</v>
      </c>
      <c r="B293">
        <v>39</v>
      </c>
      <c r="C293">
        <v>39</v>
      </c>
      <c r="D293">
        <v>32</v>
      </c>
      <c r="E293">
        <v>33</v>
      </c>
      <c r="F293">
        <v>30</v>
      </c>
      <c r="G293">
        <v>36</v>
      </c>
      <c r="H293">
        <v>35</v>
      </c>
      <c r="I293">
        <v>33</v>
      </c>
      <c r="J293">
        <v>31</v>
      </c>
      <c r="K293">
        <v>29</v>
      </c>
      <c r="L293">
        <v>26</v>
      </c>
    </row>
    <row r="294" spans="1:12">
      <c r="A294" s="7" t="s">
        <v>303</v>
      </c>
      <c r="B294">
        <v>7</v>
      </c>
      <c r="C294">
        <v>4</v>
      </c>
      <c r="D294">
        <v>5</v>
      </c>
      <c r="E294">
        <v>2</v>
      </c>
      <c r="F294">
        <v>3</v>
      </c>
      <c r="G294">
        <v>2</v>
      </c>
      <c r="H294">
        <v>3</v>
      </c>
      <c r="I294">
        <v>3</v>
      </c>
      <c r="J294">
        <v>3</v>
      </c>
      <c r="K294">
        <v>2</v>
      </c>
      <c r="L294">
        <v>2</v>
      </c>
    </row>
    <row r="295" spans="1:12">
      <c r="A295" s="7" t="s">
        <v>304</v>
      </c>
      <c r="B295">
        <v>24</v>
      </c>
      <c r="C295">
        <v>21</v>
      </c>
      <c r="D295">
        <v>21</v>
      </c>
      <c r="E295">
        <v>19</v>
      </c>
      <c r="F295">
        <v>14</v>
      </c>
      <c r="G295">
        <v>15</v>
      </c>
      <c r="H295">
        <v>12</v>
      </c>
      <c r="I295">
        <v>17</v>
      </c>
      <c r="J295">
        <v>16</v>
      </c>
      <c r="K295">
        <v>17</v>
      </c>
      <c r="L295">
        <v>16</v>
      </c>
    </row>
    <row r="296" spans="1:12">
      <c r="A296" s="7" t="s">
        <v>305</v>
      </c>
      <c r="B296">
        <v>1291</v>
      </c>
      <c r="C296">
        <v>1239</v>
      </c>
      <c r="D296">
        <v>1207</v>
      </c>
      <c r="E296">
        <v>1175</v>
      </c>
      <c r="F296">
        <v>1129</v>
      </c>
      <c r="G296">
        <v>1128</v>
      </c>
      <c r="H296">
        <v>1145</v>
      </c>
      <c r="I296">
        <v>1167</v>
      </c>
      <c r="J296">
        <v>1170</v>
      </c>
      <c r="K296">
        <v>748</v>
      </c>
      <c r="L296">
        <v>754</v>
      </c>
    </row>
    <row r="297" spans="1:12">
      <c r="A297" s="7" t="s">
        <v>306</v>
      </c>
      <c r="B297">
        <v>46</v>
      </c>
      <c r="C297">
        <v>28</v>
      </c>
      <c r="D297">
        <v>12</v>
      </c>
      <c r="E297">
        <v>8</v>
      </c>
      <c r="F297">
        <v>10</v>
      </c>
      <c r="G297">
        <v>12</v>
      </c>
      <c r="H297">
        <v>12</v>
      </c>
      <c r="I297">
        <v>17</v>
      </c>
      <c r="J297">
        <v>17</v>
      </c>
      <c r="K297">
        <v>11</v>
      </c>
      <c r="L297">
        <v>14</v>
      </c>
    </row>
    <row r="298" spans="1:12">
      <c r="A298" s="7" t="s">
        <v>307</v>
      </c>
      <c r="B298">
        <v>917</v>
      </c>
      <c r="C298">
        <v>894</v>
      </c>
      <c r="D298">
        <v>876</v>
      </c>
      <c r="E298">
        <v>855</v>
      </c>
      <c r="F298">
        <v>799</v>
      </c>
      <c r="G298">
        <v>765</v>
      </c>
      <c r="H298">
        <v>761</v>
      </c>
      <c r="I298">
        <v>755</v>
      </c>
      <c r="J298">
        <v>727</v>
      </c>
      <c r="K298">
        <v>733</v>
      </c>
      <c r="L298">
        <v>735</v>
      </c>
    </row>
    <row r="299" spans="1:12">
      <c r="A299" s="7" t="s">
        <v>308</v>
      </c>
      <c r="B299">
        <v>328</v>
      </c>
      <c r="C299">
        <v>317</v>
      </c>
      <c r="D299">
        <v>319</v>
      </c>
      <c r="E299">
        <v>312</v>
      </c>
      <c r="F299">
        <v>320</v>
      </c>
      <c r="G299">
        <v>351</v>
      </c>
      <c r="H299">
        <v>372</v>
      </c>
      <c r="I299">
        <v>395</v>
      </c>
      <c r="J299">
        <v>426</v>
      </c>
      <c r="K299">
        <v>4</v>
      </c>
      <c r="L299">
        <v>5</v>
      </c>
    </row>
    <row r="300" spans="1:12">
      <c r="A300" s="7" t="s">
        <v>309</v>
      </c>
      <c r="B300">
        <v>2317</v>
      </c>
      <c r="C300">
        <v>2477</v>
      </c>
      <c r="D300">
        <v>2478</v>
      </c>
      <c r="E300">
        <v>2363</v>
      </c>
      <c r="F300">
        <v>2140</v>
      </c>
      <c r="G300">
        <v>1843</v>
      </c>
      <c r="H300">
        <v>1827</v>
      </c>
      <c r="I300">
        <v>1898</v>
      </c>
      <c r="J300">
        <v>1622</v>
      </c>
      <c r="K300">
        <v>1632</v>
      </c>
      <c r="L300">
        <v>1560</v>
      </c>
    </row>
    <row r="301" spans="1:12">
      <c r="A301" s="7" t="s">
        <v>310</v>
      </c>
      <c r="B301">
        <v>246</v>
      </c>
      <c r="C301">
        <v>229</v>
      </c>
      <c r="D301">
        <v>236</v>
      </c>
      <c r="E301">
        <v>223</v>
      </c>
      <c r="F301">
        <v>199</v>
      </c>
      <c r="G301">
        <v>173</v>
      </c>
      <c r="H301">
        <v>187</v>
      </c>
      <c r="I301">
        <v>210</v>
      </c>
      <c r="J301">
        <v>186</v>
      </c>
      <c r="K301">
        <v>262</v>
      </c>
      <c r="L301">
        <v>275</v>
      </c>
    </row>
    <row r="302" spans="1:12">
      <c r="A302" s="7" t="s">
        <v>311</v>
      </c>
      <c r="B302">
        <v>11</v>
      </c>
      <c r="C302">
        <v>7</v>
      </c>
      <c r="D302">
        <v>5</v>
      </c>
      <c r="E302">
        <v>5</v>
      </c>
      <c r="F302">
        <v>4</v>
      </c>
      <c r="G302">
        <v>4</v>
      </c>
      <c r="H302">
        <v>3</v>
      </c>
      <c r="I302">
        <v>4</v>
      </c>
      <c r="J302">
        <v>4</v>
      </c>
      <c r="K302">
        <v>3</v>
      </c>
      <c r="L302">
        <v>0</v>
      </c>
    </row>
    <row r="303" spans="1:12">
      <c r="A303" s="7" t="s">
        <v>312</v>
      </c>
      <c r="B303">
        <v>115</v>
      </c>
      <c r="C303">
        <v>131</v>
      </c>
      <c r="D303">
        <v>132</v>
      </c>
      <c r="E303">
        <v>137</v>
      </c>
      <c r="F303">
        <v>137</v>
      </c>
      <c r="G303">
        <v>122</v>
      </c>
      <c r="H303">
        <v>117</v>
      </c>
      <c r="I303">
        <v>112</v>
      </c>
      <c r="J303">
        <v>110</v>
      </c>
      <c r="K303">
        <v>107</v>
      </c>
      <c r="L303">
        <v>87</v>
      </c>
    </row>
    <row r="304" spans="1:12">
      <c r="A304" s="7" t="s">
        <v>313</v>
      </c>
      <c r="B304">
        <v>1945</v>
      </c>
      <c r="C304">
        <v>2110</v>
      </c>
      <c r="D304">
        <v>2105</v>
      </c>
      <c r="E304">
        <v>1998</v>
      </c>
      <c r="F304">
        <v>1800</v>
      </c>
      <c r="G304">
        <v>1544</v>
      </c>
      <c r="H304">
        <v>1520</v>
      </c>
      <c r="I304">
        <v>1572</v>
      </c>
      <c r="J304">
        <v>1322</v>
      </c>
      <c r="K304">
        <v>1260</v>
      </c>
      <c r="L304">
        <v>1198</v>
      </c>
    </row>
    <row r="305" spans="1:12">
      <c r="A305" s="8" t="s">
        <v>314</v>
      </c>
      <c r="B305">
        <v>2944</v>
      </c>
      <c r="C305">
        <v>2942</v>
      </c>
      <c r="D305">
        <v>2820</v>
      </c>
      <c r="E305">
        <v>2696</v>
      </c>
      <c r="F305">
        <v>2469</v>
      </c>
      <c r="G305">
        <v>2194</v>
      </c>
      <c r="H305">
        <v>2214</v>
      </c>
      <c r="I305">
        <v>2113</v>
      </c>
      <c r="J305">
        <v>2027</v>
      </c>
      <c r="K305">
        <v>1956</v>
      </c>
      <c r="L305">
        <v>1856</v>
      </c>
    </row>
    <row r="306" spans="1:12">
      <c r="A306" s="8" t="s">
        <v>315</v>
      </c>
      <c r="B306">
        <v>121</v>
      </c>
      <c r="C306">
        <v>150</v>
      </c>
      <c r="D306">
        <v>148</v>
      </c>
      <c r="E306">
        <v>150</v>
      </c>
      <c r="F306">
        <v>142</v>
      </c>
      <c r="G306">
        <v>133</v>
      </c>
      <c r="H306">
        <v>140</v>
      </c>
      <c r="I306">
        <v>143</v>
      </c>
      <c r="J306">
        <v>139</v>
      </c>
      <c r="K306">
        <v>137</v>
      </c>
      <c r="L306">
        <v>133</v>
      </c>
    </row>
    <row r="307" spans="1:12">
      <c r="A307" s="8" t="s">
        <v>316</v>
      </c>
      <c r="B307">
        <v>57</v>
      </c>
      <c r="C307">
        <v>63</v>
      </c>
      <c r="D307">
        <v>51</v>
      </c>
      <c r="E307">
        <v>44</v>
      </c>
      <c r="F307">
        <v>38</v>
      </c>
      <c r="G307">
        <v>37</v>
      </c>
      <c r="H307">
        <v>41</v>
      </c>
      <c r="I307">
        <v>49</v>
      </c>
      <c r="J307">
        <v>55</v>
      </c>
      <c r="K307">
        <v>68</v>
      </c>
      <c r="L307">
        <v>57</v>
      </c>
    </row>
    <row r="308" spans="1:12">
      <c r="A308" s="8" t="s">
        <v>317</v>
      </c>
      <c r="B308">
        <v>346</v>
      </c>
      <c r="C308">
        <v>359</v>
      </c>
      <c r="D308">
        <v>347</v>
      </c>
      <c r="E308">
        <v>349</v>
      </c>
      <c r="F308">
        <v>311</v>
      </c>
      <c r="G308">
        <v>282</v>
      </c>
      <c r="H308">
        <v>297</v>
      </c>
      <c r="I308">
        <v>281</v>
      </c>
      <c r="J308">
        <v>258</v>
      </c>
      <c r="K308">
        <v>345</v>
      </c>
      <c r="L308">
        <v>343</v>
      </c>
    </row>
    <row r="309" spans="1:12">
      <c r="A309" s="8" t="s">
        <v>318</v>
      </c>
      <c r="B309">
        <v>112</v>
      </c>
      <c r="C309">
        <v>123</v>
      </c>
      <c r="D309">
        <v>121</v>
      </c>
      <c r="E309">
        <v>108</v>
      </c>
      <c r="F309">
        <v>96</v>
      </c>
      <c r="G309">
        <v>83</v>
      </c>
      <c r="H309">
        <v>81</v>
      </c>
      <c r="I309">
        <v>73</v>
      </c>
      <c r="J309">
        <v>67</v>
      </c>
      <c r="K309">
        <v>61</v>
      </c>
      <c r="L309">
        <v>66</v>
      </c>
    </row>
    <row r="310" spans="1:12">
      <c r="A310" s="8" t="s">
        <v>319</v>
      </c>
      <c r="B310">
        <v>2287</v>
      </c>
      <c r="C310">
        <v>2226</v>
      </c>
      <c r="D310">
        <v>2137</v>
      </c>
      <c r="E310">
        <v>2033</v>
      </c>
      <c r="F310">
        <v>1875</v>
      </c>
      <c r="G310">
        <v>1655</v>
      </c>
      <c r="H310">
        <v>1650</v>
      </c>
      <c r="I310">
        <v>1563</v>
      </c>
      <c r="J310">
        <v>1502</v>
      </c>
      <c r="K310">
        <v>1340</v>
      </c>
      <c r="L310">
        <v>1251</v>
      </c>
    </row>
    <row r="311" spans="1:12">
      <c r="A311" s="8" t="s">
        <v>320</v>
      </c>
      <c r="B311">
        <v>21</v>
      </c>
      <c r="C311">
        <v>21</v>
      </c>
      <c r="D311">
        <v>16</v>
      </c>
      <c r="E311">
        <v>12</v>
      </c>
      <c r="F311">
        <v>7</v>
      </c>
      <c r="G311">
        <v>4</v>
      </c>
      <c r="H311">
        <v>5</v>
      </c>
      <c r="I311">
        <v>4</v>
      </c>
      <c r="J311">
        <v>6</v>
      </c>
      <c r="K311">
        <v>5</v>
      </c>
      <c r="L311">
        <v>6</v>
      </c>
    </row>
    <row r="312" spans="1:12">
      <c r="A312" s="8" t="s">
        <v>321</v>
      </c>
      <c r="B312">
        <v>3802</v>
      </c>
      <c r="C312">
        <v>3717</v>
      </c>
      <c r="D312">
        <v>3604</v>
      </c>
      <c r="E312">
        <v>3564</v>
      </c>
      <c r="F312">
        <v>3322</v>
      </c>
      <c r="G312">
        <v>3398</v>
      </c>
      <c r="H312">
        <v>3289</v>
      </c>
      <c r="I312">
        <v>3304</v>
      </c>
      <c r="J312">
        <v>3004</v>
      </c>
      <c r="K312">
        <v>3007</v>
      </c>
      <c r="L312">
        <v>2987</v>
      </c>
    </row>
    <row r="313" spans="1:12">
      <c r="A313" s="8" t="s">
        <v>322</v>
      </c>
      <c r="B313">
        <v>13</v>
      </c>
      <c r="C313">
        <v>11</v>
      </c>
      <c r="D313">
        <v>11</v>
      </c>
      <c r="E313">
        <v>13</v>
      </c>
      <c r="F313">
        <v>13</v>
      </c>
      <c r="G313">
        <v>13</v>
      </c>
      <c r="H313">
        <v>13</v>
      </c>
      <c r="I313">
        <v>13</v>
      </c>
      <c r="J313">
        <v>11</v>
      </c>
      <c r="K313">
        <v>16</v>
      </c>
      <c r="L313">
        <v>16</v>
      </c>
    </row>
    <row r="314" spans="1:12">
      <c r="A314" s="8" t="s">
        <v>323</v>
      </c>
      <c r="B314">
        <v>2126</v>
      </c>
      <c r="C314">
        <v>2085</v>
      </c>
      <c r="D314">
        <v>2028</v>
      </c>
      <c r="E314">
        <v>1989</v>
      </c>
      <c r="F314">
        <v>1987</v>
      </c>
      <c r="G314">
        <v>2102</v>
      </c>
      <c r="H314">
        <v>2073</v>
      </c>
      <c r="I314">
        <v>2133</v>
      </c>
      <c r="J314">
        <v>2131</v>
      </c>
      <c r="K314">
        <v>2078</v>
      </c>
      <c r="L314">
        <v>2095</v>
      </c>
    </row>
    <row r="315" spans="1:12">
      <c r="A315" s="8" t="s">
        <v>324</v>
      </c>
      <c r="B315">
        <v>1663</v>
      </c>
      <c r="C315">
        <v>1621</v>
      </c>
      <c r="D315">
        <v>1565</v>
      </c>
      <c r="E315">
        <v>1562</v>
      </c>
      <c r="F315">
        <v>1322</v>
      </c>
      <c r="G315">
        <v>1283</v>
      </c>
      <c r="H315">
        <v>1203</v>
      </c>
      <c r="I315">
        <v>1158</v>
      </c>
      <c r="J315">
        <v>862</v>
      </c>
      <c r="K315">
        <v>913</v>
      </c>
      <c r="L315">
        <v>876</v>
      </c>
    </row>
    <row r="316" spans="1:12">
      <c r="A316" s="8" t="s">
        <v>325</v>
      </c>
      <c r="B316">
        <v>264</v>
      </c>
      <c r="C316">
        <v>260</v>
      </c>
      <c r="D316">
        <v>264</v>
      </c>
      <c r="E316">
        <v>264</v>
      </c>
      <c r="F316">
        <v>265</v>
      </c>
      <c r="G316">
        <v>270</v>
      </c>
      <c r="H316">
        <v>268</v>
      </c>
      <c r="I316">
        <v>256</v>
      </c>
      <c r="J316">
        <v>249</v>
      </c>
      <c r="K316">
        <v>249</v>
      </c>
      <c r="L316">
        <v>250</v>
      </c>
    </row>
    <row r="317" spans="1:12">
      <c r="A317" s="8" t="s">
        <v>326</v>
      </c>
      <c r="B317">
        <v>75</v>
      </c>
      <c r="C317">
        <v>80</v>
      </c>
      <c r="D317">
        <v>82</v>
      </c>
      <c r="E317">
        <v>83</v>
      </c>
      <c r="F317">
        <v>73</v>
      </c>
      <c r="G317">
        <v>77</v>
      </c>
      <c r="H317">
        <v>78</v>
      </c>
      <c r="I317">
        <v>85</v>
      </c>
      <c r="J317">
        <v>95</v>
      </c>
      <c r="K317">
        <v>13</v>
      </c>
      <c r="L317">
        <v>14</v>
      </c>
    </row>
    <row r="318" spans="1:12">
      <c r="A318" s="8" t="s">
        <v>327</v>
      </c>
      <c r="B318">
        <v>7</v>
      </c>
      <c r="C318">
        <v>5</v>
      </c>
      <c r="D318">
        <v>4</v>
      </c>
      <c r="E318">
        <v>6</v>
      </c>
      <c r="F318">
        <v>6</v>
      </c>
      <c r="G318">
        <v>8</v>
      </c>
      <c r="H318">
        <v>7</v>
      </c>
      <c r="I318">
        <v>5</v>
      </c>
      <c r="J318">
        <v>6</v>
      </c>
      <c r="K318">
        <v>1</v>
      </c>
      <c r="L318">
        <v>1</v>
      </c>
    </row>
    <row r="319" spans="1:12">
      <c r="A319" s="8" t="s">
        <v>328</v>
      </c>
      <c r="B319">
        <v>173</v>
      </c>
      <c r="C319">
        <v>167</v>
      </c>
      <c r="D319">
        <v>172</v>
      </c>
      <c r="E319">
        <v>169</v>
      </c>
      <c r="F319">
        <v>181</v>
      </c>
      <c r="G319">
        <v>180</v>
      </c>
      <c r="H319">
        <v>176</v>
      </c>
      <c r="I319">
        <v>160</v>
      </c>
      <c r="J319">
        <v>143</v>
      </c>
      <c r="K319">
        <v>226</v>
      </c>
      <c r="L319">
        <v>224</v>
      </c>
    </row>
    <row r="320" spans="1:12">
      <c r="A320" s="8" t="s">
        <v>329</v>
      </c>
      <c r="B320">
        <v>9</v>
      </c>
      <c r="C320">
        <v>8</v>
      </c>
      <c r="D320">
        <v>6</v>
      </c>
      <c r="E320">
        <v>6</v>
      </c>
      <c r="F320">
        <v>5</v>
      </c>
      <c r="G320">
        <v>5</v>
      </c>
      <c r="H320">
        <v>7</v>
      </c>
      <c r="I320">
        <v>6</v>
      </c>
      <c r="J320">
        <v>5</v>
      </c>
      <c r="K320">
        <v>9</v>
      </c>
      <c r="L320">
        <v>11</v>
      </c>
    </row>
    <row r="321" spans="1:12">
      <c r="A321" s="8" t="s">
        <v>330</v>
      </c>
      <c r="B321">
        <v>185</v>
      </c>
      <c r="C321">
        <v>166</v>
      </c>
      <c r="D321">
        <v>166</v>
      </c>
      <c r="E321">
        <v>161</v>
      </c>
      <c r="F321">
        <v>153</v>
      </c>
      <c r="G321">
        <v>159</v>
      </c>
      <c r="H321">
        <v>148</v>
      </c>
      <c r="I321">
        <v>143</v>
      </c>
      <c r="J321">
        <v>155</v>
      </c>
      <c r="K321">
        <v>149</v>
      </c>
      <c r="L321">
        <v>146</v>
      </c>
    </row>
    <row r="322" spans="1:12">
      <c r="A322" s="8" t="s">
        <v>331</v>
      </c>
      <c r="B322">
        <v>88</v>
      </c>
      <c r="C322">
        <v>92</v>
      </c>
      <c r="D322">
        <v>98</v>
      </c>
      <c r="E322">
        <v>98</v>
      </c>
      <c r="F322">
        <v>98</v>
      </c>
      <c r="G322">
        <v>107</v>
      </c>
      <c r="H322">
        <v>96</v>
      </c>
      <c r="I322">
        <v>100</v>
      </c>
      <c r="J322">
        <v>91</v>
      </c>
      <c r="K322">
        <v>43</v>
      </c>
      <c r="L322">
        <v>39</v>
      </c>
    </row>
    <row r="323" spans="1:12">
      <c r="A323" s="8" t="s">
        <v>332</v>
      </c>
      <c r="B323">
        <v>97</v>
      </c>
      <c r="C323">
        <v>74</v>
      </c>
      <c r="D323">
        <v>68</v>
      </c>
      <c r="E323">
        <v>63</v>
      </c>
      <c r="F323">
        <v>55</v>
      </c>
      <c r="G323">
        <v>52</v>
      </c>
      <c r="H323">
        <v>52</v>
      </c>
      <c r="I323">
        <v>43</v>
      </c>
      <c r="J323">
        <v>64</v>
      </c>
      <c r="K323">
        <v>106</v>
      </c>
      <c r="L323">
        <v>107</v>
      </c>
    </row>
    <row r="324" spans="1:12">
      <c r="A324" s="9" t="s">
        <v>333</v>
      </c>
      <c r="B324">
        <v>1000</v>
      </c>
      <c r="C324">
        <v>943</v>
      </c>
      <c r="D324">
        <v>885</v>
      </c>
      <c r="E324">
        <v>835</v>
      </c>
      <c r="F324">
        <v>749</v>
      </c>
      <c r="G324">
        <v>712</v>
      </c>
      <c r="H324">
        <v>700</v>
      </c>
      <c r="I324">
        <v>699</v>
      </c>
      <c r="J324">
        <v>657</v>
      </c>
      <c r="K324">
        <v>636</v>
      </c>
      <c r="L324">
        <v>606</v>
      </c>
    </row>
    <row r="325" spans="1:12">
      <c r="A325" s="9" t="s">
        <v>334</v>
      </c>
      <c r="B325">
        <v>1000</v>
      </c>
      <c r="C325">
        <v>943</v>
      </c>
      <c r="D325">
        <v>885</v>
      </c>
      <c r="E325">
        <v>835</v>
      </c>
      <c r="F325">
        <v>749</v>
      </c>
      <c r="G325">
        <v>712</v>
      </c>
      <c r="H325">
        <v>700</v>
      </c>
      <c r="I325">
        <v>699</v>
      </c>
      <c r="J325">
        <v>657</v>
      </c>
      <c r="K325">
        <v>636</v>
      </c>
      <c r="L325">
        <v>606</v>
      </c>
    </row>
    <row r="326" spans="1:12">
      <c r="A326" s="9" t="s">
        <v>335</v>
      </c>
      <c r="B326">
        <v>148</v>
      </c>
      <c r="C326">
        <v>154</v>
      </c>
      <c r="D326">
        <v>156</v>
      </c>
      <c r="E326">
        <v>149</v>
      </c>
      <c r="F326">
        <v>141</v>
      </c>
      <c r="G326">
        <v>123</v>
      </c>
      <c r="H326">
        <v>107</v>
      </c>
      <c r="I326">
        <v>88</v>
      </c>
      <c r="J326">
        <v>85</v>
      </c>
      <c r="K326">
        <v>37</v>
      </c>
      <c r="L326">
        <v>44</v>
      </c>
    </row>
    <row r="327" spans="1:12">
      <c r="A327" s="9" t="s">
        <v>336</v>
      </c>
      <c r="B327">
        <v>148</v>
      </c>
      <c r="C327">
        <v>154</v>
      </c>
      <c r="D327">
        <v>156</v>
      </c>
      <c r="E327">
        <v>149</v>
      </c>
      <c r="F327">
        <v>141</v>
      </c>
      <c r="G327">
        <v>123</v>
      </c>
      <c r="H327">
        <v>107</v>
      </c>
      <c r="I327">
        <v>88</v>
      </c>
      <c r="J327">
        <v>85</v>
      </c>
      <c r="K327">
        <v>37</v>
      </c>
      <c r="L327">
        <v>44</v>
      </c>
    </row>
    <row r="328" spans="1:12">
      <c r="A328" s="9" t="s">
        <v>337</v>
      </c>
      <c r="B328">
        <v>363</v>
      </c>
      <c r="C328">
        <v>419</v>
      </c>
      <c r="D328">
        <v>451</v>
      </c>
      <c r="E328">
        <v>458</v>
      </c>
      <c r="F328">
        <v>450</v>
      </c>
      <c r="G328">
        <v>466</v>
      </c>
      <c r="H328">
        <v>479</v>
      </c>
      <c r="I328">
        <v>491</v>
      </c>
      <c r="J328">
        <v>516</v>
      </c>
      <c r="K328">
        <v>510</v>
      </c>
      <c r="L328">
        <v>525</v>
      </c>
    </row>
    <row r="329" spans="1:12">
      <c r="A329" s="9" t="s">
        <v>338</v>
      </c>
      <c r="B329">
        <v>363</v>
      </c>
      <c r="C329">
        <v>419</v>
      </c>
      <c r="D329">
        <v>451</v>
      </c>
      <c r="E329">
        <v>458</v>
      </c>
      <c r="F329">
        <v>450</v>
      </c>
      <c r="G329">
        <v>466</v>
      </c>
      <c r="H329">
        <v>479</v>
      </c>
      <c r="I329">
        <v>491</v>
      </c>
      <c r="J329">
        <v>516</v>
      </c>
      <c r="K329">
        <v>510</v>
      </c>
      <c r="L329">
        <v>525</v>
      </c>
    </row>
    <row r="330" spans="1:12">
      <c r="A330" s="9" t="s">
        <v>339</v>
      </c>
      <c r="B330">
        <v>1084</v>
      </c>
      <c r="C330">
        <v>1061</v>
      </c>
      <c r="D330">
        <v>1024</v>
      </c>
      <c r="E330">
        <v>970</v>
      </c>
      <c r="F330">
        <v>896</v>
      </c>
      <c r="G330">
        <v>806</v>
      </c>
      <c r="H330">
        <v>785</v>
      </c>
      <c r="I330">
        <v>755</v>
      </c>
      <c r="J330">
        <v>715</v>
      </c>
      <c r="K330">
        <v>741</v>
      </c>
      <c r="L330">
        <v>782</v>
      </c>
    </row>
    <row r="331" spans="1:12">
      <c r="A331" s="9" t="s">
        <v>340</v>
      </c>
      <c r="B331">
        <v>780</v>
      </c>
      <c r="C331">
        <v>747</v>
      </c>
      <c r="D331">
        <v>707</v>
      </c>
      <c r="E331">
        <v>641</v>
      </c>
      <c r="F331">
        <v>571</v>
      </c>
      <c r="G331">
        <v>495</v>
      </c>
      <c r="H331">
        <v>473</v>
      </c>
      <c r="I331">
        <v>434</v>
      </c>
      <c r="J331">
        <v>408</v>
      </c>
      <c r="K331">
        <v>348</v>
      </c>
      <c r="L331">
        <v>369</v>
      </c>
    </row>
    <row r="332" spans="1:12">
      <c r="A332" s="9" t="s">
        <v>341</v>
      </c>
      <c r="B332">
        <v>304</v>
      </c>
      <c r="C332">
        <v>314</v>
      </c>
      <c r="D332">
        <v>317</v>
      </c>
      <c r="E332">
        <v>329</v>
      </c>
      <c r="F332">
        <v>325</v>
      </c>
      <c r="G332">
        <v>311</v>
      </c>
      <c r="H332">
        <v>312</v>
      </c>
      <c r="I332">
        <v>321</v>
      </c>
      <c r="J332">
        <v>307</v>
      </c>
      <c r="K332">
        <v>393</v>
      </c>
      <c r="L332">
        <v>413</v>
      </c>
    </row>
    <row r="333" spans="1:12">
      <c r="A333" s="9" t="s">
        <v>342</v>
      </c>
      <c r="B333">
        <v>1902</v>
      </c>
      <c r="C333">
        <v>1761</v>
      </c>
      <c r="D333">
        <v>1596</v>
      </c>
      <c r="E333">
        <v>1499</v>
      </c>
      <c r="F333">
        <v>1366</v>
      </c>
      <c r="G333">
        <v>1205</v>
      </c>
      <c r="H333">
        <v>1195</v>
      </c>
      <c r="I333">
        <v>1151</v>
      </c>
      <c r="J333">
        <v>1126</v>
      </c>
      <c r="K333">
        <v>1167</v>
      </c>
      <c r="L333">
        <v>1166</v>
      </c>
    </row>
    <row r="334" spans="1:12">
      <c r="A334" s="9" t="s">
        <v>343</v>
      </c>
      <c r="B334">
        <v>180</v>
      </c>
      <c r="C334">
        <v>177</v>
      </c>
      <c r="D334">
        <v>167</v>
      </c>
      <c r="E334">
        <v>161</v>
      </c>
      <c r="F334">
        <v>167</v>
      </c>
      <c r="G334">
        <v>168</v>
      </c>
      <c r="H334">
        <v>173</v>
      </c>
      <c r="I334">
        <v>165</v>
      </c>
      <c r="J334">
        <v>160</v>
      </c>
      <c r="K334">
        <v>188</v>
      </c>
      <c r="L334">
        <v>184</v>
      </c>
    </row>
    <row r="335" spans="1:12">
      <c r="A335" s="9" t="s">
        <v>344</v>
      </c>
      <c r="B335">
        <v>13</v>
      </c>
      <c r="C335">
        <v>10</v>
      </c>
      <c r="D335">
        <v>10</v>
      </c>
      <c r="E335">
        <v>11</v>
      </c>
      <c r="F335">
        <v>11</v>
      </c>
      <c r="G335">
        <v>11</v>
      </c>
      <c r="H335">
        <v>13</v>
      </c>
      <c r="I335">
        <v>13</v>
      </c>
      <c r="J335">
        <v>10</v>
      </c>
      <c r="K335">
        <v>10</v>
      </c>
      <c r="L335">
        <v>11</v>
      </c>
    </row>
    <row r="336" spans="1:12">
      <c r="A336" s="9" t="s">
        <v>345</v>
      </c>
      <c r="B336">
        <v>1709</v>
      </c>
      <c r="C336">
        <v>1574</v>
      </c>
      <c r="D336">
        <v>1419</v>
      </c>
      <c r="E336">
        <v>1327</v>
      </c>
      <c r="F336">
        <v>1188</v>
      </c>
      <c r="G336">
        <v>1026</v>
      </c>
      <c r="H336">
        <v>1009</v>
      </c>
      <c r="I336">
        <v>973</v>
      </c>
      <c r="J336">
        <v>956</v>
      </c>
      <c r="K336">
        <v>969</v>
      </c>
      <c r="L336">
        <v>971</v>
      </c>
    </row>
    <row r="337" spans="1:12">
      <c r="A337" s="9" t="s">
        <v>346</v>
      </c>
      <c r="B337">
        <v>778</v>
      </c>
      <c r="C337">
        <v>843</v>
      </c>
      <c r="D337">
        <v>897</v>
      </c>
      <c r="E337">
        <v>857</v>
      </c>
      <c r="F337">
        <v>782</v>
      </c>
      <c r="G337">
        <v>707</v>
      </c>
      <c r="H337">
        <v>758</v>
      </c>
      <c r="I337">
        <v>761</v>
      </c>
      <c r="J337">
        <v>744</v>
      </c>
      <c r="K337">
        <v>567</v>
      </c>
      <c r="L337">
        <v>570</v>
      </c>
    </row>
    <row r="338" spans="1:12">
      <c r="A338" s="9" t="s">
        <v>347</v>
      </c>
      <c r="B338">
        <v>265</v>
      </c>
      <c r="C338">
        <v>302</v>
      </c>
      <c r="D338">
        <v>337</v>
      </c>
      <c r="E338">
        <v>321</v>
      </c>
      <c r="F338">
        <v>290</v>
      </c>
      <c r="G338">
        <v>260</v>
      </c>
      <c r="H338">
        <v>268</v>
      </c>
      <c r="I338">
        <v>264</v>
      </c>
      <c r="J338">
        <v>247</v>
      </c>
      <c r="K338">
        <v>149</v>
      </c>
      <c r="L338">
        <v>138</v>
      </c>
    </row>
    <row r="339" spans="1:12">
      <c r="A339" s="9" t="s">
        <v>348</v>
      </c>
      <c r="B339">
        <v>513</v>
      </c>
      <c r="C339">
        <v>541</v>
      </c>
      <c r="D339">
        <v>560</v>
      </c>
      <c r="E339">
        <v>536</v>
      </c>
      <c r="F339">
        <v>492</v>
      </c>
      <c r="G339">
        <v>447</v>
      </c>
      <c r="H339">
        <v>490</v>
      </c>
      <c r="I339">
        <v>497</v>
      </c>
      <c r="J339">
        <v>497</v>
      </c>
      <c r="K339">
        <v>418</v>
      </c>
      <c r="L339">
        <v>432</v>
      </c>
    </row>
    <row r="340" spans="1:12">
      <c r="A340" s="9" t="s">
        <v>349</v>
      </c>
      <c r="B340">
        <v>3485</v>
      </c>
      <c r="C340">
        <v>3491</v>
      </c>
      <c r="D340">
        <v>3426</v>
      </c>
      <c r="E340">
        <v>3342</v>
      </c>
      <c r="F340">
        <v>3211</v>
      </c>
      <c r="G340">
        <v>3053</v>
      </c>
      <c r="H340">
        <v>3014</v>
      </c>
      <c r="I340">
        <v>3151</v>
      </c>
      <c r="J340">
        <v>3243</v>
      </c>
      <c r="K340">
        <v>3343</v>
      </c>
      <c r="L340">
        <v>3308</v>
      </c>
    </row>
    <row r="341" spans="1:12">
      <c r="A341" s="9" t="s">
        <v>350</v>
      </c>
      <c r="B341">
        <v>3485</v>
      </c>
      <c r="C341">
        <v>3491</v>
      </c>
      <c r="D341">
        <v>3426</v>
      </c>
      <c r="E341">
        <v>3342</v>
      </c>
      <c r="F341">
        <v>3211</v>
      </c>
      <c r="G341">
        <v>3053</v>
      </c>
      <c r="H341">
        <v>3014</v>
      </c>
      <c r="I341">
        <v>3151</v>
      </c>
      <c r="J341">
        <v>3243</v>
      </c>
      <c r="K341">
        <v>3343</v>
      </c>
      <c r="L341">
        <v>3308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" zoomScale="60" zoomScaleNormal="60" workbookViewId="0">
      <selection activeCell="AA38" sqref="AA38"/>
    </sheetView>
  </sheetViews>
  <sheetFormatPr baseColWidth="10" defaultColWidth="10.85546875" defaultRowHeight="12.75"/>
  <cols>
    <col min="1" max="1" width="139.42578125" customWidth="1"/>
    <col min="2" max="2" width="5.28515625" customWidth="1"/>
    <col min="3" max="12" width="6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363</v>
      </c>
    </row>
    <row r="8" spans="1:24">
      <c r="A8" t="s">
        <v>4</v>
      </c>
      <c r="B8">
        <v>68688</v>
      </c>
      <c r="C8">
        <v>68368</v>
      </c>
      <c r="D8">
        <v>67675</v>
      </c>
      <c r="E8">
        <v>67451</v>
      </c>
      <c r="F8">
        <v>66342</v>
      </c>
      <c r="G8">
        <v>66869</v>
      </c>
      <c r="H8">
        <v>68967</v>
      </c>
      <c r="I8">
        <v>69877</v>
      </c>
      <c r="J8">
        <v>70362</v>
      </c>
      <c r="K8">
        <v>71853</v>
      </c>
      <c r="L8">
        <v>73124</v>
      </c>
      <c r="N8">
        <f t="shared" ref="N8:X8" si="0">B8</f>
        <v>68688</v>
      </c>
      <c r="O8">
        <f t="shared" si="0"/>
        <v>68368</v>
      </c>
      <c r="P8">
        <f t="shared" si="0"/>
        <v>67675</v>
      </c>
      <c r="Q8">
        <f t="shared" si="0"/>
        <v>67451</v>
      </c>
      <c r="R8">
        <f t="shared" si="0"/>
        <v>66342</v>
      </c>
      <c r="S8">
        <f t="shared" si="0"/>
        <v>66869</v>
      </c>
      <c r="T8">
        <f t="shared" si="0"/>
        <v>68967</v>
      </c>
      <c r="U8">
        <f t="shared" si="0"/>
        <v>69877</v>
      </c>
      <c r="V8">
        <f t="shared" si="0"/>
        <v>70362</v>
      </c>
      <c r="W8">
        <f t="shared" si="0"/>
        <v>71853</v>
      </c>
      <c r="X8">
        <f t="shared" si="0"/>
        <v>73124</v>
      </c>
    </row>
    <row r="9" spans="1:24">
      <c r="A9" s="1" t="s">
        <v>5</v>
      </c>
      <c r="B9">
        <v>13</v>
      </c>
      <c r="C9">
        <v>17</v>
      </c>
      <c r="D9">
        <v>16</v>
      </c>
      <c r="E9">
        <v>18</v>
      </c>
      <c r="F9">
        <v>17</v>
      </c>
      <c r="G9">
        <v>17</v>
      </c>
      <c r="H9">
        <v>21</v>
      </c>
      <c r="I9">
        <v>19</v>
      </c>
      <c r="J9">
        <v>21</v>
      </c>
      <c r="K9">
        <v>24</v>
      </c>
      <c r="L9">
        <v>26</v>
      </c>
      <c r="M9" s="1" t="s">
        <v>6</v>
      </c>
      <c r="N9">
        <f t="shared" ref="N9:X9" si="1">SUM(B9:B156)</f>
        <v>7304</v>
      </c>
      <c r="O9">
        <f t="shared" si="1"/>
        <v>7036</v>
      </c>
      <c r="P9">
        <f t="shared" si="1"/>
        <v>6842</v>
      </c>
      <c r="Q9">
        <f t="shared" si="1"/>
        <v>6992</v>
      </c>
      <c r="R9">
        <f t="shared" si="1"/>
        <v>7102</v>
      </c>
      <c r="S9">
        <f t="shared" si="1"/>
        <v>7410</v>
      </c>
      <c r="T9">
        <f t="shared" si="1"/>
        <v>7724</v>
      </c>
      <c r="U9">
        <f t="shared" si="1"/>
        <v>7900</v>
      </c>
      <c r="V9">
        <f t="shared" si="1"/>
        <v>8150</v>
      </c>
      <c r="W9">
        <f t="shared" si="1"/>
        <v>8626</v>
      </c>
      <c r="X9">
        <f t="shared" si="1"/>
        <v>8732</v>
      </c>
    </row>
    <row r="10" spans="1:24">
      <c r="A10" s="1" t="s">
        <v>7</v>
      </c>
      <c r="B10">
        <v>13</v>
      </c>
      <c r="C10">
        <v>17</v>
      </c>
      <c r="D10">
        <v>16</v>
      </c>
      <c r="E10">
        <v>18</v>
      </c>
      <c r="F10">
        <v>17</v>
      </c>
      <c r="G10">
        <v>16</v>
      </c>
      <c r="H10">
        <v>20</v>
      </c>
      <c r="I10">
        <v>18</v>
      </c>
      <c r="J10">
        <v>21</v>
      </c>
      <c r="K10">
        <v>24</v>
      </c>
      <c r="L10">
        <v>26</v>
      </c>
      <c r="M10" s="2" t="s">
        <v>8</v>
      </c>
      <c r="N10">
        <f t="shared" ref="N10:X10" si="2">SUM(B157:B168)</f>
        <v>16688</v>
      </c>
      <c r="O10">
        <f t="shared" si="2"/>
        <v>16926</v>
      </c>
      <c r="P10">
        <f t="shared" si="2"/>
        <v>16900</v>
      </c>
      <c r="Q10">
        <f t="shared" si="2"/>
        <v>16870</v>
      </c>
      <c r="R10">
        <f t="shared" si="2"/>
        <v>16882</v>
      </c>
      <c r="S10">
        <f t="shared" si="2"/>
        <v>17856</v>
      </c>
      <c r="T10">
        <f t="shared" si="2"/>
        <v>19782</v>
      </c>
      <c r="U10">
        <f t="shared" si="2"/>
        <v>20668</v>
      </c>
      <c r="V10">
        <f t="shared" si="2"/>
        <v>21258</v>
      </c>
      <c r="W10">
        <f t="shared" si="2"/>
        <v>22606</v>
      </c>
      <c r="X10">
        <f t="shared" si="2"/>
        <v>24198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54786</v>
      </c>
      <c r="O11">
        <f t="shared" si="3"/>
        <v>55228</v>
      </c>
      <c r="P11">
        <f t="shared" si="3"/>
        <v>55194</v>
      </c>
      <c r="Q11">
        <f t="shared" si="3"/>
        <v>56090</v>
      </c>
      <c r="R11">
        <f t="shared" si="3"/>
        <v>56432</v>
      </c>
      <c r="S11">
        <f t="shared" si="3"/>
        <v>57352</v>
      </c>
      <c r="T11">
        <f t="shared" si="3"/>
        <v>58894</v>
      </c>
      <c r="U11">
        <f t="shared" si="3"/>
        <v>59614</v>
      </c>
      <c r="V11">
        <f t="shared" si="3"/>
        <v>60514</v>
      </c>
      <c r="W11">
        <f t="shared" si="3"/>
        <v>62156</v>
      </c>
      <c r="X11">
        <f t="shared" si="3"/>
        <v>63722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1898</v>
      </c>
      <c r="O12">
        <f t="shared" si="4"/>
        <v>1796</v>
      </c>
      <c r="P12">
        <f t="shared" si="4"/>
        <v>1658</v>
      </c>
      <c r="Q12">
        <f t="shared" si="4"/>
        <v>1574</v>
      </c>
      <c r="R12">
        <f t="shared" si="4"/>
        <v>1472</v>
      </c>
      <c r="S12">
        <f t="shared" si="4"/>
        <v>1466</v>
      </c>
      <c r="T12">
        <f t="shared" si="4"/>
        <v>1472</v>
      </c>
      <c r="U12">
        <f t="shared" si="4"/>
        <v>1486</v>
      </c>
      <c r="V12">
        <f t="shared" si="4"/>
        <v>1470</v>
      </c>
      <c r="W12">
        <f t="shared" si="4"/>
        <v>1406</v>
      </c>
      <c r="X12">
        <f t="shared" si="4"/>
        <v>1362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3046</v>
      </c>
      <c r="O13">
        <f t="shared" si="5"/>
        <v>3034</v>
      </c>
      <c r="P13">
        <f t="shared" si="5"/>
        <v>2990</v>
      </c>
      <c r="Q13">
        <f t="shared" si="5"/>
        <v>2890</v>
      </c>
      <c r="R13">
        <f t="shared" si="5"/>
        <v>2838</v>
      </c>
      <c r="S13">
        <f t="shared" si="5"/>
        <v>2830</v>
      </c>
      <c r="T13">
        <f t="shared" si="5"/>
        <v>2858</v>
      </c>
      <c r="U13">
        <f t="shared" si="5"/>
        <v>2728</v>
      </c>
      <c r="V13">
        <f t="shared" si="5"/>
        <v>2748</v>
      </c>
      <c r="W13">
        <f t="shared" si="5"/>
        <v>2726</v>
      </c>
      <c r="X13">
        <f t="shared" si="5"/>
        <v>2662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6598</v>
      </c>
      <c r="O14">
        <f t="shared" si="6"/>
        <v>6192</v>
      </c>
      <c r="P14">
        <f t="shared" si="6"/>
        <v>5800</v>
      </c>
      <c r="Q14">
        <f t="shared" si="6"/>
        <v>5412</v>
      </c>
      <c r="R14">
        <f t="shared" si="6"/>
        <v>4974</v>
      </c>
      <c r="S14">
        <f t="shared" si="6"/>
        <v>4612</v>
      </c>
      <c r="T14">
        <f t="shared" si="6"/>
        <v>4550</v>
      </c>
      <c r="U14">
        <f t="shared" si="6"/>
        <v>4274</v>
      </c>
      <c r="V14">
        <f t="shared" si="6"/>
        <v>4036</v>
      </c>
      <c r="W14">
        <f t="shared" si="6"/>
        <v>3972</v>
      </c>
      <c r="X14">
        <f t="shared" si="6"/>
        <v>3720</v>
      </c>
    </row>
    <row r="15" spans="1:24">
      <c r="A15" s="1" t="s">
        <v>17</v>
      </c>
      <c r="B15">
        <v>3</v>
      </c>
      <c r="C15">
        <v>3</v>
      </c>
      <c r="D15">
        <v>3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7">SUM(B258:B304)</f>
        <v>22138</v>
      </c>
      <c r="O15">
        <f t="shared" si="7"/>
        <v>21916</v>
      </c>
      <c r="P15">
        <f t="shared" si="7"/>
        <v>21642</v>
      </c>
      <c r="Q15">
        <f t="shared" si="7"/>
        <v>21196</v>
      </c>
      <c r="R15">
        <f t="shared" si="7"/>
        <v>20462</v>
      </c>
      <c r="S15">
        <f t="shared" si="7"/>
        <v>20700</v>
      </c>
      <c r="T15">
        <f t="shared" si="7"/>
        <v>20862</v>
      </c>
      <c r="U15">
        <f t="shared" si="7"/>
        <v>21438</v>
      </c>
      <c r="V15">
        <f t="shared" si="7"/>
        <v>21666</v>
      </c>
      <c r="W15">
        <f t="shared" si="7"/>
        <v>21500</v>
      </c>
      <c r="X15">
        <f t="shared" si="7"/>
        <v>21618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11486</v>
      </c>
      <c r="O16">
        <f t="shared" si="8"/>
        <v>11256</v>
      </c>
      <c r="P16">
        <f t="shared" si="8"/>
        <v>11060</v>
      </c>
      <c r="Q16">
        <f t="shared" si="8"/>
        <v>10902</v>
      </c>
      <c r="R16">
        <f t="shared" si="8"/>
        <v>9986</v>
      </c>
      <c r="S16">
        <f t="shared" si="8"/>
        <v>9658</v>
      </c>
      <c r="T16">
        <f t="shared" si="8"/>
        <v>9746</v>
      </c>
      <c r="U16">
        <f t="shared" si="8"/>
        <v>9580</v>
      </c>
      <c r="V16">
        <f t="shared" si="8"/>
        <v>9008</v>
      </c>
      <c r="W16">
        <f t="shared" si="8"/>
        <v>8874</v>
      </c>
      <c r="X16">
        <f t="shared" si="8"/>
        <v>8738</v>
      </c>
    </row>
    <row r="17" spans="1:24">
      <c r="A17" s="1" t="s">
        <v>21</v>
      </c>
      <c r="B17">
        <v>3</v>
      </c>
      <c r="C17">
        <v>3</v>
      </c>
      <c r="D17">
        <v>3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9">SUM(B324:B341)</f>
        <v>13432</v>
      </c>
      <c r="O17">
        <f t="shared" si="9"/>
        <v>13352</v>
      </c>
      <c r="P17">
        <f t="shared" si="9"/>
        <v>13264</v>
      </c>
      <c r="Q17">
        <f t="shared" si="9"/>
        <v>12976</v>
      </c>
      <c r="R17">
        <f t="shared" si="9"/>
        <v>12536</v>
      </c>
      <c r="S17">
        <f t="shared" si="9"/>
        <v>11854</v>
      </c>
      <c r="T17">
        <f t="shared" si="9"/>
        <v>12046</v>
      </c>
      <c r="U17">
        <f t="shared" si="9"/>
        <v>12066</v>
      </c>
      <c r="V17">
        <f t="shared" si="9"/>
        <v>11874</v>
      </c>
      <c r="W17">
        <f t="shared" si="9"/>
        <v>11840</v>
      </c>
      <c r="X17">
        <f t="shared" si="9"/>
        <v>11496</v>
      </c>
    </row>
    <row r="18" spans="1:24">
      <c r="A18" s="1" t="s">
        <v>23</v>
      </c>
      <c r="B18">
        <v>45</v>
      </c>
      <c r="C18">
        <v>48</v>
      </c>
      <c r="D18">
        <v>47</v>
      </c>
      <c r="E18">
        <v>50</v>
      </c>
      <c r="F18">
        <v>54</v>
      </c>
      <c r="G18">
        <v>52</v>
      </c>
      <c r="H18">
        <v>55</v>
      </c>
      <c r="I18">
        <v>53</v>
      </c>
      <c r="J18">
        <v>56</v>
      </c>
      <c r="K18">
        <v>58</v>
      </c>
      <c r="L18">
        <v>62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39</v>
      </c>
      <c r="C19">
        <v>42</v>
      </c>
      <c r="D19">
        <v>40</v>
      </c>
      <c r="E19">
        <v>42</v>
      </c>
      <c r="F19">
        <v>46</v>
      </c>
      <c r="G19">
        <v>46</v>
      </c>
      <c r="H19">
        <v>49</v>
      </c>
      <c r="I19">
        <v>47</v>
      </c>
      <c r="J19">
        <v>52</v>
      </c>
      <c r="K19">
        <v>54</v>
      </c>
      <c r="L19">
        <v>57</v>
      </c>
      <c r="M19" s="1" t="s">
        <v>6</v>
      </c>
      <c r="N19">
        <f t="shared" ref="N19:N27" si="10">X9</f>
        <v>8732</v>
      </c>
      <c r="O19">
        <f t="shared" ref="O19:O27" si="11">W9</f>
        <v>8626</v>
      </c>
      <c r="P19">
        <f t="shared" ref="P19:P27" si="12">V9</f>
        <v>8150</v>
      </c>
      <c r="Q19">
        <f t="shared" ref="Q19:Q27" si="13">U9</f>
        <v>7900</v>
      </c>
      <c r="R19">
        <f t="shared" ref="R19:R27" si="14">T9</f>
        <v>7724</v>
      </c>
      <c r="S19">
        <f t="shared" ref="S19:S27" si="15">S9</f>
        <v>7410</v>
      </c>
      <c r="T19">
        <f t="shared" ref="T19:T27" si="16">R9</f>
        <v>7102</v>
      </c>
      <c r="U19">
        <f t="shared" ref="U19:U27" si="17">Q9</f>
        <v>6992</v>
      </c>
      <c r="V19">
        <f t="shared" ref="V19:V27" si="18">P9</f>
        <v>6842</v>
      </c>
      <c r="W19">
        <f t="shared" ref="W19:W27" si="19">O9</f>
        <v>7036</v>
      </c>
    </row>
    <row r="20" spans="1:24">
      <c r="A20" s="1" t="s">
        <v>25</v>
      </c>
      <c r="B20">
        <v>6</v>
      </c>
      <c r="C20">
        <v>6</v>
      </c>
      <c r="D20">
        <v>7</v>
      </c>
      <c r="E20">
        <v>8</v>
      </c>
      <c r="F20">
        <v>8</v>
      </c>
      <c r="G20">
        <v>6</v>
      </c>
      <c r="H20">
        <v>6</v>
      </c>
      <c r="I20">
        <v>6</v>
      </c>
      <c r="J20">
        <v>4</v>
      </c>
      <c r="K20">
        <v>4</v>
      </c>
      <c r="L20">
        <v>5</v>
      </c>
      <c r="M20" s="2" t="s">
        <v>8</v>
      </c>
      <c r="N20">
        <f t="shared" si="10"/>
        <v>24198</v>
      </c>
      <c r="O20">
        <f t="shared" si="11"/>
        <v>22606</v>
      </c>
      <c r="P20">
        <f t="shared" si="12"/>
        <v>21258</v>
      </c>
      <c r="Q20">
        <f t="shared" si="13"/>
        <v>20668</v>
      </c>
      <c r="R20">
        <f t="shared" si="14"/>
        <v>19782</v>
      </c>
      <c r="S20">
        <f t="shared" si="15"/>
        <v>17856</v>
      </c>
      <c r="T20">
        <f t="shared" si="16"/>
        <v>16882</v>
      </c>
      <c r="U20">
        <f t="shared" si="17"/>
        <v>16870</v>
      </c>
      <c r="V20">
        <f t="shared" si="18"/>
        <v>16900</v>
      </c>
      <c r="W20">
        <f t="shared" si="19"/>
        <v>16926</v>
      </c>
    </row>
    <row r="21" spans="1:24">
      <c r="A21" s="1" t="s">
        <v>26</v>
      </c>
      <c r="B21">
        <v>3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 s="3" t="s">
        <v>10</v>
      </c>
      <c r="N21">
        <f t="shared" si="10"/>
        <v>63722</v>
      </c>
      <c r="O21">
        <f t="shared" si="11"/>
        <v>62156</v>
      </c>
      <c r="P21">
        <f t="shared" si="12"/>
        <v>60514</v>
      </c>
      <c r="Q21">
        <f t="shared" si="13"/>
        <v>59614</v>
      </c>
      <c r="R21">
        <f t="shared" si="14"/>
        <v>58894</v>
      </c>
      <c r="S21">
        <f t="shared" si="15"/>
        <v>57352</v>
      </c>
      <c r="T21">
        <f t="shared" si="16"/>
        <v>56432</v>
      </c>
      <c r="U21">
        <f t="shared" si="17"/>
        <v>56090</v>
      </c>
      <c r="V21">
        <f t="shared" si="18"/>
        <v>55194</v>
      </c>
      <c r="W21">
        <f t="shared" si="19"/>
        <v>55228</v>
      </c>
    </row>
    <row r="22" spans="1:2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 s="4" t="s">
        <v>12</v>
      </c>
      <c r="N22">
        <f t="shared" si="10"/>
        <v>1362</v>
      </c>
      <c r="O22">
        <f t="shared" si="11"/>
        <v>1406</v>
      </c>
      <c r="P22">
        <f t="shared" si="12"/>
        <v>1470</v>
      </c>
      <c r="Q22">
        <f t="shared" si="13"/>
        <v>1486</v>
      </c>
      <c r="R22">
        <f t="shared" si="14"/>
        <v>1472</v>
      </c>
      <c r="S22">
        <f t="shared" si="15"/>
        <v>1466</v>
      </c>
      <c r="T22">
        <f t="shared" si="16"/>
        <v>1472</v>
      </c>
      <c r="U22">
        <f t="shared" si="17"/>
        <v>1574</v>
      </c>
      <c r="V22">
        <f t="shared" si="18"/>
        <v>1658</v>
      </c>
      <c r="W22">
        <f t="shared" si="19"/>
        <v>1796</v>
      </c>
    </row>
    <row r="23" spans="1:24">
      <c r="A23" s="1" t="s">
        <v>28</v>
      </c>
      <c r="B23">
        <v>3</v>
      </c>
      <c r="C23">
        <v>3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2662</v>
      </c>
      <c r="O23">
        <f t="shared" si="11"/>
        <v>2726</v>
      </c>
      <c r="P23">
        <f t="shared" si="12"/>
        <v>2748</v>
      </c>
      <c r="Q23">
        <f t="shared" si="13"/>
        <v>2728</v>
      </c>
      <c r="R23">
        <f t="shared" si="14"/>
        <v>2858</v>
      </c>
      <c r="S23">
        <f t="shared" si="15"/>
        <v>2830</v>
      </c>
      <c r="T23">
        <f t="shared" si="16"/>
        <v>2838</v>
      </c>
      <c r="U23">
        <f t="shared" si="17"/>
        <v>2890</v>
      </c>
      <c r="V23">
        <f t="shared" si="18"/>
        <v>2990</v>
      </c>
      <c r="W23">
        <f t="shared" si="19"/>
        <v>3034</v>
      </c>
    </row>
    <row r="24" spans="1:24">
      <c r="A24" s="1" t="s">
        <v>29</v>
      </c>
      <c r="B24">
        <v>595</v>
      </c>
      <c r="C24">
        <v>520</v>
      </c>
      <c r="D24">
        <v>506</v>
      </c>
      <c r="E24">
        <v>521</v>
      </c>
      <c r="F24">
        <v>537</v>
      </c>
      <c r="G24">
        <v>554</v>
      </c>
      <c r="H24">
        <v>569</v>
      </c>
      <c r="I24">
        <v>583</v>
      </c>
      <c r="J24">
        <v>573</v>
      </c>
      <c r="K24">
        <v>622</v>
      </c>
      <c r="L24">
        <v>616</v>
      </c>
      <c r="M24" s="6" t="s">
        <v>16</v>
      </c>
      <c r="N24">
        <f t="shared" si="10"/>
        <v>3720</v>
      </c>
      <c r="O24">
        <f t="shared" si="11"/>
        <v>3972</v>
      </c>
      <c r="P24">
        <f t="shared" si="12"/>
        <v>4036</v>
      </c>
      <c r="Q24">
        <f t="shared" si="13"/>
        <v>4274</v>
      </c>
      <c r="R24">
        <f t="shared" si="14"/>
        <v>4550</v>
      </c>
      <c r="S24">
        <f t="shared" si="15"/>
        <v>4612</v>
      </c>
      <c r="T24">
        <f t="shared" si="16"/>
        <v>4974</v>
      </c>
      <c r="U24">
        <f t="shared" si="17"/>
        <v>5412</v>
      </c>
      <c r="V24">
        <f t="shared" si="18"/>
        <v>5800</v>
      </c>
      <c r="W24">
        <f t="shared" si="19"/>
        <v>6192</v>
      </c>
    </row>
    <row r="25" spans="1:24">
      <c r="A25" s="1" t="s">
        <v>30</v>
      </c>
      <c r="B25">
        <v>91</v>
      </c>
      <c r="C25">
        <v>89</v>
      </c>
      <c r="D25">
        <v>87</v>
      </c>
      <c r="E25">
        <v>90</v>
      </c>
      <c r="F25">
        <v>84</v>
      </c>
      <c r="G25">
        <v>95</v>
      </c>
      <c r="H25">
        <v>97</v>
      </c>
      <c r="I25">
        <v>105</v>
      </c>
      <c r="J25">
        <v>100</v>
      </c>
      <c r="K25">
        <v>103</v>
      </c>
      <c r="L25">
        <v>101</v>
      </c>
      <c r="M25" s="7" t="s">
        <v>18</v>
      </c>
      <c r="N25">
        <f t="shared" si="10"/>
        <v>21618</v>
      </c>
      <c r="O25">
        <f t="shared" si="11"/>
        <v>21500</v>
      </c>
      <c r="P25">
        <f t="shared" si="12"/>
        <v>21666</v>
      </c>
      <c r="Q25">
        <f t="shared" si="13"/>
        <v>21438</v>
      </c>
      <c r="R25">
        <f t="shared" si="14"/>
        <v>20862</v>
      </c>
      <c r="S25">
        <f t="shared" si="15"/>
        <v>20700</v>
      </c>
      <c r="T25">
        <f t="shared" si="16"/>
        <v>20462</v>
      </c>
      <c r="U25">
        <f t="shared" si="17"/>
        <v>21196</v>
      </c>
      <c r="V25">
        <f t="shared" si="18"/>
        <v>21642</v>
      </c>
      <c r="W25">
        <f t="shared" si="19"/>
        <v>21916</v>
      </c>
    </row>
    <row r="26" spans="1:24">
      <c r="A26" s="1" t="s">
        <v>32</v>
      </c>
      <c r="B26">
        <v>17</v>
      </c>
      <c r="C26">
        <v>15</v>
      </c>
      <c r="D26">
        <v>15</v>
      </c>
      <c r="E26">
        <v>17</v>
      </c>
      <c r="F26">
        <v>21</v>
      </c>
      <c r="G26">
        <v>17</v>
      </c>
      <c r="H26">
        <v>17</v>
      </c>
      <c r="I26">
        <v>19</v>
      </c>
      <c r="J26">
        <v>16</v>
      </c>
      <c r="K26">
        <v>17</v>
      </c>
      <c r="L26">
        <v>19</v>
      </c>
      <c r="M26" s="8" t="s">
        <v>20</v>
      </c>
      <c r="N26">
        <f t="shared" si="10"/>
        <v>8738</v>
      </c>
      <c r="O26">
        <f t="shared" si="11"/>
        <v>8874</v>
      </c>
      <c r="P26">
        <f t="shared" si="12"/>
        <v>9008</v>
      </c>
      <c r="Q26">
        <f t="shared" si="13"/>
        <v>9580</v>
      </c>
      <c r="R26">
        <f t="shared" si="14"/>
        <v>9746</v>
      </c>
      <c r="S26">
        <f t="shared" si="15"/>
        <v>9658</v>
      </c>
      <c r="T26">
        <f t="shared" si="16"/>
        <v>9986</v>
      </c>
      <c r="U26">
        <f t="shared" si="17"/>
        <v>10902</v>
      </c>
      <c r="V26">
        <f t="shared" si="18"/>
        <v>11060</v>
      </c>
      <c r="W26">
        <f t="shared" si="19"/>
        <v>11256</v>
      </c>
    </row>
    <row r="27" spans="1:24">
      <c r="A27" s="1" t="s">
        <v>34</v>
      </c>
      <c r="B27">
        <v>13</v>
      </c>
      <c r="C27">
        <v>12</v>
      </c>
      <c r="D27">
        <v>11</v>
      </c>
      <c r="E27">
        <v>8</v>
      </c>
      <c r="F27">
        <v>9</v>
      </c>
      <c r="G27">
        <v>9</v>
      </c>
      <c r="H27">
        <v>13</v>
      </c>
      <c r="I27">
        <v>12</v>
      </c>
      <c r="J27">
        <v>12</v>
      </c>
      <c r="K27">
        <v>11</v>
      </c>
      <c r="L27">
        <v>12</v>
      </c>
      <c r="M27" s="9" t="s">
        <v>22</v>
      </c>
      <c r="N27">
        <f t="shared" si="10"/>
        <v>11496</v>
      </c>
      <c r="O27">
        <f t="shared" si="11"/>
        <v>11840</v>
      </c>
      <c r="P27">
        <f t="shared" si="12"/>
        <v>11874</v>
      </c>
      <c r="Q27">
        <f t="shared" si="13"/>
        <v>12066</v>
      </c>
      <c r="R27">
        <f t="shared" si="14"/>
        <v>12046</v>
      </c>
      <c r="S27">
        <f t="shared" si="15"/>
        <v>11854</v>
      </c>
      <c r="T27">
        <f t="shared" si="16"/>
        <v>12536</v>
      </c>
      <c r="U27">
        <f t="shared" si="17"/>
        <v>12976</v>
      </c>
      <c r="V27">
        <f t="shared" si="18"/>
        <v>13264</v>
      </c>
      <c r="W27">
        <f t="shared" si="19"/>
        <v>13352</v>
      </c>
    </row>
    <row r="28" spans="1:24">
      <c r="A28" s="1" t="s">
        <v>35</v>
      </c>
      <c r="B28">
        <v>1</v>
      </c>
      <c r="C28">
        <v>1</v>
      </c>
      <c r="D28">
        <v>1</v>
      </c>
      <c r="E28">
        <v>3</v>
      </c>
      <c r="F28">
        <v>2</v>
      </c>
      <c r="G28">
        <v>1</v>
      </c>
      <c r="H28">
        <v>2</v>
      </c>
      <c r="I28">
        <v>1</v>
      </c>
      <c r="J28">
        <v>2</v>
      </c>
      <c r="K28">
        <v>2</v>
      </c>
      <c r="L28">
        <v>2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105</v>
      </c>
      <c r="C29">
        <v>97</v>
      </c>
      <c r="D29">
        <v>95</v>
      </c>
      <c r="E29">
        <v>94</v>
      </c>
      <c r="F29">
        <v>93</v>
      </c>
      <c r="G29">
        <v>94</v>
      </c>
      <c r="H29">
        <v>98</v>
      </c>
      <c r="I29">
        <v>99</v>
      </c>
      <c r="J29">
        <v>94</v>
      </c>
      <c r="K29">
        <v>100</v>
      </c>
      <c r="L29">
        <v>101</v>
      </c>
      <c r="M29" s="1" t="s">
        <v>6</v>
      </c>
      <c r="N29">
        <f t="shared" ref="N29:N37" si="20">(N19-AVERAGE($N19:$W19))/STDEV($N19:$W19)</f>
        <v>1.5702915368579879</v>
      </c>
      <c r="O29">
        <f t="shared" ref="O29:O37" si="21">(O19-AVERAGE($N19:$W19))/STDEV($N19:$W19)</f>
        <v>1.4162559058132473</v>
      </c>
      <c r="P29">
        <f t="shared" ref="P29:P37" si="22">(P19-AVERAGE($N19:$W19))/STDEV($N19:$W19)</f>
        <v>0.72454873244252549</v>
      </c>
      <c r="Q29">
        <f t="shared" ref="Q29:Q37" si="23">(Q19-AVERAGE($N19:$W19))/STDEV($N19:$W19)</f>
        <v>0.36125714978983547</v>
      </c>
      <c r="R29">
        <f t="shared" ref="R29:R37" si="24">(R19-AVERAGE($N19:$W19))/STDEV($N19:$W19)</f>
        <v>0.10549987560234171</v>
      </c>
      <c r="S29">
        <f t="shared" ref="S29:S37" si="25">(S19-AVERAGE($N19:$W19))/STDEV($N19:$W19)</f>
        <v>-0.35079435220943694</v>
      </c>
      <c r="T29">
        <f t="shared" ref="T29:T37" si="26">(T19-AVERAGE($N19:$W19))/STDEV($N19:$W19)</f>
        <v>-0.79836958203755104</v>
      </c>
      <c r="U29">
        <f t="shared" ref="U29:U37" si="27">(U19-AVERAGE($N19:$W19))/STDEV($N19:$W19)</f>
        <v>-0.95821787840473471</v>
      </c>
      <c r="V29">
        <f t="shared" ref="V29:V37" si="28">(V19-AVERAGE($N19:$W19))/STDEV($N19:$W19)</f>
        <v>-1.1761928279963487</v>
      </c>
      <c r="W29">
        <f t="shared" ref="W29:W37" si="29">(W19-AVERAGE($N19:$W19))/STDEV($N19:$W19)</f>
        <v>-0.8942785598578612</v>
      </c>
    </row>
    <row r="30" spans="1:24">
      <c r="A30" s="1" t="s">
        <v>38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13</v>
      </c>
      <c r="H30">
        <v>16</v>
      </c>
      <c r="I30">
        <v>17</v>
      </c>
      <c r="J30">
        <v>19</v>
      </c>
      <c r="K30">
        <v>20</v>
      </c>
      <c r="L30">
        <v>21</v>
      </c>
      <c r="M30" s="2" t="s">
        <v>8</v>
      </c>
      <c r="N30">
        <f t="shared" si="20"/>
        <v>1.773763645388075</v>
      </c>
      <c r="O30">
        <f t="shared" si="21"/>
        <v>1.1858817859847743</v>
      </c>
      <c r="P30">
        <f t="shared" si="22"/>
        <v>0.688102422620673</v>
      </c>
      <c r="Q30">
        <f t="shared" si="23"/>
        <v>0.47023163301769094</v>
      </c>
      <c r="R30">
        <f t="shared" si="24"/>
        <v>0.14305617608846705</v>
      </c>
      <c r="S30">
        <f t="shared" si="25"/>
        <v>-0.5681627065816065</v>
      </c>
      <c r="T30">
        <f t="shared" si="26"/>
        <v>-0.92783414568890232</v>
      </c>
      <c r="U30">
        <f t="shared" si="27"/>
        <v>-0.93226541598591206</v>
      </c>
      <c r="V30">
        <f t="shared" si="28"/>
        <v>-0.92118724024338761</v>
      </c>
      <c r="W30">
        <f t="shared" si="29"/>
        <v>-0.91158615459986636</v>
      </c>
    </row>
    <row r="31" spans="1:24">
      <c r="A31" s="1" t="s">
        <v>39</v>
      </c>
      <c r="B31">
        <v>283</v>
      </c>
      <c r="C31">
        <v>228</v>
      </c>
      <c r="D31">
        <v>221</v>
      </c>
      <c r="E31">
        <v>235</v>
      </c>
      <c r="F31">
        <v>245</v>
      </c>
      <c r="G31">
        <v>256</v>
      </c>
      <c r="H31">
        <v>255</v>
      </c>
      <c r="I31">
        <v>262</v>
      </c>
      <c r="J31">
        <v>258</v>
      </c>
      <c r="K31">
        <v>293</v>
      </c>
      <c r="L31">
        <v>283</v>
      </c>
      <c r="M31" s="3" t="s">
        <v>10</v>
      </c>
      <c r="N31">
        <f t="shared" si="20"/>
        <v>1.754587860833698</v>
      </c>
      <c r="O31">
        <f t="shared" si="21"/>
        <v>1.2264307429524182</v>
      </c>
      <c r="P31">
        <f t="shared" si="22"/>
        <v>0.67264147886489489</v>
      </c>
      <c r="Q31">
        <f t="shared" si="23"/>
        <v>0.36910290536990642</v>
      </c>
      <c r="R31">
        <f t="shared" si="24"/>
        <v>0.12627204657391569</v>
      </c>
      <c r="S31">
        <f t="shared" si="25"/>
        <v>-0.39379070934749782</v>
      </c>
      <c r="T31">
        <f t="shared" si="26"/>
        <v>-0.70407458447570825</v>
      </c>
      <c r="U31">
        <f t="shared" si="27"/>
        <v>-0.81941924240380382</v>
      </c>
      <c r="V31">
        <f t="shared" si="28"/>
        <v>-1.1216087555721479</v>
      </c>
      <c r="W31">
        <f t="shared" si="29"/>
        <v>-1.1101417427956706</v>
      </c>
    </row>
    <row r="32" spans="1:24">
      <c r="A32" s="1" t="s">
        <v>40</v>
      </c>
      <c r="B32">
        <v>62</v>
      </c>
      <c r="C32">
        <v>52</v>
      </c>
      <c r="D32">
        <v>51</v>
      </c>
      <c r="E32">
        <v>50</v>
      </c>
      <c r="F32">
        <v>59</v>
      </c>
      <c r="G32">
        <v>55</v>
      </c>
      <c r="H32">
        <v>56</v>
      </c>
      <c r="I32">
        <v>54</v>
      </c>
      <c r="J32">
        <v>58</v>
      </c>
      <c r="K32">
        <v>59</v>
      </c>
      <c r="L32">
        <v>60</v>
      </c>
      <c r="M32" s="4" t="s">
        <v>12</v>
      </c>
      <c r="N32">
        <f t="shared" si="20"/>
        <v>-1.2060148336591912</v>
      </c>
      <c r="O32">
        <f t="shared" si="21"/>
        <v>-0.8618860873491756</v>
      </c>
      <c r="P32">
        <f t="shared" si="22"/>
        <v>-0.36133518362551664</v>
      </c>
      <c r="Q32">
        <f t="shared" si="23"/>
        <v>-0.2361974576946019</v>
      </c>
      <c r="R32">
        <f t="shared" si="24"/>
        <v>-0.34569296788415227</v>
      </c>
      <c r="S32">
        <f t="shared" si="25"/>
        <v>-0.39261961510824533</v>
      </c>
      <c r="T32">
        <f t="shared" si="26"/>
        <v>-0.34569296788415227</v>
      </c>
      <c r="U32">
        <f t="shared" si="27"/>
        <v>0.45206003492542912</v>
      </c>
      <c r="V32">
        <f t="shared" si="28"/>
        <v>1.1090330960627315</v>
      </c>
      <c r="W32">
        <f t="shared" si="29"/>
        <v>2.1883459822168709</v>
      </c>
    </row>
    <row r="33" spans="1:23">
      <c r="A33" s="1" t="s">
        <v>41</v>
      </c>
      <c r="B33">
        <v>14</v>
      </c>
      <c r="C33">
        <v>16</v>
      </c>
      <c r="D33">
        <v>15</v>
      </c>
      <c r="E33">
        <v>14</v>
      </c>
      <c r="F33">
        <v>14</v>
      </c>
      <c r="G33">
        <v>14</v>
      </c>
      <c r="H33">
        <v>15</v>
      </c>
      <c r="I33">
        <v>14</v>
      </c>
      <c r="J33">
        <v>14</v>
      </c>
      <c r="K33">
        <v>17</v>
      </c>
      <c r="L33">
        <v>17</v>
      </c>
      <c r="M33" s="5" t="s">
        <v>14</v>
      </c>
      <c r="N33">
        <f t="shared" si="20"/>
        <v>-1.4130133594375476</v>
      </c>
      <c r="O33">
        <f t="shared" si="21"/>
        <v>-0.87600115632589082</v>
      </c>
      <c r="P33">
        <f t="shared" si="22"/>
        <v>-0.69140321150625883</v>
      </c>
      <c r="Q33">
        <f t="shared" si="23"/>
        <v>-0.85921952497865162</v>
      </c>
      <c r="R33">
        <f t="shared" si="24"/>
        <v>0.23158651259190122</v>
      </c>
      <c r="S33">
        <f t="shared" si="25"/>
        <v>-3.3563262694486177E-3</v>
      </c>
      <c r="T33">
        <f t="shared" si="26"/>
        <v>6.3770199119508472E-2</v>
      </c>
      <c r="U33">
        <f t="shared" si="27"/>
        <v>0.50009261414772954</v>
      </c>
      <c r="V33">
        <f t="shared" si="28"/>
        <v>1.3391741815096934</v>
      </c>
      <c r="W33">
        <f t="shared" si="29"/>
        <v>1.7083700711489573</v>
      </c>
    </row>
    <row r="34" spans="1:23">
      <c r="A34" s="1" t="s">
        <v>42</v>
      </c>
      <c r="B34">
        <v>122</v>
      </c>
      <c r="C34">
        <v>106</v>
      </c>
      <c r="D34">
        <v>98</v>
      </c>
      <c r="E34">
        <v>96</v>
      </c>
      <c r="F34">
        <v>99</v>
      </c>
      <c r="G34">
        <v>95</v>
      </c>
      <c r="H34">
        <v>101</v>
      </c>
      <c r="I34">
        <v>103</v>
      </c>
      <c r="J34">
        <v>106</v>
      </c>
      <c r="K34">
        <v>107</v>
      </c>
      <c r="L34">
        <v>109</v>
      </c>
      <c r="M34" s="6" t="s">
        <v>16</v>
      </c>
      <c r="N34">
        <f t="shared" si="20"/>
        <v>-1.2529538352400664</v>
      </c>
      <c r="O34">
        <f t="shared" si="21"/>
        <v>-0.94765083148789397</v>
      </c>
      <c r="P34">
        <f t="shared" si="22"/>
        <v>-0.87011356069369139</v>
      </c>
      <c r="Q34">
        <f t="shared" si="23"/>
        <v>-0.58177183492775075</v>
      </c>
      <c r="R34">
        <f t="shared" si="24"/>
        <v>-0.24739235462775228</v>
      </c>
      <c r="S34">
        <f t="shared" si="25"/>
        <v>-0.17227812354586855</v>
      </c>
      <c r="T34">
        <f t="shared" si="26"/>
        <v>0.26629206438383957</v>
      </c>
      <c r="U34">
        <f t="shared" si="27"/>
        <v>0.79693776138166328</v>
      </c>
      <c r="V34">
        <f t="shared" si="28"/>
        <v>1.2670074655715162</v>
      </c>
      <c r="W34">
        <f t="shared" si="29"/>
        <v>1.7419232491860068</v>
      </c>
    </row>
    <row r="35" spans="1:23">
      <c r="A35" s="1" t="s">
        <v>43</v>
      </c>
      <c r="B35">
        <v>122</v>
      </c>
      <c r="C35">
        <v>106</v>
      </c>
      <c r="D35">
        <v>98</v>
      </c>
      <c r="E35">
        <v>96</v>
      </c>
      <c r="F35">
        <v>99</v>
      </c>
      <c r="G35">
        <v>95</v>
      </c>
      <c r="H35">
        <v>101</v>
      </c>
      <c r="I35">
        <v>103</v>
      </c>
      <c r="J35">
        <v>106</v>
      </c>
      <c r="K35">
        <v>107</v>
      </c>
      <c r="L35">
        <v>109</v>
      </c>
      <c r="M35" s="7" t="s">
        <v>18</v>
      </c>
      <c r="N35">
        <f t="shared" si="20"/>
        <v>0.66541889319434289</v>
      </c>
      <c r="O35">
        <f t="shared" si="21"/>
        <v>0.41850244854990121</v>
      </c>
      <c r="P35">
        <f t="shared" si="22"/>
        <v>0.76585948084631916</v>
      </c>
      <c r="Q35">
        <f t="shared" si="23"/>
        <v>0.28876668949943179</v>
      </c>
      <c r="R35">
        <f t="shared" si="24"/>
        <v>-0.91652036232428358</v>
      </c>
      <c r="S35">
        <f t="shared" si="25"/>
        <v>-1.2555073456497035</v>
      </c>
      <c r="T35">
        <f t="shared" si="26"/>
        <v>-1.753525259424086</v>
      </c>
      <c r="U35">
        <f t="shared" si="27"/>
        <v>-0.21762127324594863</v>
      </c>
      <c r="V35">
        <f t="shared" si="28"/>
        <v>0.71563918702033102</v>
      </c>
      <c r="W35">
        <f t="shared" si="29"/>
        <v>1.2889875415336955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8" t="s">
        <v>20</v>
      </c>
      <c r="N36">
        <f t="shared" si="20"/>
        <v>-1.2456360775399249</v>
      </c>
      <c r="O36">
        <f t="shared" si="21"/>
        <v>-1.0973979724074172</v>
      </c>
      <c r="P36">
        <f t="shared" si="22"/>
        <v>-0.95133983940921096</v>
      </c>
      <c r="Q36">
        <f t="shared" si="23"/>
        <v>-0.32786780899895762</v>
      </c>
      <c r="R36">
        <f t="shared" si="24"/>
        <v>-0.14693012185192605</v>
      </c>
      <c r="S36">
        <f t="shared" si="25"/>
        <v>-0.24284889576119578</v>
      </c>
      <c r="T36">
        <f t="shared" si="26"/>
        <v>0.11466653426426417</v>
      </c>
      <c r="U36">
        <f t="shared" si="27"/>
        <v>1.1130937717743901</v>
      </c>
      <c r="V36">
        <f t="shared" si="28"/>
        <v>1.2853115703842153</v>
      </c>
      <c r="W36">
        <f t="shared" si="29"/>
        <v>1.4989488395457706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9" t="s">
        <v>22</v>
      </c>
      <c r="N37">
        <f t="shared" si="20"/>
        <v>-1.2680144294627569</v>
      </c>
      <c r="O37">
        <f t="shared" si="21"/>
        <v>-0.74524721501502378</v>
      </c>
      <c r="P37">
        <f t="shared" si="22"/>
        <v>-0.69357836242425941</v>
      </c>
      <c r="Q37">
        <f t="shared" si="23"/>
        <v>-0.40180131249994322</v>
      </c>
      <c r="R37">
        <f t="shared" si="24"/>
        <v>-0.4321947552003928</v>
      </c>
      <c r="S37">
        <f t="shared" si="25"/>
        <v>-0.72397180512470904</v>
      </c>
      <c r="T37">
        <f t="shared" si="26"/>
        <v>0.31244459096062249</v>
      </c>
      <c r="U37">
        <f t="shared" si="27"/>
        <v>0.98110033037051381</v>
      </c>
      <c r="V37">
        <f t="shared" si="28"/>
        <v>1.4187659052569881</v>
      </c>
      <c r="W37">
        <f t="shared" si="29"/>
        <v>1.5524970531389664</v>
      </c>
    </row>
    <row r="38" spans="1:23">
      <c r="A38" s="1" t="s">
        <v>46</v>
      </c>
      <c r="B38">
        <v>64</v>
      </c>
      <c r="C38">
        <v>61</v>
      </c>
      <c r="D38">
        <v>58</v>
      </c>
      <c r="E38">
        <v>57</v>
      </c>
      <c r="F38">
        <v>61</v>
      </c>
      <c r="G38">
        <v>60</v>
      </c>
      <c r="H38">
        <v>72</v>
      </c>
      <c r="I38">
        <v>75</v>
      </c>
      <c r="J38">
        <v>74</v>
      </c>
      <c r="K38">
        <v>81</v>
      </c>
      <c r="L38">
        <v>83</v>
      </c>
      <c r="M38" s="34" t="s">
        <v>47</v>
      </c>
      <c r="N38">
        <v>1.5961760534468894</v>
      </c>
      <c r="O38">
        <v>0.34061860347519157</v>
      </c>
      <c r="P38">
        <v>0.48399384246054045</v>
      </c>
      <c r="Q38">
        <v>0.12043520074769155</v>
      </c>
      <c r="R38">
        <v>-0.79102167565916903</v>
      </c>
      <c r="S38">
        <v>-1.3645226316005645</v>
      </c>
      <c r="T38">
        <v>-1.3000037740571575</v>
      </c>
      <c r="U38">
        <v>-0.46433095254255274</v>
      </c>
      <c r="V38">
        <v>7.94708467518776E-2</v>
      </c>
      <c r="W38">
        <v>1.2991844869772382</v>
      </c>
    </row>
    <row r="39" spans="1:23">
      <c r="A39" s="1" t="s">
        <v>48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23">
      <c r="A40" s="1" t="s">
        <v>49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</row>
    <row r="41" spans="1:23">
      <c r="A41" s="1" t="s">
        <v>50</v>
      </c>
      <c r="B41">
        <v>9</v>
      </c>
      <c r="C41">
        <v>9</v>
      </c>
      <c r="D41">
        <v>8</v>
      </c>
      <c r="E41">
        <v>6</v>
      </c>
      <c r="F41">
        <v>7</v>
      </c>
      <c r="G41">
        <v>7</v>
      </c>
      <c r="H41">
        <v>6</v>
      </c>
      <c r="I41">
        <v>6</v>
      </c>
      <c r="J41">
        <v>5</v>
      </c>
      <c r="K41">
        <v>6</v>
      </c>
      <c r="L41">
        <v>5</v>
      </c>
    </row>
    <row r="42" spans="1:23">
      <c r="A42" s="1" t="s">
        <v>51</v>
      </c>
      <c r="B42">
        <v>53</v>
      </c>
      <c r="C42">
        <v>50</v>
      </c>
      <c r="D42">
        <v>50</v>
      </c>
      <c r="E42">
        <v>51</v>
      </c>
      <c r="F42">
        <v>54</v>
      </c>
      <c r="G42">
        <v>53</v>
      </c>
      <c r="H42">
        <v>66</v>
      </c>
      <c r="I42">
        <v>68</v>
      </c>
      <c r="J42">
        <v>68</v>
      </c>
      <c r="K42">
        <v>74</v>
      </c>
      <c r="L42">
        <v>76</v>
      </c>
    </row>
    <row r="43" spans="1:23">
      <c r="A43" s="1" t="s">
        <v>52</v>
      </c>
      <c r="B43">
        <v>147</v>
      </c>
      <c r="C43">
        <v>142</v>
      </c>
      <c r="D43">
        <v>131</v>
      </c>
      <c r="E43">
        <v>131</v>
      </c>
      <c r="F43">
        <v>126</v>
      </c>
      <c r="G43">
        <v>146</v>
      </c>
      <c r="H43">
        <v>149</v>
      </c>
      <c r="I43">
        <v>150</v>
      </c>
      <c r="J43">
        <v>169</v>
      </c>
      <c r="K43">
        <v>188</v>
      </c>
      <c r="L43">
        <v>194</v>
      </c>
    </row>
    <row r="44" spans="1:23">
      <c r="A44" s="1" t="s">
        <v>53</v>
      </c>
      <c r="B44">
        <v>145</v>
      </c>
      <c r="C44">
        <v>140</v>
      </c>
      <c r="D44">
        <v>129</v>
      </c>
      <c r="E44">
        <v>131</v>
      </c>
      <c r="F44">
        <v>125</v>
      </c>
      <c r="G44">
        <v>144</v>
      </c>
      <c r="H44">
        <v>147</v>
      </c>
      <c r="I44">
        <v>145</v>
      </c>
      <c r="J44">
        <v>161</v>
      </c>
      <c r="K44">
        <v>180</v>
      </c>
      <c r="L44">
        <v>189</v>
      </c>
    </row>
    <row r="45" spans="1:23">
      <c r="A45" s="1" t="s">
        <v>54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2</v>
      </c>
      <c r="I45">
        <v>4</v>
      </c>
      <c r="J45">
        <v>5</v>
      </c>
      <c r="K45">
        <v>5</v>
      </c>
      <c r="L45">
        <v>3</v>
      </c>
    </row>
    <row r="46" spans="1:23">
      <c r="A46" s="1" t="s">
        <v>55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  <c r="J46">
        <v>3</v>
      </c>
      <c r="K46">
        <v>3</v>
      </c>
      <c r="L46">
        <v>2</v>
      </c>
    </row>
    <row r="47" spans="1:23">
      <c r="A47" s="1" t="s">
        <v>56</v>
      </c>
      <c r="B47">
        <v>16</v>
      </c>
      <c r="C47">
        <v>13</v>
      </c>
      <c r="D47">
        <v>14</v>
      </c>
      <c r="E47">
        <v>18</v>
      </c>
      <c r="F47">
        <v>14</v>
      </c>
      <c r="G47">
        <v>12</v>
      </c>
      <c r="H47">
        <v>18</v>
      </c>
      <c r="I47">
        <v>17</v>
      </c>
      <c r="J47">
        <v>18</v>
      </c>
      <c r="K47">
        <v>19</v>
      </c>
      <c r="L47">
        <v>20</v>
      </c>
    </row>
    <row r="48" spans="1:23">
      <c r="A48" s="1" t="s">
        <v>57</v>
      </c>
      <c r="B48">
        <v>13</v>
      </c>
      <c r="C48">
        <v>9</v>
      </c>
      <c r="D48">
        <v>10</v>
      </c>
      <c r="E48">
        <v>15</v>
      </c>
      <c r="F48">
        <v>13</v>
      </c>
      <c r="G48">
        <v>11</v>
      </c>
      <c r="H48">
        <v>16</v>
      </c>
      <c r="I48">
        <v>15</v>
      </c>
      <c r="J48">
        <v>16</v>
      </c>
      <c r="K48">
        <v>17</v>
      </c>
      <c r="L48">
        <v>18</v>
      </c>
    </row>
    <row r="49" spans="1:12">
      <c r="A49" s="1" t="s">
        <v>58</v>
      </c>
      <c r="B49">
        <v>3</v>
      </c>
      <c r="C49">
        <v>4</v>
      </c>
      <c r="D49">
        <v>4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 s="1" t="s">
        <v>59</v>
      </c>
      <c r="B50">
        <v>245</v>
      </c>
      <c r="C50">
        <v>238</v>
      </c>
      <c r="D50">
        <v>239</v>
      </c>
      <c r="E50">
        <v>261</v>
      </c>
      <c r="F50">
        <v>259</v>
      </c>
      <c r="G50">
        <v>282</v>
      </c>
      <c r="H50">
        <v>292</v>
      </c>
      <c r="I50">
        <v>305</v>
      </c>
      <c r="J50">
        <v>332</v>
      </c>
      <c r="K50">
        <v>358</v>
      </c>
      <c r="L50">
        <v>372</v>
      </c>
    </row>
    <row r="51" spans="1:12">
      <c r="A51" s="1" t="s">
        <v>60</v>
      </c>
      <c r="B51">
        <v>45</v>
      </c>
      <c r="C51">
        <v>43</v>
      </c>
      <c r="D51">
        <v>45</v>
      </c>
      <c r="E51">
        <v>50</v>
      </c>
      <c r="F51">
        <v>50</v>
      </c>
      <c r="G51">
        <v>55</v>
      </c>
      <c r="H51">
        <v>54</v>
      </c>
      <c r="I51">
        <v>56</v>
      </c>
      <c r="J51">
        <v>57</v>
      </c>
      <c r="K51">
        <v>66</v>
      </c>
      <c r="L51">
        <v>68</v>
      </c>
    </row>
    <row r="52" spans="1:12">
      <c r="A52" s="1" t="s">
        <v>61</v>
      </c>
      <c r="B52">
        <v>200</v>
      </c>
      <c r="C52">
        <v>195</v>
      </c>
      <c r="D52">
        <v>194</v>
      </c>
      <c r="E52">
        <v>211</v>
      </c>
      <c r="F52">
        <v>209</v>
      </c>
      <c r="G52">
        <v>227</v>
      </c>
      <c r="H52">
        <v>238</v>
      </c>
      <c r="I52">
        <v>249</v>
      </c>
      <c r="J52">
        <v>275</v>
      </c>
      <c r="K52">
        <v>292</v>
      </c>
      <c r="L52">
        <v>304</v>
      </c>
    </row>
    <row r="53" spans="1:12">
      <c r="A53" s="1" t="s">
        <v>62</v>
      </c>
      <c r="B53">
        <v>13</v>
      </c>
      <c r="C53">
        <v>14</v>
      </c>
      <c r="D53">
        <v>15</v>
      </c>
      <c r="E53">
        <v>15</v>
      </c>
      <c r="F53">
        <v>15</v>
      </c>
      <c r="G53">
        <v>16</v>
      </c>
      <c r="H53">
        <v>16</v>
      </c>
      <c r="I53">
        <v>16</v>
      </c>
      <c r="J53">
        <v>16</v>
      </c>
      <c r="K53">
        <v>14</v>
      </c>
      <c r="L53">
        <v>18</v>
      </c>
    </row>
    <row r="54" spans="1:12">
      <c r="A54" s="1" t="s">
        <v>63</v>
      </c>
      <c r="B54">
        <v>2</v>
      </c>
      <c r="C54">
        <v>2</v>
      </c>
      <c r="D54">
        <v>2</v>
      </c>
      <c r="E54">
        <v>2</v>
      </c>
      <c r="F54">
        <v>3</v>
      </c>
      <c r="G54">
        <v>3</v>
      </c>
      <c r="H54">
        <v>2</v>
      </c>
      <c r="I54">
        <v>2</v>
      </c>
      <c r="J54">
        <v>1</v>
      </c>
      <c r="K54">
        <v>1</v>
      </c>
      <c r="L54">
        <v>1</v>
      </c>
    </row>
    <row r="55" spans="1:12">
      <c r="A55" s="1" t="s">
        <v>64</v>
      </c>
      <c r="B55">
        <v>11</v>
      </c>
      <c r="C55">
        <v>12</v>
      </c>
      <c r="D55">
        <v>13</v>
      </c>
      <c r="E55">
        <v>13</v>
      </c>
      <c r="F55">
        <v>12</v>
      </c>
      <c r="G55">
        <v>13</v>
      </c>
      <c r="H55">
        <v>14</v>
      </c>
      <c r="I55">
        <v>14</v>
      </c>
      <c r="J55">
        <v>15</v>
      </c>
      <c r="K55">
        <v>13</v>
      </c>
      <c r="L55">
        <v>17</v>
      </c>
    </row>
    <row r="56" spans="1:12">
      <c r="A56" s="1" t="s">
        <v>65</v>
      </c>
      <c r="B56">
        <v>253</v>
      </c>
      <c r="C56">
        <v>256</v>
      </c>
      <c r="D56">
        <v>237</v>
      </c>
      <c r="E56">
        <v>238</v>
      </c>
      <c r="F56">
        <v>243</v>
      </c>
      <c r="G56">
        <v>246</v>
      </c>
      <c r="H56">
        <v>267</v>
      </c>
      <c r="I56">
        <v>269</v>
      </c>
      <c r="J56">
        <v>274</v>
      </c>
      <c r="K56">
        <v>277</v>
      </c>
      <c r="L56">
        <v>283</v>
      </c>
    </row>
    <row r="57" spans="1:12">
      <c r="A57" s="1" t="s">
        <v>66</v>
      </c>
      <c r="B57">
        <v>235</v>
      </c>
      <c r="C57">
        <v>240</v>
      </c>
      <c r="D57">
        <v>223</v>
      </c>
      <c r="E57">
        <v>226</v>
      </c>
      <c r="F57">
        <v>227</v>
      </c>
      <c r="G57">
        <v>227</v>
      </c>
      <c r="H57">
        <v>242</v>
      </c>
      <c r="I57">
        <v>245</v>
      </c>
      <c r="J57">
        <v>248</v>
      </c>
      <c r="K57">
        <v>253</v>
      </c>
      <c r="L57">
        <v>257</v>
      </c>
    </row>
    <row r="58" spans="1:12">
      <c r="A58" s="1" t="s">
        <v>67</v>
      </c>
      <c r="B58">
        <v>18</v>
      </c>
      <c r="C58">
        <v>16</v>
      </c>
      <c r="D58">
        <v>14</v>
      </c>
      <c r="E58">
        <v>12</v>
      </c>
      <c r="F58">
        <v>16</v>
      </c>
      <c r="G58">
        <v>19</v>
      </c>
      <c r="H58">
        <v>25</v>
      </c>
      <c r="I58">
        <v>24</v>
      </c>
      <c r="J58">
        <v>26</v>
      </c>
      <c r="K58">
        <v>24</v>
      </c>
      <c r="L58">
        <v>26</v>
      </c>
    </row>
    <row r="59" spans="1:12">
      <c r="A59" s="1" t="s">
        <v>68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 s="1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1" t="s">
        <v>71</v>
      </c>
      <c r="B62">
        <v>52</v>
      </c>
      <c r="C62">
        <v>47</v>
      </c>
      <c r="D62">
        <v>43</v>
      </c>
      <c r="E62">
        <v>45</v>
      </c>
      <c r="F62">
        <v>43</v>
      </c>
      <c r="G62">
        <v>45</v>
      </c>
      <c r="H62">
        <v>47</v>
      </c>
      <c r="I62">
        <v>47</v>
      </c>
      <c r="J62">
        <v>48</v>
      </c>
      <c r="K62">
        <v>56</v>
      </c>
      <c r="L62">
        <v>51</v>
      </c>
    </row>
    <row r="63" spans="1:12">
      <c r="A63" s="1" t="s">
        <v>72</v>
      </c>
      <c r="B63">
        <v>9</v>
      </c>
      <c r="C63">
        <v>8</v>
      </c>
      <c r="D63">
        <v>8</v>
      </c>
      <c r="E63">
        <v>8</v>
      </c>
      <c r="F63">
        <v>9</v>
      </c>
      <c r="G63">
        <v>11</v>
      </c>
      <c r="H63">
        <v>11</v>
      </c>
      <c r="I63">
        <v>11</v>
      </c>
      <c r="J63">
        <v>9</v>
      </c>
      <c r="K63">
        <v>13</v>
      </c>
      <c r="L63">
        <v>11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3</v>
      </c>
      <c r="C65">
        <v>4</v>
      </c>
      <c r="D65">
        <v>3</v>
      </c>
      <c r="E65">
        <v>5</v>
      </c>
      <c r="F65">
        <v>4</v>
      </c>
      <c r="G65">
        <v>3</v>
      </c>
      <c r="H65">
        <v>4</v>
      </c>
      <c r="I65">
        <v>5</v>
      </c>
      <c r="J65">
        <v>5</v>
      </c>
      <c r="K65">
        <v>4</v>
      </c>
      <c r="L65">
        <v>4</v>
      </c>
    </row>
    <row r="66" spans="1:12">
      <c r="A66" s="1" t="s">
        <v>75</v>
      </c>
      <c r="B66">
        <v>25</v>
      </c>
      <c r="C66">
        <v>19</v>
      </c>
      <c r="D66">
        <v>18</v>
      </c>
      <c r="E66">
        <v>19</v>
      </c>
      <c r="F66">
        <v>17</v>
      </c>
      <c r="G66">
        <v>18</v>
      </c>
      <c r="H66">
        <v>19</v>
      </c>
      <c r="I66">
        <v>18</v>
      </c>
      <c r="J66">
        <v>19</v>
      </c>
      <c r="K66">
        <v>20</v>
      </c>
      <c r="L66">
        <v>17</v>
      </c>
    </row>
    <row r="67" spans="1:12">
      <c r="A67" s="1" t="s">
        <v>76</v>
      </c>
      <c r="B67">
        <v>13</v>
      </c>
      <c r="C67">
        <v>14</v>
      </c>
      <c r="D67">
        <v>12</v>
      </c>
      <c r="E67">
        <v>11</v>
      </c>
      <c r="F67">
        <v>11</v>
      </c>
      <c r="G67">
        <v>11</v>
      </c>
      <c r="H67">
        <v>11</v>
      </c>
      <c r="I67">
        <v>11</v>
      </c>
      <c r="J67">
        <v>13</v>
      </c>
      <c r="K67">
        <v>17</v>
      </c>
      <c r="L67">
        <v>17</v>
      </c>
    </row>
    <row r="68" spans="1:12">
      <c r="A68" s="1" t="s">
        <v>77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 s="1" t="s">
        <v>78</v>
      </c>
      <c r="B69">
        <v>5</v>
      </c>
      <c r="C69">
        <v>5</v>
      </c>
      <c r="D69">
        <v>5</v>
      </c>
      <c r="E69">
        <v>4</v>
      </c>
      <c r="F69">
        <v>3</v>
      </c>
      <c r="G69">
        <v>3</v>
      </c>
      <c r="H69">
        <v>3</v>
      </c>
      <c r="I69">
        <v>6</v>
      </c>
      <c r="J69">
        <v>3</v>
      </c>
      <c r="K69">
        <v>4</v>
      </c>
      <c r="L69">
        <v>3</v>
      </c>
    </row>
    <row r="70" spans="1:12">
      <c r="A70" s="1" t="s">
        <v>79</v>
      </c>
      <c r="B70">
        <v>2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3</v>
      </c>
      <c r="J70">
        <v>1</v>
      </c>
      <c r="K70">
        <v>1</v>
      </c>
      <c r="L70">
        <v>1</v>
      </c>
    </row>
    <row r="71" spans="1:12">
      <c r="A71" s="1" t="s">
        <v>80</v>
      </c>
      <c r="B71">
        <v>3</v>
      </c>
      <c r="C71">
        <v>3</v>
      </c>
      <c r="D71">
        <v>3</v>
      </c>
      <c r="E71">
        <v>2</v>
      </c>
      <c r="F71">
        <v>2</v>
      </c>
      <c r="G71">
        <v>2</v>
      </c>
      <c r="H71">
        <v>2</v>
      </c>
      <c r="I71">
        <v>3</v>
      </c>
      <c r="J71">
        <v>2</v>
      </c>
      <c r="K71">
        <v>3</v>
      </c>
      <c r="L71">
        <v>2</v>
      </c>
    </row>
    <row r="72" spans="1:12">
      <c r="A72" s="1" t="s">
        <v>81</v>
      </c>
      <c r="B72">
        <v>51</v>
      </c>
      <c r="C72">
        <v>53</v>
      </c>
      <c r="D72">
        <v>50</v>
      </c>
      <c r="E72">
        <v>48</v>
      </c>
      <c r="F72">
        <v>48</v>
      </c>
      <c r="G72">
        <v>52</v>
      </c>
      <c r="H72">
        <v>48</v>
      </c>
      <c r="I72">
        <v>51</v>
      </c>
      <c r="J72">
        <v>49</v>
      </c>
      <c r="K72">
        <v>51</v>
      </c>
      <c r="L72">
        <v>52</v>
      </c>
    </row>
    <row r="73" spans="1:12">
      <c r="A73" s="1" t="s">
        <v>82</v>
      </c>
      <c r="B73">
        <v>18</v>
      </c>
      <c r="C73">
        <v>19</v>
      </c>
      <c r="D73">
        <v>18</v>
      </c>
      <c r="E73">
        <v>16</v>
      </c>
      <c r="F73">
        <v>16</v>
      </c>
      <c r="G73">
        <v>18</v>
      </c>
      <c r="H73">
        <v>15</v>
      </c>
      <c r="I73">
        <v>17</v>
      </c>
      <c r="J73">
        <v>14</v>
      </c>
      <c r="K73">
        <v>15</v>
      </c>
      <c r="L73">
        <v>16</v>
      </c>
    </row>
    <row r="74" spans="1:12">
      <c r="A74" s="1" t="s">
        <v>83</v>
      </c>
      <c r="B74">
        <v>33</v>
      </c>
      <c r="C74">
        <v>34</v>
      </c>
      <c r="D74">
        <v>32</v>
      </c>
      <c r="E74">
        <v>32</v>
      </c>
      <c r="F74">
        <v>32</v>
      </c>
      <c r="G74">
        <v>34</v>
      </c>
      <c r="H74">
        <v>33</v>
      </c>
      <c r="I74">
        <v>34</v>
      </c>
      <c r="J74">
        <v>35</v>
      </c>
      <c r="K74">
        <v>36</v>
      </c>
      <c r="L74">
        <v>36</v>
      </c>
    </row>
    <row r="75" spans="1:12">
      <c r="A75" s="1" t="s">
        <v>84</v>
      </c>
      <c r="B75">
        <v>155</v>
      </c>
      <c r="C75">
        <v>146</v>
      </c>
      <c r="D75">
        <v>146</v>
      </c>
      <c r="E75">
        <v>156</v>
      </c>
      <c r="F75">
        <v>167</v>
      </c>
      <c r="G75">
        <v>180</v>
      </c>
      <c r="H75">
        <v>181</v>
      </c>
      <c r="I75">
        <v>184</v>
      </c>
      <c r="J75">
        <v>190</v>
      </c>
      <c r="K75">
        <v>204</v>
      </c>
      <c r="L75">
        <v>210</v>
      </c>
    </row>
    <row r="76" spans="1:12">
      <c r="A76" s="1" t="s">
        <v>85</v>
      </c>
      <c r="B76">
        <v>21</v>
      </c>
      <c r="C76">
        <v>18</v>
      </c>
      <c r="D76">
        <v>21</v>
      </c>
      <c r="E76">
        <v>21</v>
      </c>
      <c r="F76">
        <v>23</v>
      </c>
      <c r="G76">
        <v>24</v>
      </c>
      <c r="H76">
        <v>23</v>
      </c>
      <c r="I76">
        <v>23</v>
      </c>
      <c r="J76">
        <v>24</v>
      </c>
      <c r="K76">
        <v>24</v>
      </c>
      <c r="L76">
        <v>27</v>
      </c>
    </row>
    <row r="77" spans="1:12">
      <c r="A77" s="1" t="s">
        <v>86</v>
      </c>
      <c r="B77">
        <v>12</v>
      </c>
      <c r="C77">
        <v>11</v>
      </c>
      <c r="D77">
        <v>12</v>
      </c>
      <c r="E77">
        <v>12</v>
      </c>
      <c r="F77">
        <v>13</v>
      </c>
      <c r="G77">
        <v>13</v>
      </c>
      <c r="H77">
        <v>13</v>
      </c>
      <c r="I77">
        <v>12</v>
      </c>
      <c r="J77">
        <v>12</v>
      </c>
      <c r="K77">
        <v>13</v>
      </c>
      <c r="L77">
        <v>13</v>
      </c>
    </row>
    <row r="78" spans="1:12">
      <c r="A78" s="1" t="s">
        <v>87</v>
      </c>
      <c r="B78">
        <v>5</v>
      </c>
      <c r="C78">
        <v>6</v>
      </c>
      <c r="D78">
        <v>5</v>
      </c>
      <c r="E78">
        <v>6</v>
      </c>
      <c r="F78">
        <v>6</v>
      </c>
      <c r="G78">
        <v>8</v>
      </c>
      <c r="H78">
        <v>8</v>
      </c>
      <c r="I78">
        <v>7</v>
      </c>
      <c r="J78">
        <v>8</v>
      </c>
      <c r="K78">
        <v>8</v>
      </c>
      <c r="L78">
        <v>8</v>
      </c>
    </row>
    <row r="79" spans="1:12">
      <c r="A79" s="1" t="s">
        <v>88</v>
      </c>
      <c r="B79">
        <v>13</v>
      </c>
      <c r="C79">
        <v>9</v>
      </c>
      <c r="D79">
        <v>11</v>
      </c>
      <c r="E79">
        <v>10</v>
      </c>
      <c r="F79">
        <v>11</v>
      </c>
      <c r="G79">
        <v>14</v>
      </c>
      <c r="H79">
        <v>14</v>
      </c>
      <c r="I79">
        <v>14</v>
      </c>
      <c r="J79">
        <v>17</v>
      </c>
      <c r="K79">
        <v>17</v>
      </c>
      <c r="L79">
        <v>17</v>
      </c>
    </row>
    <row r="80" spans="1:12">
      <c r="A80" s="1" t="s">
        <v>89</v>
      </c>
      <c r="B80">
        <v>4</v>
      </c>
      <c r="C80">
        <v>3</v>
      </c>
      <c r="D80">
        <v>3</v>
      </c>
      <c r="E80">
        <v>3</v>
      </c>
      <c r="F80">
        <v>3</v>
      </c>
      <c r="G80">
        <v>4</v>
      </c>
      <c r="H80">
        <v>5</v>
      </c>
      <c r="I80">
        <v>4</v>
      </c>
      <c r="J80">
        <v>4</v>
      </c>
      <c r="K80">
        <v>4</v>
      </c>
      <c r="L80">
        <v>3</v>
      </c>
    </row>
    <row r="81" spans="1:12">
      <c r="A81" s="1" t="s">
        <v>90</v>
      </c>
      <c r="B81">
        <v>32</v>
      </c>
      <c r="C81">
        <v>32</v>
      </c>
      <c r="D81">
        <v>32</v>
      </c>
      <c r="E81">
        <v>37</v>
      </c>
      <c r="F81">
        <v>38</v>
      </c>
      <c r="G81">
        <v>41</v>
      </c>
      <c r="H81">
        <v>41</v>
      </c>
      <c r="I81">
        <v>46</v>
      </c>
      <c r="J81">
        <v>47</v>
      </c>
      <c r="K81">
        <v>53</v>
      </c>
      <c r="L81">
        <v>54</v>
      </c>
    </row>
    <row r="82" spans="1:12">
      <c r="A82" s="1" t="s">
        <v>91</v>
      </c>
      <c r="B82">
        <v>59</v>
      </c>
      <c r="C82">
        <v>57</v>
      </c>
      <c r="D82">
        <v>54</v>
      </c>
      <c r="E82">
        <v>59</v>
      </c>
      <c r="F82">
        <v>65</v>
      </c>
      <c r="G82">
        <v>68</v>
      </c>
      <c r="H82">
        <v>67</v>
      </c>
      <c r="I82">
        <v>69</v>
      </c>
      <c r="J82">
        <v>71</v>
      </c>
      <c r="K82">
        <v>77</v>
      </c>
      <c r="L82">
        <v>79</v>
      </c>
    </row>
    <row r="83" spans="1:12">
      <c r="A83" s="1" t="s">
        <v>92</v>
      </c>
      <c r="B83">
        <v>9</v>
      </c>
      <c r="C83">
        <v>10</v>
      </c>
      <c r="D83">
        <v>8</v>
      </c>
      <c r="E83">
        <v>8</v>
      </c>
      <c r="F83">
        <v>8</v>
      </c>
      <c r="G83">
        <v>8</v>
      </c>
      <c r="H83">
        <v>10</v>
      </c>
      <c r="I83">
        <v>9</v>
      </c>
      <c r="J83">
        <v>7</v>
      </c>
      <c r="K83">
        <v>8</v>
      </c>
      <c r="L83">
        <v>9</v>
      </c>
    </row>
    <row r="84" spans="1:12">
      <c r="A84" s="1" t="s">
        <v>93</v>
      </c>
      <c r="B84">
        <v>43</v>
      </c>
      <c r="C84">
        <v>39</v>
      </c>
      <c r="D84">
        <v>40</v>
      </c>
      <c r="E84">
        <v>41</v>
      </c>
      <c r="F84">
        <v>40</v>
      </c>
      <c r="G84">
        <v>38</v>
      </c>
      <c r="H84">
        <v>43</v>
      </c>
      <c r="I84">
        <v>43</v>
      </c>
      <c r="J84">
        <v>51</v>
      </c>
      <c r="K84">
        <v>49</v>
      </c>
      <c r="L84">
        <v>53</v>
      </c>
    </row>
    <row r="85" spans="1:12">
      <c r="A85" s="1" t="s">
        <v>94</v>
      </c>
      <c r="B85">
        <v>7</v>
      </c>
      <c r="C85">
        <v>7</v>
      </c>
      <c r="D85">
        <v>7</v>
      </c>
      <c r="E85">
        <v>6</v>
      </c>
      <c r="F85">
        <v>7</v>
      </c>
      <c r="G85">
        <v>7</v>
      </c>
      <c r="H85">
        <v>11</v>
      </c>
      <c r="I85">
        <v>12</v>
      </c>
      <c r="J85">
        <v>15</v>
      </c>
      <c r="K85">
        <v>16</v>
      </c>
      <c r="L85">
        <v>16</v>
      </c>
    </row>
    <row r="86" spans="1:12">
      <c r="A86" s="1" t="s">
        <v>95</v>
      </c>
      <c r="B86">
        <v>5</v>
      </c>
      <c r="C86">
        <v>4</v>
      </c>
      <c r="D86">
        <v>5</v>
      </c>
      <c r="E86">
        <v>6</v>
      </c>
      <c r="F86">
        <v>6</v>
      </c>
      <c r="G86">
        <v>5</v>
      </c>
      <c r="H86">
        <v>4</v>
      </c>
      <c r="I86">
        <v>4</v>
      </c>
      <c r="J86">
        <v>3</v>
      </c>
      <c r="K86">
        <v>3</v>
      </c>
      <c r="L86">
        <v>3</v>
      </c>
    </row>
    <row r="87" spans="1:12">
      <c r="A87" s="1" t="s">
        <v>96</v>
      </c>
      <c r="B87">
        <v>11</v>
      </c>
      <c r="C87">
        <v>10</v>
      </c>
      <c r="D87">
        <v>8</v>
      </c>
      <c r="E87">
        <v>8</v>
      </c>
      <c r="F87">
        <v>9</v>
      </c>
      <c r="G87">
        <v>8</v>
      </c>
      <c r="H87">
        <v>8</v>
      </c>
      <c r="I87">
        <v>6</v>
      </c>
      <c r="J87">
        <v>7</v>
      </c>
      <c r="K87">
        <v>5</v>
      </c>
      <c r="L87">
        <v>6</v>
      </c>
    </row>
    <row r="88" spans="1:12">
      <c r="A88" s="1" t="s">
        <v>97</v>
      </c>
      <c r="B88">
        <v>7</v>
      </c>
      <c r="C88">
        <v>8</v>
      </c>
      <c r="D88">
        <v>10</v>
      </c>
      <c r="E88">
        <v>9</v>
      </c>
      <c r="F88">
        <v>7</v>
      </c>
      <c r="G88">
        <v>6</v>
      </c>
      <c r="H88">
        <v>9</v>
      </c>
      <c r="I88">
        <v>10</v>
      </c>
      <c r="J88">
        <v>14</v>
      </c>
      <c r="K88">
        <v>14</v>
      </c>
      <c r="L88">
        <v>14</v>
      </c>
    </row>
    <row r="89" spans="1:12">
      <c r="A89" s="1" t="s">
        <v>98</v>
      </c>
      <c r="B89">
        <v>13</v>
      </c>
      <c r="C89">
        <v>10</v>
      </c>
      <c r="D89">
        <v>10</v>
      </c>
      <c r="E89">
        <v>12</v>
      </c>
      <c r="F89">
        <v>11</v>
      </c>
      <c r="G89">
        <v>12</v>
      </c>
      <c r="H89">
        <v>11</v>
      </c>
      <c r="I89">
        <v>11</v>
      </c>
      <c r="J89">
        <v>12</v>
      </c>
      <c r="K89">
        <v>11</v>
      </c>
      <c r="L89">
        <v>14</v>
      </c>
    </row>
    <row r="90" spans="1:12">
      <c r="A90" s="1" t="s">
        <v>99</v>
      </c>
      <c r="B90">
        <v>709</v>
      </c>
      <c r="C90">
        <v>698</v>
      </c>
      <c r="D90">
        <v>700</v>
      </c>
      <c r="E90">
        <v>702</v>
      </c>
      <c r="F90">
        <v>702</v>
      </c>
      <c r="G90">
        <v>725</v>
      </c>
      <c r="H90">
        <v>741</v>
      </c>
      <c r="I90">
        <v>762</v>
      </c>
      <c r="J90">
        <v>790</v>
      </c>
      <c r="K90">
        <v>815</v>
      </c>
      <c r="L90">
        <v>824</v>
      </c>
    </row>
    <row r="91" spans="1:12">
      <c r="A91" s="1" t="s">
        <v>100</v>
      </c>
      <c r="B91">
        <v>413</v>
      </c>
      <c r="C91">
        <v>412</v>
      </c>
      <c r="D91">
        <v>408</v>
      </c>
      <c r="E91">
        <v>411</v>
      </c>
      <c r="F91">
        <v>410</v>
      </c>
      <c r="G91">
        <v>424</v>
      </c>
      <c r="H91">
        <v>433</v>
      </c>
      <c r="I91">
        <v>443</v>
      </c>
      <c r="J91">
        <v>477</v>
      </c>
      <c r="K91">
        <v>501</v>
      </c>
      <c r="L91">
        <v>506</v>
      </c>
    </row>
    <row r="92" spans="1:12">
      <c r="A92" s="1" t="s">
        <v>101</v>
      </c>
      <c r="B92">
        <v>29</v>
      </c>
      <c r="C92">
        <v>27</v>
      </c>
      <c r="D92">
        <v>25</v>
      </c>
      <c r="E92">
        <v>21</v>
      </c>
      <c r="F92">
        <v>19</v>
      </c>
      <c r="G92">
        <v>20</v>
      </c>
      <c r="H92">
        <v>19</v>
      </c>
      <c r="I92">
        <v>24</v>
      </c>
      <c r="J92">
        <v>20</v>
      </c>
      <c r="K92">
        <v>17</v>
      </c>
      <c r="L92">
        <v>15</v>
      </c>
    </row>
    <row r="93" spans="1:12">
      <c r="A93" s="1" t="s">
        <v>102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2</v>
      </c>
      <c r="I93">
        <v>3</v>
      </c>
      <c r="J93">
        <v>2</v>
      </c>
      <c r="K93">
        <v>3</v>
      </c>
      <c r="L93">
        <v>3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</row>
    <row r="95" spans="1:12">
      <c r="A95" s="1" t="s">
        <v>104</v>
      </c>
      <c r="B95">
        <v>33</v>
      </c>
      <c r="C95">
        <v>29</v>
      </c>
      <c r="D95">
        <v>34</v>
      </c>
      <c r="E95">
        <v>32</v>
      </c>
      <c r="F95">
        <v>29</v>
      </c>
      <c r="G95">
        <v>29</v>
      </c>
      <c r="H95">
        <v>33</v>
      </c>
      <c r="I95">
        <v>37</v>
      </c>
      <c r="J95">
        <v>32</v>
      </c>
      <c r="K95">
        <v>33</v>
      </c>
      <c r="L95">
        <v>35</v>
      </c>
    </row>
    <row r="96" spans="1:12">
      <c r="A96" s="1" t="s">
        <v>105</v>
      </c>
      <c r="B96">
        <v>136</v>
      </c>
      <c r="C96">
        <v>138</v>
      </c>
      <c r="D96">
        <v>141</v>
      </c>
      <c r="E96">
        <v>143</v>
      </c>
      <c r="F96">
        <v>143</v>
      </c>
      <c r="G96">
        <v>147</v>
      </c>
      <c r="H96">
        <v>145</v>
      </c>
      <c r="I96">
        <v>142</v>
      </c>
      <c r="J96">
        <v>147</v>
      </c>
      <c r="K96">
        <v>150</v>
      </c>
      <c r="L96">
        <v>150</v>
      </c>
    </row>
    <row r="97" spans="1:25">
      <c r="A97" s="1" t="s">
        <v>106</v>
      </c>
      <c r="B97">
        <v>37</v>
      </c>
      <c r="C97">
        <v>36</v>
      </c>
      <c r="D97">
        <v>34</v>
      </c>
      <c r="E97">
        <v>36</v>
      </c>
      <c r="F97">
        <v>38</v>
      </c>
      <c r="G97">
        <v>42</v>
      </c>
      <c r="H97">
        <v>45</v>
      </c>
      <c r="I97">
        <v>45</v>
      </c>
      <c r="J97">
        <v>45</v>
      </c>
      <c r="K97">
        <v>41</v>
      </c>
      <c r="L97">
        <v>42</v>
      </c>
    </row>
    <row r="98" spans="1:25">
      <c r="A98" s="1" t="s">
        <v>107</v>
      </c>
      <c r="B98">
        <v>60</v>
      </c>
      <c r="C98">
        <v>54</v>
      </c>
      <c r="D98">
        <v>57</v>
      </c>
      <c r="E98">
        <v>58</v>
      </c>
      <c r="F98">
        <v>62</v>
      </c>
      <c r="G98">
        <v>62</v>
      </c>
      <c r="H98">
        <v>64</v>
      </c>
      <c r="I98">
        <v>68</v>
      </c>
      <c r="J98">
        <v>67</v>
      </c>
      <c r="K98">
        <v>69</v>
      </c>
      <c r="L98">
        <v>72</v>
      </c>
    </row>
    <row r="99" spans="1:25">
      <c r="A99" s="1" t="s">
        <v>108</v>
      </c>
      <c r="B99">
        <v>33</v>
      </c>
      <c r="C99">
        <v>27</v>
      </c>
      <c r="D99">
        <v>31</v>
      </c>
      <c r="E99">
        <v>28</v>
      </c>
      <c r="F99">
        <v>31</v>
      </c>
      <c r="G99">
        <v>32</v>
      </c>
      <c r="H99">
        <v>36</v>
      </c>
      <c r="I99">
        <v>37</v>
      </c>
      <c r="J99">
        <v>47</v>
      </c>
      <c r="K99">
        <v>57</v>
      </c>
      <c r="L99">
        <v>59</v>
      </c>
    </row>
    <row r="100" spans="1:25">
      <c r="A100" s="1" t="s">
        <v>109</v>
      </c>
      <c r="B100">
        <v>2</v>
      </c>
      <c r="C100">
        <v>1</v>
      </c>
      <c r="D100">
        <v>2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2</v>
      </c>
      <c r="K100">
        <v>3</v>
      </c>
      <c r="L100">
        <v>1</v>
      </c>
    </row>
    <row r="101" spans="1:25">
      <c r="A101" s="1" t="s">
        <v>110</v>
      </c>
      <c r="B101">
        <v>12</v>
      </c>
      <c r="C101">
        <v>8</v>
      </c>
      <c r="D101">
        <v>13</v>
      </c>
      <c r="E101">
        <v>12</v>
      </c>
      <c r="F101">
        <v>14</v>
      </c>
      <c r="G101">
        <v>14</v>
      </c>
      <c r="H101">
        <v>17</v>
      </c>
      <c r="I101">
        <v>16</v>
      </c>
      <c r="J101">
        <v>19</v>
      </c>
      <c r="K101">
        <v>27</v>
      </c>
      <c r="L101">
        <v>27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6</v>
      </c>
      <c r="N102">
        <f t="shared" ref="N102:N110" si="30">N19</f>
        <v>8732</v>
      </c>
      <c r="O102">
        <f t="shared" ref="O102:O110" si="31">O19</f>
        <v>8626</v>
      </c>
      <c r="P102">
        <f t="shared" ref="P102:P110" si="32">P19</f>
        <v>8150</v>
      </c>
      <c r="Q102">
        <f t="shared" ref="Q102:Q110" si="33">Q19</f>
        <v>7900</v>
      </c>
      <c r="R102">
        <f t="shared" ref="R102:R110" si="34">R19</f>
        <v>7724</v>
      </c>
      <c r="S102">
        <f t="shared" ref="S102:S110" si="35">S19</f>
        <v>7410</v>
      </c>
      <c r="T102">
        <f t="shared" ref="T102:T110" si="36">T19</f>
        <v>7102</v>
      </c>
      <c r="U102">
        <f t="shared" ref="U102:U110" si="37">U19</f>
        <v>6992</v>
      </c>
      <c r="V102">
        <f t="shared" ref="V102:V110" si="38">V19</f>
        <v>6842</v>
      </c>
      <c r="W102">
        <f t="shared" ref="W102:W110" si="39">W19</f>
        <v>7036</v>
      </c>
    </row>
    <row r="103" spans="1:25">
      <c r="A103" s="1" t="s">
        <v>112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8</v>
      </c>
      <c r="N103">
        <f t="shared" si="30"/>
        <v>24198</v>
      </c>
      <c r="O103">
        <f t="shared" si="31"/>
        <v>22606</v>
      </c>
      <c r="P103">
        <f t="shared" si="32"/>
        <v>21258</v>
      </c>
      <c r="Q103">
        <f t="shared" si="33"/>
        <v>20668</v>
      </c>
      <c r="R103">
        <f t="shared" si="34"/>
        <v>19782</v>
      </c>
      <c r="S103">
        <f t="shared" si="35"/>
        <v>17856</v>
      </c>
      <c r="T103">
        <f t="shared" si="36"/>
        <v>16882</v>
      </c>
      <c r="U103">
        <f t="shared" si="37"/>
        <v>16870</v>
      </c>
      <c r="V103">
        <f t="shared" si="38"/>
        <v>16900</v>
      </c>
      <c r="W103">
        <f t="shared" si="39"/>
        <v>16926</v>
      </c>
    </row>
    <row r="104" spans="1:25">
      <c r="A104" s="1" t="s">
        <v>113</v>
      </c>
      <c r="B104">
        <v>12</v>
      </c>
      <c r="C104">
        <v>12</v>
      </c>
      <c r="D104">
        <v>12</v>
      </c>
      <c r="E104">
        <v>10</v>
      </c>
      <c r="F104">
        <v>10</v>
      </c>
      <c r="G104">
        <v>12</v>
      </c>
      <c r="H104">
        <v>12</v>
      </c>
      <c r="I104">
        <v>13</v>
      </c>
      <c r="J104">
        <v>14</v>
      </c>
      <c r="K104">
        <v>13</v>
      </c>
      <c r="L104">
        <v>16</v>
      </c>
      <c r="M104" t="s">
        <v>10</v>
      </c>
      <c r="N104">
        <f t="shared" si="30"/>
        <v>63722</v>
      </c>
      <c r="O104">
        <f t="shared" si="31"/>
        <v>62156</v>
      </c>
      <c r="P104">
        <f t="shared" si="32"/>
        <v>60514</v>
      </c>
      <c r="Q104">
        <f t="shared" si="33"/>
        <v>59614</v>
      </c>
      <c r="R104">
        <f t="shared" si="34"/>
        <v>58894</v>
      </c>
      <c r="S104">
        <f t="shared" si="35"/>
        <v>57352</v>
      </c>
      <c r="T104">
        <f t="shared" si="36"/>
        <v>56432</v>
      </c>
      <c r="U104">
        <f t="shared" si="37"/>
        <v>56090</v>
      </c>
      <c r="V104">
        <f t="shared" si="38"/>
        <v>55194</v>
      </c>
      <c r="W104">
        <f t="shared" si="39"/>
        <v>55228</v>
      </c>
    </row>
    <row r="105" spans="1:25">
      <c r="A105" s="1" t="s">
        <v>114</v>
      </c>
      <c r="B105">
        <v>5</v>
      </c>
      <c r="C105">
        <v>5</v>
      </c>
      <c r="D105">
        <v>3</v>
      </c>
      <c r="E105">
        <v>5</v>
      </c>
      <c r="F105">
        <v>4</v>
      </c>
      <c r="G105">
        <v>4</v>
      </c>
      <c r="H105">
        <v>5</v>
      </c>
      <c r="I105">
        <v>7</v>
      </c>
      <c r="J105">
        <v>12</v>
      </c>
      <c r="K105">
        <v>12</v>
      </c>
      <c r="L105">
        <v>14</v>
      </c>
      <c r="M105" t="s">
        <v>12</v>
      </c>
      <c r="N105">
        <f t="shared" si="30"/>
        <v>1362</v>
      </c>
      <c r="O105">
        <f t="shared" si="31"/>
        <v>1406</v>
      </c>
      <c r="P105">
        <f t="shared" si="32"/>
        <v>1470</v>
      </c>
      <c r="Q105">
        <f t="shared" si="33"/>
        <v>1486</v>
      </c>
      <c r="R105">
        <f t="shared" si="34"/>
        <v>1472</v>
      </c>
      <c r="S105">
        <f t="shared" si="35"/>
        <v>1466</v>
      </c>
      <c r="T105">
        <f t="shared" si="36"/>
        <v>1472</v>
      </c>
      <c r="U105">
        <f t="shared" si="37"/>
        <v>1574</v>
      </c>
      <c r="V105">
        <f t="shared" si="38"/>
        <v>1658</v>
      </c>
      <c r="W105">
        <f t="shared" si="39"/>
        <v>1796</v>
      </c>
    </row>
    <row r="106" spans="1:2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1</v>
      </c>
      <c r="M106" t="s">
        <v>14</v>
      </c>
      <c r="N106">
        <f t="shared" si="30"/>
        <v>2662</v>
      </c>
      <c r="O106">
        <f t="shared" si="31"/>
        <v>2726</v>
      </c>
      <c r="P106">
        <f t="shared" si="32"/>
        <v>2748</v>
      </c>
      <c r="Q106">
        <f t="shared" si="33"/>
        <v>2728</v>
      </c>
      <c r="R106">
        <f t="shared" si="34"/>
        <v>2858</v>
      </c>
      <c r="S106">
        <f t="shared" si="35"/>
        <v>2830</v>
      </c>
      <c r="T106">
        <f t="shared" si="36"/>
        <v>2838</v>
      </c>
      <c r="U106">
        <f t="shared" si="37"/>
        <v>2890</v>
      </c>
      <c r="V106">
        <f t="shared" si="38"/>
        <v>2990</v>
      </c>
      <c r="W106">
        <f t="shared" si="39"/>
        <v>3034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3720</v>
      </c>
      <c r="O107">
        <f t="shared" si="31"/>
        <v>3972</v>
      </c>
      <c r="P107">
        <f t="shared" si="32"/>
        <v>4036</v>
      </c>
      <c r="Q107">
        <f t="shared" si="33"/>
        <v>4274</v>
      </c>
      <c r="R107">
        <f t="shared" si="34"/>
        <v>4550</v>
      </c>
      <c r="S107">
        <f t="shared" si="35"/>
        <v>4612</v>
      </c>
      <c r="T107">
        <f t="shared" si="36"/>
        <v>4974</v>
      </c>
      <c r="U107">
        <f t="shared" si="37"/>
        <v>5412</v>
      </c>
      <c r="V107">
        <f t="shared" si="38"/>
        <v>5800</v>
      </c>
      <c r="W107">
        <f t="shared" si="39"/>
        <v>6192</v>
      </c>
    </row>
    <row r="108" spans="1:25">
      <c r="A108" s="1" t="s">
        <v>117</v>
      </c>
      <c r="B108">
        <v>37</v>
      </c>
      <c r="C108">
        <v>39</v>
      </c>
      <c r="D108">
        <v>36</v>
      </c>
      <c r="E108">
        <v>38</v>
      </c>
      <c r="F108">
        <v>38</v>
      </c>
      <c r="G108">
        <v>38</v>
      </c>
      <c r="H108">
        <v>41</v>
      </c>
      <c r="I108">
        <v>43</v>
      </c>
      <c r="J108">
        <v>48</v>
      </c>
      <c r="K108">
        <v>50</v>
      </c>
      <c r="L108">
        <v>51</v>
      </c>
      <c r="M108" t="s">
        <v>18</v>
      </c>
      <c r="N108">
        <f t="shared" si="30"/>
        <v>21618</v>
      </c>
      <c r="O108">
        <f t="shared" si="31"/>
        <v>21500</v>
      </c>
      <c r="P108">
        <f t="shared" si="32"/>
        <v>21666</v>
      </c>
      <c r="Q108">
        <f t="shared" si="33"/>
        <v>21438</v>
      </c>
      <c r="R108">
        <f t="shared" si="34"/>
        <v>20862</v>
      </c>
      <c r="S108">
        <f t="shared" si="35"/>
        <v>20700</v>
      </c>
      <c r="T108">
        <f t="shared" si="36"/>
        <v>20462</v>
      </c>
      <c r="U108">
        <f t="shared" si="37"/>
        <v>21196</v>
      </c>
      <c r="V108">
        <f t="shared" si="38"/>
        <v>21642</v>
      </c>
      <c r="W108">
        <f t="shared" si="39"/>
        <v>21916</v>
      </c>
    </row>
    <row r="109" spans="1:25">
      <c r="A109" s="1" t="s">
        <v>118</v>
      </c>
      <c r="B109">
        <v>7</v>
      </c>
      <c r="C109">
        <v>10</v>
      </c>
      <c r="D109">
        <v>11</v>
      </c>
      <c r="E109">
        <v>11</v>
      </c>
      <c r="F109">
        <v>10</v>
      </c>
      <c r="G109">
        <v>10</v>
      </c>
      <c r="H109">
        <v>10</v>
      </c>
      <c r="I109">
        <v>11</v>
      </c>
      <c r="J109">
        <v>15</v>
      </c>
      <c r="K109">
        <v>18</v>
      </c>
      <c r="L109">
        <v>19</v>
      </c>
      <c r="M109" t="s">
        <v>20</v>
      </c>
      <c r="N109">
        <f t="shared" si="30"/>
        <v>8738</v>
      </c>
      <c r="O109">
        <f t="shared" si="31"/>
        <v>8874</v>
      </c>
      <c r="P109">
        <f t="shared" si="32"/>
        <v>9008</v>
      </c>
      <c r="Q109">
        <f t="shared" si="33"/>
        <v>9580</v>
      </c>
      <c r="R109">
        <f t="shared" si="34"/>
        <v>9746</v>
      </c>
      <c r="S109">
        <f t="shared" si="35"/>
        <v>9658</v>
      </c>
      <c r="T109">
        <f t="shared" si="36"/>
        <v>9986</v>
      </c>
      <c r="U109">
        <f t="shared" si="37"/>
        <v>10902</v>
      </c>
      <c r="V109">
        <f t="shared" si="38"/>
        <v>11060</v>
      </c>
      <c r="W109">
        <f t="shared" si="39"/>
        <v>11256</v>
      </c>
    </row>
    <row r="110" spans="1:25">
      <c r="A110" s="1" t="s">
        <v>119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  <c r="N110">
        <f t="shared" si="30"/>
        <v>11496</v>
      </c>
      <c r="O110">
        <f t="shared" si="31"/>
        <v>11840</v>
      </c>
      <c r="P110">
        <f t="shared" si="32"/>
        <v>11874</v>
      </c>
      <c r="Q110">
        <f t="shared" si="33"/>
        <v>12066</v>
      </c>
      <c r="R110">
        <f t="shared" si="34"/>
        <v>12046</v>
      </c>
      <c r="S110">
        <f t="shared" si="35"/>
        <v>11854</v>
      </c>
      <c r="T110">
        <f t="shared" si="36"/>
        <v>12536</v>
      </c>
      <c r="U110">
        <f t="shared" si="37"/>
        <v>12976</v>
      </c>
      <c r="V110">
        <f t="shared" si="38"/>
        <v>13264</v>
      </c>
      <c r="W110">
        <f t="shared" si="39"/>
        <v>13352</v>
      </c>
    </row>
    <row r="111" spans="1:25">
      <c r="A111" s="1" t="s">
        <v>120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2</v>
      </c>
      <c r="L111">
        <v>2</v>
      </c>
    </row>
    <row r="112" spans="1:25" ht="38.25">
      <c r="A112" s="1" t="s">
        <v>121</v>
      </c>
      <c r="B112">
        <v>14</v>
      </c>
      <c r="C112">
        <v>14</v>
      </c>
      <c r="D112">
        <v>14</v>
      </c>
      <c r="E112">
        <v>14</v>
      </c>
      <c r="F112">
        <v>15</v>
      </c>
      <c r="G112">
        <v>14</v>
      </c>
      <c r="H112">
        <v>14</v>
      </c>
      <c r="I112">
        <v>14</v>
      </c>
      <c r="J112">
        <v>17</v>
      </c>
      <c r="K112">
        <v>20</v>
      </c>
      <c r="L112">
        <v>18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4</v>
      </c>
      <c r="C113">
        <v>4</v>
      </c>
      <c r="D113">
        <v>3</v>
      </c>
      <c r="E113">
        <v>4</v>
      </c>
      <c r="F113">
        <v>5</v>
      </c>
      <c r="G113">
        <v>6</v>
      </c>
      <c r="H113">
        <v>9</v>
      </c>
      <c r="I113">
        <v>9</v>
      </c>
      <c r="J113">
        <v>8</v>
      </c>
      <c r="K113">
        <v>5</v>
      </c>
      <c r="L113">
        <v>6</v>
      </c>
      <c r="M113" s="37" t="s">
        <v>358</v>
      </c>
      <c r="N113" s="38">
        <f>SUM(N102:N104)</f>
        <v>96652</v>
      </c>
      <c r="O113" s="38">
        <f>SUM(R102:R104)</f>
        <v>86400</v>
      </c>
      <c r="P113" s="38">
        <f>SUM(W102:W104)</f>
        <v>79190</v>
      </c>
      <c r="Q113" s="38">
        <f t="shared" ref="Q113:Q116" si="40">((O113-N113)/(N113))+((P113-O113)/(O113))/2</f>
        <v>-0.14779580302222101</v>
      </c>
      <c r="R113" s="37" t="s">
        <v>358</v>
      </c>
      <c r="S113" s="38">
        <f>(N113*100)/N117</f>
        <v>66.087741370822158</v>
      </c>
      <c r="T113" s="38">
        <f>(O113*100)/O117</f>
        <v>62.63865326895472</v>
      </c>
      <c r="U113" s="38">
        <f>(P113*100)/P117</f>
        <v>57.914521413526799</v>
      </c>
      <c r="V113" s="36"/>
      <c r="W113" s="37" t="s">
        <v>358</v>
      </c>
      <c r="X113" s="38">
        <f t="shared" ref="X113:X115" si="41">(O113-N113)/N113</f>
        <v>-0.10607126598518396</v>
      </c>
      <c r="Y113" s="38">
        <f t="shared" ref="Y113:Y115" si="42">(P113-O113)/O113</f>
        <v>-8.3449074074074078E-2</v>
      </c>
    </row>
    <row r="114" spans="1:25" ht="153">
      <c r="A114" s="1" t="s">
        <v>123</v>
      </c>
      <c r="B114">
        <v>9</v>
      </c>
      <c r="C114">
        <v>9</v>
      </c>
      <c r="D114">
        <v>7</v>
      </c>
      <c r="E114">
        <v>8</v>
      </c>
      <c r="F114">
        <v>7</v>
      </c>
      <c r="G114">
        <v>7</v>
      </c>
      <c r="H114">
        <v>7</v>
      </c>
      <c r="I114">
        <v>7</v>
      </c>
      <c r="J114">
        <v>6</v>
      </c>
      <c r="K114">
        <v>5</v>
      </c>
      <c r="L114">
        <v>6</v>
      </c>
      <c r="M114" s="39" t="s">
        <v>359</v>
      </c>
      <c r="N114" s="38">
        <f>SUM(N105,N107,N110,N109)</f>
        <v>25316</v>
      </c>
      <c r="O114" s="38">
        <f>SUM(R105,R107,R110,R109)</f>
        <v>27814</v>
      </c>
      <c r="P114" s="38">
        <f>SUM(W105,W107,W110,W109)</f>
        <v>32596</v>
      </c>
      <c r="Q114" s="38">
        <f t="shared" si="40"/>
        <v>0.18463667918036619</v>
      </c>
      <c r="R114" s="39" t="s">
        <v>359</v>
      </c>
      <c r="S114" s="38">
        <f>(N114*100)/N117</f>
        <v>17.310322192440239</v>
      </c>
      <c r="T114" s="38">
        <f>(O114*100)/O117</f>
        <v>20.164716458596139</v>
      </c>
      <c r="U114" s="38">
        <f>(P114*100)/P117</f>
        <v>23.838637959279193</v>
      </c>
      <c r="V114" s="36"/>
      <c r="W114" s="39" t="s">
        <v>359</v>
      </c>
      <c r="X114" s="38">
        <f t="shared" si="41"/>
        <v>9.8672776109969981E-2</v>
      </c>
      <c r="Y114" s="38">
        <f t="shared" si="42"/>
        <v>0.17192780614079239</v>
      </c>
    </row>
    <row r="115" spans="1:25" ht="114.75">
      <c r="A115" s="1" t="s">
        <v>124</v>
      </c>
      <c r="B115">
        <v>63</v>
      </c>
      <c r="C115">
        <v>63</v>
      </c>
      <c r="D115">
        <v>61</v>
      </c>
      <c r="E115">
        <v>64</v>
      </c>
      <c r="F115">
        <v>69</v>
      </c>
      <c r="G115">
        <v>71</v>
      </c>
      <c r="H115">
        <v>75</v>
      </c>
      <c r="I115">
        <v>76</v>
      </c>
      <c r="J115">
        <v>77</v>
      </c>
      <c r="K115">
        <v>91</v>
      </c>
      <c r="L115">
        <v>85</v>
      </c>
      <c r="M115" s="40" t="s">
        <v>360</v>
      </c>
      <c r="N115" s="38">
        <f>SUM(N106,N108)</f>
        <v>24280</v>
      </c>
      <c r="O115" s="38">
        <f>SUM(R106,R108)</f>
        <v>23720</v>
      </c>
      <c r="P115" s="38">
        <f>SUM(W106,W108)</f>
        <v>24950</v>
      </c>
      <c r="Q115" s="38">
        <f t="shared" si="40"/>
        <v>2.8632369405835779E-3</v>
      </c>
      <c r="R115" s="40" t="s">
        <v>360</v>
      </c>
      <c r="S115" s="38">
        <f>(N115*100)/N117</f>
        <v>16.601936436737596</v>
      </c>
      <c r="T115" s="38">
        <f>(O115*100)/O117</f>
        <v>17.196630272449141</v>
      </c>
      <c r="U115" s="38">
        <f>(P115*100)/P117</f>
        <v>18.246840627194008</v>
      </c>
      <c r="V115" s="36"/>
      <c r="W115" s="40" t="s">
        <v>360</v>
      </c>
      <c r="X115" s="38">
        <f t="shared" si="41"/>
        <v>-2.3064250411861616E-2</v>
      </c>
      <c r="Y115" s="38">
        <f t="shared" si="42"/>
        <v>5.1854974704890387E-2</v>
      </c>
    </row>
    <row r="116" spans="1:25">
      <c r="A116" s="1" t="s">
        <v>125</v>
      </c>
      <c r="B116">
        <v>7</v>
      </c>
      <c r="C116">
        <v>7</v>
      </c>
      <c r="D116">
        <v>7</v>
      </c>
      <c r="E116">
        <v>5</v>
      </c>
      <c r="F116">
        <v>6</v>
      </c>
      <c r="G116">
        <v>7</v>
      </c>
      <c r="H116">
        <v>6</v>
      </c>
      <c r="I116">
        <v>7</v>
      </c>
      <c r="J116">
        <v>6</v>
      </c>
      <c r="K116">
        <v>10</v>
      </c>
      <c r="L116">
        <v>8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24</v>
      </c>
      <c r="C117">
        <v>22</v>
      </c>
      <c r="D117">
        <v>21</v>
      </c>
      <c r="E117">
        <v>26</v>
      </c>
      <c r="F117">
        <v>25</v>
      </c>
      <c r="G117">
        <v>24</v>
      </c>
      <c r="H117">
        <v>25</v>
      </c>
      <c r="I117">
        <v>22</v>
      </c>
      <c r="J117">
        <v>21</v>
      </c>
      <c r="K117">
        <v>26</v>
      </c>
      <c r="L117">
        <v>24</v>
      </c>
      <c r="M117" s="42" t="s">
        <v>362</v>
      </c>
      <c r="N117" s="36">
        <f>SUM(N113:N115)</f>
        <v>146248</v>
      </c>
      <c r="O117" s="36">
        <f>SUM(O113:O115)</f>
        <v>137934</v>
      </c>
      <c r="P117" s="36">
        <f>SUM(P113:P115)</f>
        <v>136736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8</v>
      </c>
      <c r="C118">
        <v>7</v>
      </c>
      <c r="D118">
        <v>7</v>
      </c>
      <c r="E118">
        <v>8</v>
      </c>
      <c r="F118">
        <v>8</v>
      </c>
      <c r="G118">
        <v>8</v>
      </c>
      <c r="H118">
        <v>9</v>
      </c>
      <c r="I118">
        <v>11</v>
      </c>
      <c r="J118">
        <v>10</v>
      </c>
      <c r="K118">
        <v>15</v>
      </c>
      <c r="L118">
        <v>14</v>
      </c>
    </row>
    <row r="119" spans="1:25">
      <c r="A119" s="1" t="s">
        <v>128</v>
      </c>
      <c r="B119">
        <v>3</v>
      </c>
      <c r="C119">
        <v>4</v>
      </c>
      <c r="D119">
        <v>4</v>
      </c>
      <c r="E119">
        <v>3</v>
      </c>
      <c r="F119">
        <v>3</v>
      </c>
      <c r="G119">
        <v>3</v>
      </c>
      <c r="H119">
        <v>4</v>
      </c>
      <c r="I119">
        <v>4</v>
      </c>
      <c r="J119">
        <v>4</v>
      </c>
      <c r="K119">
        <v>3</v>
      </c>
      <c r="L119">
        <v>3</v>
      </c>
    </row>
    <row r="120" spans="1:25">
      <c r="A120" s="1" t="s">
        <v>129</v>
      </c>
      <c r="B120">
        <v>21</v>
      </c>
      <c r="C120">
        <v>23</v>
      </c>
      <c r="D120">
        <v>22</v>
      </c>
      <c r="E120">
        <v>22</v>
      </c>
      <c r="F120">
        <v>27</v>
      </c>
      <c r="G120">
        <v>29</v>
      </c>
      <c r="H120">
        <v>31</v>
      </c>
      <c r="I120">
        <v>32</v>
      </c>
      <c r="J120">
        <v>36</v>
      </c>
      <c r="K120">
        <v>37</v>
      </c>
      <c r="L120">
        <v>36</v>
      </c>
    </row>
    <row r="121" spans="1:25">
      <c r="A121" s="1" t="s">
        <v>130</v>
      </c>
      <c r="B121">
        <v>34</v>
      </c>
      <c r="C121">
        <v>33</v>
      </c>
      <c r="D121">
        <v>31</v>
      </c>
      <c r="E121">
        <v>30</v>
      </c>
      <c r="F121">
        <v>34</v>
      </c>
      <c r="G121">
        <v>39</v>
      </c>
      <c r="H121">
        <v>41</v>
      </c>
      <c r="I121">
        <v>39</v>
      </c>
      <c r="J121">
        <v>36</v>
      </c>
      <c r="K121">
        <v>39</v>
      </c>
      <c r="L121">
        <v>45</v>
      </c>
    </row>
    <row r="122" spans="1:25">
      <c r="A122" s="1" t="s">
        <v>131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2</v>
      </c>
    </row>
    <row r="123" spans="1:25">
      <c r="A123" s="1" t="s">
        <v>132</v>
      </c>
      <c r="B123">
        <v>16</v>
      </c>
      <c r="C123">
        <v>16</v>
      </c>
      <c r="D123">
        <v>16</v>
      </c>
      <c r="E123">
        <v>17</v>
      </c>
      <c r="F123">
        <v>20</v>
      </c>
      <c r="G123">
        <v>21</v>
      </c>
      <c r="H123">
        <v>23</v>
      </c>
      <c r="I123">
        <v>22</v>
      </c>
      <c r="J123">
        <v>22</v>
      </c>
      <c r="K123">
        <v>23</v>
      </c>
      <c r="L123">
        <v>26</v>
      </c>
    </row>
    <row r="124" spans="1:25">
      <c r="A124" s="1" t="s">
        <v>133</v>
      </c>
      <c r="B124">
        <v>16</v>
      </c>
      <c r="C124">
        <v>15</v>
      </c>
      <c r="D124">
        <v>13</v>
      </c>
      <c r="E124">
        <v>11</v>
      </c>
      <c r="F124">
        <v>12</v>
      </c>
      <c r="G124">
        <v>15</v>
      </c>
      <c r="H124">
        <v>15</v>
      </c>
      <c r="I124">
        <v>14</v>
      </c>
      <c r="J124">
        <v>11</v>
      </c>
      <c r="K124">
        <v>14</v>
      </c>
      <c r="L124">
        <v>17</v>
      </c>
    </row>
    <row r="125" spans="1:25">
      <c r="A125" s="1" t="s">
        <v>134</v>
      </c>
      <c r="B125">
        <v>21</v>
      </c>
      <c r="C125">
        <v>17</v>
      </c>
      <c r="D125">
        <v>18</v>
      </c>
      <c r="E125">
        <v>21</v>
      </c>
      <c r="F125">
        <v>20</v>
      </c>
      <c r="G125">
        <v>19</v>
      </c>
      <c r="H125">
        <v>20</v>
      </c>
      <c r="I125">
        <v>22</v>
      </c>
      <c r="J125">
        <v>23</v>
      </c>
      <c r="K125">
        <v>25</v>
      </c>
      <c r="L125">
        <v>27</v>
      </c>
    </row>
    <row r="126" spans="1:25">
      <c r="A126" s="1" t="s">
        <v>135</v>
      </c>
      <c r="B126">
        <v>15</v>
      </c>
      <c r="C126">
        <v>11</v>
      </c>
      <c r="D126">
        <v>11</v>
      </c>
      <c r="E126">
        <v>13</v>
      </c>
      <c r="F126">
        <v>12</v>
      </c>
      <c r="G126">
        <v>11</v>
      </c>
      <c r="H126">
        <v>12</v>
      </c>
      <c r="I126">
        <v>14</v>
      </c>
      <c r="J126">
        <v>16</v>
      </c>
      <c r="K126">
        <v>18</v>
      </c>
      <c r="L126">
        <v>18</v>
      </c>
    </row>
    <row r="127" spans="1:25">
      <c r="A127" s="1" t="s">
        <v>136</v>
      </c>
      <c r="B127">
        <v>4</v>
      </c>
      <c r="C127">
        <v>4</v>
      </c>
      <c r="D127">
        <v>5</v>
      </c>
      <c r="E127">
        <v>6</v>
      </c>
      <c r="F127">
        <v>4</v>
      </c>
      <c r="G127">
        <v>4</v>
      </c>
      <c r="H127">
        <v>4</v>
      </c>
      <c r="I127">
        <v>4</v>
      </c>
      <c r="J127">
        <v>2</v>
      </c>
      <c r="K127">
        <v>2</v>
      </c>
      <c r="L127">
        <v>4</v>
      </c>
    </row>
    <row r="128" spans="1:25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2</v>
      </c>
      <c r="C130">
        <v>2</v>
      </c>
      <c r="D130">
        <v>2</v>
      </c>
      <c r="E130">
        <v>2</v>
      </c>
      <c r="F130">
        <v>4</v>
      </c>
      <c r="G130">
        <v>4</v>
      </c>
      <c r="H130">
        <v>4</v>
      </c>
      <c r="I130">
        <v>4</v>
      </c>
      <c r="J130">
        <v>5</v>
      </c>
      <c r="K130">
        <v>5</v>
      </c>
      <c r="L130">
        <v>5</v>
      </c>
    </row>
    <row r="131" spans="1:12">
      <c r="A131" s="1" t="s">
        <v>140</v>
      </c>
      <c r="B131">
        <v>217</v>
      </c>
      <c r="C131">
        <v>219</v>
      </c>
      <c r="D131">
        <v>228</v>
      </c>
      <c r="E131">
        <v>237</v>
      </c>
      <c r="F131">
        <v>265</v>
      </c>
      <c r="G131">
        <v>279</v>
      </c>
      <c r="H131">
        <v>301</v>
      </c>
      <c r="I131">
        <v>320</v>
      </c>
      <c r="J131">
        <v>336</v>
      </c>
      <c r="K131">
        <v>367</v>
      </c>
      <c r="L131">
        <v>381</v>
      </c>
    </row>
    <row r="132" spans="1:12">
      <c r="A132" s="1" t="s">
        <v>141</v>
      </c>
      <c r="B132">
        <v>217</v>
      </c>
      <c r="C132">
        <v>219</v>
      </c>
      <c r="D132">
        <v>228</v>
      </c>
      <c r="E132">
        <v>237</v>
      </c>
      <c r="F132">
        <v>265</v>
      </c>
      <c r="G132">
        <v>279</v>
      </c>
      <c r="H132">
        <v>301</v>
      </c>
      <c r="I132">
        <v>320</v>
      </c>
      <c r="J132">
        <v>336</v>
      </c>
      <c r="K132">
        <v>367</v>
      </c>
      <c r="L132">
        <v>381</v>
      </c>
    </row>
    <row r="133" spans="1:12">
      <c r="A133" s="1" t="s">
        <v>142</v>
      </c>
      <c r="B133">
        <v>250</v>
      </c>
      <c r="C133">
        <v>266</v>
      </c>
      <c r="D133">
        <v>257</v>
      </c>
      <c r="E133">
        <v>255</v>
      </c>
      <c r="F133">
        <v>241</v>
      </c>
      <c r="G133">
        <v>261</v>
      </c>
      <c r="H133">
        <v>262</v>
      </c>
      <c r="I133">
        <v>268</v>
      </c>
      <c r="J133">
        <v>274</v>
      </c>
      <c r="K133">
        <v>272</v>
      </c>
      <c r="L133">
        <v>269</v>
      </c>
    </row>
    <row r="134" spans="1:12">
      <c r="A134" s="1" t="s">
        <v>143</v>
      </c>
      <c r="B134">
        <v>63</v>
      </c>
      <c r="C134">
        <v>66</v>
      </c>
      <c r="D134">
        <v>62</v>
      </c>
      <c r="E134">
        <v>62</v>
      </c>
      <c r="F134">
        <v>58</v>
      </c>
      <c r="G134">
        <v>70</v>
      </c>
      <c r="H134">
        <v>71</v>
      </c>
      <c r="I134">
        <v>74</v>
      </c>
      <c r="J134">
        <v>75</v>
      </c>
      <c r="K134">
        <v>75</v>
      </c>
      <c r="L134">
        <v>73</v>
      </c>
    </row>
    <row r="135" spans="1:12">
      <c r="A135" s="1" t="s">
        <v>144</v>
      </c>
      <c r="B135">
        <v>5</v>
      </c>
      <c r="C135">
        <v>2</v>
      </c>
      <c r="D135">
        <v>3</v>
      </c>
      <c r="E135">
        <v>4</v>
      </c>
      <c r="F135">
        <v>5</v>
      </c>
      <c r="G135">
        <v>4</v>
      </c>
      <c r="H135">
        <v>3</v>
      </c>
      <c r="I135">
        <v>4</v>
      </c>
      <c r="J135">
        <v>5</v>
      </c>
      <c r="K135">
        <v>3</v>
      </c>
      <c r="L135">
        <v>3</v>
      </c>
    </row>
    <row r="136" spans="1:12">
      <c r="A136" s="1" t="s">
        <v>145</v>
      </c>
      <c r="B136">
        <v>5</v>
      </c>
      <c r="C136">
        <v>5</v>
      </c>
      <c r="D136">
        <v>6</v>
      </c>
      <c r="E136">
        <v>8</v>
      </c>
      <c r="F136">
        <v>5</v>
      </c>
      <c r="G136">
        <v>4</v>
      </c>
      <c r="H136">
        <v>4</v>
      </c>
      <c r="I136">
        <v>5</v>
      </c>
      <c r="J136">
        <v>4</v>
      </c>
      <c r="K136">
        <v>6</v>
      </c>
      <c r="L136">
        <v>6</v>
      </c>
    </row>
    <row r="137" spans="1:12">
      <c r="A137" s="1" t="s">
        <v>146</v>
      </c>
      <c r="B137">
        <v>4</v>
      </c>
      <c r="C137">
        <v>4</v>
      </c>
      <c r="D137">
        <v>5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5</v>
      </c>
      <c r="K137">
        <v>6</v>
      </c>
      <c r="L137">
        <v>8</v>
      </c>
    </row>
    <row r="138" spans="1:12">
      <c r="A138" s="1" t="s">
        <v>147</v>
      </c>
      <c r="B138">
        <v>153</v>
      </c>
      <c r="C138">
        <v>166</v>
      </c>
      <c r="D138">
        <v>160</v>
      </c>
      <c r="E138">
        <v>155</v>
      </c>
      <c r="F138">
        <v>147</v>
      </c>
      <c r="G138">
        <v>156</v>
      </c>
      <c r="H138">
        <v>156</v>
      </c>
      <c r="I138">
        <v>155</v>
      </c>
      <c r="J138">
        <v>158</v>
      </c>
      <c r="K138">
        <v>156</v>
      </c>
      <c r="L138">
        <v>151</v>
      </c>
    </row>
    <row r="139" spans="1:12">
      <c r="A139" s="1" t="s">
        <v>148</v>
      </c>
      <c r="B139">
        <v>20</v>
      </c>
      <c r="C139">
        <v>23</v>
      </c>
      <c r="D139">
        <v>21</v>
      </c>
      <c r="E139">
        <v>22</v>
      </c>
      <c r="F139">
        <v>23</v>
      </c>
      <c r="G139">
        <v>24</v>
      </c>
      <c r="H139">
        <v>26</v>
      </c>
      <c r="I139">
        <v>27</v>
      </c>
      <c r="J139">
        <v>27</v>
      </c>
      <c r="K139">
        <v>26</v>
      </c>
      <c r="L139">
        <v>28</v>
      </c>
    </row>
    <row r="140" spans="1:12">
      <c r="A140" s="1" t="s">
        <v>149</v>
      </c>
      <c r="B140">
        <v>215</v>
      </c>
      <c r="C140">
        <v>210</v>
      </c>
      <c r="D140">
        <v>187</v>
      </c>
      <c r="E140">
        <v>179</v>
      </c>
      <c r="F140">
        <v>177</v>
      </c>
      <c r="G140">
        <v>179</v>
      </c>
      <c r="H140">
        <v>188</v>
      </c>
      <c r="I140">
        <v>188</v>
      </c>
      <c r="J140">
        <v>200</v>
      </c>
      <c r="K140">
        <v>254</v>
      </c>
      <c r="L140">
        <v>261</v>
      </c>
    </row>
    <row r="141" spans="1:12">
      <c r="A141" s="1" t="s">
        <v>150</v>
      </c>
      <c r="B141">
        <v>204</v>
      </c>
      <c r="C141">
        <v>201</v>
      </c>
      <c r="D141">
        <v>183</v>
      </c>
      <c r="E141">
        <v>171</v>
      </c>
      <c r="F141">
        <v>171</v>
      </c>
      <c r="G141">
        <v>173</v>
      </c>
      <c r="H141">
        <v>183</v>
      </c>
      <c r="I141">
        <v>182</v>
      </c>
      <c r="J141">
        <v>194</v>
      </c>
      <c r="K141">
        <v>249</v>
      </c>
      <c r="L141">
        <v>257</v>
      </c>
    </row>
    <row r="142" spans="1:12">
      <c r="A142" s="1" t="s">
        <v>151</v>
      </c>
      <c r="B142">
        <v>11</v>
      </c>
      <c r="C142">
        <v>9</v>
      </c>
      <c r="D142">
        <v>4</v>
      </c>
      <c r="E142">
        <v>8</v>
      </c>
      <c r="F142">
        <v>6</v>
      </c>
      <c r="G142">
        <v>6</v>
      </c>
      <c r="H142">
        <v>5</v>
      </c>
      <c r="I142">
        <v>6</v>
      </c>
      <c r="J142">
        <v>6</v>
      </c>
      <c r="K142">
        <v>5</v>
      </c>
      <c r="L142">
        <v>4</v>
      </c>
    </row>
    <row r="143" spans="1:12">
      <c r="A143" s="1" t="s">
        <v>152</v>
      </c>
      <c r="B143">
        <v>139</v>
      </c>
      <c r="C143">
        <v>126</v>
      </c>
      <c r="D143">
        <v>114</v>
      </c>
      <c r="E143">
        <v>130</v>
      </c>
      <c r="F143">
        <v>134</v>
      </c>
      <c r="G143">
        <v>152</v>
      </c>
      <c r="H143">
        <v>156</v>
      </c>
      <c r="I143">
        <v>154</v>
      </c>
      <c r="J143">
        <v>141</v>
      </c>
      <c r="K143">
        <v>119</v>
      </c>
      <c r="L143">
        <v>103</v>
      </c>
    </row>
    <row r="144" spans="1:12">
      <c r="A144" s="1" t="s">
        <v>153</v>
      </c>
      <c r="B144">
        <v>136</v>
      </c>
      <c r="C144">
        <v>122</v>
      </c>
      <c r="D144">
        <v>111</v>
      </c>
      <c r="E144">
        <v>123</v>
      </c>
      <c r="F144">
        <v>130</v>
      </c>
      <c r="G144">
        <v>147</v>
      </c>
      <c r="H144">
        <v>150</v>
      </c>
      <c r="I144">
        <v>148</v>
      </c>
      <c r="J144">
        <v>132</v>
      </c>
      <c r="K144">
        <v>113</v>
      </c>
      <c r="L144">
        <v>97</v>
      </c>
    </row>
    <row r="145" spans="1:16">
      <c r="A145" s="1" t="s">
        <v>154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2</v>
      </c>
      <c r="I145">
        <v>2</v>
      </c>
      <c r="J145">
        <v>2</v>
      </c>
      <c r="K145">
        <v>1</v>
      </c>
      <c r="L145">
        <v>1</v>
      </c>
      <c r="M145" s="35"/>
      <c r="N145" s="35">
        <v>2008</v>
      </c>
      <c r="O145" s="35">
        <v>2012</v>
      </c>
      <c r="P145" s="35">
        <v>2017</v>
      </c>
    </row>
    <row r="146" spans="1:16" ht="89.25">
      <c r="A146" s="1" t="s">
        <v>155</v>
      </c>
      <c r="B146">
        <v>3</v>
      </c>
      <c r="C146">
        <v>3</v>
      </c>
      <c r="D146">
        <v>2</v>
      </c>
      <c r="E146">
        <v>6</v>
      </c>
      <c r="F146">
        <v>3</v>
      </c>
      <c r="G146">
        <v>5</v>
      </c>
      <c r="H146">
        <v>4</v>
      </c>
      <c r="I146">
        <v>4</v>
      </c>
      <c r="J146">
        <v>7</v>
      </c>
      <c r="K146">
        <v>5</v>
      </c>
      <c r="L146">
        <v>5</v>
      </c>
      <c r="M146" s="37" t="s">
        <v>358</v>
      </c>
      <c r="N146" s="38">
        <f t="shared" ref="N146:N148" si="43">(N113-AVERAGE($N113:$P113))/STDEV($N113:$P113)</f>
        <v>1.0527574965644468</v>
      </c>
      <c r="O146" s="38">
        <f t="shared" ref="O146:O148" si="44">(O113-AVERAGE($N113:$P113))/STDEV($N113:$P113)</f>
        <v>-0.11555489299808931</v>
      </c>
      <c r="P146" s="38">
        <f t="shared" ref="P146:P148" si="45">(P113-AVERAGE($N113:$P113))/STDEV($N113:$P113)</f>
        <v>-0.93720260356635743</v>
      </c>
    </row>
    <row r="147" spans="1:16" ht="153">
      <c r="A147" s="1" t="s">
        <v>156</v>
      </c>
      <c r="B147">
        <v>50</v>
      </c>
      <c r="C147">
        <v>49</v>
      </c>
      <c r="D147">
        <v>50</v>
      </c>
      <c r="E147">
        <v>50</v>
      </c>
      <c r="F147">
        <v>48</v>
      </c>
      <c r="G147">
        <v>45</v>
      </c>
      <c r="H147">
        <v>49</v>
      </c>
      <c r="I147">
        <v>50</v>
      </c>
      <c r="J147">
        <v>49</v>
      </c>
      <c r="K147">
        <v>41</v>
      </c>
      <c r="L147">
        <v>41</v>
      </c>
      <c r="M147" s="39" t="s">
        <v>359</v>
      </c>
      <c r="N147" s="38">
        <f t="shared" si="43"/>
        <v>-0.88108365836490909</v>
      </c>
      <c r="O147" s="38">
        <f t="shared" si="44"/>
        <v>-0.20580845527771016</v>
      </c>
      <c r="P147" s="38">
        <f t="shared" si="45"/>
        <v>1.0868921136426202</v>
      </c>
    </row>
    <row r="148" spans="1:16" ht="114.75">
      <c r="A148" s="1" t="s">
        <v>157</v>
      </c>
      <c r="B148">
        <v>50</v>
      </c>
      <c r="C148">
        <v>49</v>
      </c>
      <c r="D148">
        <v>50</v>
      </c>
      <c r="E148">
        <v>50</v>
      </c>
      <c r="F148">
        <v>48</v>
      </c>
      <c r="G148">
        <v>45</v>
      </c>
      <c r="H148">
        <v>49</v>
      </c>
      <c r="I148">
        <v>50</v>
      </c>
      <c r="J148">
        <v>49</v>
      </c>
      <c r="K148">
        <v>41</v>
      </c>
      <c r="L148">
        <v>41</v>
      </c>
      <c r="M148" s="40" t="s">
        <v>360</v>
      </c>
      <c r="N148" s="38">
        <f t="shared" si="43"/>
        <v>-5.9541281647362949E-2</v>
      </c>
      <c r="O148" s="38">
        <f t="shared" si="44"/>
        <v>-0.96889903771614883</v>
      </c>
      <c r="P148" s="38">
        <f t="shared" si="45"/>
        <v>1.0284403193635059</v>
      </c>
    </row>
    <row r="149" spans="1:16">
      <c r="A149" s="1" t="s">
        <v>158</v>
      </c>
      <c r="B149">
        <v>6</v>
      </c>
      <c r="C149">
        <v>7</v>
      </c>
      <c r="D149">
        <v>7</v>
      </c>
      <c r="E149">
        <v>7</v>
      </c>
      <c r="F149">
        <v>8</v>
      </c>
      <c r="G149">
        <v>8</v>
      </c>
      <c r="H149">
        <v>8</v>
      </c>
      <c r="I149">
        <v>6</v>
      </c>
      <c r="J149">
        <v>7</v>
      </c>
      <c r="K149">
        <v>7</v>
      </c>
      <c r="L149">
        <v>6</v>
      </c>
    </row>
    <row r="150" spans="1:16">
      <c r="A150" s="1" t="s">
        <v>159</v>
      </c>
      <c r="B150">
        <v>6</v>
      </c>
      <c r="C150">
        <v>7</v>
      </c>
      <c r="D150">
        <v>7</v>
      </c>
      <c r="E150">
        <v>7</v>
      </c>
      <c r="F150">
        <v>8</v>
      </c>
      <c r="G150">
        <v>8</v>
      </c>
      <c r="H150">
        <v>8</v>
      </c>
      <c r="I150">
        <v>6</v>
      </c>
      <c r="J150">
        <v>7</v>
      </c>
      <c r="K150">
        <v>7</v>
      </c>
      <c r="L150">
        <v>6</v>
      </c>
    </row>
    <row r="151" spans="1:16">
      <c r="A151" s="1" t="s">
        <v>160</v>
      </c>
      <c r="B151">
        <v>44</v>
      </c>
      <c r="C151">
        <v>44</v>
      </c>
      <c r="D151">
        <v>46</v>
      </c>
      <c r="E151">
        <v>47</v>
      </c>
      <c r="F151">
        <v>50</v>
      </c>
      <c r="G151">
        <v>51</v>
      </c>
      <c r="H151">
        <v>54</v>
      </c>
      <c r="I151">
        <v>54</v>
      </c>
      <c r="J151">
        <v>56</v>
      </c>
      <c r="K151">
        <v>53</v>
      </c>
      <c r="L151">
        <v>51</v>
      </c>
    </row>
    <row r="152" spans="1:16">
      <c r="A152" s="1" t="s">
        <v>161</v>
      </c>
      <c r="B152">
        <v>27</v>
      </c>
      <c r="C152">
        <v>28</v>
      </c>
      <c r="D152">
        <v>30</v>
      </c>
      <c r="E152">
        <v>31</v>
      </c>
      <c r="F152">
        <v>31</v>
      </c>
      <c r="G152">
        <v>30</v>
      </c>
      <c r="H152">
        <v>33</v>
      </c>
      <c r="I152">
        <v>31</v>
      </c>
      <c r="J152">
        <v>32</v>
      </c>
      <c r="K152">
        <v>40</v>
      </c>
      <c r="L152">
        <v>38</v>
      </c>
    </row>
    <row r="153" spans="1:16">
      <c r="A153" s="1" t="s">
        <v>162</v>
      </c>
      <c r="B153">
        <v>7</v>
      </c>
      <c r="C153">
        <v>6</v>
      </c>
      <c r="D153">
        <v>6</v>
      </c>
      <c r="E153">
        <v>7</v>
      </c>
      <c r="F153">
        <v>7</v>
      </c>
      <c r="G153">
        <v>7</v>
      </c>
      <c r="H153">
        <v>6</v>
      </c>
      <c r="I153">
        <v>7</v>
      </c>
      <c r="J153">
        <v>6</v>
      </c>
      <c r="K153">
        <v>7</v>
      </c>
      <c r="L153">
        <v>7</v>
      </c>
    </row>
    <row r="154" spans="1:16">
      <c r="A154" s="1" t="s">
        <v>163</v>
      </c>
      <c r="B154">
        <v>10</v>
      </c>
      <c r="C154">
        <v>10</v>
      </c>
      <c r="D154">
        <v>10</v>
      </c>
      <c r="E154">
        <v>9</v>
      </c>
      <c r="F154">
        <v>12</v>
      </c>
      <c r="G154">
        <v>14</v>
      </c>
      <c r="H154">
        <v>15</v>
      </c>
      <c r="I154">
        <v>16</v>
      </c>
      <c r="J154">
        <v>18</v>
      </c>
      <c r="K154">
        <v>6</v>
      </c>
      <c r="L154">
        <v>6</v>
      </c>
    </row>
    <row r="155" spans="1:16">
      <c r="A155" s="1" t="s">
        <v>164</v>
      </c>
      <c r="B155">
        <v>8</v>
      </c>
      <c r="C155">
        <v>8</v>
      </c>
      <c r="D155">
        <v>6</v>
      </c>
      <c r="E155">
        <v>5</v>
      </c>
      <c r="F155">
        <v>5</v>
      </c>
      <c r="G155">
        <v>5</v>
      </c>
      <c r="H155">
        <v>6</v>
      </c>
      <c r="I155">
        <v>7</v>
      </c>
      <c r="J155">
        <v>8</v>
      </c>
      <c r="K155">
        <v>9</v>
      </c>
      <c r="L155">
        <v>8</v>
      </c>
    </row>
    <row r="156" spans="1:16">
      <c r="A156" s="1" t="s">
        <v>165</v>
      </c>
      <c r="B156">
        <v>8</v>
      </c>
      <c r="C156">
        <v>8</v>
      </c>
      <c r="D156">
        <v>6</v>
      </c>
      <c r="E156">
        <v>5</v>
      </c>
      <c r="F156">
        <v>5</v>
      </c>
      <c r="G156">
        <v>5</v>
      </c>
      <c r="H156">
        <v>6</v>
      </c>
      <c r="I156">
        <v>7</v>
      </c>
      <c r="J156">
        <v>8</v>
      </c>
      <c r="K156">
        <v>9</v>
      </c>
      <c r="L156">
        <v>8</v>
      </c>
    </row>
    <row r="157" spans="1:16">
      <c r="A157" s="2" t="s">
        <v>166</v>
      </c>
      <c r="B157">
        <v>4459</v>
      </c>
      <c r="C157">
        <v>4711</v>
      </c>
      <c r="D157">
        <v>4775</v>
      </c>
      <c r="E157">
        <v>4828</v>
      </c>
      <c r="F157">
        <v>4771</v>
      </c>
      <c r="G157">
        <v>5053</v>
      </c>
      <c r="H157">
        <v>5620</v>
      </c>
      <c r="I157">
        <v>5895</v>
      </c>
      <c r="J157">
        <v>6014</v>
      </c>
      <c r="K157">
        <v>6400</v>
      </c>
      <c r="L157">
        <v>6949</v>
      </c>
    </row>
    <row r="158" spans="1:16">
      <c r="A158" s="2" t="s">
        <v>167</v>
      </c>
      <c r="B158">
        <v>771</v>
      </c>
      <c r="C158">
        <v>805</v>
      </c>
      <c r="D158">
        <v>842</v>
      </c>
      <c r="E158">
        <v>906</v>
      </c>
      <c r="F158">
        <v>930</v>
      </c>
      <c r="G158">
        <v>977</v>
      </c>
      <c r="H158">
        <v>1053</v>
      </c>
      <c r="I158">
        <v>1102</v>
      </c>
      <c r="J158">
        <v>1055</v>
      </c>
      <c r="K158">
        <v>1097</v>
      </c>
      <c r="L158">
        <v>1128</v>
      </c>
    </row>
    <row r="159" spans="1:16">
      <c r="A159" s="2" t="s">
        <v>168</v>
      </c>
      <c r="B159">
        <v>3688</v>
      </c>
      <c r="C159">
        <v>3906</v>
      </c>
      <c r="D159">
        <v>3933</v>
      </c>
      <c r="E159">
        <v>3922</v>
      </c>
      <c r="F159">
        <v>3841</v>
      </c>
      <c r="G159">
        <v>4076</v>
      </c>
      <c r="H159">
        <v>4567</v>
      </c>
      <c r="I159">
        <v>4793</v>
      </c>
      <c r="J159">
        <v>4959</v>
      </c>
      <c r="K159">
        <v>5303</v>
      </c>
      <c r="L159">
        <v>5821</v>
      </c>
    </row>
    <row r="160" spans="1:16">
      <c r="A160" s="2" t="s">
        <v>169</v>
      </c>
      <c r="B160">
        <v>231</v>
      </c>
      <c r="C160">
        <v>230</v>
      </c>
      <c r="D160">
        <v>233</v>
      </c>
      <c r="E160">
        <v>222</v>
      </c>
      <c r="F160">
        <v>250</v>
      </c>
      <c r="G160">
        <v>270</v>
      </c>
      <c r="H160">
        <v>303</v>
      </c>
      <c r="I160">
        <v>316</v>
      </c>
      <c r="J160">
        <v>308</v>
      </c>
      <c r="K160">
        <v>368</v>
      </c>
      <c r="L160">
        <v>337</v>
      </c>
    </row>
    <row r="161" spans="1:12">
      <c r="A161" s="2" t="s">
        <v>170</v>
      </c>
      <c r="B161">
        <v>38</v>
      </c>
      <c r="C161">
        <v>37</v>
      </c>
      <c r="D161">
        <v>36</v>
      </c>
      <c r="E161">
        <v>29</v>
      </c>
      <c r="F161">
        <v>38</v>
      </c>
      <c r="G161">
        <v>43</v>
      </c>
      <c r="H161">
        <v>34</v>
      </c>
      <c r="I161">
        <v>33</v>
      </c>
      <c r="J161">
        <v>28</v>
      </c>
      <c r="K161">
        <v>37</v>
      </c>
      <c r="L161">
        <v>40</v>
      </c>
    </row>
    <row r="162" spans="1:12">
      <c r="A162" s="2" t="s">
        <v>171</v>
      </c>
      <c r="B162">
        <v>16</v>
      </c>
      <c r="C162">
        <v>16</v>
      </c>
      <c r="D162">
        <v>15</v>
      </c>
      <c r="E162">
        <v>19</v>
      </c>
      <c r="F162">
        <v>20</v>
      </c>
      <c r="G162">
        <v>17</v>
      </c>
      <c r="H162">
        <v>18</v>
      </c>
      <c r="I162">
        <v>16</v>
      </c>
      <c r="J162">
        <v>16</v>
      </c>
      <c r="K162">
        <v>7</v>
      </c>
      <c r="L162">
        <v>6</v>
      </c>
    </row>
    <row r="163" spans="1:12">
      <c r="A163" s="2" t="s">
        <v>172</v>
      </c>
      <c r="B163">
        <v>177</v>
      </c>
      <c r="C163">
        <v>177</v>
      </c>
      <c r="D163">
        <v>182</v>
      </c>
      <c r="E163">
        <v>174</v>
      </c>
      <c r="F163">
        <v>192</v>
      </c>
      <c r="G163">
        <v>210</v>
      </c>
      <c r="H163">
        <v>251</v>
      </c>
      <c r="I163">
        <v>267</v>
      </c>
      <c r="J163">
        <v>264</v>
      </c>
      <c r="K163">
        <v>324</v>
      </c>
      <c r="L163">
        <v>291</v>
      </c>
    </row>
    <row r="164" spans="1:12">
      <c r="A164" s="2" t="s">
        <v>173</v>
      </c>
      <c r="B164">
        <v>3654</v>
      </c>
      <c r="C164">
        <v>3522</v>
      </c>
      <c r="D164">
        <v>3442</v>
      </c>
      <c r="E164">
        <v>3385</v>
      </c>
      <c r="F164">
        <v>3420</v>
      </c>
      <c r="G164">
        <v>3605</v>
      </c>
      <c r="H164">
        <v>3968</v>
      </c>
      <c r="I164">
        <v>4123</v>
      </c>
      <c r="J164">
        <v>4307</v>
      </c>
      <c r="K164">
        <v>4535</v>
      </c>
      <c r="L164">
        <v>4813</v>
      </c>
    </row>
    <row r="165" spans="1:12">
      <c r="A165" s="2" t="s">
        <v>174</v>
      </c>
      <c r="B165">
        <v>228</v>
      </c>
      <c r="C165">
        <v>226</v>
      </c>
      <c r="D165">
        <v>222</v>
      </c>
      <c r="E165">
        <v>230</v>
      </c>
      <c r="F165">
        <v>246</v>
      </c>
      <c r="G165">
        <v>259</v>
      </c>
      <c r="H165">
        <v>288</v>
      </c>
      <c r="I165">
        <v>312</v>
      </c>
      <c r="J165">
        <v>333</v>
      </c>
      <c r="K165">
        <v>302</v>
      </c>
      <c r="L165">
        <v>343</v>
      </c>
    </row>
    <row r="166" spans="1:12">
      <c r="A166" s="2" t="s">
        <v>175</v>
      </c>
      <c r="B166">
        <v>1426</v>
      </c>
      <c r="C166">
        <v>1394</v>
      </c>
      <c r="D166">
        <v>1394</v>
      </c>
      <c r="E166">
        <v>1433</v>
      </c>
      <c r="F166">
        <v>1456</v>
      </c>
      <c r="G166">
        <v>1507</v>
      </c>
      <c r="H166">
        <v>1579</v>
      </c>
      <c r="I166">
        <v>1612</v>
      </c>
      <c r="J166">
        <v>1675</v>
      </c>
      <c r="K166">
        <v>1730</v>
      </c>
      <c r="L166">
        <v>1797</v>
      </c>
    </row>
    <row r="167" spans="1:12">
      <c r="A167" s="2" t="s">
        <v>176</v>
      </c>
      <c r="B167">
        <v>1642</v>
      </c>
      <c r="C167">
        <v>1634</v>
      </c>
      <c r="D167">
        <v>1601</v>
      </c>
      <c r="E167">
        <v>1516</v>
      </c>
      <c r="F167">
        <v>1503</v>
      </c>
      <c r="G167">
        <v>1611</v>
      </c>
      <c r="H167">
        <v>1848</v>
      </c>
      <c r="I167">
        <v>1934</v>
      </c>
      <c r="J167">
        <v>2021</v>
      </c>
      <c r="K167">
        <v>2305</v>
      </c>
      <c r="L167">
        <v>2462</v>
      </c>
    </row>
    <row r="168" spans="1:12">
      <c r="A168" s="2" t="s">
        <v>177</v>
      </c>
      <c r="B168">
        <v>358</v>
      </c>
      <c r="C168">
        <v>268</v>
      </c>
      <c r="D168">
        <v>225</v>
      </c>
      <c r="E168">
        <v>206</v>
      </c>
      <c r="F168">
        <v>215</v>
      </c>
      <c r="G168">
        <v>228</v>
      </c>
      <c r="H168">
        <v>253</v>
      </c>
      <c r="I168">
        <v>265</v>
      </c>
      <c r="J168">
        <v>278</v>
      </c>
      <c r="K168">
        <v>198</v>
      </c>
      <c r="L168">
        <v>211</v>
      </c>
    </row>
    <row r="169" spans="1:12">
      <c r="A169" s="3" t="s">
        <v>178</v>
      </c>
      <c r="B169">
        <v>1584</v>
      </c>
      <c r="C169">
        <v>1551</v>
      </c>
      <c r="D169">
        <v>1520</v>
      </c>
      <c r="E169">
        <v>1522</v>
      </c>
      <c r="F169">
        <v>1491</v>
      </c>
      <c r="G169">
        <v>1438</v>
      </c>
      <c r="H169">
        <v>1444</v>
      </c>
      <c r="I169">
        <v>1499</v>
      </c>
      <c r="J169">
        <v>1575</v>
      </c>
      <c r="K169">
        <v>1515</v>
      </c>
      <c r="L169">
        <v>1500</v>
      </c>
    </row>
    <row r="170" spans="1:12">
      <c r="A170" s="3" t="s">
        <v>179</v>
      </c>
      <c r="B170">
        <v>289</v>
      </c>
      <c r="C170">
        <v>265</v>
      </c>
      <c r="D170">
        <v>243</v>
      </c>
      <c r="E170">
        <v>249</v>
      </c>
      <c r="F170">
        <v>249</v>
      </c>
      <c r="G170">
        <v>240</v>
      </c>
      <c r="H170">
        <v>238</v>
      </c>
      <c r="I170">
        <v>252</v>
      </c>
      <c r="J170">
        <v>293</v>
      </c>
      <c r="K170">
        <v>305</v>
      </c>
      <c r="L170">
        <v>313</v>
      </c>
    </row>
    <row r="171" spans="1:12">
      <c r="A171" s="3" t="s">
        <v>180</v>
      </c>
      <c r="B171">
        <v>979</v>
      </c>
      <c r="C171">
        <v>984</v>
      </c>
      <c r="D171">
        <v>964</v>
      </c>
      <c r="E171">
        <v>965</v>
      </c>
      <c r="F171">
        <v>955</v>
      </c>
      <c r="G171">
        <v>908</v>
      </c>
      <c r="H171">
        <v>921</v>
      </c>
      <c r="I171">
        <v>960</v>
      </c>
      <c r="J171">
        <v>1068</v>
      </c>
      <c r="K171">
        <v>933</v>
      </c>
      <c r="L171">
        <v>904</v>
      </c>
    </row>
    <row r="172" spans="1:12">
      <c r="A172" s="3" t="s">
        <v>181</v>
      </c>
      <c r="B172">
        <v>231</v>
      </c>
      <c r="C172">
        <v>227</v>
      </c>
      <c r="D172">
        <v>236</v>
      </c>
      <c r="E172">
        <v>229</v>
      </c>
      <c r="F172">
        <v>209</v>
      </c>
      <c r="G172">
        <v>215</v>
      </c>
      <c r="H172">
        <v>209</v>
      </c>
      <c r="I172">
        <v>206</v>
      </c>
      <c r="J172">
        <v>183</v>
      </c>
      <c r="K172">
        <v>196</v>
      </c>
      <c r="L172">
        <v>192</v>
      </c>
    </row>
    <row r="173" spans="1:12">
      <c r="A173" s="3" t="s">
        <v>182</v>
      </c>
      <c r="B173">
        <v>85</v>
      </c>
      <c r="C173">
        <v>75</v>
      </c>
      <c r="D173">
        <v>77</v>
      </c>
      <c r="E173">
        <v>79</v>
      </c>
      <c r="F173">
        <v>78</v>
      </c>
      <c r="G173">
        <v>75</v>
      </c>
      <c r="H173">
        <v>76</v>
      </c>
      <c r="I173">
        <v>81</v>
      </c>
      <c r="J173">
        <v>31</v>
      </c>
      <c r="K173">
        <v>81</v>
      </c>
      <c r="L173">
        <v>91</v>
      </c>
    </row>
    <row r="174" spans="1:12">
      <c r="A174" s="3" t="s">
        <v>183</v>
      </c>
      <c r="B174">
        <v>3848</v>
      </c>
      <c r="C174">
        <v>3909</v>
      </c>
      <c r="D174">
        <v>3872</v>
      </c>
      <c r="E174">
        <v>3960</v>
      </c>
      <c r="F174">
        <v>3892</v>
      </c>
      <c r="G174">
        <v>3973</v>
      </c>
      <c r="H174">
        <v>4060</v>
      </c>
      <c r="I174">
        <v>4156</v>
      </c>
      <c r="J174">
        <v>4105</v>
      </c>
      <c r="K174">
        <v>4275</v>
      </c>
      <c r="L174">
        <v>4376</v>
      </c>
    </row>
    <row r="175" spans="1:12">
      <c r="A175" s="3" t="s">
        <v>184</v>
      </c>
      <c r="B175">
        <v>1103</v>
      </c>
      <c r="C175">
        <v>1071</v>
      </c>
      <c r="D175">
        <v>1024</v>
      </c>
      <c r="E175">
        <v>1035</v>
      </c>
      <c r="F175">
        <v>1035</v>
      </c>
      <c r="G175">
        <v>1090</v>
      </c>
      <c r="H175">
        <v>1130</v>
      </c>
      <c r="I175">
        <v>1200</v>
      </c>
      <c r="J175">
        <v>1237</v>
      </c>
      <c r="K175">
        <v>1260</v>
      </c>
      <c r="L175">
        <v>1272</v>
      </c>
    </row>
    <row r="176" spans="1:12">
      <c r="A176" s="3" t="s">
        <v>185</v>
      </c>
      <c r="B176">
        <v>314</v>
      </c>
      <c r="C176">
        <v>318</v>
      </c>
      <c r="D176">
        <v>328</v>
      </c>
      <c r="E176">
        <v>342</v>
      </c>
      <c r="F176">
        <v>340</v>
      </c>
      <c r="G176">
        <v>339</v>
      </c>
      <c r="H176">
        <v>351</v>
      </c>
      <c r="I176">
        <v>366</v>
      </c>
      <c r="J176">
        <v>350</v>
      </c>
      <c r="K176">
        <v>363</v>
      </c>
      <c r="L176">
        <v>373</v>
      </c>
    </row>
    <row r="177" spans="1:12">
      <c r="A177" s="3" t="s">
        <v>186</v>
      </c>
      <c r="B177">
        <v>746</v>
      </c>
      <c r="C177">
        <v>783</v>
      </c>
      <c r="D177">
        <v>767</v>
      </c>
      <c r="E177">
        <v>782</v>
      </c>
      <c r="F177">
        <v>759</v>
      </c>
      <c r="G177">
        <v>785</v>
      </c>
      <c r="H177">
        <v>794</v>
      </c>
      <c r="I177">
        <v>816</v>
      </c>
      <c r="J177">
        <v>786</v>
      </c>
      <c r="K177">
        <v>822</v>
      </c>
      <c r="L177">
        <v>848</v>
      </c>
    </row>
    <row r="178" spans="1:12">
      <c r="A178" s="3" t="s">
        <v>187</v>
      </c>
      <c r="B178">
        <v>546</v>
      </c>
      <c r="C178">
        <v>560</v>
      </c>
      <c r="D178">
        <v>562</v>
      </c>
      <c r="E178">
        <v>562</v>
      </c>
      <c r="F178">
        <v>552</v>
      </c>
      <c r="G178">
        <v>556</v>
      </c>
      <c r="H178">
        <v>550</v>
      </c>
      <c r="I178">
        <v>553</v>
      </c>
      <c r="J178">
        <v>547</v>
      </c>
      <c r="K178">
        <v>605</v>
      </c>
      <c r="L178">
        <v>647</v>
      </c>
    </row>
    <row r="179" spans="1:12">
      <c r="A179" s="3" t="s">
        <v>188</v>
      </c>
      <c r="B179">
        <v>84</v>
      </c>
      <c r="C179">
        <v>85</v>
      </c>
      <c r="D179">
        <v>81</v>
      </c>
      <c r="E179">
        <v>81</v>
      </c>
      <c r="F179">
        <v>82</v>
      </c>
      <c r="G179">
        <v>76</v>
      </c>
      <c r="H179">
        <v>86</v>
      </c>
      <c r="I179">
        <v>69</v>
      </c>
      <c r="J179">
        <v>55</v>
      </c>
      <c r="K179">
        <v>65</v>
      </c>
      <c r="L179">
        <v>71</v>
      </c>
    </row>
    <row r="180" spans="1:12">
      <c r="A180" s="3" t="s">
        <v>189</v>
      </c>
      <c r="B180">
        <v>331</v>
      </c>
      <c r="C180">
        <v>362</v>
      </c>
      <c r="D180">
        <v>364</v>
      </c>
      <c r="E180">
        <v>373</v>
      </c>
      <c r="F180">
        <v>352</v>
      </c>
      <c r="G180">
        <v>348</v>
      </c>
      <c r="H180">
        <v>362</v>
      </c>
      <c r="I180">
        <v>359</v>
      </c>
      <c r="J180">
        <v>345</v>
      </c>
      <c r="K180">
        <v>405</v>
      </c>
      <c r="L180">
        <v>409</v>
      </c>
    </row>
    <row r="181" spans="1:12">
      <c r="A181" s="3" t="s">
        <v>190</v>
      </c>
      <c r="B181">
        <v>621</v>
      </c>
      <c r="C181">
        <v>640</v>
      </c>
      <c r="D181">
        <v>660</v>
      </c>
      <c r="E181">
        <v>691</v>
      </c>
      <c r="F181">
        <v>678</v>
      </c>
      <c r="G181">
        <v>695</v>
      </c>
      <c r="H181">
        <v>686</v>
      </c>
      <c r="I181">
        <v>693</v>
      </c>
      <c r="J181">
        <v>647</v>
      </c>
      <c r="K181">
        <v>686</v>
      </c>
      <c r="L181">
        <v>692</v>
      </c>
    </row>
    <row r="182" spans="1:12">
      <c r="A182" s="3" t="s">
        <v>191</v>
      </c>
      <c r="B182">
        <v>103</v>
      </c>
      <c r="C182">
        <v>90</v>
      </c>
      <c r="D182">
        <v>86</v>
      </c>
      <c r="E182">
        <v>94</v>
      </c>
      <c r="F182">
        <v>94</v>
      </c>
      <c r="G182">
        <v>84</v>
      </c>
      <c r="H182">
        <v>101</v>
      </c>
      <c r="I182">
        <v>100</v>
      </c>
      <c r="J182">
        <v>138</v>
      </c>
      <c r="K182">
        <v>69</v>
      </c>
      <c r="L182">
        <v>64</v>
      </c>
    </row>
    <row r="183" spans="1:12">
      <c r="A183" s="3" t="s">
        <v>192</v>
      </c>
      <c r="B183">
        <v>9412</v>
      </c>
      <c r="C183">
        <v>9638</v>
      </c>
      <c r="D183">
        <v>9725</v>
      </c>
      <c r="E183">
        <v>9893</v>
      </c>
      <c r="F183">
        <v>10031</v>
      </c>
      <c r="G183">
        <v>10129</v>
      </c>
      <c r="H183">
        <v>10446</v>
      </c>
      <c r="I183">
        <v>10531</v>
      </c>
      <c r="J183">
        <v>10785</v>
      </c>
      <c r="K183">
        <v>11141</v>
      </c>
      <c r="L183">
        <v>11546</v>
      </c>
    </row>
    <row r="184" spans="1:12">
      <c r="A184" s="3" t="s">
        <v>193</v>
      </c>
      <c r="B184">
        <v>782</v>
      </c>
      <c r="C184">
        <v>804</v>
      </c>
      <c r="D184">
        <v>834</v>
      </c>
      <c r="E184">
        <v>856</v>
      </c>
      <c r="F184">
        <v>866</v>
      </c>
      <c r="G184">
        <v>879</v>
      </c>
      <c r="H184">
        <v>904</v>
      </c>
      <c r="I184">
        <v>935</v>
      </c>
      <c r="J184">
        <v>1560</v>
      </c>
      <c r="K184">
        <v>1004</v>
      </c>
      <c r="L184">
        <v>1084</v>
      </c>
    </row>
    <row r="185" spans="1:12">
      <c r="A185" s="3" t="s">
        <v>194</v>
      </c>
      <c r="B185">
        <v>1759</v>
      </c>
      <c r="C185">
        <v>1818</v>
      </c>
      <c r="D185">
        <v>1827</v>
      </c>
      <c r="E185">
        <v>1867</v>
      </c>
      <c r="F185">
        <v>1910</v>
      </c>
      <c r="G185">
        <v>1905</v>
      </c>
      <c r="H185">
        <v>1913</v>
      </c>
      <c r="I185">
        <v>1920</v>
      </c>
      <c r="J185">
        <v>1665</v>
      </c>
      <c r="K185">
        <v>2039</v>
      </c>
      <c r="L185">
        <v>2145</v>
      </c>
    </row>
    <row r="186" spans="1:12">
      <c r="A186" s="3" t="s">
        <v>195</v>
      </c>
      <c r="B186">
        <v>118</v>
      </c>
      <c r="C186">
        <v>117</v>
      </c>
      <c r="D186">
        <v>121</v>
      </c>
      <c r="E186">
        <v>123</v>
      </c>
      <c r="F186">
        <v>119</v>
      </c>
      <c r="G186">
        <v>115</v>
      </c>
      <c r="H186">
        <v>120</v>
      </c>
      <c r="I186">
        <v>122</v>
      </c>
      <c r="J186">
        <v>115</v>
      </c>
      <c r="K186">
        <v>122</v>
      </c>
      <c r="L186">
        <v>127</v>
      </c>
    </row>
    <row r="187" spans="1:12">
      <c r="A187" s="3" t="s">
        <v>196</v>
      </c>
      <c r="B187">
        <v>249</v>
      </c>
      <c r="C187">
        <v>242</v>
      </c>
      <c r="D187">
        <v>245</v>
      </c>
      <c r="E187">
        <v>263</v>
      </c>
      <c r="F187">
        <v>264</v>
      </c>
      <c r="G187">
        <v>306</v>
      </c>
      <c r="H187">
        <v>308</v>
      </c>
      <c r="I187">
        <v>302</v>
      </c>
      <c r="J187">
        <v>319</v>
      </c>
      <c r="K187">
        <v>208</v>
      </c>
      <c r="L187">
        <v>223</v>
      </c>
    </row>
    <row r="188" spans="1:12">
      <c r="A188" s="3" t="s">
        <v>197</v>
      </c>
      <c r="B188">
        <v>1666</v>
      </c>
      <c r="C188">
        <v>1769</v>
      </c>
      <c r="D188">
        <v>1813</v>
      </c>
      <c r="E188">
        <v>1848</v>
      </c>
      <c r="F188">
        <v>1911</v>
      </c>
      <c r="G188">
        <v>1986</v>
      </c>
      <c r="H188">
        <v>2110</v>
      </c>
      <c r="I188">
        <v>2173</v>
      </c>
      <c r="J188">
        <v>2025</v>
      </c>
      <c r="K188">
        <v>2335</v>
      </c>
      <c r="L188">
        <v>2401</v>
      </c>
    </row>
    <row r="189" spans="1:12">
      <c r="A189" s="3" t="s">
        <v>198</v>
      </c>
      <c r="B189">
        <v>808</v>
      </c>
      <c r="C189">
        <v>838</v>
      </c>
      <c r="D189">
        <v>844</v>
      </c>
      <c r="E189">
        <v>869</v>
      </c>
      <c r="F189">
        <v>868</v>
      </c>
      <c r="G189">
        <v>890</v>
      </c>
      <c r="H189">
        <v>883</v>
      </c>
      <c r="I189">
        <v>886</v>
      </c>
      <c r="J189">
        <v>832</v>
      </c>
      <c r="K189">
        <v>906</v>
      </c>
      <c r="L189">
        <v>923</v>
      </c>
    </row>
    <row r="190" spans="1:12">
      <c r="A190" s="3" t="s">
        <v>199</v>
      </c>
      <c r="B190">
        <v>3254</v>
      </c>
      <c r="C190">
        <v>3254</v>
      </c>
      <c r="D190">
        <v>3220</v>
      </c>
      <c r="E190">
        <v>3249</v>
      </c>
      <c r="F190">
        <v>3263</v>
      </c>
      <c r="G190">
        <v>3266</v>
      </c>
      <c r="H190">
        <v>3393</v>
      </c>
      <c r="I190">
        <v>3397</v>
      </c>
      <c r="J190">
        <v>3437</v>
      </c>
      <c r="K190">
        <v>3619</v>
      </c>
      <c r="L190">
        <v>3677</v>
      </c>
    </row>
    <row r="191" spans="1:12">
      <c r="A191" s="3" t="s">
        <v>200</v>
      </c>
      <c r="B191">
        <v>533</v>
      </c>
      <c r="C191">
        <v>538</v>
      </c>
      <c r="D191">
        <v>555</v>
      </c>
      <c r="E191">
        <v>565</v>
      </c>
      <c r="F191">
        <v>578</v>
      </c>
      <c r="G191">
        <v>540</v>
      </c>
      <c r="H191">
        <v>580</v>
      </c>
      <c r="I191">
        <v>565</v>
      </c>
      <c r="J191">
        <v>601</v>
      </c>
      <c r="K191">
        <v>656</v>
      </c>
      <c r="L191">
        <v>697</v>
      </c>
    </row>
    <row r="192" spans="1:12">
      <c r="A192" s="3" t="s">
        <v>201</v>
      </c>
      <c r="B192">
        <v>243</v>
      </c>
      <c r="C192">
        <v>258</v>
      </c>
      <c r="D192">
        <v>266</v>
      </c>
      <c r="E192">
        <v>253</v>
      </c>
      <c r="F192">
        <v>252</v>
      </c>
      <c r="G192">
        <v>242</v>
      </c>
      <c r="H192">
        <v>235</v>
      </c>
      <c r="I192">
        <v>231</v>
      </c>
      <c r="J192">
        <v>231</v>
      </c>
      <c r="K192">
        <v>252</v>
      </c>
      <c r="L192">
        <v>269</v>
      </c>
    </row>
    <row r="193" spans="1:12">
      <c r="A193" s="3" t="s">
        <v>202</v>
      </c>
      <c r="B193">
        <v>4135</v>
      </c>
      <c r="C193">
        <v>4150</v>
      </c>
      <c r="D193">
        <v>4223</v>
      </c>
      <c r="E193">
        <v>4225</v>
      </c>
      <c r="F193">
        <v>4254</v>
      </c>
      <c r="G193">
        <v>4357</v>
      </c>
      <c r="H193">
        <v>4521</v>
      </c>
      <c r="I193">
        <v>4598</v>
      </c>
      <c r="J193">
        <v>4755</v>
      </c>
      <c r="K193">
        <v>4942</v>
      </c>
      <c r="L193">
        <v>5082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</row>
    <row r="195" spans="1:12">
      <c r="A195" s="3" t="s">
        <v>204</v>
      </c>
      <c r="B195">
        <v>1</v>
      </c>
      <c r="C195">
        <v>1</v>
      </c>
      <c r="D195">
        <v>3</v>
      </c>
      <c r="E195">
        <v>3</v>
      </c>
      <c r="F195">
        <v>2</v>
      </c>
      <c r="G195">
        <v>1</v>
      </c>
      <c r="H195">
        <v>3</v>
      </c>
      <c r="I195">
        <v>2</v>
      </c>
      <c r="J195">
        <v>0</v>
      </c>
      <c r="K195">
        <v>1</v>
      </c>
      <c r="L195">
        <v>1</v>
      </c>
    </row>
    <row r="196" spans="1:12">
      <c r="A196" s="3" t="s">
        <v>205</v>
      </c>
      <c r="B196">
        <v>1278</v>
      </c>
      <c r="C196">
        <v>1295</v>
      </c>
      <c r="D196">
        <v>1313</v>
      </c>
      <c r="E196">
        <v>1307</v>
      </c>
      <c r="F196">
        <v>1322</v>
      </c>
      <c r="G196">
        <v>1336</v>
      </c>
      <c r="H196">
        <v>1350</v>
      </c>
      <c r="I196">
        <v>1354</v>
      </c>
      <c r="J196">
        <v>1362</v>
      </c>
      <c r="K196">
        <v>1372</v>
      </c>
      <c r="L196">
        <v>1372</v>
      </c>
    </row>
    <row r="197" spans="1:12">
      <c r="A197" s="3" t="s">
        <v>206</v>
      </c>
      <c r="B197">
        <v>2855</v>
      </c>
      <c r="C197">
        <v>2854</v>
      </c>
      <c r="D197">
        <v>2907</v>
      </c>
      <c r="E197">
        <v>2915</v>
      </c>
      <c r="F197">
        <v>2930</v>
      </c>
      <c r="G197">
        <v>3020</v>
      </c>
      <c r="H197">
        <v>3168</v>
      </c>
      <c r="I197">
        <v>3242</v>
      </c>
      <c r="J197">
        <v>3391</v>
      </c>
      <c r="K197">
        <v>3569</v>
      </c>
      <c r="L197">
        <v>3709</v>
      </c>
    </row>
    <row r="198" spans="1:12">
      <c r="A198" s="3" t="s">
        <v>207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3" t="s">
        <v>208</v>
      </c>
      <c r="B199">
        <v>10</v>
      </c>
      <c r="C199">
        <v>8</v>
      </c>
      <c r="D199">
        <v>9</v>
      </c>
      <c r="E199">
        <v>9</v>
      </c>
      <c r="F199">
        <v>8</v>
      </c>
      <c r="G199">
        <v>9</v>
      </c>
      <c r="H199">
        <v>11</v>
      </c>
      <c r="I199">
        <v>10</v>
      </c>
      <c r="J199">
        <v>11</v>
      </c>
      <c r="K199">
        <v>12</v>
      </c>
      <c r="L199">
        <v>11</v>
      </c>
    </row>
    <row r="200" spans="1:12">
      <c r="A200" s="3" t="s">
        <v>209</v>
      </c>
      <c r="B200">
        <v>3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3</v>
      </c>
      <c r="I200">
        <v>2</v>
      </c>
      <c r="J200">
        <v>3</v>
      </c>
      <c r="K200">
        <v>2</v>
      </c>
      <c r="L200">
        <v>4</v>
      </c>
    </row>
    <row r="201" spans="1:12">
      <c r="A201" s="3" t="s">
        <v>210</v>
      </c>
      <c r="B201">
        <v>5</v>
      </c>
      <c r="C201">
        <v>5</v>
      </c>
      <c r="D201">
        <v>6</v>
      </c>
      <c r="E201">
        <v>5</v>
      </c>
      <c r="F201">
        <v>5</v>
      </c>
      <c r="G201">
        <v>6</v>
      </c>
      <c r="H201">
        <v>6</v>
      </c>
      <c r="I201">
        <v>6</v>
      </c>
      <c r="J201">
        <v>8</v>
      </c>
      <c r="K201">
        <v>10</v>
      </c>
      <c r="L201">
        <v>7</v>
      </c>
    </row>
    <row r="202" spans="1:12">
      <c r="A202" s="3" t="s">
        <v>211</v>
      </c>
      <c r="B202">
        <v>2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2</v>
      </c>
      <c r="C204">
        <v>3</v>
      </c>
      <c r="D204">
        <v>3</v>
      </c>
      <c r="E204">
        <v>2</v>
      </c>
      <c r="F204">
        <v>2</v>
      </c>
      <c r="G204">
        <v>5</v>
      </c>
      <c r="H204">
        <v>3</v>
      </c>
      <c r="I204">
        <v>2</v>
      </c>
      <c r="J204">
        <v>1</v>
      </c>
      <c r="K204">
        <v>1</v>
      </c>
      <c r="L204">
        <v>0</v>
      </c>
    </row>
    <row r="205" spans="1:12">
      <c r="A205" s="3" t="s">
        <v>214</v>
      </c>
      <c r="B205">
        <v>2</v>
      </c>
      <c r="C205">
        <v>3</v>
      </c>
      <c r="D205">
        <v>3</v>
      </c>
      <c r="E205">
        <v>2</v>
      </c>
      <c r="F205">
        <v>2</v>
      </c>
      <c r="G205">
        <v>5</v>
      </c>
      <c r="H205">
        <v>2</v>
      </c>
      <c r="I205">
        <v>1</v>
      </c>
      <c r="J205">
        <v>1</v>
      </c>
      <c r="K205">
        <v>1</v>
      </c>
      <c r="L205">
        <v>0</v>
      </c>
    </row>
    <row r="206" spans="1:12">
      <c r="A206" s="3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</row>
    <row r="207" spans="1:12">
      <c r="A207" s="3" t="s">
        <v>216</v>
      </c>
      <c r="B207">
        <v>394</v>
      </c>
      <c r="C207">
        <v>399</v>
      </c>
      <c r="D207">
        <v>390</v>
      </c>
      <c r="E207">
        <v>394</v>
      </c>
      <c r="F207">
        <v>412</v>
      </c>
      <c r="G207">
        <v>414</v>
      </c>
      <c r="H207">
        <v>422</v>
      </c>
      <c r="I207">
        <v>424</v>
      </c>
      <c r="J207">
        <v>377</v>
      </c>
      <c r="K207">
        <v>431</v>
      </c>
      <c r="L207">
        <v>451</v>
      </c>
    </row>
    <row r="208" spans="1:12">
      <c r="A208" s="3" t="s">
        <v>217</v>
      </c>
      <c r="B208">
        <v>21</v>
      </c>
      <c r="C208">
        <v>25</v>
      </c>
      <c r="D208">
        <v>19</v>
      </c>
      <c r="E208">
        <v>19</v>
      </c>
      <c r="F208">
        <v>24</v>
      </c>
      <c r="G208">
        <v>24</v>
      </c>
      <c r="H208">
        <v>23</v>
      </c>
      <c r="I208">
        <v>22</v>
      </c>
      <c r="J208">
        <v>24</v>
      </c>
      <c r="K208">
        <v>23</v>
      </c>
      <c r="L208">
        <v>21</v>
      </c>
    </row>
    <row r="209" spans="1:12">
      <c r="A209" s="3" t="s">
        <v>218</v>
      </c>
      <c r="B209">
        <v>373</v>
      </c>
      <c r="C209">
        <v>374</v>
      </c>
      <c r="D209">
        <v>371</v>
      </c>
      <c r="E209">
        <v>375</v>
      </c>
      <c r="F209">
        <v>388</v>
      </c>
      <c r="G209">
        <v>390</v>
      </c>
      <c r="H209">
        <v>399</v>
      </c>
      <c r="I209">
        <v>402</v>
      </c>
      <c r="J209">
        <v>353</v>
      </c>
      <c r="K209">
        <v>408</v>
      </c>
      <c r="L209">
        <v>430</v>
      </c>
    </row>
    <row r="210" spans="1:12">
      <c r="A210" s="3" t="s">
        <v>219</v>
      </c>
      <c r="B210">
        <v>127</v>
      </c>
      <c r="C210">
        <v>92</v>
      </c>
      <c r="D210">
        <v>93</v>
      </c>
      <c r="E210">
        <v>84</v>
      </c>
      <c r="F210">
        <v>86</v>
      </c>
      <c r="G210">
        <v>83</v>
      </c>
      <c r="H210">
        <v>74</v>
      </c>
      <c r="I210">
        <v>80</v>
      </c>
      <c r="J210">
        <v>69</v>
      </c>
      <c r="K210">
        <v>63</v>
      </c>
      <c r="L210">
        <v>68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127</v>
      </c>
      <c r="C212">
        <v>92</v>
      </c>
      <c r="D212">
        <v>93</v>
      </c>
      <c r="E212">
        <v>84</v>
      </c>
      <c r="F212">
        <v>86</v>
      </c>
      <c r="G212">
        <v>83</v>
      </c>
      <c r="H212">
        <v>74</v>
      </c>
      <c r="I212">
        <v>80</v>
      </c>
      <c r="J212">
        <v>69</v>
      </c>
      <c r="K212">
        <v>63</v>
      </c>
      <c r="L212">
        <v>68</v>
      </c>
    </row>
    <row r="213" spans="1:12">
      <c r="A213" s="3" t="s">
        <v>222</v>
      </c>
      <c r="B213">
        <v>1311</v>
      </c>
      <c r="C213">
        <v>1254</v>
      </c>
      <c r="D213">
        <v>1194</v>
      </c>
      <c r="E213">
        <v>1185</v>
      </c>
      <c r="F213">
        <v>1224</v>
      </c>
      <c r="G213">
        <v>1282</v>
      </c>
      <c r="H213">
        <v>1301</v>
      </c>
      <c r="I213">
        <v>1299</v>
      </c>
      <c r="J213">
        <v>1313</v>
      </c>
      <c r="K213">
        <v>1339</v>
      </c>
      <c r="L213">
        <v>1306</v>
      </c>
    </row>
    <row r="214" spans="1:12">
      <c r="A214" s="3" t="s">
        <v>223</v>
      </c>
      <c r="B214">
        <v>497</v>
      </c>
      <c r="C214">
        <v>474</v>
      </c>
      <c r="D214">
        <v>435</v>
      </c>
      <c r="E214">
        <v>441</v>
      </c>
      <c r="F214">
        <v>458</v>
      </c>
      <c r="G214">
        <v>456</v>
      </c>
      <c r="H214">
        <v>450</v>
      </c>
      <c r="I214">
        <v>450</v>
      </c>
      <c r="J214">
        <v>441</v>
      </c>
      <c r="K214">
        <v>490</v>
      </c>
      <c r="L214">
        <v>491</v>
      </c>
    </row>
    <row r="215" spans="1:12">
      <c r="A215" s="3" t="s">
        <v>224</v>
      </c>
      <c r="B215">
        <v>752</v>
      </c>
      <c r="C215">
        <v>725</v>
      </c>
      <c r="D215">
        <v>704</v>
      </c>
      <c r="E215">
        <v>690</v>
      </c>
      <c r="F215">
        <v>716</v>
      </c>
      <c r="G215">
        <v>774</v>
      </c>
      <c r="H215">
        <v>800</v>
      </c>
      <c r="I215">
        <v>797</v>
      </c>
      <c r="J215">
        <v>815</v>
      </c>
      <c r="K215">
        <v>795</v>
      </c>
      <c r="L215">
        <v>759</v>
      </c>
    </row>
    <row r="216" spans="1:12">
      <c r="A216" s="3" t="s">
        <v>225</v>
      </c>
      <c r="B216">
        <v>42</v>
      </c>
      <c r="C216">
        <v>39</v>
      </c>
      <c r="D216">
        <v>38</v>
      </c>
      <c r="E216">
        <v>37</v>
      </c>
      <c r="F216">
        <v>36</v>
      </c>
      <c r="G216">
        <v>38</v>
      </c>
      <c r="H216">
        <v>38</v>
      </c>
      <c r="I216">
        <v>38</v>
      </c>
      <c r="J216">
        <v>37</v>
      </c>
      <c r="K216">
        <v>38</v>
      </c>
      <c r="L216">
        <v>42</v>
      </c>
    </row>
    <row r="217" spans="1:12">
      <c r="A217" s="3" t="s">
        <v>226</v>
      </c>
      <c r="B217">
        <v>20</v>
      </c>
      <c r="C217">
        <v>16</v>
      </c>
      <c r="D217">
        <v>17</v>
      </c>
      <c r="E217">
        <v>17</v>
      </c>
      <c r="F217">
        <v>14</v>
      </c>
      <c r="G217">
        <v>14</v>
      </c>
      <c r="H217">
        <v>13</v>
      </c>
      <c r="I217">
        <v>14</v>
      </c>
      <c r="J217">
        <v>20</v>
      </c>
      <c r="K217">
        <v>16</v>
      </c>
      <c r="L217">
        <v>14</v>
      </c>
    </row>
    <row r="218" spans="1:12">
      <c r="A218" s="3" t="s">
        <v>227</v>
      </c>
      <c r="B218">
        <v>6570</v>
      </c>
      <c r="C218">
        <v>6610</v>
      </c>
      <c r="D218">
        <v>6568</v>
      </c>
      <c r="E218">
        <v>6771</v>
      </c>
      <c r="F218">
        <v>6816</v>
      </c>
      <c r="G218">
        <v>6986</v>
      </c>
      <c r="H218">
        <v>7165</v>
      </c>
      <c r="I218">
        <v>7208</v>
      </c>
      <c r="J218">
        <v>7266</v>
      </c>
      <c r="K218">
        <v>7359</v>
      </c>
      <c r="L218">
        <v>7521</v>
      </c>
    </row>
    <row r="219" spans="1:12">
      <c r="A219" s="3" t="s">
        <v>228</v>
      </c>
      <c r="B219">
        <v>1288</v>
      </c>
      <c r="C219">
        <v>1252</v>
      </c>
      <c r="D219">
        <v>1204</v>
      </c>
      <c r="E219">
        <v>1249</v>
      </c>
      <c r="F219">
        <v>1239</v>
      </c>
      <c r="G219">
        <v>1257</v>
      </c>
      <c r="H219">
        <v>1293</v>
      </c>
      <c r="I219">
        <v>1222</v>
      </c>
      <c r="J219">
        <v>1159</v>
      </c>
      <c r="K219">
        <v>1227</v>
      </c>
      <c r="L219">
        <v>1241</v>
      </c>
    </row>
    <row r="220" spans="1:12">
      <c r="A220" s="3" t="s">
        <v>229</v>
      </c>
      <c r="B220">
        <v>178</v>
      </c>
      <c r="C220">
        <v>177</v>
      </c>
      <c r="D220">
        <v>164</v>
      </c>
      <c r="E220">
        <v>174</v>
      </c>
      <c r="F220">
        <v>160</v>
      </c>
      <c r="G220">
        <v>162</v>
      </c>
      <c r="H220">
        <v>148</v>
      </c>
      <c r="I220">
        <v>143</v>
      </c>
      <c r="J220">
        <v>130</v>
      </c>
      <c r="K220">
        <v>154</v>
      </c>
      <c r="L220">
        <v>155</v>
      </c>
    </row>
    <row r="221" spans="1:12">
      <c r="A221" s="3" t="s">
        <v>230</v>
      </c>
      <c r="B221">
        <v>5104</v>
      </c>
      <c r="C221">
        <v>5181</v>
      </c>
      <c r="D221">
        <v>5200</v>
      </c>
      <c r="E221">
        <v>5348</v>
      </c>
      <c r="F221">
        <v>5417</v>
      </c>
      <c r="G221">
        <v>5567</v>
      </c>
      <c r="H221">
        <v>5724</v>
      </c>
      <c r="I221">
        <v>5843</v>
      </c>
      <c r="J221">
        <v>5977</v>
      </c>
      <c r="K221">
        <v>5978</v>
      </c>
      <c r="L221">
        <v>6125</v>
      </c>
    </row>
    <row r="222" spans="1:12">
      <c r="A222" s="4" t="s">
        <v>231</v>
      </c>
      <c r="B222">
        <v>193</v>
      </c>
      <c r="C222">
        <v>190</v>
      </c>
      <c r="D222">
        <v>178</v>
      </c>
      <c r="E222">
        <v>175</v>
      </c>
      <c r="F222">
        <v>166</v>
      </c>
      <c r="G222">
        <v>173</v>
      </c>
      <c r="H222">
        <v>190</v>
      </c>
      <c r="I222">
        <v>200</v>
      </c>
      <c r="J222">
        <v>185</v>
      </c>
      <c r="K222">
        <v>167</v>
      </c>
      <c r="L222">
        <v>177</v>
      </c>
    </row>
    <row r="223" spans="1:12">
      <c r="A223" s="4" t="s">
        <v>232</v>
      </c>
      <c r="B223">
        <v>118</v>
      </c>
      <c r="C223">
        <v>120</v>
      </c>
      <c r="D223">
        <v>120</v>
      </c>
      <c r="E223">
        <v>120</v>
      </c>
      <c r="F223">
        <v>121</v>
      </c>
      <c r="G223">
        <v>134</v>
      </c>
      <c r="H223">
        <v>143</v>
      </c>
      <c r="I223">
        <v>156</v>
      </c>
      <c r="J223">
        <v>141</v>
      </c>
      <c r="K223">
        <v>137</v>
      </c>
      <c r="L223">
        <v>147</v>
      </c>
    </row>
    <row r="224" spans="1:12">
      <c r="A224" s="4" t="s">
        <v>233</v>
      </c>
      <c r="B224">
        <v>75</v>
      </c>
      <c r="C224">
        <v>70</v>
      </c>
      <c r="D224">
        <v>58</v>
      </c>
      <c r="E224">
        <v>55</v>
      </c>
      <c r="F224">
        <v>45</v>
      </c>
      <c r="G224">
        <v>39</v>
      </c>
      <c r="H224">
        <v>47</v>
      </c>
      <c r="I224">
        <v>44</v>
      </c>
      <c r="J224">
        <v>44</v>
      </c>
      <c r="K224">
        <v>30</v>
      </c>
      <c r="L224">
        <v>30</v>
      </c>
    </row>
    <row r="225" spans="1:12">
      <c r="A225" s="4" t="s">
        <v>234</v>
      </c>
      <c r="B225">
        <v>96</v>
      </c>
      <c r="C225">
        <v>95</v>
      </c>
      <c r="D225">
        <v>88</v>
      </c>
      <c r="E225">
        <v>87</v>
      </c>
      <c r="F225">
        <v>82</v>
      </c>
      <c r="G225">
        <v>88</v>
      </c>
      <c r="H225">
        <v>82</v>
      </c>
      <c r="I225">
        <v>77</v>
      </c>
      <c r="J225">
        <v>82</v>
      </c>
      <c r="K225">
        <v>91</v>
      </c>
      <c r="L225">
        <v>90</v>
      </c>
    </row>
    <row r="226" spans="1:12">
      <c r="A226" s="4" t="s">
        <v>235</v>
      </c>
      <c r="B226">
        <v>93</v>
      </c>
      <c r="C226">
        <v>90</v>
      </c>
      <c r="D226">
        <v>83</v>
      </c>
      <c r="E226">
        <v>83</v>
      </c>
      <c r="F226">
        <v>79</v>
      </c>
      <c r="G226">
        <v>86</v>
      </c>
      <c r="H226">
        <v>80</v>
      </c>
      <c r="I226">
        <v>76</v>
      </c>
      <c r="J226">
        <v>81</v>
      </c>
      <c r="K226">
        <v>88</v>
      </c>
      <c r="L226">
        <v>88</v>
      </c>
    </row>
    <row r="227" spans="1:12">
      <c r="A227" s="4" t="s">
        <v>236</v>
      </c>
      <c r="B227">
        <v>3</v>
      </c>
      <c r="C227">
        <v>5</v>
      </c>
      <c r="D227">
        <v>5</v>
      </c>
      <c r="E227">
        <v>4</v>
      </c>
      <c r="F227">
        <v>3</v>
      </c>
      <c r="G227">
        <v>2</v>
      </c>
      <c r="H227">
        <v>2</v>
      </c>
      <c r="I227">
        <v>1</v>
      </c>
      <c r="J227">
        <v>1</v>
      </c>
      <c r="K227">
        <v>3</v>
      </c>
      <c r="L227">
        <v>2</v>
      </c>
    </row>
    <row r="228" spans="1:12">
      <c r="A228" s="4" t="s">
        <v>237</v>
      </c>
      <c r="B228">
        <v>22</v>
      </c>
      <c r="C228">
        <v>23</v>
      </c>
      <c r="D228">
        <v>21</v>
      </c>
      <c r="E228">
        <v>22</v>
      </c>
      <c r="F228">
        <v>24</v>
      </c>
      <c r="G228">
        <v>26</v>
      </c>
      <c r="H228">
        <v>28</v>
      </c>
      <c r="I228">
        <v>30</v>
      </c>
      <c r="J228">
        <v>31</v>
      </c>
      <c r="K228">
        <v>31</v>
      </c>
      <c r="L228">
        <v>31</v>
      </c>
    </row>
    <row r="229" spans="1:12">
      <c r="A229" s="4" t="s">
        <v>238</v>
      </c>
      <c r="B229">
        <v>12</v>
      </c>
      <c r="C229">
        <v>11</v>
      </c>
      <c r="D229">
        <v>12</v>
      </c>
      <c r="E229">
        <v>10</v>
      </c>
      <c r="F229">
        <v>11</v>
      </c>
      <c r="G229">
        <v>15</v>
      </c>
      <c r="H229">
        <v>15</v>
      </c>
      <c r="I229">
        <v>12</v>
      </c>
      <c r="J229">
        <v>17</v>
      </c>
      <c r="K229">
        <v>14</v>
      </c>
      <c r="L229">
        <v>14</v>
      </c>
    </row>
    <row r="230" spans="1:12">
      <c r="A230" s="4" t="s">
        <v>239</v>
      </c>
      <c r="B230">
        <v>10</v>
      </c>
      <c r="C230">
        <v>12</v>
      </c>
      <c r="D230">
        <v>9</v>
      </c>
      <c r="E230">
        <v>12</v>
      </c>
      <c r="F230">
        <v>13</v>
      </c>
      <c r="G230">
        <v>11</v>
      </c>
      <c r="H230">
        <v>13</v>
      </c>
      <c r="I230">
        <v>18</v>
      </c>
      <c r="J230">
        <v>14</v>
      </c>
      <c r="K230">
        <v>17</v>
      </c>
      <c r="L230">
        <v>17</v>
      </c>
    </row>
    <row r="231" spans="1:12">
      <c r="A231" s="4" t="s">
        <v>240</v>
      </c>
      <c r="B231">
        <v>80</v>
      </c>
      <c r="C231">
        <v>63</v>
      </c>
      <c r="D231">
        <v>67</v>
      </c>
      <c r="E231">
        <v>61</v>
      </c>
      <c r="F231">
        <v>56</v>
      </c>
      <c r="G231">
        <v>56</v>
      </c>
      <c r="H231">
        <v>53</v>
      </c>
      <c r="I231">
        <v>48</v>
      </c>
      <c r="J231">
        <v>54</v>
      </c>
      <c r="K231">
        <v>56</v>
      </c>
      <c r="L231">
        <v>53</v>
      </c>
    </row>
    <row r="232" spans="1:12">
      <c r="A232" s="4" t="s">
        <v>241</v>
      </c>
      <c r="B232">
        <v>26</v>
      </c>
      <c r="C232">
        <v>21</v>
      </c>
      <c r="D232">
        <v>18</v>
      </c>
      <c r="E232">
        <v>20</v>
      </c>
      <c r="F232">
        <v>19</v>
      </c>
      <c r="G232">
        <v>19</v>
      </c>
      <c r="H232">
        <v>23</v>
      </c>
      <c r="I232">
        <v>28</v>
      </c>
      <c r="J232">
        <v>31</v>
      </c>
      <c r="K232">
        <v>25</v>
      </c>
      <c r="L232">
        <v>25</v>
      </c>
    </row>
    <row r="233" spans="1:12">
      <c r="A233" s="4" t="s">
        <v>242</v>
      </c>
      <c r="B233">
        <v>10</v>
      </c>
      <c r="C233">
        <v>9</v>
      </c>
      <c r="D233">
        <v>11</v>
      </c>
      <c r="E233">
        <v>7</v>
      </c>
      <c r="F233">
        <v>8</v>
      </c>
      <c r="G233">
        <v>5</v>
      </c>
      <c r="H233">
        <v>3</v>
      </c>
      <c r="I233">
        <v>2</v>
      </c>
      <c r="J233">
        <v>2</v>
      </c>
      <c r="K233">
        <v>9</v>
      </c>
      <c r="L233">
        <v>8</v>
      </c>
    </row>
    <row r="234" spans="1:12">
      <c r="A234" s="4" t="s">
        <v>243</v>
      </c>
      <c r="B234">
        <v>10</v>
      </c>
      <c r="C234">
        <v>8</v>
      </c>
      <c r="D234">
        <v>8</v>
      </c>
      <c r="E234">
        <v>8</v>
      </c>
      <c r="F234">
        <v>7</v>
      </c>
      <c r="G234">
        <v>9</v>
      </c>
      <c r="H234">
        <v>10</v>
      </c>
      <c r="I234">
        <v>11</v>
      </c>
      <c r="J234">
        <v>11</v>
      </c>
      <c r="K234">
        <v>1</v>
      </c>
      <c r="L234">
        <v>0</v>
      </c>
    </row>
    <row r="235" spans="1:12">
      <c r="A235" s="4" t="s">
        <v>244</v>
      </c>
      <c r="B235">
        <v>34</v>
      </c>
      <c r="C235">
        <v>25</v>
      </c>
      <c r="D235">
        <v>30</v>
      </c>
      <c r="E235">
        <v>26</v>
      </c>
      <c r="F235">
        <v>22</v>
      </c>
      <c r="G235">
        <v>23</v>
      </c>
      <c r="H235">
        <v>17</v>
      </c>
      <c r="I235">
        <v>7</v>
      </c>
      <c r="J235">
        <v>10</v>
      </c>
      <c r="K235">
        <v>21</v>
      </c>
      <c r="L235">
        <v>20</v>
      </c>
    </row>
    <row r="236" spans="1:12">
      <c r="A236" s="4" t="s">
        <v>245</v>
      </c>
      <c r="B236">
        <v>463</v>
      </c>
      <c r="C236">
        <v>443</v>
      </c>
      <c r="D236">
        <v>404</v>
      </c>
      <c r="E236">
        <v>376</v>
      </c>
      <c r="F236">
        <v>355</v>
      </c>
      <c r="G236">
        <v>355</v>
      </c>
      <c r="H236">
        <v>362</v>
      </c>
      <c r="I236">
        <v>370</v>
      </c>
      <c r="J236">
        <v>359</v>
      </c>
      <c r="K236">
        <v>295</v>
      </c>
      <c r="L236">
        <v>270</v>
      </c>
    </row>
    <row r="237" spans="1:12">
      <c r="A237" s="4" t="s">
        <v>246</v>
      </c>
      <c r="B237">
        <v>463</v>
      </c>
      <c r="C237">
        <v>443</v>
      </c>
      <c r="D237">
        <v>404</v>
      </c>
      <c r="E237">
        <v>376</v>
      </c>
      <c r="F237">
        <v>355</v>
      </c>
      <c r="G237">
        <v>355</v>
      </c>
      <c r="H237">
        <v>362</v>
      </c>
      <c r="I237">
        <v>370</v>
      </c>
      <c r="J237">
        <v>359</v>
      </c>
      <c r="K237">
        <v>295</v>
      </c>
      <c r="L237">
        <v>270</v>
      </c>
    </row>
    <row r="238" spans="1:12">
      <c r="A238" s="4" t="s">
        <v>247</v>
      </c>
      <c r="B238">
        <v>95</v>
      </c>
      <c r="C238">
        <v>84</v>
      </c>
      <c r="D238">
        <v>71</v>
      </c>
      <c r="E238">
        <v>66</v>
      </c>
      <c r="F238">
        <v>53</v>
      </c>
      <c r="G238">
        <v>35</v>
      </c>
      <c r="H238">
        <v>21</v>
      </c>
      <c r="I238">
        <v>18</v>
      </c>
      <c r="J238">
        <v>24</v>
      </c>
      <c r="K238">
        <v>63</v>
      </c>
      <c r="L238">
        <v>60</v>
      </c>
    </row>
    <row r="239" spans="1:12">
      <c r="A239" s="4" t="s">
        <v>248</v>
      </c>
      <c r="B239">
        <v>85</v>
      </c>
      <c r="C239">
        <v>82</v>
      </c>
      <c r="D239">
        <v>71</v>
      </c>
      <c r="E239">
        <v>66</v>
      </c>
      <c r="F239">
        <v>53</v>
      </c>
      <c r="G239">
        <v>35</v>
      </c>
      <c r="H239">
        <v>20</v>
      </c>
      <c r="I239">
        <v>18</v>
      </c>
      <c r="J239">
        <v>21</v>
      </c>
      <c r="K239">
        <v>61</v>
      </c>
      <c r="L239">
        <v>58</v>
      </c>
    </row>
    <row r="240" spans="1:12">
      <c r="A240" s="4" t="s">
        <v>249</v>
      </c>
      <c r="B240">
        <v>10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2</v>
      </c>
      <c r="L240">
        <v>2</v>
      </c>
    </row>
    <row r="241" spans="1:12">
      <c r="A241" s="5" t="s">
        <v>250</v>
      </c>
      <c r="B241">
        <v>49</v>
      </c>
      <c r="C241">
        <v>33</v>
      </c>
      <c r="D241">
        <v>33</v>
      </c>
      <c r="E241">
        <v>35</v>
      </c>
      <c r="F241">
        <v>34</v>
      </c>
      <c r="G241">
        <v>47</v>
      </c>
      <c r="H241">
        <v>49</v>
      </c>
      <c r="I241">
        <v>43</v>
      </c>
      <c r="J241">
        <v>43</v>
      </c>
      <c r="K241">
        <v>45</v>
      </c>
      <c r="L241">
        <v>41</v>
      </c>
    </row>
    <row r="242" spans="1:12">
      <c r="A242" s="5" t="s">
        <v>251</v>
      </c>
      <c r="B242">
        <v>3</v>
      </c>
      <c r="C242">
        <v>3</v>
      </c>
      <c r="D242">
        <v>4</v>
      </c>
      <c r="E242">
        <v>5</v>
      </c>
      <c r="F242">
        <v>6</v>
      </c>
      <c r="G242">
        <v>5</v>
      </c>
      <c r="H242">
        <v>6</v>
      </c>
      <c r="I242">
        <v>6</v>
      </c>
      <c r="J242">
        <v>6</v>
      </c>
      <c r="K242">
        <v>5</v>
      </c>
      <c r="L242">
        <v>5</v>
      </c>
    </row>
    <row r="243" spans="1:12">
      <c r="A243" s="5" t="s">
        <v>252</v>
      </c>
      <c r="B243">
        <v>14</v>
      </c>
      <c r="C243">
        <v>8</v>
      </c>
      <c r="D243">
        <v>9</v>
      </c>
      <c r="E243">
        <v>10</v>
      </c>
      <c r="F243">
        <v>7</v>
      </c>
      <c r="G243">
        <v>22</v>
      </c>
      <c r="H243">
        <v>24</v>
      </c>
      <c r="I243">
        <v>19</v>
      </c>
      <c r="J243">
        <v>16</v>
      </c>
      <c r="K243">
        <v>19</v>
      </c>
      <c r="L243">
        <v>16</v>
      </c>
    </row>
    <row r="244" spans="1:12">
      <c r="A244" s="5" t="s">
        <v>253</v>
      </c>
      <c r="B244">
        <v>3</v>
      </c>
      <c r="C244">
        <v>12</v>
      </c>
      <c r="D244">
        <v>11</v>
      </c>
      <c r="E244">
        <v>10</v>
      </c>
      <c r="F244">
        <v>12</v>
      </c>
      <c r="G244">
        <v>10</v>
      </c>
      <c r="H244">
        <v>10</v>
      </c>
      <c r="I244">
        <v>10</v>
      </c>
      <c r="J244">
        <v>10</v>
      </c>
      <c r="K244">
        <v>2</v>
      </c>
      <c r="L244">
        <v>1</v>
      </c>
    </row>
    <row r="245" spans="1:12">
      <c r="A245" s="5" t="s">
        <v>254</v>
      </c>
      <c r="B245">
        <v>29</v>
      </c>
      <c r="C245">
        <v>10</v>
      </c>
      <c r="D245">
        <v>9</v>
      </c>
      <c r="E245">
        <v>10</v>
      </c>
      <c r="F245">
        <v>9</v>
      </c>
      <c r="G245">
        <v>10</v>
      </c>
      <c r="H245">
        <v>9</v>
      </c>
      <c r="I245">
        <v>8</v>
      </c>
      <c r="J245">
        <v>11</v>
      </c>
      <c r="K245">
        <v>19</v>
      </c>
      <c r="L245">
        <v>19</v>
      </c>
    </row>
    <row r="246" spans="1:12">
      <c r="A246" s="5" t="s">
        <v>255</v>
      </c>
      <c r="B246">
        <v>11</v>
      </c>
      <c r="C246">
        <v>13</v>
      </c>
      <c r="D246">
        <v>11</v>
      </c>
      <c r="E246">
        <v>10</v>
      </c>
      <c r="F246">
        <v>10</v>
      </c>
      <c r="G246">
        <v>10</v>
      </c>
      <c r="H246">
        <v>12</v>
      </c>
      <c r="I246">
        <v>10</v>
      </c>
      <c r="J246">
        <v>11</v>
      </c>
      <c r="K246">
        <v>12</v>
      </c>
      <c r="L246">
        <v>11</v>
      </c>
    </row>
    <row r="247" spans="1:12">
      <c r="A247" s="5" t="s">
        <v>256</v>
      </c>
      <c r="B247">
        <v>11</v>
      </c>
      <c r="C247">
        <v>11</v>
      </c>
      <c r="D247">
        <v>10</v>
      </c>
      <c r="E247">
        <v>9</v>
      </c>
      <c r="F247">
        <v>10</v>
      </c>
      <c r="G247">
        <v>10</v>
      </c>
      <c r="H247">
        <v>12</v>
      </c>
      <c r="I247">
        <v>10</v>
      </c>
      <c r="J247">
        <v>10</v>
      </c>
      <c r="K247">
        <v>12</v>
      </c>
      <c r="L247">
        <v>11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5" t="s">
        <v>258</v>
      </c>
      <c r="B249">
        <v>0</v>
      </c>
      <c r="C249">
        <v>2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5" t="s">
        <v>259</v>
      </c>
      <c r="B250">
        <v>1463</v>
      </c>
      <c r="C250">
        <v>1471</v>
      </c>
      <c r="D250">
        <v>1451</v>
      </c>
      <c r="E250">
        <v>1400</v>
      </c>
      <c r="F250">
        <v>1375</v>
      </c>
      <c r="G250">
        <v>1358</v>
      </c>
      <c r="H250">
        <v>1368</v>
      </c>
      <c r="I250">
        <v>1311</v>
      </c>
      <c r="J250">
        <v>1320</v>
      </c>
      <c r="K250">
        <v>1306</v>
      </c>
      <c r="L250">
        <v>1279</v>
      </c>
    </row>
    <row r="251" spans="1:12">
      <c r="A251" s="5" t="s">
        <v>260</v>
      </c>
      <c r="B251">
        <v>77</v>
      </c>
      <c r="C251">
        <v>75</v>
      </c>
      <c r="D251">
        <v>77</v>
      </c>
      <c r="E251">
        <v>79</v>
      </c>
      <c r="F251">
        <v>75</v>
      </c>
      <c r="G251">
        <v>70</v>
      </c>
      <c r="H251">
        <v>75</v>
      </c>
      <c r="I251">
        <v>76</v>
      </c>
      <c r="J251">
        <v>83</v>
      </c>
      <c r="K251">
        <v>81</v>
      </c>
      <c r="L251">
        <v>86</v>
      </c>
    </row>
    <row r="252" spans="1:12">
      <c r="A252" s="5" t="s">
        <v>261</v>
      </c>
      <c r="B252">
        <v>1383</v>
      </c>
      <c r="C252">
        <v>1392</v>
      </c>
      <c r="D252">
        <v>1370</v>
      </c>
      <c r="E252">
        <v>1315</v>
      </c>
      <c r="F252">
        <v>1296</v>
      </c>
      <c r="G252">
        <v>1285</v>
      </c>
      <c r="H252">
        <v>1290</v>
      </c>
      <c r="I252">
        <v>1232</v>
      </c>
      <c r="J252">
        <v>1234</v>
      </c>
      <c r="K252">
        <v>1215</v>
      </c>
      <c r="L252">
        <v>1183</v>
      </c>
    </row>
    <row r="253" spans="1:12">
      <c r="A253" s="5" t="s">
        <v>262</v>
      </c>
      <c r="B253">
        <v>3</v>
      </c>
      <c r="C253">
        <v>4</v>
      </c>
      <c r="D253">
        <v>4</v>
      </c>
      <c r="E253">
        <v>6</v>
      </c>
      <c r="F253">
        <v>4</v>
      </c>
      <c r="G253">
        <v>3</v>
      </c>
      <c r="H253">
        <v>3</v>
      </c>
      <c r="I253">
        <v>3</v>
      </c>
      <c r="J253">
        <v>3</v>
      </c>
      <c r="K253">
        <v>10</v>
      </c>
      <c r="L253">
        <v>10</v>
      </c>
    </row>
    <row r="254" spans="1:12">
      <c r="A254" s="6" t="s">
        <v>263</v>
      </c>
      <c r="B254">
        <v>3299</v>
      </c>
      <c r="C254">
        <v>3096</v>
      </c>
      <c r="D254">
        <v>2900</v>
      </c>
      <c r="E254">
        <v>2706</v>
      </c>
      <c r="F254">
        <v>2487</v>
      </c>
      <c r="G254">
        <v>2306</v>
      </c>
      <c r="H254">
        <v>2275</v>
      </c>
      <c r="I254">
        <v>2137</v>
      </c>
      <c r="J254">
        <v>2018</v>
      </c>
      <c r="K254">
        <v>1986</v>
      </c>
      <c r="L254">
        <v>1860</v>
      </c>
    </row>
    <row r="255" spans="1:12">
      <c r="A255" s="6" t="s">
        <v>264</v>
      </c>
      <c r="B255">
        <v>14</v>
      </c>
      <c r="C255">
        <v>8</v>
      </c>
      <c r="D255">
        <v>11</v>
      </c>
      <c r="E255">
        <v>9</v>
      </c>
      <c r="F255">
        <v>9</v>
      </c>
      <c r="G255">
        <v>10</v>
      </c>
      <c r="H255">
        <v>9</v>
      </c>
      <c r="I255">
        <v>8</v>
      </c>
      <c r="J255">
        <v>9</v>
      </c>
      <c r="K255">
        <v>15</v>
      </c>
      <c r="L255">
        <v>17</v>
      </c>
    </row>
    <row r="256" spans="1:12">
      <c r="A256" s="6" t="s">
        <v>265</v>
      </c>
      <c r="B256">
        <v>2590</v>
      </c>
      <c r="C256">
        <v>2424</v>
      </c>
      <c r="D256">
        <v>2275</v>
      </c>
      <c r="E256">
        <v>2131</v>
      </c>
      <c r="F256">
        <v>1963</v>
      </c>
      <c r="G256">
        <v>1804</v>
      </c>
      <c r="H256">
        <v>1662</v>
      </c>
      <c r="I256">
        <v>1482</v>
      </c>
      <c r="J256">
        <v>1349</v>
      </c>
      <c r="K256">
        <v>1237</v>
      </c>
      <c r="L256">
        <v>1000</v>
      </c>
    </row>
    <row r="257" spans="1:12">
      <c r="A257" s="6" t="s">
        <v>266</v>
      </c>
      <c r="B257">
        <v>695</v>
      </c>
      <c r="C257">
        <v>664</v>
      </c>
      <c r="D257">
        <v>614</v>
      </c>
      <c r="E257">
        <v>566</v>
      </c>
      <c r="F257">
        <v>515</v>
      </c>
      <c r="G257">
        <v>492</v>
      </c>
      <c r="H257">
        <v>604</v>
      </c>
      <c r="I257">
        <v>647</v>
      </c>
      <c r="J257">
        <v>660</v>
      </c>
      <c r="K257">
        <v>734</v>
      </c>
      <c r="L257">
        <v>843</v>
      </c>
    </row>
    <row r="258" spans="1:12">
      <c r="A258" s="7" t="s">
        <v>267</v>
      </c>
      <c r="B258">
        <v>3621</v>
      </c>
      <c r="C258">
        <v>3604</v>
      </c>
      <c r="D258">
        <v>3555</v>
      </c>
      <c r="E258">
        <v>3524</v>
      </c>
      <c r="F258">
        <v>3530</v>
      </c>
      <c r="G258">
        <v>3827</v>
      </c>
      <c r="H258">
        <v>3765</v>
      </c>
      <c r="I258">
        <v>3818</v>
      </c>
      <c r="J258">
        <v>3773</v>
      </c>
      <c r="K258">
        <v>3833</v>
      </c>
      <c r="L258">
        <v>3873</v>
      </c>
    </row>
    <row r="259" spans="1:12">
      <c r="A259" s="7" t="s">
        <v>268</v>
      </c>
      <c r="B259">
        <v>2276</v>
      </c>
      <c r="C259">
        <v>2242</v>
      </c>
      <c r="D259">
        <v>2234</v>
      </c>
      <c r="E259">
        <v>2252</v>
      </c>
      <c r="F259">
        <v>2289</v>
      </c>
      <c r="G259">
        <v>2621</v>
      </c>
      <c r="H259">
        <v>2585</v>
      </c>
      <c r="I259">
        <v>2681</v>
      </c>
      <c r="J259">
        <v>2649</v>
      </c>
      <c r="K259">
        <v>2672</v>
      </c>
      <c r="L259">
        <v>2728</v>
      </c>
    </row>
    <row r="260" spans="1:12">
      <c r="A260" s="7" t="s">
        <v>269</v>
      </c>
      <c r="B260">
        <v>1345</v>
      </c>
      <c r="C260">
        <v>1362</v>
      </c>
      <c r="D260">
        <v>1321</v>
      </c>
      <c r="E260">
        <v>1272</v>
      </c>
      <c r="F260">
        <v>1241</v>
      </c>
      <c r="G260">
        <v>1206</v>
      </c>
      <c r="H260">
        <v>1180</v>
      </c>
      <c r="I260">
        <v>1137</v>
      </c>
      <c r="J260">
        <v>1124</v>
      </c>
      <c r="K260">
        <v>1161</v>
      </c>
      <c r="L260">
        <v>1145</v>
      </c>
    </row>
    <row r="261" spans="1:12">
      <c r="A261" s="7" t="s">
        <v>270</v>
      </c>
      <c r="B261">
        <v>261</v>
      </c>
      <c r="C261">
        <v>232</v>
      </c>
      <c r="D261">
        <v>236</v>
      </c>
      <c r="E261">
        <v>222</v>
      </c>
      <c r="F261">
        <v>191</v>
      </c>
      <c r="G261">
        <v>178</v>
      </c>
      <c r="H261">
        <v>171</v>
      </c>
      <c r="I261">
        <v>180</v>
      </c>
      <c r="J261">
        <v>197</v>
      </c>
      <c r="K261">
        <v>200</v>
      </c>
      <c r="L261">
        <v>190</v>
      </c>
    </row>
    <row r="262" spans="1:12">
      <c r="A262" s="7" t="s">
        <v>271</v>
      </c>
      <c r="B262">
        <v>30</v>
      </c>
      <c r="C262">
        <v>25</v>
      </c>
      <c r="D262">
        <v>30</v>
      </c>
      <c r="E262">
        <v>29</v>
      </c>
      <c r="F262">
        <v>5</v>
      </c>
      <c r="G262">
        <v>4</v>
      </c>
      <c r="H262">
        <v>1</v>
      </c>
      <c r="I262">
        <v>2</v>
      </c>
      <c r="J262">
        <v>0</v>
      </c>
      <c r="K262">
        <v>0</v>
      </c>
      <c r="L262">
        <v>0</v>
      </c>
    </row>
    <row r="263" spans="1:12">
      <c r="A263" s="7" t="s">
        <v>272</v>
      </c>
      <c r="B263">
        <v>231</v>
      </c>
      <c r="C263">
        <v>207</v>
      </c>
      <c r="D263">
        <v>206</v>
      </c>
      <c r="E263">
        <v>193</v>
      </c>
      <c r="F263">
        <v>186</v>
      </c>
      <c r="G263">
        <v>174</v>
      </c>
      <c r="H263">
        <v>170</v>
      </c>
      <c r="I263">
        <v>178</v>
      </c>
      <c r="J263">
        <v>197</v>
      </c>
      <c r="K263">
        <v>200</v>
      </c>
      <c r="L263">
        <v>190</v>
      </c>
    </row>
    <row r="264" spans="1:12">
      <c r="A264" s="7" t="s">
        <v>273</v>
      </c>
      <c r="B264">
        <v>2054</v>
      </c>
      <c r="C264">
        <v>2046</v>
      </c>
      <c r="D264">
        <v>2064</v>
      </c>
      <c r="E264">
        <v>2105</v>
      </c>
      <c r="F264">
        <v>2144</v>
      </c>
      <c r="G264">
        <v>2233</v>
      </c>
      <c r="H264">
        <v>2276</v>
      </c>
      <c r="I264">
        <v>2441</v>
      </c>
      <c r="J264">
        <v>2485</v>
      </c>
      <c r="K264">
        <v>2504</v>
      </c>
      <c r="L264">
        <v>2571</v>
      </c>
    </row>
    <row r="265" spans="1:12">
      <c r="A265" s="7" t="s">
        <v>274</v>
      </c>
      <c r="B265">
        <v>1813</v>
      </c>
      <c r="C265">
        <v>1765</v>
      </c>
      <c r="D265">
        <v>1769</v>
      </c>
      <c r="E265">
        <v>1785</v>
      </c>
      <c r="F265">
        <v>1805</v>
      </c>
      <c r="G265">
        <v>1912</v>
      </c>
      <c r="H265">
        <v>2004</v>
      </c>
      <c r="I265">
        <v>2168</v>
      </c>
      <c r="J265">
        <v>2221</v>
      </c>
      <c r="K265">
        <v>2216</v>
      </c>
      <c r="L265">
        <v>2285</v>
      </c>
    </row>
    <row r="266" spans="1:12">
      <c r="A266" s="7" t="s">
        <v>275</v>
      </c>
      <c r="B266">
        <v>241</v>
      </c>
      <c r="C266">
        <v>281</v>
      </c>
      <c r="D266">
        <v>295</v>
      </c>
      <c r="E266">
        <v>320</v>
      </c>
      <c r="F266">
        <v>339</v>
      </c>
      <c r="G266">
        <v>321</v>
      </c>
      <c r="H266">
        <v>272</v>
      </c>
      <c r="I266">
        <v>273</v>
      </c>
      <c r="J266">
        <v>264</v>
      </c>
      <c r="K266">
        <v>288</v>
      </c>
      <c r="L266">
        <v>286</v>
      </c>
    </row>
    <row r="267" spans="1:12">
      <c r="A267" s="7" t="s">
        <v>276</v>
      </c>
      <c r="B267">
        <v>156</v>
      </c>
      <c r="C267">
        <v>144</v>
      </c>
      <c r="D267">
        <v>155</v>
      </c>
      <c r="E267">
        <v>155</v>
      </c>
      <c r="F267">
        <v>123</v>
      </c>
      <c r="G267">
        <v>131</v>
      </c>
      <c r="H267">
        <v>137</v>
      </c>
      <c r="I267">
        <v>141</v>
      </c>
      <c r="J267">
        <v>370</v>
      </c>
      <c r="K267">
        <v>372</v>
      </c>
      <c r="L267">
        <v>366</v>
      </c>
    </row>
    <row r="268" spans="1:12">
      <c r="A268" s="7" t="s">
        <v>277</v>
      </c>
      <c r="B268">
        <v>110</v>
      </c>
      <c r="C268">
        <v>103</v>
      </c>
      <c r="D268">
        <v>112</v>
      </c>
      <c r="E268">
        <v>102</v>
      </c>
      <c r="F268">
        <v>90</v>
      </c>
      <c r="G268">
        <v>87</v>
      </c>
      <c r="H268">
        <v>98</v>
      </c>
      <c r="I268">
        <v>95</v>
      </c>
      <c r="J268">
        <v>89</v>
      </c>
      <c r="K268">
        <v>77</v>
      </c>
      <c r="L268">
        <v>89</v>
      </c>
    </row>
    <row r="269" spans="1:12">
      <c r="A269" s="7" t="s">
        <v>278</v>
      </c>
      <c r="B269">
        <v>46</v>
      </c>
      <c r="C269">
        <v>41</v>
      </c>
      <c r="D269">
        <v>43</v>
      </c>
      <c r="E269">
        <v>53</v>
      </c>
      <c r="F269">
        <v>33</v>
      </c>
      <c r="G269">
        <v>44</v>
      </c>
      <c r="H269">
        <v>39</v>
      </c>
      <c r="I269">
        <v>46</v>
      </c>
      <c r="J269">
        <v>281</v>
      </c>
      <c r="K269">
        <v>295</v>
      </c>
      <c r="L269">
        <v>277</v>
      </c>
    </row>
    <row r="270" spans="1:12">
      <c r="A270" s="7" t="s">
        <v>279</v>
      </c>
      <c r="B270">
        <v>485</v>
      </c>
      <c r="C270">
        <v>478</v>
      </c>
      <c r="D270">
        <v>479</v>
      </c>
      <c r="E270">
        <v>455</v>
      </c>
      <c r="F270">
        <v>403</v>
      </c>
      <c r="G270">
        <v>367</v>
      </c>
      <c r="H270">
        <v>359</v>
      </c>
      <c r="I270">
        <v>407</v>
      </c>
      <c r="J270">
        <v>419</v>
      </c>
      <c r="K270">
        <v>437</v>
      </c>
      <c r="L270">
        <v>422</v>
      </c>
    </row>
    <row r="271" spans="1:12">
      <c r="A271" s="7" t="s">
        <v>280</v>
      </c>
      <c r="B271">
        <v>445</v>
      </c>
      <c r="C271">
        <v>438</v>
      </c>
      <c r="D271">
        <v>435</v>
      </c>
      <c r="E271">
        <v>413</v>
      </c>
      <c r="F271">
        <v>359</v>
      </c>
      <c r="G271">
        <v>325</v>
      </c>
      <c r="H271">
        <v>322</v>
      </c>
      <c r="I271">
        <v>368</v>
      </c>
      <c r="J271">
        <v>377</v>
      </c>
      <c r="K271">
        <v>393</v>
      </c>
      <c r="L271">
        <v>381</v>
      </c>
    </row>
    <row r="272" spans="1:12">
      <c r="A272" s="7" t="s">
        <v>281</v>
      </c>
      <c r="B272">
        <v>40</v>
      </c>
      <c r="C272">
        <v>40</v>
      </c>
      <c r="D272">
        <v>44</v>
      </c>
      <c r="E272">
        <v>42</v>
      </c>
      <c r="F272">
        <v>44</v>
      </c>
      <c r="G272">
        <v>42</v>
      </c>
      <c r="H272">
        <v>37</v>
      </c>
      <c r="I272">
        <v>39</v>
      </c>
      <c r="J272">
        <v>42</v>
      </c>
      <c r="K272">
        <v>44</v>
      </c>
      <c r="L272">
        <v>41</v>
      </c>
    </row>
    <row r="273" spans="1:12">
      <c r="A273" s="7" t="s">
        <v>282</v>
      </c>
      <c r="B273">
        <v>878</v>
      </c>
      <c r="C273">
        <v>841</v>
      </c>
      <c r="D273">
        <v>789</v>
      </c>
      <c r="E273">
        <v>710</v>
      </c>
      <c r="F273">
        <v>639</v>
      </c>
      <c r="G273">
        <v>603</v>
      </c>
      <c r="H273">
        <v>644</v>
      </c>
      <c r="I273">
        <v>682</v>
      </c>
      <c r="J273">
        <v>668</v>
      </c>
      <c r="K273">
        <v>649</v>
      </c>
      <c r="L273">
        <v>673</v>
      </c>
    </row>
    <row r="274" spans="1:12">
      <c r="A274" s="7" t="s">
        <v>283</v>
      </c>
      <c r="B274">
        <v>43</v>
      </c>
      <c r="C274">
        <v>39</v>
      </c>
      <c r="D274">
        <v>33</v>
      </c>
      <c r="E274">
        <v>30</v>
      </c>
      <c r="F274">
        <v>28</v>
      </c>
      <c r="G274">
        <v>31</v>
      </c>
      <c r="H274">
        <v>39</v>
      </c>
      <c r="I274">
        <v>38</v>
      </c>
      <c r="J274">
        <v>61</v>
      </c>
      <c r="K274">
        <v>21</v>
      </c>
      <c r="L274">
        <v>20</v>
      </c>
    </row>
    <row r="275" spans="1:12">
      <c r="A275" s="7" t="s">
        <v>284</v>
      </c>
      <c r="B275">
        <v>260</v>
      </c>
      <c r="C275">
        <v>265</v>
      </c>
      <c r="D275">
        <v>259</v>
      </c>
      <c r="E275">
        <v>237</v>
      </c>
      <c r="F275">
        <v>205</v>
      </c>
      <c r="G275">
        <v>208</v>
      </c>
      <c r="H275">
        <v>220</v>
      </c>
      <c r="I275">
        <v>240</v>
      </c>
      <c r="J275">
        <v>233</v>
      </c>
      <c r="K275">
        <v>257</v>
      </c>
      <c r="L275">
        <v>269</v>
      </c>
    </row>
    <row r="276" spans="1:12">
      <c r="A276" s="7" t="s">
        <v>285</v>
      </c>
      <c r="B276">
        <v>135</v>
      </c>
      <c r="C276">
        <v>126</v>
      </c>
      <c r="D276">
        <v>123</v>
      </c>
      <c r="E276">
        <v>118</v>
      </c>
      <c r="F276">
        <v>117</v>
      </c>
      <c r="G276">
        <v>107</v>
      </c>
      <c r="H276">
        <v>113</v>
      </c>
      <c r="I276">
        <v>117</v>
      </c>
      <c r="J276">
        <v>112</v>
      </c>
      <c r="K276">
        <v>101</v>
      </c>
      <c r="L276">
        <v>100</v>
      </c>
    </row>
    <row r="277" spans="1:12">
      <c r="A277" s="7" t="s">
        <v>286</v>
      </c>
      <c r="B277">
        <v>440</v>
      </c>
      <c r="C277">
        <v>411</v>
      </c>
      <c r="D277">
        <v>374</v>
      </c>
      <c r="E277">
        <v>325</v>
      </c>
      <c r="F277">
        <v>289</v>
      </c>
      <c r="G277">
        <v>257</v>
      </c>
      <c r="H277">
        <v>272</v>
      </c>
      <c r="I277">
        <v>287</v>
      </c>
      <c r="J277">
        <v>262</v>
      </c>
      <c r="K277">
        <v>270</v>
      </c>
      <c r="L277">
        <v>284</v>
      </c>
    </row>
    <row r="278" spans="1:12">
      <c r="A278" s="7" t="s">
        <v>287</v>
      </c>
      <c r="B278">
        <v>304</v>
      </c>
      <c r="C278">
        <v>293</v>
      </c>
      <c r="D278">
        <v>295</v>
      </c>
      <c r="E278">
        <v>278</v>
      </c>
      <c r="F278">
        <v>261</v>
      </c>
      <c r="G278">
        <v>249</v>
      </c>
      <c r="H278">
        <v>239</v>
      </c>
      <c r="I278">
        <v>239</v>
      </c>
      <c r="J278">
        <v>243</v>
      </c>
      <c r="K278">
        <v>253</v>
      </c>
      <c r="L278">
        <v>246</v>
      </c>
    </row>
    <row r="279" spans="1:12">
      <c r="A279" s="7" t="s">
        <v>288</v>
      </c>
      <c r="B279">
        <v>304</v>
      </c>
      <c r="C279">
        <v>293</v>
      </c>
      <c r="D279">
        <v>295</v>
      </c>
      <c r="E279">
        <v>278</v>
      </c>
      <c r="F279">
        <v>261</v>
      </c>
      <c r="G279">
        <v>249</v>
      </c>
      <c r="H279">
        <v>239</v>
      </c>
      <c r="I279">
        <v>239</v>
      </c>
      <c r="J279">
        <v>243</v>
      </c>
      <c r="K279">
        <v>253</v>
      </c>
      <c r="L279">
        <v>246</v>
      </c>
    </row>
    <row r="280" spans="1:12">
      <c r="A280" s="7" t="s">
        <v>289</v>
      </c>
      <c r="B280">
        <v>448</v>
      </c>
      <c r="C280">
        <v>455</v>
      </c>
      <c r="D280">
        <v>473</v>
      </c>
      <c r="E280">
        <v>495</v>
      </c>
      <c r="F280">
        <v>509</v>
      </c>
      <c r="G280">
        <v>526</v>
      </c>
      <c r="H280">
        <v>594</v>
      </c>
      <c r="I280">
        <v>629</v>
      </c>
      <c r="J280">
        <v>656</v>
      </c>
      <c r="K280">
        <v>660</v>
      </c>
      <c r="L280">
        <v>671</v>
      </c>
    </row>
    <row r="281" spans="1:12">
      <c r="A281" s="7" t="s">
        <v>290</v>
      </c>
      <c r="B281">
        <v>66</v>
      </c>
      <c r="C281">
        <v>51</v>
      </c>
      <c r="D281">
        <v>53</v>
      </c>
      <c r="E281">
        <v>44</v>
      </c>
      <c r="F281">
        <v>41</v>
      </c>
      <c r="G281">
        <v>38</v>
      </c>
      <c r="H281">
        <v>44</v>
      </c>
      <c r="I281">
        <v>41</v>
      </c>
      <c r="J281">
        <v>37</v>
      </c>
      <c r="K281">
        <v>38</v>
      </c>
      <c r="L281">
        <v>38</v>
      </c>
    </row>
    <row r="282" spans="1:12">
      <c r="A282" s="7" t="s">
        <v>291</v>
      </c>
      <c r="B282">
        <v>96</v>
      </c>
      <c r="C282">
        <v>92</v>
      </c>
      <c r="D282">
        <v>99</v>
      </c>
      <c r="E282">
        <v>105</v>
      </c>
      <c r="F282">
        <v>113</v>
      </c>
      <c r="G282">
        <v>113</v>
      </c>
      <c r="H282">
        <v>128</v>
      </c>
      <c r="I282">
        <v>142</v>
      </c>
      <c r="J282">
        <v>144</v>
      </c>
      <c r="K282">
        <v>171</v>
      </c>
      <c r="L282">
        <v>175</v>
      </c>
    </row>
    <row r="283" spans="1:12">
      <c r="A283" s="7" t="s">
        <v>292</v>
      </c>
      <c r="B283">
        <v>284</v>
      </c>
      <c r="C283">
        <v>310</v>
      </c>
      <c r="D283">
        <v>320</v>
      </c>
      <c r="E283">
        <v>345</v>
      </c>
      <c r="F283">
        <v>354</v>
      </c>
      <c r="G283">
        <v>372</v>
      </c>
      <c r="H283">
        <v>419</v>
      </c>
      <c r="I283">
        <v>444</v>
      </c>
      <c r="J283">
        <v>470</v>
      </c>
      <c r="K283">
        <v>451</v>
      </c>
      <c r="L283">
        <v>457</v>
      </c>
    </row>
    <row r="284" spans="1:12">
      <c r="A284" s="7" t="s">
        <v>293</v>
      </c>
      <c r="B284">
        <v>2</v>
      </c>
      <c r="C284">
        <v>2</v>
      </c>
      <c r="D284">
        <v>1</v>
      </c>
      <c r="E284">
        <v>1</v>
      </c>
      <c r="F284">
        <v>1</v>
      </c>
      <c r="G284">
        <v>3</v>
      </c>
      <c r="H284">
        <v>3</v>
      </c>
      <c r="I284">
        <v>2</v>
      </c>
      <c r="J284">
        <v>5</v>
      </c>
      <c r="K284">
        <v>0</v>
      </c>
      <c r="L284">
        <v>1</v>
      </c>
    </row>
    <row r="285" spans="1:12">
      <c r="A285" s="7" t="s">
        <v>294</v>
      </c>
      <c r="B285">
        <v>67</v>
      </c>
      <c r="C285">
        <v>60</v>
      </c>
      <c r="D285">
        <v>61</v>
      </c>
      <c r="E285">
        <v>55</v>
      </c>
      <c r="F285">
        <v>62</v>
      </c>
      <c r="G285">
        <v>61</v>
      </c>
      <c r="H285">
        <v>58</v>
      </c>
      <c r="I285">
        <v>59</v>
      </c>
      <c r="J285">
        <v>52</v>
      </c>
      <c r="K285">
        <v>57</v>
      </c>
      <c r="L285">
        <v>58</v>
      </c>
    </row>
    <row r="286" spans="1:12">
      <c r="A286" s="7" t="s">
        <v>295</v>
      </c>
      <c r="B286">
        <v>38</v>
      </c>
      <c r="C286">
        <v>32</v>
      </c>
      <c r="D286">
        <v>36</v>
      </c>
      <c r="E286">
        <v>29</v>
      </c>
      <c r="F286">
        <v>33</v>
      </c>
      <c r="G286">
        <v>36</v>
      </c>
      <c r="H286">
        <v>32</v>
      </c>
      <c r="I286">
        <v>31</v>
      </c>
      <c r="J286">
        <v>22</v>
      </c>
      <c r="K286">
        <v>27</v>
      </c>
      <c r="L286">
        <v>33</v>
      </c>
    </row>
    <row r="287" spans="1:12">
      <c r="A287" s="7" t="s">
        <v>296</v>
      </c>
      <c r="B287">
        <v>13</v>
      </c>
      <c r="C287">
        <v>15</v>
      </c>
      <c r="D287">
        <v>13</v>
      </c>
      <c r="E287">
        <v>16</v>
      </c>
      <c r="F287">
        <v>21</v>
      </c>
      <c r="G287">
        <v>22</v>
      </c>
      <c r="H287">
        <v>25</v>
      </c>
      <c r="I287">
        <v>23</v>
      </c>
      <c r="J287">
        <v>23</v>
      </c>
      <c r="K287">
        <v>9</v>
      </c>
      <c r="L287">
        <v>8</v>
      </c>
    </row>
    <row r="288" spans="1:12">
      <c r="A288" s="7" t="s">
        <v>297</v>
      </c>
      <c r="B288">
        <v>16</v>
      </c>
      <c r="C288">
        <v>13</v>
      </c>
      <c r="D288">
        <v>12</v>
      </c>
      <c r="E288">
        <v>10</v>
      </c>
      <c r="F288">
        <v>8</v>
      </c>
      <c r="G288">
        <v>3</v>
      </c>
      <c r="H288">
        <v>1</v>
      </c>
      <c r="I288">
        <v>5</v>
      </c>
      <c r="J288">
        <v>7</v>
      </c>
      <c r="K288">
        <v>21</v>
      </c>
      <c r="L288">
        <v>17</v>
      </c>
    </row>
    <row r="289" spans="1:12">
      <c r="A289" s="7" t="s">
        <v>298</v>
      </c>
      <c r="B289">
        <v>211</v>
      </c>
      <c r="C289">
        <v>207</v>
      </c>
      <c r="D289">
        <v>208</v>
      </c>
      <c r="E289">
        <v>212</v>
      </c>
      <c r="F289">
        <v>194</v>
      </c>
      <c r="G289">
        <v>192</v>
      </c>
      <c r="H289">
        <v>204</v>
      </c>
      <c r="I289">
        <v>197</v>
      </c>
      <c r="J289">
        <v>199</v>
      </c>
      <c r="K289">
        <v>195</v>
      </c>
      <c r="L289">
        <v>186</v>
      </c>
    </row>
    <row r="290" spans="1:12">
      <c r="A290" s="7" t="s">
        <v>299</v>
      </c>
      <c r="B290">
        <v>166</v>
      </c>
      <c r="C290">
        <v>169</v>
      </c>
      <c r="D290">
        <v>176</v>
      </c>
      <c r="E290">
        <v>178</v>
      </c>
      <c r="F290">
        <v>166</v>
      </c>
      <c r="G290">
        <v>163</v>
      </c>
      <c r="H290">
        <v>168</v>
      </c>
      <c r="I290">
        <v>164</v>
      </c>
      <c r="J290">
        <v>156</v>
      </c>
      <c r="K290">
        <v>166</v>
      </c>
      <c r="L290">
        <v>156</v>
      </c>
    </row>
    <row r="291" spans="1:12">
      <c r="A291" s="7" t="s">
        <v>300</v>
      </c>
      <c r="B291">
        <v>45</v>
      </c>
      <c r="C291">
        <v>38</v>
      </c>
      <c r="D291">
        <v>32</v>
      </c>
      <c r="E291">
        <v>34</v>
      </c>
      <c r="F291">
        <v>28</v>
      </c>
      <c r="G291">
        <v>29</v>
      </c>
      <c r="H291">
        <v>36</v>
      </c>
      <c r="I291">
        <v>33</v>
      </c>
      <c r="J291">
        <v>43</v>
      </c>
      <c r="K291">
        <v>29</v>
      </c>
      <c r="L291">
        <v>30</v>
      </c>
    </row>
    <row r="292" spans="1:12">
      <c r="A292" s="7" t="s">
        <v>301</v>
      </c>
      <c r="B292">
        <v>41</v>
      </c>
      <c r="C292">
        <v>44</v>
      </c>
      <c r="D292">
        <v>46</v>
      </c>
      <c r="E292">
        <v>44</v>
      </c>
      <c r="F292">
        <v>41</v>
      </c>
      <c r="G292">
        <v>35</v>
      </c>
      <c r="H292">
        <v>36</v>
      </c>
      <c r="I292">
        <v>37</v>
      </c>
      <c r="J292">
        <v>33</v>
      </c>
      <c r="K292">
        <v>34</v>
      </c>
      <c r="L292">
        <v>33</v>
      </c>
    </row>
    <row r="293" spans="1:12">
      <c r="A293" s="7" t="s">
        <v>302</v>
      </c>
      <c r="B293">
        <v>17</v>
      </c>
      <c r="C293">
        <v>24</v>
      </c>
      <c r="D293">
        <v>24</v>
      </c>
      <c r="E293">
        <v>24</v>
      </c>
      <c r="F293">
        <v>20</v>
      </c>
      <c r="G293">
        <v>15</v>
      </c>
      <c r="H293">
        <v>18</v>
      </c>
      <c r="I293">
        <v>21</v>
      </c>
      <c r="J293">
        <v>19</v>
      </c>
      <c r="K293">
        <v>21</v>
      </c>
      <c r="L293">
        <v>18</v>
      </c>
    </row>
    <row r="294" spans="1:12">
      <c r="A294" s="7" t="s">
        <v>303</v>
      </c>
      <c r="B294">
        <v>5</v>
      </c>
      <c r="C294">
        <v>4</v>
      </c>
      <c r="D294">
        <v>6</v>
      </c>
      <c r="E294">
        <v>4</v>
      </c>
      <c r="F294">
        <v>3</v>
      </c>
      <c r="G294">
        <v>2</v>
      </c>
      <c r="H294">
        <v>2</v>
      </c>
      <c r="I294">
        <v>1</v>
      </c>
      <c r="J294">
        <v>2</v>
      </c>
      <c r="K294">
        <v>2</v>
      </c>
      <c r="L294">
        <v>2</v>
      </c>
    </row>
    <row r="295" spans="1:12">
      <c r="A295" s="7" t="s">
        <v>304</v>
      </c>
      <c r="B295">
        <v>19</v>
      </c>
      <c r="C295">
        <v>16</v>
      </c>
      <c r="D295">
        <v>16</v>
      </c>
      <c r="E295">
        <v>16</v>
      </c>
      <c r="F295">
        <v>18</v>
      </c>
      <c r="G295">
        <v>18</v>
      </c>
      <c r="H295">
        <v>16</v>
      </c>
      <c r="I295">
        <v>15</v>
      </c>
      <c r="J295">
        <v>12</v>
      </c>
      <c r="K295">
        <v>11</v>
      </c>
      <c r="L295">
        <v>13</v>
      </c>
    </row>
    <row r="296" spans="1:12">
      <c r="A296" s="7" t="s">
        <v>305</v>
      </c>
      <c r="B296">
        <v>1087</v>
      </c>
      <c r="C296">
        <v>1056</v>
      </c>
      <c r="D296">
        <v>1001</v>
      </c>
      <c r="E296">
        <v>976</v>
      </c>
      <c r="F296">
        <v>944</v>
      </c>
      <c r="G296">
        <v>919</v>
      </c>
      <c r="H296">
        <v>905</v>
      </c>
      <c r="I296">
        <v>882</v>
      </c>
      <c r="J296">
        <v>889</v>
      </c>
      <c r="K296">
        <v>711</v>
      </c>
      <c r="L296">
        <v>715</v>
      </c>
    </row>
    <row r="297" spans="1:12">
      <c r="A297" s="7" t="s">
        <v>306</v>
      </c>
      <c r="B297">
        <v>25</v>
      </c>
      <c r="C297">
        <v>15</v>
      </c>
      <c r="D297">
        <v>10</v>
      </c>
      <c r="E297">
        <v>11</v>
      </c>
      <c r="F297">
        <v>11</v>
      </c>
      <c r="G297">
        <v>12</v>
      </c>
      <c r="H297">
        <v>11</v>
      </c>
      <c r="I297">
        <v>6</v>
      </c>
      <c r="J297">
        <v>9</v>
      </c>
      <c r="K297">
        <v>6</v>
      </c>
      <c r="L297">
        <v>6</v>
      </c>
    </row>
    <row r="298" spans="1:12">
      <c r="A298" s="7" t="s">
        <v>307</v>
      </c>
      <c r="B298">
        <v>824</v>
      </c>
      <c r="C298">
        <v>808</v>
      </c>
      <c r="D298">
        <v>773</v>
      </c>
      <c r="E298">
        <v>750</v>
      </c>
      <c r="F298">
        <v>728</v>
      </c>
      <c r="G298">
        <v>702</v>
      </c>
      <c r="H298">
        <v>685</v>
      </c>
      <c r="I298">
        <v>676</v>
      </c>
      <c r="J298">
        <v>672</v>
      </c>
      <c r="K298">
        <v>703</v>
      </c>
      <c r="L298">
        <v>705</v>
      </c>
    </row>
    <row r="299" spans="1:12">
      <c r="A299" s="7" t="s">
        <v>308</v>
      </c>
      <c r="B299">
        <v>238</v>
      </c>
      <c r="C299">
        <v>233</v>
      </c>
      <c r="D299">
        <v>218</v>
      </c>
      <c r="E299">
        <v>215</v>
      </c>
      <c r="F299">
        <v>205</v>
      </c>
      <c r="G299">
        <v>205</v>
      </c>
      <c r="H299">
        <v>209</v>
      </c>
      <c r="I299">
        <v>200</v>
      </c>
      <c r="J299">
        <v>208</v>
      </c>
      <c r="K299">
        <v>2</v>
      </c>
      <c r="L299">
        <v>4</v>
      </c>
    </row>
    <row r="300" spans="1:12">
      <c r="A300" s="7" t="s">
        <v>309</v>
      </c>
      <c r="B300">
        <v>1456</v>
      </c>
      <c r="C300">
        <v>1498</v>
      </c>
      <c r="D300">
        <v>1459</v>
      </c>
      <c r="E300">
        <v>1367</v>
      </c>
      <c r="F300">
        <v>1190</v>
      </c>
      <c r="G300">
        <v>1029</v>
      </c>
      <c r="H300">
        <v>1043</v>
      </c>
      <c r="I300">
        <v>1007</v>
      </c>
      <c r="J300">
        <v>849</v>
      </c>
      <c r="K300">
        <v>845</v>
      </c>
      <c r="L300">
        <v>805</v>
      </c>
    </row>
    <row r="301" spans="1:12">
      <c r="A301" s="7" t="s">
        <v>310</v>
      </c>
      <c r="B301">
        <v>162</v>
      </c>
      <c r="C301">
        <v>151</v>
      </c>
      <c r="D301">
        <v>143</v>
      </c>
      <c r="E301">
        <v>151</v>
      </c>
      <c r="F301">
        <v>139</v>
      </c>
      <c r="G301">
        <v>138</v>
      </c>
      <c r="H301">
        <v>158</v>
      </c>
      <c r="I301">
        <v>166</v>
      </c>
      <c r="J301">
        <v>171</v>
      </c>
      <c r="K301">
        <v>207</v>
      </c>
      <c r="L301">
        <v>203</v>
      </c>
    </row>
    <row r="302" spans="1:12">
      <c r="A302" s="7" t="s">
        <v>311</v>
      </c>
      <c r="B302">
        <v>4</v>
      </c>
      <c r="C302">
        <v>3</v>
      </c>
      <c r="D302">
        <v>2</v>
      </c>
      <c r="E302">
        <v>2</v>
      </c>
      <c r="F302">
        <v>2</v>
      </c>
      <c r="G302">
        <v>4</v>
      </c>
      <c r="H302">
        <v>3</v>
      </c>
      <c r="I302">
        <v>2</v>
      </c>
      <c r="J302">
        <v>2</v>
      </c>
      <c r="K302">
        <v>4</v>
      </c>
      <c r="L302">
        <v>5</v>
      </c>
    </row>
    <row r="303" spans="1:12">
      <c r="A303" s="7" t="s">
        <v>312</v>
      </c>
      <c r="B303">
        <v>104</v>
      </c>
      <c r="C303">
        <v>91</v>
      </c>
      <c r="D303">
        <v>92</v>
      </c>
      <c r="E303">
        <v>87</v>
      </c>
      <c r="F303">
        <v>81</v>
      </c>
      <c r="G303">
        <v>84</v>
      </c>
      <c r="H303">
        <v>74</v>
      </c>
      <c r="I303">
        <v>76</v>
      </c>
      <c r="J303">
        <v>73</v>
      </c>
      <c r="K303">
        <v>71</v>
      </c>
      <c r="L303">
        <v>66</v>
      </c>
    </row>
    <row r="304" spans="1:12">
      <c r="A304" s="7" t="s">
        <v>313</v>
      </c>
      <c r="B304">
        <v>1186</v>
      </c>
      <c r="C304">
        <v>1253</v>
      </c>
      <c r="D304">
        <v>1222</v>
      </c>
      <c r="E304">
        <v>1127</v>
      </c>
      <c r="F304">
        <v>968</v>
      </c>
      <c r="G304">
        <v>803</v>
      </c>
      <c r="H304">
        <v>808</v>
      </c>
      <c r="I304">
        <v>763</v>
      </c>
      <c r="J304">
        <v>603</v>
      </c>
      <c r="K304">
        <v>563</v>
      </c>
      <c r="L304">
        <v>531</v>
      </c>
    </row>
    <row r="305" spans="1:12">
      <c r="A305" s="8" t="s">
        <v>314</v>
      </c>
      <c r="B305">
        <v>2523</v>
      </c>
      <c r="C305">
        <v>2528</v>
      </c>
      <c r="D305">
        <v>2455</v>
      </c>
      <c r="E305">
        <v>2372</v>
      </c>
      <c r="F305">
        <v>2124</v>
      </c>
      <c r="G305">
        <v>1989</v>
      </c>
      <c r="H305">
        <v>2068</v>
      </c>
      <c r="I305">
        <v>1995</v>
      </c>
      <c r="J305">
        <v>1950</v>
      </c>
      <c r="K305">
        <v>1846</v>
      </c>
      <c r="L305">
        <v>1774</v>
      </c>
    </row>
    <row r="306" spans="1:12">
      <c r="A306" s="8" t="s">
        <v>315</v>
      </c>
      <c r="B306">
        <v>71</v>
      </c>
      <c r="C306">
        <v>83</v>
      </c>
      <c r="D306">
        <v>87</v>
      </c>
      <c r="E306">
        <v>83</v>
      </c>
      <c r="F306">
        <v>79</v>
      </c>
      <c r="G306">
        <v>77</v>
      </c>
      <c r="H306">
        <v>78</v>
      </c>
      <c r="I306">
        <v>80</v>
      </c>
      <c r="J306">
        <v>78</v>
      </c>
      <c r="K306">
        <v>70</v>
      </c>
      <c r="L306">
        <v>68</v>
      </c>
    </row>
    <row r="307" spans="1:12">
      <c r="A307" s="8" t="s">
        <v>316</v>
      </c>
      <c r="B307">
        <v>48</v>
      </c>
      <c r="C307">
        <v>42</v>
      </c>
      <c r="D307">
        <v>53</v>
      </c>
      <c r="E307">
        <v>44</v>
      </c>
      <c r="F307">
        <v>38</v>
      </c>
      <c r="G307">
        <v>33</v>
      </c>
      <c r="H307">
        <v>36</v>
      </c>
      <c r="I307">
        <v>47</v>
      </c>
      <c r="J307">
        <v>54</v>
      </c>
      <c r="K307">
        <v>71</v>
      </c>
      <c r="L307">
        <v>63</v>
      </c>
    </row>
    <row r="308" spans="1:12">
      <c r="A308" s="8" t="s">
        <v>317</v>
      </c>
      <c r="B308">
        <v>433</v>
      </c>
      <c r="C308">
        <v>464</v>
      </c>
      <c r="D308">
        <v>426</v>
      </c>
      <c r="E308">
        <v>441</v>
      </c>
      <c r="F308">
        <v>410</v>
      </c>
      <c r="G308">
        <v>398</v>
      </c>
      <c r="H308">
        <v>451</v>
      </c>
      <c r="I308">
        <v>429</v>
      </c>
      <c r="J308">
        <v>360</v>
      </c>
      <c r="K308">
        <v>463</v>
      </c>
      <c r="L308">
        <v>437</v>
      </c>
    </row>
    <row r="309" spans="1:12">
      <c r="A309" s="8" t="s">
        <v>318</v>
      </c>
      <c r="B309">
        <v>112</v>
      </c>
      <c r="C309">
        <v>109</v>
      </c>
      <c r="D309">
        <v>110</v>
      </c>
      <c r="E309">
        <v>98</v>
      </c>
      <c r="F309">
        <v>87</v>
      </c>
      <c r="G309">
        <v>97</v>
      </c>
      <c r="H309">
        <v>102</v>
      </c>
      <c r="I309">
        <v>88</v>
      </c>
      <c r="J309">
        <v>84</v>
      </c>
      <c r="K309">
        <v>87</v>
      </c>
      <c r="L309">
        <v>78</v>
      </c>
    </row>
    <row r="310" spans="1:12">
      <c r="A310" s="8" t="s">
        <v>319</v>
      </c>
      <c r="B310">
        <v>1844</v>
      </c>
      <c r="C310">
        <v>1811</v>
      </c>
      <c r="D310">
        <v>1762</v>
      </c>
      <c r="E310">
        <v>1692</v>
      </c>
      <c r="F310">
        <v>1499</v>
      </c>
      <c r="G310">
        <v>1375</v>
      </c>
      <c r="H310">
        <v>1395</v>
      </c>
      <c r="I310">
        <v>1345</v>
      </c>
      <c r="J310">
        <v>1367</v>
      </c>
      <c r="K310">
        <v>1149</v>
      </c>
      <c r="L310">
        <v>1121</v>
      </c>
    </row>
    <row r="311" spans="1:12">
      <c r="A311" s="8" t="s">
        <v>320</v>
      </c>
      <c r="B311">
        <v>15</v>
      </c>
      <c r="C311">
        <v>19</v>
      </c>
      <c r="D311">
        <v>17</v>
      </c>
      <c r="E311">
        <v>14</v>
      </c>
      <c r="F311">
        <v>11</v>
      </c>
      <c r="G311">
        <v>9</v>
      </c>
      <c r="H311">
        <v>6</v>
      </c>
      <c r="I311">
        <v>6</v>
      </c>
      <c r="J311">
        <v>7</v>
      </c>
      <c r="K311">
        <v>6</v>
      </c>
      <c r="L311">
        <v>7</v>
      </c>
    </row>
    <row r="312" spans="1:12">
      <c r="A312" s="8" t="s">
        <v>321</v>
      </c>
      <c r="B312">
        <v>2870</v>
      </c>
      <c r="C312">
        <v>2789</v>
      </c>
      <c r="D312">
        <v>2756</v>
      </c>
      <c r="E312">
        <v>2751</v>
      </c>
      <c r="F312">
        <v>2544</v>
      </c>
      <c r="G312">
        <v>2520</v>
      </c>
      <c r="H312">
        <v>2484</v>
      </c>
      <c r="I312">
        <v>2483</v>
      </c>
      <c r="J312">
        <v>2249</v>
      </c>
      <c r="K312">
        <v>2283</v>
      </c>
      <c r="L312">
        <v>2291</v>
      </c>
    </row>
    <row r="313" spans="1:12">
      <c r="A313" s="8" t="s">
        <v>322</v>
      </c>
      <c r="B313">
        <v>20</v>
      </c>
      <c r="C313">
        <v>20</v>
      </c>
      <c r="D313">
        <v>19</v>
      </c>
      <c r="E313">
        <v>22</v>
      </c>
      <c r="F313">
        <v>23</v>
      </c>
      <c r="G313">
        <v>23</v>
      </c>
      <c r="H313">
        <v>21</v>
      </c>
      <c r="I313">
        <v>21</v>
      </c>
      <c r="J313">
        <v>21</v>
      </c>
      <c r="K313">
        <v>17</v>
      </c>
      <c r="L313">
        <v>18</v>
      </c>
    </row>
    <row r="314" spans="1:12">
      <c r="A314" s="8" t="s">
        <v>323</v>
      </c>
      <c r="B314">
        <v>1462</v>
      </c>
      <c r="C314">
        <v>1410</v>
      </c>
      <c r="D314">
        <v>1383</v>
      </c>
      <c r="E314">
        <v>1364</v>
      </c>
      <c r="F314">
        <v>1357</v>
      </c>
      <c r="G314">
        <v>1385</v>
      </c>
      <c r="H314">
        <v>1385</v>
      </c>
      <c r="I314">
        <v>1433</v>
      </c>
      <c r="J314">
        <v>1440</v>
      </c>
      <c r="K314">
        <v>1432</v>
      </c>
      <c r="L314">
        <v>1452</v>
      </c>
    </row>
    <row r="315" spans="1:12">
      <c r="A315" s="8" t="s">
        <v>324</v>
      </c>
      <c r="B315">
        <v>1388</v>
      </c>
      <c r="C315">
        <v>1359</v>
      </c>
      <c r="D315">
        <v>1354</v>
      </c>
      <c r="E315">
        <v>1365</v>
      </c>
      <c r="F315">
        <v>1164</v>
      </c>
      <c r="G315">
        <v>1112</v>
      </c>
      <c r="H315">
        <v>1078</v>
      </c>
      <c r="I315">
        <v>1029</v>
      </c>
      <c r="J315">
        <v>788</v>
      </c>
      <c r="K315">
        <v>834</v>
      </c>
      <c r="L315">
        <v>821</v>
      </c>
    </row>
    <row r="316" spans="1:12">
      <c r="A316" s="8" t="s">
        <v>325</v>
      </c>
      <c r="B316">
        <v>205</v>
      </c>
      <c r="C316">
        <v>196</v>
      </c>
      <c r="D316">
        <v>198</v>
      </c>
      <c r="E316">
        <v>211</v>
      </c>
      <c r="F316">
        <v>209</v>
      </c>
      <c r="G316">
        <v>209</v>
      </c>
      <c r="H316">
        <v>213</v>
      </c>
      <c r="I316">
        <v>209</v>
      </c>
      <c r="J316">
        <v>215</v>
      </c>
      <c r="K316">
        <v>218</v>
      </c>
      <c r="L316">
        <v>213</v>
      </c>
    </row>
    <row r="317" spans="1:12">
      <c r="A317" s="8" t="s">
        <v>326</v>
      </c>
      <c r="B317">
        <v>69</v>
      </c>
      <c r="C317">
        <v>67</v>
      </c>
      <c r="D317">
        <v>59</v>
      </c>
      <c r="E317">
        <v>69</v>
      </c>
      <c r="F317">
        <v>71</v>
      </c>
      <c r="G317">
        <v>75</v>
      </c>
      <c r="H317">
        <v>77</v>
      </c>
      <c r="I317">
        <v>83</v>
      </c>
      <c r="J317">
        <v>86</v>
      </c>
      <c r="K317">
        <v>2</v>
      </c>
      <c r="L317">
        <v>1</v>
      </c>
    </row>
    <row r="318" spans="1:12">
      <c r="A318" s="8" t="s">
        <v>327</v>
      </c>
      <c r="B318">
        <v>10</v>
      </c>
      <c r="C318">
        <v>6</v>
      </c>
      <c r="D318">
        <v>7</v>
      </c>
      <c r="E318">
        <v>10</v>
      </c>
      <c r="F318">
        <v>9</v>
      </c>
      <c r="G318">
        <v>10</v>
      </c>
      <c r="H318">
        <v>7</v>
      </c>
      <c r="I318">
        <v>4</v>
      </c>
      <c r="J318">
        <v>4</v>
      </c>
      <c r="K318">
        <v>1</v>
      </c>
      <c r="L318">
        <v>2</v>
      </c>
    </row>
    <row r="319" spans="1:12">
      <c r="A319" s="8" t="s">
        <v>328</v>
      </c>
      <c r="B319">
        <v>119</v>
      </c>
      <c r="C319">
        <v>116</v>
      </c>
      <c r="D319">
        <v>126</v>
      </c>
      <c r="E319">
        <v>127</v>
      </c>
      <c r="F319">
        <v>125</v>
      </c>
      <c r="G319">
        <v>120</v>
      </c>
      <c r="H319">
        <v>125</v>
      </c>
      <c r="I319">
        <v>118</v>
      </c>
      <c r="J319">
        <v>120</v>
      </c>
      <c r="K319">
        <v>214</v>
      </c>
      <c r="L319">
        <v>209</v>
      </c>
    </row>
    <row r="320" spans="1:12">
      <c r="A320" s="8" t="s">
        <v>329</v>
      </c>
      <c r="B320">
        <v>7</v>
      </c>
      <c r="C320">
        <v>7</v>
      </c>
      <c r="D320">
        <v>6</v>
      </c>
      <c r="E320">
        <v>5</v>
      </c>
      <c r="F320">
        <v>4</v>
      </c>
      <c r="G320">
        <v>4</v>
      </c>
      <c r="H320">
        <v>4</v>
      </c>
      <c r="I320">
        <v>4</v>
      </c>
      <c r="J320">
        <v>5</v>
      </c>
      <c r="K320">
        <v>1</v>
      </c>
      <c r="L320">
        <v>1</v>
      </c>
    </row>
    <row r="321" spans="1:12">
      <c r="A321" s="8" t="s">
        <v>330</v>
      </c>
      <c r="B321">
        <v>145</v>
      </c>
      <c r="C321">
        <v>115</v>
      </c>
      <c r="D321">
        <v>121</v>
      </c>
      <c r="E321">
        <v>117</v>
      </c>
      <c r="F321">
        <v>116</v>
      </c>
      <c r="G321">
        <v>111</v>
      </c>
      <c r="H321">
        <v>108</v>
      </c>
      <c r="I321">
        <v>103</v>
      </c>
      <c r="J321">
        <v>90</v>
      </c>
      <c r="K321">
        <v>90</v>
      </c>
      <c r="L321">
        <v>91</v>
      </c>
    </row>
    <row r="322" spans="1:12">
      <c r="A322" s="8" t="s">
        <v>331</v>
      </c>
      <c r="B322">
        <v>96</v>
      </c>
      <c r="C322">
        <v>84</v>
      </c>
      <c r="D322">
        <v>92</v>
      </c>
      <c r="E322">
        <v>90</v>
      </c>
      <c r="F322">
        <v>91</v>
      </c>
      <c r="G322">
        <v>92</v>
      </c>
      <c r="H322">
        <v>95</v>
      </c>
      <c r="I322">
        <v>92</v>
      </c>
      <c r="J322">
        <v>73</v>
      </c>
      <c r="K322">
        <v>44</v>
      </c>
      <c r="L322">
        <v>40</v>
      </c>
    </row>
    <row r="323" spans="1:12">
      <c r="A323" s="8" t="s">
        <v>332</v>
      </c>
      <c r="B323">
        <v>49</v>
      </c>
      <c r="C323">
        <v>31</v>
      </c>
      <c r="D323">
        <v>29</v>
      </c>
      <c r="E323">
        <v>27</v>
      </c>
      <c r="F323">
        <v>25</v>
      </c>
      <c r="G323">
        <v>19</v>
      </c>
      <c r="H323">
        <v>13</v>
      </c>
      <c r="I323">
        <v>11</v>
      </c>
      <c r="J323">
        <v>17</v>
      </c>
      <c r="K323">
        <v>46</v>
      </c>
      <c r="L323">
        <v>51</v>
      </c>
    </row>
    <row r="324" spans="1:12">
      <c r="A324" s="9" t="s">
        <v>333</v>
      </c>
      <c r="B324">
        <v>810</v>
      </c>
      <c r="C324">
        <v>715</v>
      </c>
      <c r="D324">
        <v>656</v>
      </c>
      <c r="E324">
        <v>635</v>
      </c>
      <c r="F324">
        <v>592</v>
      </c>
      <c r="G324">
        <v>587</v>
      </c>
      <c r="H324">
        <v>577</v>
      </c>
      <c r="I324">
        <v>558</v>
      </c>
      <c r="J324">
        <v>525</v>
      </c>
      <c r="K324">
        <v>535</v>
      </c>
      <c r="L324">
        <v>491</v>
      </c>
    </row>
    <row r="325" spans="1:12">
      <c r="A325" s="9" t="s">
        <v>334</v>
      </c>
      <c r="B325">
        <v>810</v>
      </c>
      <c r="C325">
        <v>715</v>
      </c>
      <c r="D325">
        <v>656</v>
      </c>
      <c r="E325">
        <v>635</v>
      </c>
      <c r="F325">
        <v>592</v>
      </c>
      <c r="G325">
        <v>587</v>
      </c>
      <c r="H325">
        <v>577</v>
      </c>
      <c r="I325">
        <v>558</v>
      </c>
      <c r="J325">
        <v>525</v>
      </c>
      <c r="K325">
        <v>535</v>
      </c>
      <c r="L325">
        <v>491</v>
      </c>
    </row>
    <row r="326" spans="1:12">
      <c r="A326" s="9" t="s">
        <v>335</v>
      </c>
      <c r="B326">
        <v>79</v>
      </c>
      <c r="C326">
        <v>75</v>
      </c>
      <c r="D326">
        <v>76</v>
      </c>
      <c r="E326">
        <v>82</v>
      </c>
      <c r="F326">
        <v>87</v>
      </c>
      <c r="G326">
        <v>75</v>
      </c>
      <c r="H326">
        <v>75</v>
      </c>
      <c r="I326">
        <v>60</v>
      </c>
      <c r="J326">
        <v>54</v>
      </c>
      <c r="K326">
        <v>27</v>
      </c>
      <c r="L326">
        <v>31</v>
      </c>
    </row>
    <row r="327" spans="1:12">
      <c r="A327" s="9" t="s">
        <v>336</v>
      </c>
      <c r="B327">
        <v>79</v>
      </c>
      <c r="C327">
        <v>75</v>
      </c>
      <c r="D327">
        <v>76</v>
      </c>
      <c r="E327">
        <v>82</v>
      </c>
      <c r="F327">
        <v>87</v>
      </c>
      <c r="G327">
        <v>75</v>
      </c>
      <c r="H327">
        <v>75</v>
      </c>
      <c r="I327">
        <v>60</v>
      </c>
      <c r="J327">
        <v>54</v>
      </c>
      <c r="K327">
        <v>27</v>
      </c>
      <c r="L327">
        <v>31</v>
      </c>
    </row>
    <row r="328" spans="1:12">
      <c r="A328" s="9" t="s">
        <v>337</v>
      </c>
      <c r="B328">
        <v>331</v>
      </c>
      <c r="C328">
        <v>442</v>
      </c>
      <c r="D328">
        <v>509</v>
      </c>
      <c r="E328">
        <v>512</v>
      </c>
      <c r="F328">
        <v>536</v>
      </c>
      <c r="G328">
        <v>548</v>
      </c>
      <c r="H328">
        <v>568</v>
      </c>
      <c r="I328">
        <v>569</v>
      </c>
      <c r="J328">
        <v>588</v>
      </c>
      <c r="K328">
        <v>569</v>
      </c>
      <c r="L328">
        <v>545</v>
      </c>
    </row>
    <row r="329" spans="1:12">
      <c r="A329" s="9" t="s">
        <v>338</v>
      </c>
      <c r="B329">
        <v>331</v>
      </c>
      <c r="C329">
        <v>442</v>
      </c>
      <c r="D329">
        <v>509</v>
      </c>
      <c r="E329">
        <v>512</v>
      </c>
      <c r="F329">
        <v>536</v>
      </c>
      <c r="G329">
        <v>548</v>
      </c>
      <c r="H329">
        <v>568</v>
      </c>
      <c r="I329">
        <v>569</v>
      </c>
      <c r="J329">
        <v>588</v>
      </c>
      <c r="K329">
        <v>569</v>
      </c>
      <c r="L329">
        <v>545</v>
      </c>
    </row>
    <row r="330" spans="1:12">
      <c r="A330" s="9" t="s">
        <v>339</v>
      </c>
      <c r="B330">
        <v>821</v>
      </c>
      <c r="C330">
        <v>802</v>
      </c>
      <c r="D330">
        <v>812</v>
      </c>
      <c r="E330">
        <v>747</v>
      </c>
      <c r="F330">
        <v>709</v>
      </c>
      <c r="G330">
        <v>659</v>
      </c>
      <c r="H330">
        <v>665</v>
      </c>
      <c r="I330">
        <v>638</v>
      </c>
      <c r="J330">
        <v>608</v>
      </c>
      <c r="K330">
        <v>636</v>
      </c>
      <c r="L330">
        <v>620</v>
      </c>
    </row>
    <row r="331" spans="1:12">
      <c r="A331" s="9" t="s">
        <v>340</v>
      </c>
      <c r="B331">
        <v>597</v>
      </c>
      <c r="C331">
        <v>571</v>
      </c>
      <c r="D331">
        <v>578</v>
      </c>
      <c r="E331">
        <v>516</v>
      </c>
      <c r="F331">
        <v>477</v>
      </c>
      <c r="G331">
        <v>437</v>
      </c>
      <c r="H331">
        <v>426</v>
      </c>
      <c r="I331">
        <v>409</v>
      </c>
      <c r="J331">
        <v>380</v>
      </c>
      <c r="K331">
        <v>344</v>
      </c>
      <c r="L331">
        <v>331</v>
      </c>
    </row>
    <row r="332" spans="1:12">
      <c r="A332" s="9" t="s">
        <v>341</v>
      </c>
      <c r="B332">
        <v>224</v>
      </c>
      <c r="C332">
        <v>231</v>
      </c>
      <c r="D332">
        <v>234</v>
      </c>
      <c r="E332">
        <v>231</v>
      </c>
      <c r="F332">
        <v>232</v>
      </c>
      <c r="G332">
        <v>222</v>
      </c>
      <c r="H332">
        <v>239</v>
      </c>
      <c r="I332">
        <v>229</v>
      </c>
      <c r="J332">
        <v>228</v>
      </c>
      <c r="K332">
        <v>292</v>
      </c>
      <c r="L332">
        <v>289</v>
      </c>
    </row>
    <row r="333" spans="1:12">
      <c r="A333" s="9" t="s">
        <v>342</v>
      </c>
      <c r="B333">
        <v>769</v>
      </c>
      <c r="C333">
        <v>713</v>
      </c>
      <c r="D333">
        <v>669</v>
      </c>
      <c r="E333">
        <v>670</v>
      </c>
      <c r="F333">
        <v>664</v>
      </c>
      <c r="G333">
        <v>655</v>
      </c>
      <c r="H333">
        <v>669</v>
      </c>
      <c r="I333">
        <v>648</v>
      </c>
      <c r="J333">
        <v>617</v>
      </c>
      <c r="K333">
        <v>631</v>
      </c>
      <c r="L333">
        <v>605</v>
      </c>
    </row>
    <row r="334" spans="1:12">
      <c r="A334" s="9" t="s">
        <v>343</v>
      </c>
      <c r="B334">
        <v>115</v>
      </c>
      <c r="C334">
        <v>108</v>
      </c>
      <c r="D334">
        <v>104</v>
      </c>
      <c r="E334">
        <v>105</v>
      </c>
      <c r="F334">
        <v>112</v>
      </c>
      <c r="G334">
        <v>114</v>
      </c>
      <c r="H334">
        <v>117</v>
      </c>
      <c r="I334">
        <v>109</v>
      </c>
      <c r="J334">
        <v>103</v>
      </c>
      <c r="K334">
        <v>105</v>
      </c>
      <c r="L334">
        <v>104</v>
      </c>
    </row>
    <row r="335" spans="1:12">
      <c r="A335" s="9" t="s">
        <v>344</v>
      </c>
      <c r="B335">
        <v>11</v>
      </c>
      <c r="C335">
        <v>10</v>
      </c>
      <c r="D335">
        <v>10</v>
      </c>
      <c r="E335">
        <v>10</v>
      </c>
      <c r="F335">
        <v>10</v>
      </c>
      <c r="G335">
        <v>11</v>
      </c>
      <c r="H335">
        <v>11</v>
      </c>
      <c r="I335">
        <v>10</v>
      </c>
      <c r="J335">
        <v>9</v>
      </c>
      <c r="K335">
        <v>9</v>
      </c>
      <c r="L335">
        <v>8</v>
      </c>
    </row>
    <row r="336" spans="1:12">
      <c r="A336" s="9" t="s">
        <v>345</v>
      </c>
      <c r="B336">
        <v>643</v>
      </c>
      <c r="C336">
        <v>595</v>
      </c>
      <c r="D336">
        <v>555</v>
      </c>
      <c r="E336">
        <v>555</v>
      </c>
      <c r="F336">
        <v>542</v>
      </c>
      <c r="G336">
        <v>530</v>
      </c>
      <c r="H336">
        <v>541</v>
      </c>
      <c r="I336">
        <v>529</v>
      </c>
      <c r="J336">
        <v>505</v>
      </c>
      <c r="K336">
        <v>517</v>
      </c>
      <c r="L336">
        <v>493</v>
      </c>
    </row>
    <row r="337" spans="1:12">
      <c r="A337" s="9" t="s">
        <v>346</v>
      </c>
      <c r="B337">
        <v>725</v>
      </c>
      <c r="C337">
        <v>783</v>
      </c>
      <c r="D337">
        <v>828</v>
      </c>
      <c r="E337">
        <v>823</v>
      </c>
      <c r="F337">
        <v>754</v>
      </c>
      <c r="G337">
        <v>709</v>
      </c>
      <c r="H337">
        <v>724</v>
      </c>
      <c r="I337">
        <v>691</v>
      </c>
      <c r="J337">
        <v>679</v>
      </c>
      <c r="K337">
        <v>610</v>
      </c>
      <c r="L337">
        <v>588</v>
      </c>
    </row>
    <row r="338" spans="1:12">
      <c r="A338" s="9" t="s">
        <v>347</v>
      </c>
      <c r="B338">
        <v>160</v>
      </c>
      <c r="C338">
        <v>179</v>
      </c>
      <c r="D338">
        <v>192</v>
      </c>
      <c r="E338">
        <v>198</v>
      </c>
      <c r="F338">
        <v>175</v>
      </c>
      <c r="G338">
        <v>159</v>
      </c>
      <c r="H338">
        <v>156</v>
      </c>
      <c r="I338">
        <v>158</v>
      </c>
      <c r="J338">
        <v>161</v>
      </c>
      <c r="K338">
        <v>92</v>
      </c>
      <c r="L338">
        <v>82</v>
      </c>
    </row>
    <row r="339" spans="1:12">
      <c r="A339" s="9" t="s">
        <v>348</v>
      </c>
      <c r="B339">
        <v>565</v>
      </c>
      <c r="C339">
        <v>604</v>
      </c>
      <c r="D339">
        <v>636</v>
      </c>
      <c r="E339">
        <v>625</v>
      </c>
      <c r="F339">
        <v>579</v>
      </c>
      <c r="G339">
        <v>550</v>
      </c>
      <c r="H339">
        <v>568</v>
      </c>
      <c r="I339">
        <v>533</v>
      </c>
      <c r="J339">
        <v>518</v>
      </c>
      <c r="K339">
        <v>518</v>
      </c>
      <c r="L339">
        <v>506</v>
      </c>
    </row>
    <row r="340" spans="1:12">
      <c r="A340" s="9" t="s">
        <v>349</v>
      </c>
      <c r="B340">
        <v>3181</v>
      </c>
      <c r="C340">
        <v>3146</v>
      </c>
      <c r="D340">
        <v>3082</v>
      </c>
      <c r="E340">
        <v>3019</v>
      </c>
      <c r="F340">
        <v>2926</v>
      </c>
      <c r="G340">
        <v>2694</v>
      </c>
      <c r="H340">
        <v>2745</v>
      </c>
      <c r="I340">
        <v>2869</v>
      </c>
      <c r="J340">
        <v>2866</v>
      </c>
      <c r="K340">
        <v>2912</v>
      </c>
      <c r="L340">
        <v>2868</v>
      </c>
    </row>
    <row r="341" spans="1:12">
      <c r="A341" s="9" t="s">
        <v>350</v>
      </c>
      <c r="B341">
        <v>3181</v>
      </c>
      <c r="C341">
        <v>3146</v>
      </c>
      <c r="D341">
        <v>3082</v>
      </c>
      <c r="E341">
        <v>3019</v>
      </c>
      <c r="F341">
        <v>2926</v>
      </c>
      <c r="G341">
        <v>2694</v>
      </c>
      <c r="H341">
        <v>2745</v>
      </c>
      <c r="I341">
        <v>2869</v>
      </c>
      <c r="J341">
        <v>2866</v>
      </c>
      <c r="K341">
        <v>2912</v>
      </c>
      <c r="L341">
        <v>2868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3" zoomScale="60" zoomScaleNormal="60" workbookViewId="0">
      <selection activeCell="N29" sqref="N29"/>
    </sheetView>
  </sheetViews>
  <sheetFormatPr baseColWidth="10" defaultColWidth="10.85546875" defaultRowHeight="12.75"/>
  <cols>
    <col min="1" max="1" width="139.42578125" customWidth="1"/>
    <col min="2" max="2" width="5.28515625" customWidth="1"/>
    <col min="3" max="4" width="6.28515625" customWidth="1"/>
    <col min="5" max="5" width="6" customWidth="1"/>
    <col min="6" max="12" width="6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364</v>
      </c>
    </row>
    <row r="8" spans="1:24">
      <c r="A8" t="s">
        <v>4</v>
      </c>
      <c r="B8">
        <v>96638</v>
      </c>
      <c r="C8">
        <v>93067</v>
      </c>
      <c r="D8">
        <v>89341</v>
      </c>
      <c r="E8">
        <v>87111</v>
      </c>
      <c r="F8">
        <v>84270</v>
      </c>
      <c r="G8">
        <v>85044</v>
      </c>
      <c r="H8">
        <v>85372</v>
      </c>
      <c r="I8">
        <v>87461</v>
      </c>
      <c r="J8">
        <v>89562</v>
      </c>
      <c r="K8">
        <v>91826</v>
      </c>
      <c r="L8">
        <v>93335</v>
      </c>
      <c r="N8">
        <f t="shared" ref="N8:X8" si="0">B8</f>
        <v>96638</v>
      </c>
      <c r="O8">
        <f t="shared" si="0"/>
        <v>93067</v>
      </c>
      <c r="P8">
        <f t="shared" si="0"/>
        <v>89341</v>
      </c>
      <c r="Q8">
        <f t="shared" si="0"/>
        <v>87111</v>
      </c>
      <c r="R8">
        <f t="shared" si="0"/>
        <v>84270</v>
      </c>
      <c r="S8">
        <f t="shared" si="0"/>
        <v>85044</v>
      </c>
      <c r="T8">
        <f t="shared" si="0"/>
        <v>85372</v>
      </c>
      <c r="U8">
        <f t="shared" si="0"/>
        <v>87461</v>
      </c>
      <c r="V8">
        <f t="shared" si="0"/>
        <v>89562</v>
      </c>
      <c r="W8">
        <f t="shared" si="0"/>
        <v>91826</v>
      </c>
      <c r="X8">
        <f t="shared" si="0"/>
        <v>93335</v>
      </c>
    </row>
    <row r="9" spans="1:24">
      <c r="A9" s="1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  <c r="M9" s="1" t="s">
        <v>6</v>
      </c>
      <c r="N9">
        <f t="shared" ref="N9:X9" si="1">SUM(B9:B156)</f>
        <v>9754</v>
      </c>
      <c r="O9">
        <f t="shared" si="1"/>
        <v>9160</v>
      </c>
      <c r="P9">
        <f t="shared" si="1"/>
        <v>8840</v>
      </c>
      <c r="Q9">
        <f t="shared" si="1"/>
        <v>8826</v>
      </c>
      <c r="R9">
        <f t="shared" si="1"/>
        <v>8816</v>
      </c>
      <c r="S9">
        <f t="shared" si="1"/>
        <v>9102</v>
      </c>
      <c r="T9">
        <f t="shared" si="1"/>
        <v>9208</v>
      </c>
      <c r="U9">
        <f t="shared" si="1"/>
        <v>9478</v>
      </c>
      <c r="V9">
        <f t="shared" si="1"/>
        <v>10160</v>
      </c>
      <c r="W9">
        <f t="shared" si="1"/>
        <v>11128</v>
      </c>
      <c r="X9">
        <f t="shared" si="1"/>
        <v>10976</v>
      </c>
    </row>
    <row r="10" spans="1:24">
      <c r="A10" s="1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1</v>
      </c>
      <c r="L10">
        <v>1</v>
      </c>
      <c r="M10" s="2" t="s">
        <v>8</v>
      </c>
      <c r="N10">
        <f t="shared" ref="N10:X10" si="2">SUM(B157:B168)</f>
        <v>33004</v>
      </c>
      <c r="O10">
        <f t="shared" si="2"/>
        <v>30918</v>
      </c>
      <c r="P10">
        <f t="shared" si="2"/>
        <v>29978</v>
      </c>
      <c r="Q10">
        <f t="shared" si="2"/>
        <v>28970</v>
      </c>
      <c r="R10">
        <f t="shared" si="2"/>
        <v>28040</v>
      </c>
      <c r="S10">
        <f t="shared" si="2"/>
        <v>29052</v>
      </c>
      <c r="T10">
        <f t="shared" si="2"/>
        <v>30252</v>
      </c>
      <c r="U10">
        <f t="shared" si="2"/>
        <v>32142</v>
      </c>
      <c r="V10">
        <f t="shared" si="2"/>
        <v>34058</v>
      </c>
      <c r="W10">
        <f t="shared" si="2"/>
        <v>37150</v>
      </c>
      <c r="X10">
        <f t="shared" si="2"/>
        <v>40718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63296</v>
      </c>
      <c r="O11">
        <f t="shared" si="3"/>
        <v>62504</v>
      </c>
      <c r="P11">
        <f t="shared" si="3"/>
        <v>61214</v>
      </c>
      <c r="Q11">
        <f t="shared" si="3"/>
        <v>61288</v>
      </c>
      <c r="R11">
        <f t="shared" si="3"/>
        <v>61134</v>
      </c>
      <c r="S11">
        <f t="shared" si="3"/>
        <v>62458</v>
      </c>
      <c r="T11">
        <f t="shared" si="3"/>
        <v>63266</v>
      </c>
      <c r="U11">
        <f t="shared" si="3"/>
        <v>64114</v>
      </c>
      <c r="V11">
        <f t="shared" si="3"/>
        <v>66066</v>
      </c>
      <c r="W11">
        <f t="shared" si="3"/>
        <v>68222</v>
      </c>
      <c r="X11">
        <f t="shared" si="3"/>
        <v>69078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3098</v>
      </c>
      <c r="O12">
        <f t="shared" si="4"/>
        <v>2932</v>
      </c>
      <c r="P12">
        <f t="shared" si="4"/>
        <v>2846</v>
      </c>
      <c r="Q12">
        <f t="shared" si="4"/>
        <v>2806</v>
      </c>
      <c r="R12">
        <f t="shared" si="4"/>
        <v>2566</v>
      </c>
      <c r="S12">
        <f t="shared" si="4"/>
        <v>2488</v>
      </c>
      <c r="T12">
        <f t="shared" si="4"/>
        <v>2510</v>
      </c>
      <c r="U12">
        <f t="shared" si="4"/>
        <v>2446</v>
      </c>
      <c r="V12">
        <f t="shared" si="4"/>
        <v>2458</v>
      </c>
      <c r="W12">
        <f t="shared" si="4"/>
        <v>2356</v>
      </c>
      <c r="X12">
        <f t="shared" si="4"/>
        <v>2286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3556</v>
      </c>
      <c r="O13">
        <f t="shared" si="5"/>
        <v>3524</v>
      </c>
      <c r="P13">
        <f t="shared" si="5"/>
        <v>3446</v>
      </c>
      <c r="Q13">
        <f t="shared" si="5"/>
        <v>3254</v>
      </c>
      <c r="R13">
        <f t="shared" si="5"/>
        <v>3204</v>
      </c>
      <c r="S13">
        <f t="shared" si="5"/>
        <v>3414</v>
      </c>
      <c r="T13">
        <f t="shared" si="5"/>
        <v>3390</v>
      </c>
      <c r="U13">
        <f t="shared" si="5"/>
        <v>3404</v>
      </c>
      <c r="V13">
        <f t="shared" si="5"/>
        <v>3520</v>
      </c>
      <c r="W13">
        <f t="shared" si="5"/>
        <v>3474</v>
      </c>
      <c r="X13">
        <f t="shared" si="5"/>
        <v>3440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13744</v>
      </c>
      <c r="O14">
        <f t="shared" si="6"/>
        <v>12724</v>
      </c>
      <c r="P14">
        <f t="shared" si="6"/>
        <v>11430</v>
      </c>
      <c r="Q14">
        <f t="shared" si="6"/>
        <v>10418</v>
      </c>
      <c r="R14">
        <f t="shared" si="6"/>
        <v>9390</v>
      </c>
      <c r="S14">
        <f t="shared" si="6"/>
        <v>8746</v>
      </c>
      <c r="T14">
        <f t="shared" si="6"/>
        <v>8594</v>
      </c>
      <c r="U14">
        <f t="shared" si="6"/>
        <v>8268</v>
      </c>
      <c r="V14">
        <f t="shared" si="6"/>
        <v>8006</v>
      </c>
      <c r="W14">
        <f t="shared" si="6"/>
        <v>7972</v>
      </c>
      <c r="X14">
        <f t="shared" si="6"/>
        <v>7550</v>
      </c>
    </row>
    <row r="15" spans="1:2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7">SUM(B258:B304)</f>
        <v>37582</v>
      </c>
      <c r="O15">
        <f t="shared" si="7"/>
        <v>35978</v>
      </c>
      <c r="P15">
        <f t="shared" si="7"/>
        <v>34094</v>
      </c>
      <c r="Q15">
        <f t="shared" si="7"/>
        <v>32888</v>
      </c>
      <c r="R15">
        <f t="shared" si="7"/>
        <v>31480</v>
      </c>
      <c r="S15">
        <f t="shared" si="7"/>
        <v>31262</v>
      </c>
      <c r="T15">
        <f t="shared" si="7"/>
        <v>30350</v>
      </c>
      <c r="U15">
        <f t="shared" si="7"/>
        <v>31662</v>
      </c>
      <c r="V15">
        <f t="shared" si="7"/>
        <v>31960</v>
      </c>
      <c r="W15">
        <f t="shared" si="7"/>
        <v>30608</v>
      </c>
      <c r="X15">
        <f t="shared" si="7"/>
        <v>30772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13142</v>
      </c>
      <c r="O16">
        <f t="shared" si="8"/>
        <v>12742</v>
      </c>
      <c r="P16">
        <f t="shared" si="8"/>
        <v>12056</v>
      </c>
      <c r="Q16">
        <f t="shared" si="8"/>
        <v>11712</v>
      </c>
      <c r="R16">
        <f t="shared" si="8"/>
        <v>10844</v>
      </c>
      <c r="S16">
        <f t="shared" si="8"/>
        <v>10892</v>
      </c>
      <c r="T16">
        <f t="shared" si="8"/>
        <v>10680</v>
      </c>
      <c r="U16">
        <f t="shared" si="8"/>
        <v>10786</v>
      </c>
      <c r="V16">
        <f t="shared" si="8"/>
        <v>10078</v>
      </c>
      <c r="W16">
        <f t="shared" si="8"/>
        <v>9824</v>
      </c>
      <c r="X16">
        <f t="shared" si="8"/>
        <v>9374</v>
      </c>
    </row>
    <row r="17" spans="1:2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9">SUM(B324:B341)</f>
        <v>16100</v>
      </c>
      <c r="O17">
        <f t="shared" si="9"/>
        <v>15652</v>
      </c>
      <c r="P17">
        <f t="shared" si="9"/>
        <v>14778</v>
      </c>
      <c r="Q17">
        <f t="shared" si="9"/>
        <v>14060</v>
      </c>
      <c r="R17">
        <f t="shared" si="9"/>
        <v>13066</v>
      </c>
      <c r="S17">
        <f t="shared" si="9"/>
        <v>12674</v>
      </c>
      <c r="T17">
        <f t="shared" si="9"/>
        <v>12494</v>
      </c>
      <c r="U17">
        <f t="shared" si="9"/>
        <v>12622</v>
      </c>
      <c r="V17">
        <f t="shared" si="9"/>
        <v>12818</v>
      </c>
      <c r="W17">
        <f t="shared" si="9"/>
        <v>12918</v>
      </c>
      <c r="X17">
        <f t="shared" si="9"/>
        <v>12476</v>
      </c>
    </row>
    <row r="18" spans="1:24">
      <c r="A18" s="1" t="s">
        <v>23</v>
      </c>
      <c r="B18">
        <v>59</v>
      </c>
      <c r="C18">
        <v>56</v>
      </c>
      <c r="D18">
        <v>49</v>
      </c>
      <c r="E18">
        <v>52</v>
      </c>
      <c r="F18">
        <v>50</v>
      </c>
      <c r="G18">
        <v>55</v>
      </c>
      <c r="H18">
        <v>56</v>
      </c>
      <c r="I18">
        <v>55</v>
      </c>
      <c r="J18">
        <v>62</v>
      </c>
      <c r="K18">
        <v>67</v>
      </c>
      <c r="L18">
        <v>69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53</v>
      </c>
      <c r="C19">
        <v>50</v>
      </c>
      <c r="D19">
        <v>43</v>
      </c>
      <c r="E19">
        <v>47</v>
      </c>
      <c r="F19">
        <v>45</v>
      </c>
      <c r="G19">
        <v>48</v>
      </c>
      <c r="H19">
        <v>50</v>
      </c>
      <c r="I19">
        <v>50</v>
      </c>
      <c r="J19">
        <v>55</v>
      </c>
      <c r="K19">
        <v>62</v>
      </c>
      <c r="L19">
        <v>64</v>
      </c>
      <c r="M19" s="1" t="s">
        <v>6</v>
      </c>
      <c r="N19">
        <f t="shared" ref="N19:N27" si="10">X9</f>
        <v>10976</v>
      </c>
      <c r="O19">
        <f t="shared" ref="O19:O27" si="11">W9</f>
        <v>11128</v>
      </c>
      <c r="P19">
        <f t="shared" ref="P19:P27" si="12">V9</f>
        <v>10160</v>
      </c>
      <c r="Q19">
        <f t="shared" ref="Q19:Q27" si="13">U9</f>
        <v>9478</v>
      </c>
      <c r="R19">
        <f t="shared" ref="R19:R27" si="14">T9</f>
        <v>9208</v>
      </c>
      <c r="S19">
        <f t="shared" ref="S19:S27" si="15">S9</f>
        <v>9102</v>
      </c>
      <c r="T19">
        <f t="shared" ref="T19:T27" si="16">R9</f>
        <v>8816</v>
      </c>
      <c r="U19">
        <f t="shared" ref="U19:U27" si="17">Q9</f>
        <v>8826</v>
      </c>
      <c r="V19">
        <f t="shared" ref="V19:V27" si="18">P9</f>
        <v>8840</v>
      </c>
      <c r="W19">
        <f t="shared" ref="W19:W27" si="19">O9</f>
        <v>9160</v>
      </c>
    </row>
    <row r="20" spans="1:24">
      <c r="A20" s="1" t="s">
        <v>25</v>
      </c>
      <c r="B20">
        <v>6</v>
      </c>
      <c r="C20">
        <v>6</v>
      </c>
      <c r="D20">
        <v>6</v>
      </c>
      <c r="E20">
        <v>5</v>
      </c>
      <c r="F20">
        <v>5</v>
      </c>
      <c r="G20">
        <v>7</v>
      </c>
      <c r="H20">
        <v>6</v>
      </c>
      <c r="I20">
        <v>5</v>
      </c>
      <c r="J20">
        <v>7</v>
      </c>
      <c r="K20">
        <v>5</v>
      </c>
      <c r="L20">
        <v>5</v>
      </c>
      <c r="M20" s="2" t="s">
        <v>8</v>
      </c>
      <c r="N20">
        <f t="shared" si="10"/>
        <v>40718</v>
      </c>
      <c r="O20">
        <f t="shared" si="11"/>
        <v>37150</v>
      </c>
      <c r="P20">
        <f t="shared" si="12"/>
        <v>34058</v>
      </c>
      <c r="Q20">
        <f t="shared" si="13"/>
        <v>32142</v>
      </c>
      <c r="R20">
        <f t="shared" si="14"/>
        <v>30252</v>
      </c>
      <c r="S20">
        <f t="shared" si="15"/>
        <v>29052</v>
      </c>
      <c r="T20">
        <f t="shared" si="16"/>
        <v>28040</v>
      </c>
      <c r="U20">
        <f t="shared" si="17"/>
        <v>28970</v>
      </c>
      <c r="V20">
        <f t="shared" si="18"/>
        <v>29978</v>
      </c>
      <c r="W20">
        <f t="shared" si="19"/>
        <v>30918</v>
      </c>
    </row>
    <row r="21" spans="1:24">
      <c r="A21" s="1" t="s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3" t="s">
        <v>10</v>
      </c>
      <c r="N21">
        <f t="shared" si="10"/>
        <v>69078</v>
      </c>
      <c r="O21">
        <f t="shared" si="11"/>
        <v>68222</v>
      </c>
      <c r="P21">
        <f t="shared" si="12"/>
        <v>66066</v>
      </c>
      <c r="Q21">
        <f t="shared" si="13"/>
        <v>64114</v>
      </c>
      <c r="R21">
        <f t="shared" si="14"/>
        <v>63266</v>
      </c>
      <c r="S21">
        <f t="shared" si="15"/>
        <v>62458</v>
      </c>
      <c r="T21">
        <f t="shared" si="16"/>
        <v>61134</v>
      </c>
      <c r="U21">
        <f t="shared" si="17"/>
        <v>61288</v>
      </c>
      <c r="V21">
        <f t="shared" si="18"/>
        <v>61214</v>
      </c>
      <c r="W21">
        <f t="shared" si="19"/>
        <v>62504</v>
      </c>
    </row>
    <row r="22" spans="1:24">
      <c r="A22" s="1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4" t="s">
        <v>12</v>
      </c>
      <c r="N22">
        <f t="shared" si="10"/>
        <v>2286</v>
      </c>
      <c r="O22">
        <f t="shared" si="11"/>
        <v>2356</v>
      </c>
      <c r="P22">
        <f t="shared" si="12"/>
        <v>2458</v>
      </c>
      <c r="Q22">
        <f t="shared" si="13"/>
        <v>2446</v>
      </c>
      <c r="R22">
        <f t="shared" si="14"/>
        <v>2510</v>
      </c>
      <c r="S22">
        <f t="shared" si="15"/>
        <v>2488</v>
      </c>
      <c r="T22">
        <f t="shared" si="16"/>
        <v>2566</v>
      </c>
      <c r="U22">
        <f t="shared" si="17"/>
        <v>2806</v>
      </c>
      <c r="V22">
        <f t="shared" si="18"/>
        <v>2846</v>
      </c>
      <c r="W22">
        <f t="shared" si="19"/>
        <v>2932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3440</v>
      </c>
      <c r="O23">
        <f t="shared" si="11"/>
        <v>3474</v>
      </c>
      <c r="P23">
        <f t="shared" si="12"/>
        <v>3520</v>
      </c>
      <c r="Q23">
        <f t="shared" si="13"/>
        <v>3404</v>
      </c>
      <c r="R23">
        <f t="shared" si="14"/>
        <v>3390</v>
      </c>
      <c r="S23">
        <f t="shared" si="15"/>
        <v>3414</v>
      </c>
      <c r="T23">
        <f t="shared" si="16"/>
        <v>3204</v>
      </c>
      <c r="U23">
        <f t="shared" si="17"/>
        <v>3254</v>
      </c>
      <c r="V23">
        <f t="shared" si="18"/>
        <v>3446</v>
      </c>
      <c r="W23">
        <f t="shared" si="19"/>
        <v>3524</v>
      </c>
    </row>
    <row r="24" spans="1:24">
      <c r="A24" s="1" t="s">
        <v>29</v>
      </c>
      <c r="B24">
        <v>458</v>
      </c>
      <c r="C24">
        <v>396</v>
      </c>
      <c r="D24">
        <v>378</v>
      </c>
      <c r="E24">
        <v>377</v>
      </c>
      <c r="F24">
        <v>387</v>
      </c>
      <c r="G24">
        <v>395</v>
      </c>
      <c r="H24">
        <v>393</v>
      </c>
      <c r="I24">
        <v>415</v>
      </c>
      <c r="J24">
        <v>448</v>
      </c>
      <c r="K24">
        <v>435</v>
      </c>
      <c r="L24">
        <v>445</v>
      </c>
      <c r="M24" s="6" t="s">
        <v>16</v>
      </c>
      <c r="N24">
        <f t="shared" si="10"/>
        <v>7550</v>
      </c>
      <c r="O24">
        <f t="shared" si="11"/>
        <v>7972</v>
      </c>
      <c r="P24">
        <f t="shared" si="12"/>
        <v>8006</v>
      </c>
      <c r="Q24">
        <f t="shared" si="13"/>
        <v>8268</v>
      </c>
      <c r="R24">
        <f t="shared" si="14"/>
        <v>8594</v>
      </c>
      <c r="S24">
        <f t="shared" si="15"/>
        <v>8746</v>
      </c>
      <c r="T24">
        <f t="shared" si="16"/>
        <v>9390</v>
      </c>
      <c r="U24">
        <f t="shared" si="17"/>
        <v>10418</v>
      </c>
      <c r="V24">
        <f t="shared" si="18"/>
        <v>11430</v>
      </c>
      <c r="W24">
        <f t="shared" si="19"/>
        <v>12724</v>
      </c>
    </row>
    <row r="25" spans="1:24">
      <c r="A25" s="1" t="s">
        <v>30</v>
      </c>
      <c r="B25">
        <v>59</v>
      </c>
      <c r="C25">
        <v>57</v>
      </c>
      <c r="D25">
        <v>65</v>
      </c>
      <c r="E25">
        <v>63</v>
      </c>
      <c r="F25">
        <v>62</v>
      </c>
      <c r="G25">
        <v>64</v>
      </c>
      <c r="H25">
        <v>62</v>
      </c>
      <c r="I25">
        <v>66</v>
      </c>
      <c r="J25">
        <v>69</v>
      </c>
      <c r="K25">
        <v>65</v>
      </c>
      <c r="L25">
        <v>65</v>
      </c>
      <c r="M25" s="7" t="s">
        <v>18</v>
      </c>
      <c r="N25">
        <f t="shared" si="10"/>
        <v>30772</v>
      </c>
      <c r="O25">
        <f t="shared" si="11"/>
        <v>30608</v>
      </c>
      <c r="P25">
        <f t="shared" si="12"/>
        <v>31960</v>
      </c>
      <c r="Q25">
        <f t="shared" si="13"/>
        <v>31662</v>
      </c>
      <c r="R25">
        <f t="shared" si="14"/>
        <v>30350</v>
      </c>
      <c r="S25">
        <f t="shared" si="15"/>
        <v>31262</v>
      </c>
      <c r="T25">
        <f t="shared" si="16"/>
        <v>31480</v>
      </c>
      <c r="U25">
        <f t="shared" si="17"/>
        <v>32888</v>
      </c>
      <c r="V25">
        <f t="shared" si="18"/>
        <v>34094</v>
      </c>
      <c r="W25">
        <f t="shared" si="19"/>
        <v>35978</v>
      </c>
    </row>
    <row r="26" spans="1:24">
      <c r="A26" s="1" t="s">
        <v>32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8" t="s">
        <v>20</v>
      </c>
      <c r="N26">
        <f t="shared" si="10"/>
        <v>9374</v>
      </c>
      <c r="O26">
        <f t="shared" si="11"/>
        <v>9824</v>
      </c>
      <c r="P26">
        <f t="shared" si="12"/>
        <v>10078</v>
      </c>
      <c r="Q26">
        <f t="shared" si="13"/>
        <v>10786</v>
      </c>
      <c r="R26">
        <f t="shared" si="14"/>
        <v>10680</v>
      </c>
      <c r="S26">
        <f t="shared" si="15"/>
        <v>10892</v>
      </c>
      <c r="T26">
        <f t="shared" si="16"/>
        <v>10844</v>
      </c>
      <c r="U26">
        <f t="shared" si="17"/>
        <v>11712</v>
      </c>
      <c r="V26">
        <f t="shared" si="18"/>
        <v>12056</v>
      </c>
      <c r="W26">
        <f t="shared" si="19"/>
        <v>12742</v>
      </c>
    </row>
    <row r="27" spans="1:24">
      <c r="A27" s="1" t="s">
        <v>34</v>
      </c>
      <c r="B27">
        <v>13</v>
      </c>
      <c r="C27">
        <v>12</v>
      </c>
      <c r="D27">
        <v>13</v>
      </c>
      <c r="E27">
        <v>12</v>
      </c>
      <c r="F27">
        <v>10</v>
      </c>
      <c r="G27">
        <v>10</v>
      </c>
      <c r="H27">
        <v>8</v>
      </c>
      <c r="I27">
        <v>10</v>
      </c>
      <c r="J27">
        <v>6</v>
      </c>
      <c r="K27">
        <v>8</v>
      </c>
      <c r="L27">
        <v>10</v>
      </c>
      <c r="M27" s="9" t="s">
        <v>22</v>
      </c>
      <c r="N27">
        <f t="shared" si="10"/>
        <v>12476</v>
      </c>
      <c r="O27">
        <f t="shared" si="11"/>
        <v>12918</v>
      </c>
      <c r="P27">
        <f t="shared" si="12"/>
        <v>12818</v>
      </c>
      <c r="Q27">
        <f t="shared" si="13"/>
        <v>12622</v>
      </c>
      <c r="R27">
        <f t="shared" si="14"/>
        <v>12494</v>
      </c>
      <c r="S27">
        <f t="shared" si="15"/>
        <v>12674</v>
      </c>
      <c r="T27">
        <f t="shared" si="16"/>
        <v>13066</v>
      </c>
      <c r="U27">
        <f t="shared" si="17"/>
        <v>14060</v>
      </c>
      <c r="V27">
        <f t="shared" si="18"/>
        <v>14778</v>
      </c>
      <c r="W27">
        <f t="shared" si="19"/>
        <v>15652</v>
      </c>
    </row>
    <row r="28" spans="1:24">
      <c r="A28" s="1" t="s">
        <v>35</v>
      </c>
      <c r="B28">
        <v>20</v>
      </c>
      <c r="C28">
        <v>15</v>
      </c>
      <c r="D28">
        <v>13</v>
      </c>
      <c r="E28">
        <v>15</v>
      </c>
      <c r="F28">
        <v>15</v>
      </c>
      <c r="G28">
        <v>14</v>
      </c>
      <c r="H28">
        <v>14</v>
      </c>
      <c r="I28">
        <v>14</v>
      </c>
      <c r="J28">
        <v>13</v>
      </c>
      <c r="K28">
        <v>11</v>
      </c>
      <c r="L28">
        <v>11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45</v>
      </c>
      <c r="C29">
        <v>40</v>
      </c>
      <c r="D29">
        <v>38</v>
      </c>
      <c r="E29">
        <v>39</v>
      </c>
      <c r="F29">
        <v>36</v>
      </c>
      <c r="G29">
        <v>37</v>
      </c>
      <c r="H29">
        <v>34</v>
      </c>
      <c r="I29">
        <v>37</v>
      </c>
      <c r="J29">
        <v>38</v>
      </c>
      <c r="K29">
        <v>35</v>
      </c>
      <c r="L29">
        <v>37</v>
      </c>
      <c r="M29" s="1" t="s">
        <v>6</v>
      </c>
      <c r="N29">
        <f t="shared" ref="N29:N37" si="20">(N19-AVERAGE($N19:$W19))/STDEV($N19:$W19)</f>
        <v>1.6025208716742891</v>
      </c>
      <c r="O29">
        <f t="shared" ref="O29:O37" si="21">(O19-AVERAGE($N19:$W19))/STDEV($N19:$W19)</f>
        <v>1.7756924716277172</v>
      </c>
      <c r="P29">
        <f t="shared" ref="P29:P37" si="22">(P19-AVERAGE($N19:$W19))/STDEV($N19:$W19)</f>
        <v>0.67286280876641225</v>
      </c>
      <c r="Q29">
        <f t="shared" ref="Q29:Q37" si="23">(Q19-AVERAGE($N19:$W19))/STDEV($N19:$W19)</f>
        <v>-0.10413081734041618</v>
      </c>
      <c r="R29">
        <f t="shared" ref="R29:R37" si="24">(R19-AVERAGE($N19:$W19))/STDEV($N19:$W19)</f>
        <v>-0.41173826462611074</v>
      </c>
      <c r="S29">
        <f t="shared" ref="S29:S37" si="25">(S19-AVERAGE($N19:$W19))/STDEV($N19:$W19)</f>
        <v>-0.53250266985679084</v>
      </c>
      <c r="T29">
        <f t="shared" ref="T29:T37" si="26">(T19-AVERAGE($N19:$W19))/STDEV($N19:$W19)</f>
        <v>-0.85833870661126721</v>
      </c>
      <c r="U29">
        <f t="shared" ref="U29:U37" si="27">(U19-AVERAGE($N19:$W19))/STDEV($N19:$W19)</f>
        <v>-0.84694583819327851</v>
      </c>
      <c r="V29">
        <f t="shared" ref="V29:V37" si="28">(V19-AVERAGE($N19:$W19))/STDEV($N19:$W19)</f>
        <v>-0.83099582240809444</v>
      </c>
      <c r="W29">
        <f t="shared" ref="W29:W37" si="29">(W19-AVERAGE($N19:$W19))/STDEV($N19:$W19)</f>
        <v>-0.46642403303245644</v>
      </c>
    </row>
    <row r="30" spans="1:24">
      <c r="A30" s="1" t="s">
        <v>38</v>
      </c>
      <c r="B30">
        <v>8</v>
      </c>
      <c r="C30">
        <v>5</v>
      </c>
      <c r="D30">
        <v>5</v>
      </c>
      <c r="E30">
        <v>5</v>
      </c>
      <c r="F30">
        <v>6</v>
      </c>
      <c r="G30">
        <v>6</v>
      </c>
      <c r="H30">
        <v>8</v>
      </c>
      <c r="I30">
        <v>7</v>
      </c>
      <c r="J30">
        <v>8</v>
      </c>
      <c r="K30">
        <v>9</v>
      </c>
      <c r="L30">
        <v>10</v>
      </c>
      <c r="M30" s="2" t="s">
        <v>8</v>
      </c>
      <c r="N30">
        <f t="shared" si="20"/>
        <v>2.11485975022772</v>
      </c>
      <c r="O30">
        <f t="shared" si="21"/>
        <v>1.2364378754387157</v>
      </c>
      <c r="P30">
        <f t="shared" si="22"/>
        <v>0.47520456914734771</v>
      </c>
      <c r="Q30">
        <f t="shared" si="23"/>
        <v>3.4959614971985702E-3</v>
      </c>
      <c r="R30">
        <f t="shared" si="24"/>
        <v>-0.46181158989047461</v>
      </c>
      <c r="S30">
        <f t="shared" si="25"/>
        <v>-0.75724495585090201</v>
      </c>
      <c r="T30">
        <f t="shared" si="26"/>
        <v>-1.0063937611441958</v>
      </c>
      <c r="U30">
        <f t="shared" si="27"/>
        <v>-0.77743290252486463</v>
      </c>
      <c r="V30">
        <f t="shared" si="28"/>
        <v>-0.52926887511810561</v>
      </c>
      <c r="W30">
        <f t="shared" si="29"/>
        <v>-0.29784607178243738</v>
      </c>
    </row>
    <row r="31" spans="1:24">
      <c r="A31" s="1" t="s">
        <v>39</v>
      </c>
      <c r="B31">
        <v>228</v>
      </c>
      <c r="C31">
        <v>191</v>
      </c>
      <c r="D31">
        <v>183</v>
      </c>
      <c r="E31">
        <v>181</v>
      </c>
      <c r="F31">
        <v>188</v>
      </c>
      <c r="G31">
        <v>195</v>
      </c>
      <c r="H31">
        <v>199</v>
      </c>
      <c r="I31">
        <v>206</v>
      </c>
      <c r="J31">
        <v>229</v>
      </c>
      <c r="K31">
        <v>226</v>
      </c>
      <c r="L31">
        <v>230</v>
      </c>
      <c r="M31" s="3" t="s">
        <v>10</v>
      </c>
      <c r="N31">
        <f t="shared" si="20"/>
        <v>1.766146884385442</v>
      </c>
      <c r="O31">
        <f t="shared" si="21"/>
        <v>1.4722240029339415</v>
      </c>
      <c r="P31">
        <f t="shared" si="22"/>
        <v>0.73192291367058226</v>
      </c>
      <c r="Q31">
        <f t="shared" si="23"/>
        <v>6.1668866248468568E-2</v>
      </c>
      <c r="R31">
        <f t="shared" si="24"/>
        <v>-0.22950707238572837</v>
      </c>
      <c r="S31">
        <f t="shared" si="25"/>
        <v>-0.50694829693340659</v>
      </c>
      <c r="T31">
        <f t="shared" si="26"/>
        <v>-0.96156733319717624</v>
      </c>
      <c r="U31">
        <f t="shared" si="27"/>
        <v>-0.9086886839640792</v>
      </c>
      <c r="V31">
        <f t="shared" si="28"/>
        <v>-0.93409790502413881</v>
      </c>
      <c r="W31">
        <f t="shared" si="29"/>
        <v>-0.49115337573391005</v>
      </c>
    </row>
    <row r="32" spans="1:24">
      <c r="A32" s="1" t="s">
        <v>40</v>
      </c>
      <c r="B32">
        <v>80</v>
      </c>
      <c r="C32">
        <v>70</v>
      </c>
      <c r="D32">
        <v>56</v>
      </c>
      <c r="E32">
        <v>57</v>
      </c>
      <c r="F32">
        <v>65</v>
      </c>
      <c r="G32">
        <v>63</v>
      </c>
      <c r="H32">
        <v>61</v>
      </c>
      <c r="I32">
        <v>68</v>
      </c>
      <c r="J32">
        <v>77</v>
      </c>
      <c r="K32">
        <v>74</v>
      </c>
      <c r="L32">
        <v>76</v>
      </c>
      <c r="M32" s="4" t="s">
        <v>12</v>
      </c>
      <c r="N32">
        <f t="shared" si="20"/>
        <v>-1.3001392268819911</v>
      </c>
      <c r="O32">
        <f t="shared" si="21"/>
        <v>-0.97900392031269201</v>
      </c>
      <c r="P32">
        <f t="shared" si="22"/>
        <v>-0.51106390216885633</v>
      </c>
      <c r="Q32">
        <f t="shared" si="23"/>
        <v>-0.56611566900930754</v>
      </c>
      <c r="R32">
        <f t="shared" si="24"/>
        <v>-0.27250624586023414</v>
      </c>
      <c r="S32">
        <f t="shared" si="25"/>
        <v>-0.37343448506772814</v>
      </c>
      <c r="T32">
        <f t="shared" si="26"/>
        <v>-1.5598000604794942E-2</v>
      </c>
      <c r="U32">
        <f t="shared" si="27"/>
        <v>1.0854373362042302</v>
      </c>
      <c r="V32">
        <f t="shared" si="28"/>
        <v>1.2689432256724011</v>
      </c>
      <c r="W32">
        <f t="shared" si="29"/>
        <v>1.6634808880289687</v>
      </c>
    </row>
    <row r="33" spans="1:23">
      <c r="A33" s="1" t="s">
        <v>41</v>
      </c>
      <c r="B33">
        <v>4</v>
      </c>
      <c r="C33">
        <v>5</v>
      </c>
      <c r="D33">
        <v>4</v>
      </c>
      <c r="E33">
        <v>5</v>
      </c>
      <c r="F33">
        <v>5</v>
      </c>
      <c r="G33">
        <v>6</v>
      </c>
      <c r="H33">
        <v>7</v>
      </c>
      <c r="I33">
        <v>7</v>
      </c>
      <c r="J33">
        <v>8</v>
      </c>
      <c r="K33">
        <v>7</v>
      </c>
      <c r="L33">
        <v>6</v>
      </c>
      <c r="M33" s="5" t="s">
        <v>14</v>
      </c>
      <c r="N33">
        <f t="shared" si="20"/>
        <v>0.31540500807143584</v>
      </c>
      <c r="O33">
        <f t="shared" si="21"/>
        <v>0.64036774366018789</v>
      </c>
      <c r="P33">
        <f t="shared" si="22"/>
        <v>1.0800232094567348</v>
      </c>
      <c r="Q33">
        <f t="shared" si="23"/>
        <v>-2.8673182551948711E-2</v>
      </c>
      <c r="R33">
        <f t="shared" si="24"/>
        <v>-0.16248136779437602</v>
      </c>
      <c r="S33">
        <f t="shared" si="25"/>
        <v>6.6904092621213662E-2</v>
      </c>
      <c r="T33">
        <f t="shared" si="26"/>
        <v>-1.9402186860151962</v>
      </c>
      <c r="U33">
        <f t="shared" si="27"/>
        <v>-1.4623323101493841</v>
      </c>
      <c r="V33">
        <f t="shared" si="28"/>
        <v>0.37275137317533324</v>
      </c>
      <c r="W33">
        <f t="shared" si="29"/>
        <v>1.1182541195259996</v>
      </c>
    </row>
    <row r="34" spans="1:23">
      <c r="A34" s="1" t="s">
        <v>42</v>
      </c>
      <c r="B34">
        <v>127</v>
      </c>
      <c r="C34">
        <v>105</v>
      </c>
      <c r="D34">
        <v>104</v>
      </c>
      <c r="E34">
        <v>99</v>
      </c>
      <c r="F34">
        <v>95</v>
      </c>
      <c r="G34">
        <v>93</v>
      </c>
      <c r="H34">
        <v>94</v>
      </c>
      <c r="I34">
        <v>92</v>
      </c>
      <c r="J34">
        <v>104</v>
      </c>
      <c r="K34">
        <v>98</v>
      </c>
      <c r="L34">
        <v>101</v>
      </c>
      <c r="M34" s="6" t="s">
        <v>16</v>
      </c>
      <c r="N34">
        <f t="shared" si="20"/>
        <v>-1.0376000566861838</v>
      </c>
      <c r="O34">
        <f t="shared" si="21"/>
        <v>-0.78878358667733628</v>
      </c>
      <c r="P34">
        <f t="shared" si="22"/>
        <v>-0.76873676207946706</v>
      </c>
      <c r="Q34">
        <f t="shared" si="23"/>
        <v>-0.61425829017823952</v>
      </c>
      <c r="R34">
        <f t="shared" si="24"/>
        <v>-0.42204461903396401</v>
      </c>
      <c r="S34">
        <f t="shared" si="25"/>
        <v>-0.33242352083172511</v>
      </c>
      <c r="T34">
        <f t="shared" si="26"/>
        <v>4.7286921551444892E-2</v>
      </c>
      <c r="U34">
        <f t="shared" si="27"/>
        <v>0.65340855939290265</v>
      </c>
      <c r="V34">
        <f t="shared" si="28"/>
        <v>1.2500963974235983</v>
      </c>
      <c r="W34">
        <f t="shared" si="29"/>
        <v>2.0130549571189742</v>
      </c>
    </row>
    <row r="35" spans="1:23">
      <c r="A35" s="1" t="s">
        <v>43</v>
      </c>
      <c r="B35">
        <v>127</v>
      </c>
      <c r="C35">
        <v>105</v>
      </c>
      <c r="D35">
        <v>104</v>
      </c>
      <c r="E35">
        <v>99</v>
      </c>
      <c r="F35">
        <v>95</v>
      </c>
      <c r="G35">
        <v>93</v>
      </c>
      <c r="H35">
        <v>94</v>
      </c>
      <c r="I35">
        <v>92</v>
      </c>
      <c r="J35">
        <v>104</v>
      </c>
      <c r="K35">
        <v>98</v>
      </c>
      <c r="L35">
        <v>101</v>
      </c>
      <c r="M35" s="7" t="s">
        <v>18</v>
      </c>
      <c r="N35">
        <f t="shared" si="20"/>
        <v>-0.75615839349337799</v>
      </c>
      <c r="O35">
        <f t="shared" si="21"/>
        <v>-0.84916122575145048</v>
      </c>
      <c r="P35">
        <f t="shared" si="22"/>
        <v>-8.2454950062950463E-2</v>
      </c>
      <c r="Q35">
        <f t="shared" si="23"/>
        <v>-0.25144790136115536</v>
      </c>
      <c r="R35">
        <f t="shared" si="24"/>
        <v>-0.99547055942573526</v>
      </c>
      <c r="S35">
        <f t="shared" si="25"/>
        <v>-0.47828407760035657</v>
      </c>
      <c r="T35">
        <f t="shared" si="26"/>
        <v>-0.35465836154999192</v>
      </c>
      <c r="U35">
        <f t="shared" si="27"/>
        <v>0.44380497881199632</v>
      </c>
      <c r="V35">
        <f t="shared" si="28"/>
        <v>1.127716050173188</v>
      </c>
      <c r="W35">
        <f t="shared" si="29"/>
        <v>2.1961144402598256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 s="8" t="s">
        <v>20</v>
      </c>
      <c r="N36">
        <f t="shared" si="20"/>
        <v>-1.4752014392748138</v>
      </c>
      <c r="O36">
        <f t="shared" si="21"/>
        <v>-1.0398389998246129</v>
      </c>
      <c r="P36">
        <f t="shared" si="22"/>
        <v>-0.79410108955716596</v>
      </c>
      <c r="Q36">
        <f t="shared" si="23"/>
        <v>-0.1091308514888497</v>
      </c>
      <c r="R36">
        <f t="shared" si="24"/>
        <v>-0.21168289278156371</v>
      </c>
      <c r="S36">
        <f t="shared" si="25"/>
        <v>-6.5788101961356676E-3</v>
      </c>
      <c r="T36">
        <f t="shared" si="26"/>
        <v>-5.3017470404157115E-2</v>
      </c>
      <c r="U36">
        <f t="shared" si="27"/>
        <v>0.78674830169089738</v>
      </c>
      <c r="V36">
        <f t="shared" si="28"/>
        <v>1.1195586998483844</v>
      </c>
      <c r="W36">
        <f t="shared" si="29"/>
        <v>1.7832445519880242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 s="9" t="s">
        <v>22</v>
      </c>
      <c r="N37">
        <f t="shared" si="20"/>
        <v>-0.80033177892523477</v>
      </c>
      <c r="O37">
        <f t="shared" si="21"/>
        <v>-0.39825557264545064</v>
      </c>
      <c r="P37">
        <f t="shared" si="22"/>
        <v>-0.48922304012956469</v>
      </c>
      <c r="Q37">
        <f t="shared" si="23"/>
        <v>-0.66751927639842823</v>
      </c>
      <c r="R37">
        <f t="shared" si="24"/>
        <v>-0.78395763477809421</v>
      </c>
      <c r="S37">
        <f t="shared" si="25"/>
        <v>-0.62021619330668887</v>
      </c>
      <c r="T37">
        <f t="shared" si="26"/>
        <v>-0.26362372076896184</v>
      </c>
      <c r="U37">
        <f t="shared" si="27"/>
        <v>0.64059290602313179</v>
      </c>
      <c r="V37">
        <f t="shared" si="28"/>
        <v>1.2937393225590708</v>
      </c>
      <c r="W37">
        <f t="shared" si="29"/>
        <v>2.0887949883702275</v>
      </c>
    </row>
    <row r="38" spans="1:23">
      <c r="A38" s="1" t="s">
        <v>46</v>
      </c>
      <c r="B38">
        <v>147</v>
      </c>
      <c r="C38">
        <v>141</v>
      </c>
      <c r="D38">
        <v>141</v>
      </c>
      <c r="E38">
        <v>135</v>
      </c>
      <c r="F38">
        <v>127</v>
      </c>
      <c r="G38">
        <v>130</v>
      </c>
      <c r="H38">
        <v>132</v>
      </c>
      <c r="I38">
        <v>137</v>
      </c>
      <c r="J38">
        <v>132</v>
      </c>
      <c r="K38">
        <v>147</v>
      </c>
      <c r="L38">
        <v>160</v>
      </c>
      <c r="M38" s="34" t="s">
        <v>47</v>
      </c>
      <c r="N38">
        <v>1.4848339140096196</v>
      </c>
      <c r="O38">
        <v>1.2430039571440312E-2</v>
      </c>
      <c r="P38">
        <v>-0.16543068925568361</v>
      </c>
      <c r="Q38">
        <v>-0.4908349772234899</v>
      </c>
      <c r="R38">
        <v>-1.0345228869336756</v>
      </c>
      <c r="S38">
        <v>-1.3376945837980914</v>
      </c>
      <c r="T38">
        <v>-0.78289037853621035</v>
      </c>
      <c r="U38">
        <v>-5.0225444447205614E-2</v>
      </c>
      <c r="V38">
        <v>0.82391961484519316</v>
      </c>
      <c r="W38">
        <v>1.5404153917680958</v>
      </c>
    </row>
    <row r="39" spans="1:23">
      <c r="A39" s="1" t="s">
        <v>48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1</v>
      </c>
      <c r="K39">
        <v>2</v>
      </c>
      <c r="L39">
        <v>4</v>
      </c>
    </row>
    <row r="40" spans="1:23">
      <c r="A40" s="1" t="s">
        <v>49</v>
      </c>
      <c r="B40">
        <v>4</v>
      </c>
      <c r="C40">
        <v>3</v>
      </c>
      <c r="D40">
        <v>3</v>
      </c>
      <c r="E40">
        <v>3</v>
      </c>
      <c r="F40">
        <v>3</v>
      </c>
      <c r="G40">
        <v>2</v>
      </c>
      <c r="H40">
        <v>2</v>
      </c>
      <c r="I40">
        <v>2</v>
      </c>
      <c r="J40">
        <v>2</v>
      </c>
      <c r="K40">
        <v>4</v>
      </c>
      <c r="L40">
        <v>5</v>
      </c>
    </row>
    <row r="41" spans="1:23">
      <c r="A41" s="1" t="s">
        <v>50</v>
      </c>
      <c r="B41">
        <v>9</v>
      </c>
      <c r="C41">
        <v>10</v>
      </c>
      <c r="D41">
        <v>9</v>
      </c>
      <c r="E41">
        <v>8</v>
      </c>
      <c r="F41">
        <v>8</v>
      </c>
      <c r="G41">
        <v>8</v>
      </c>
      <c r="H41">
        <v>11</v>
      </c>
      <c r="I41">
        <v>13</v>
      </c>
      <c r="J41">
        <v>14</v>
      </c>
      <c r="K41">
        <v>17</v>
      </c>
      <c r="L41">
        <v>17</v>
      </c>
    </row>
    <row r="42" spans="1:23">
      <c r="A42" s="1" t="s">
        <v>51</v>
      </c>
      <c r="B42">
        <v>133</v>
      </c>
      <c r="C42">
        <v>127</v>
      </c>
      <c r="D42">
        <v>128</v>
      </c>
      <c r="E42">
        <v>123</v>
      </c>
      <c r="F42">
        <v>114</v>
      </c>
      <c r="G42">
        <v>118</v>
      </c>
      <c r="H42">
        <v>117</v>
      </c>
      <c r="I42">
        <v>120</v>
      </c>
      <c r="J42">
        <v>115</v>
      </c>
      <c r="K42">
        <v>124</v>
      </c>
      <c r="L42">
        <v>134</v>
      </c>
    </row>
    <row r="43" spans="1:23">
      <c r="A43" s="1" t="s">
        <v>52</v>
      </c>
      <c r="B43">
        <v>119</v>
      </c>
      <c r="C43">
        <v>92</v>
      </c>
      <c r="D43">
        <v>91</v>
      </c>
      <c r="E43">
        <v>99</v>
      </c>
      <c r="F43">
        <v>88</v>
      </c>
      <c r="G43">
        <v>83</v>
      </c>
      <c r="H43">
        <v>83</v>
      </c>
      <c r="I43">
        <v>91</v>
      </c>
      <c r="J43">
        <v>104</v>
      </c>
      <c r="K43">
        <v>118</v>
      </c>
      <c r="L43">
        <v>123</v>
      </c>
    </row>
    <row r="44" spans="1:23">
      <c r="A44" s="1" t="s">
        <v>53</v>
      </c>
      <c r="B44">
        <v>112</v>
      </c>
      <c r="C44">
        <v>87</v>
      </c>
      <c r="D44">
        <v>85</v>
      </c>
      <c r="E44">
        <v>92</v>
      </c>
      <c r="F44">
        <v>82</v>
      </c>
      <c r="G44">
        <v>79</v>
      </c>
      <c r="H44">
        <v>78</v>
      </c>
      <c r="I44">
        <v>84</v>
      </c>
      <c r="J44">
        <v>93</v>
      </c>
      <c r="K44">
        <v>108</v>
      </c>
      <c r="L44">
        <v>111</v>
      </c>
    </row>
    <row r="45" spans="1:23">
      <c r="A45" s="1" t="s">
        <v>54</v>
      </c>
      <c r="B45">
        <v>4</v>
      </c>
      <c r="C45">
        <v>4</v>
      </c>
      <c r="D45">
        <v>4</v>
      </c>
      <c r="E45">
        <v>6</v>
      </c>
      <c r="F45">
        <v>5</v>
      </c>
      <c r="G45">
        <v>3</v>
      </c>
      <c r="H45">
        <v>3</v>
      </c>
      <c r="I45">
        <v>5</v>
      </c>
      <c r="J45">
        <v>9</v>
      </c>
      <c r="K45">
        <v>7</v>
      </c>
      <c r="L45">
        <v>9</v>
      </c>
    </row>
    <row r="46" spans="1:23">
      <c r="A46" s="1" t="s">
        <v>55</v>
      </c>
      <c r="B46">
        <v>3</v>
      </c>
      <c r="C46">
        <v>1</v>
      </c>
      <c r="D46">
        <v>2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3</v>
      </c>
      <c r="L46">
        <v>3</v>
      </c>
    </row>
    <row r="47" spans="1:23">
      <c r="A47" s="1" t="s">
        <v>56</v>
      </c>
      <c r="B47">
        <v>122</v>
      </c>
      <c r="C47">
        <v>120</v>
      </c>
      <c r="D47">
        <v>117</v>
      </c>
      <c r="E47">
        <v>125</v>
      </c>
      <c r="F47">
        <v>118</v>
      </c>
      <c r="G47">
        <v>131</v>
      </c>
      <c r="H47">
        <v>143</v>
      </c>
      <c r="I47">
        <v>155</v>
      </c>
      <c r="J47">
        <v>161</v>
      </c>
      <c r="K47">
        <v>177</v>
      </c>
      <c r="L47">
        <v>190</v>
      </c>
    </row>
    <row r="48" spans="1:23">
      <c r="A48" s="1" t="s">
        <v>57</v>
      </c>
      <c r="B48">
        <v>17</v>
      </c>
      <c r="C48">
        <v>18</v>
      </c>
      <c r="D48">
        <v>21</v>
      </c>
      <c r="E48">
        <v>22</v>
      </c>
      <c r="F48">
        <v>19</v>
      </c>
      <c r="G48">
        <v>22</v>
      </c>
      <c r="H48">
        <v>22</v>
      </c>
      <c r="I48">
        <v>28</v>
      </c>
      <c r="J48">
        <v>32</v>
      </c>
      <c r="K48">
        <v>39</v>
      </c>
      <c r="L48">
        <v>44</v>
      </c>
    </row>
    <row r="49" spans="1:12">
      <c r="A49" s="1" t="s">
        <v>58</v>
      </c>
      <c r="B49">
        <v>105</v>
      </c>
      <c r="C49">
        <v>102</v>
      </c>
      <c r="D49">
        <v>96</v>
      </c>
      <c r="E49">
        <v>103</v>
      </c>
      <c r="F49">
        <v>99</v>
      </c>
      <c r="G49">
        <v>109</v>
      </c>
      <c r="H49">
        <v>121</v>
      </c>
      <c r="I49">
        <v>127</v>
      </c>
      <c r="J49">
        <v>129</v>
      </c>
      <c r="K49">
        <v>138</v>
      </c>
      <c r="L49">
        <v>146</v>
      </c>
    </row>
    <row r="50" spans="1:12">
      <c r="A50" s="1" t="s">
        <v>59</v>
      </c>
      <c r="B50">
        <v>390</v>
      </c>
      <c r="C50">
        <v>400</v>
      </c>
      <c r="D50">
        <v>399</v>
      </c>
      <c r="E50">
        <v>421</v>
      </c>
      <c r="F50">
        <v>445</v>
      </c>
      <c r="G50">
        <v>471</v>
      </c>
      <c r="H50">
        <v>493</v>
      </c>
      <c r="I50">
        <v>519</v>
      </c>
      <c r="J50">
        <v>552</v>
      </c>
      <c r="K50">
        <v>594</v>
      </c>
      <c r="L50">
        <v>622</v>
      </c>
    </row>
    <row r="51" spans="1:12">
      <c r="A51" s="1" t="s">
        <v>60</v>
      </c>
      <c r="B51">
        <v>20</v>
      </c>
      <c r="C51">
        <v>21</v>
      </c>
      <c r="D51">
        <v>24</v>
      </c>
      <c r="E51">
        <v>22</v>
      </c>
      <c r="F51">
        <v>19</v>
      </c>
      <c r="G51">
        <v>16</v>
      </c>
      <c r="H51">
        <v>18</v>
      </c>
      <c r="I51">
        <v>20</v>
      </c>
      <c r="J51">
        <v>19</v>
      </c>
      <c r="K51">
        <v>20</v>
      </c>
      <c r="L51">
        <v>24</v>
      </c>
    </row>
    <row r="52" spans="1:12">
      <c r="A52" s="1" t="s">
        <v>61</v>
      </c>
      <c r="B52">
        <v>370</v>
      </c>
      <c r="C52">
        <v>379</v>
      </c>
      <c r="D52">
        <v>375</v>
      </c>
      <c r="E52">
        <v>399</v>
      </c>
      <c r="F52">
        <v>426</v>
      </c>
      <c r="G52">
        <v>455</v>
      </c>
      <c r="H52">
        <v>475</v>
      </c>
      <c r="I52">
        <v>499</v>
      </c>
      <c r="J52">
        <v>533</v>
      </c>
      <c r="K52">
        <v>574</v>
      </c>
      <c r="L52">
        <v>598</v>
      </c>
    </row>
    <row r="53" spans="1:12">
      <c r="A53" s="1" t="s">
        <v>62</v>
      </c>
      <c r="B53">
        <v>14</v>
      </c>
      <c r="C53">
        <v>13</v>
      </c>
      <c r="D53">
        <v>12</v>
      </c>
      <c r="E53">
        <v>12</v>
      </c>
      <c r="F53">
        <v>14</v>
      </c>
      <c r="G53">
        <v>15</v>
      </c>
      <c r="H53">
        <v>16</v>
      </c>
      <c r="I53">
        <v>15</v>
      </c>
      <c r="J53">
        <v>20</v>
      </c>
      <c r="K53">
        <v>22</v>
      </c>
      <c r="L53">
        <v>23</v>
      </c>
    </row>
    <row r="54" spans="1:12">
      <c r="A54" s="1" t="s">
        <v>63</v>
      </c>
      <c r="B54">
        <v>2</v>
      </c>
      <c r="C54">
        <v>2</v>
      </c>
      <c r="D54">
        <v>2</v>
      </c>
      <c r="E54">
        <v>3</v>
      </c>
      <c r="F54">
        <v>4</v>
      </c>
      <c r="G54">
        <v>4</v>
      </c>
      <c r="H54">
        <v>3</v>
      </c>
      <c r="I54">
        <v>2</v>
      </c>
      <c r="J54">
        <v>2</v>
      </c>
      <c r="K54">
        <v>4</v>
      </c>
      <c r="L54">
        <v>4</v>
      </c>
    </row>
    <row r="55" spans="1:12">
      <c r="A55" s="1" t="s">
        <v>64</v>
      </c>
      <c r="B55">
        <v>12</v>
      </c>
      <c r="C55">
        <v>11</v>
      </c>
      <c r="D55">
        <v>10</v>
      </c>
      <c r="E55">
        <v>9</v>
      </c>
      <c r="F55">
        <v>10</v>
      </c>
      <c r="G55">
        <v>11</v>
      </c>
      <c r="H55">
        <v>13</v>
      </c>
      <c r="I55">
        <v>13</v>
      </c>
      <c r="J55">
        <v>18</v>
      </c>
      <c r="K55">
        <v>18</v>
      </c>
      <c r="L55">
        <v>19</v>
      </c>
    </row>
    <row r="56" spans="1:12">
      <c r="A56" s="1" t="s">
        <v>65</v>
      </c>
      <c r="B56">
        <v>312</v>
      </c>
      <c r="C56">
        <v>318</v>
      </c>
      <c r="D56">
        <v>316</v>
      </c>
      <c r="E56">
        <v>301</v>
      </c>
      <c r="F56">
        <v>314</v>
      </c>
      <c r="G56">
        <v>324</v>
      </c>
      <c r="H56">
        <v>320</v>
      </c>
      <c r="I56">
        <v>321</v>
      </c>
      <c r="J56">
        <v>352</v>
      </c>
      <c r="K56">
        <v>359</v>
      </c>
      <c r="L56">
        <v>368</v>
      </c>
    </row>
    <row r="57" spans="1:12">
      <c r="A57" s="1" t="s">
        <v>66</v>
      </c>
      <c r="B57">
        <v>271</v>
      </c>
      <c r="C57">
        <v>272</v>
      </c>
      <c r="D57">
        <v>266</v>
      </c>
      <c r="E57">
        <v>261</v>
      </c>
      <c r="F57">
        <v>269</v>
      </c>
      <c r="G57">
        <v>273</v>
      </c>
      <c r="H57">
        <v>267</v>
      </c>
      <c r="I57">
        <v>267</v>
      </c>
      <c r="J57">
        <v>292</v>
      </c>
      <c r="K57">
        <v>298</v>
      </c>
      <c r="L57">
        <v>304</v>
      </c>
    </row>
    <row r="58" spans="1:12">
      <c r="A58" s="1" t="s">
        <v>67</v>
      </c>
      <c r="B58">
        <v>41</v>
      </c>
      <c r="C58">
        <v>46</v>
      </c>
      <c r="D58">
        <v>50</v>
      </c>
      <c r="E58">
        <v>40</v>
      </c>
      <c r="F58">
        <v>45</v>
      </c>
      <c r="G58">
        <v>51</v>
      </c>
      <c r="H58">
        <v>53</v>
      </c>
      <c r="I58">
        <v>54</v>
      </c>
      <c r="J58">
        <v>60</v>
      </c>
      <c r="K58">
        <v>61</v>
      </c>
      <c r="L58">
        <v>64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42</v>
      </c>
      <c r="C62">
        <v>40</v>
      </c>
      <c r="D62">
        <v>38</v>
      </c>
      <c r="E62">
        <v>42</v>
      </c>
      <c r="F62">
        <v>42</v>
      </c>
      <c r="G62">
        <v>37</v>
      </c>
      <c r="H62">
        <v>36</v>
      </c>
      <c r="I62">
        <v>40</v>
      </c>
      <c r="J62">
        <v>43</v>
      </c>
      <c r="K62">
        <v>43</v>
      </c>
      <c r="L62">
        <v>45</v>
      </c>
    </row>
    <row r="63" spans="1:12">
      <c r="A63" s="1" t="s">
        <v>72</v>
      </c>
      <c r="B63">
        <v>4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2</v>
      </c>
      <c r="L63">
        <v>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</row>
    <row r="65" spans="1:12">
      <c r="A65" s="1" t="s">
        <v>74</v>
      </c>
      <c r="B65">
        <v>7</v>
      </c>
      <c r="C65">
        <v>6</v>
      </c>
      <c r="D65">
        <v>7</v>
      </c>
      <c r="E65">
        <v>6</v>
      </c>
      <c r="F65">
        <v>6</v>
      </c>
      <c r="G65">
        <v>7</v>
      </c>
      <c r="H65">
        <v>7</v>
      </c>
      <c r="I65">
        <v>7</v>
      </c>
      <c r="J65">
        <v>7</v>
      </c>
      <c r="K65">
        <v>8</v>
      </c>
      <c r="L65">
        <v>8</v>
      </c>
    </row>
    <row r="66" spans="1:12">
      <c r="A66" s="1" t="s">
        <v>75</v>
      </c>
      <c r="B66">
        <v>23</v>
      </c>
      <c r="C66">
        <v>22</v>
      </c>
      <c r="D66">
        <v>19</v>
      </c>
      <c r="E66">
        <v>23</v>
      </c>
      <c r="F66">
        <v>23</v>
      </c>
      <c r="G66">
        <v>20</v>
      </c>
      <c r="H66">
        <v>20</v>
      </c>
      <c r="I66">
        <v>21</v>
      </c>
      <c r="J66">
        <v>26</v>
      </c>
      <c r="K66">
        <v>26</v>
      </c>
      <c r="L66">
        <v>26</v>
      </c>
    </row>
    <row r="67" spans="1:12">
      <c r="A67" s="1" t="s">
        <v>76</v>
      </c>
      <c r="B67">
        <v>8</v>
      </c>
      <c r="C67">
        <v>10</v>
      </c>
      <c r="D67">
        <v>11</v>
      </c>
      <c r="E67">
        <v>12</v>
      </c>
      <c r="F67">
        <v>12</v>
      </c>
      <c r="G67">
        <v>9</v>
      </c>
      <c r="H67">
        <v>8</v>
      </c>
      <c r="I67">
        <v>9</v>
      </c>
      <c r="J67">
        <v>7</v>
      </c>
      <c r="K67">
        <v>7</v>
      </c>
      <c r="L67">
        <v>8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5</v>
      </c>
      <c r="C69">
        <v>4</v>
      </c>
      <c r="D69">
        <v>4</v>
      </c>
      <c r="E69">
        <v>4</v>
      </c>
      <c r="F69">
        <v>4</v>
      </c>
      <c r="G69">
        <v>4</v>
      </c>
      <c r="H69">
        <v>3</v>
      </c>
      <c r="I69">
        <v>2</v>
      </c>
      <c r="J69">
        <v>3</v>
      </c>
      <c r="K69">
        <v>3</v>
      </c>
      <c r="L69">
        <v>4</v>
      </c>
    </row>
    <row r="70" spans="1:12">
      <c r="A70" s="1" t="s">
        <v>79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2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80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3</v>
      </c>
    </row>
    <row r="72" spans="1:12">
      <c r="A72" s="1" t="s">
        <v>81</v>
      </c>
      <c r="B72">
        <v>21</v>
      </c>
      <c r="C72">
        <v>19</v>
      </c>
      <c r="D72">
        <v>19</v>
      </c>
      <c r="E72">
        <v>20</v>
      </c>
      <c r="F72">
        <v>21</v>
      </c>
      <c r="G72">
        <v>23</v>
      </c>
      <c r="H72">
        <v>22</v>
      </c>
      <c r="I72">
        <v>26</v>
      </c>
      <c r="J72">
        <v>33</v>
      </c>
      <c r="K72">
        <v>34</v>
      </c>
      <c r="L72">
        <v>32</v>
      </c>
    </row>
    <row r="73" spans="1:12">
      <c r="A73" s="1" t="s">
        <v>82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3</v>
      </c>
      <c r="I73">
        <v>5</v>
      </c>
      <c r="J73">
        <v>6</v>
      </c>
      <c r="K73">
        <v>7</v>
      </c>
      <c r="L73">
        <v>6</v>
      </c>
    </row>
    <row r="74" spans="1:12">
      <c r="A74" s="1" t="s">
        <v>83</v>
      </c>
      <c r="B74">
        <v>17</v>
      </c>
      <c r="C74">
        <v>15</v>
      </c>
      <c r="D74">
        <v>15</v>
      </c>
      <c r="E74">
        <v>16</v>
      </c>
      <c r="F74">
        <v>17</v>
      </c>
      <c r="G74">
        <v>19</v>
      </c>
      <c r="H74">
        <v>19</v>
      </c>
      <c r="I74">
        <v>21</v>
      </c>
      <c r="J74">
        <v>27</v>
      </c>
      <c r="K74">
        <v>27</v>
      </c>
      <c r="L74">
        <v>26</v>
      </c>
    </row>
    <row r="75" spans="1:12">
      <c r="A75" s="1" t="s">
        <v>84</v>
      </c>
      <c r="B75">
        <v>213</v>
      </c>
      <c r="C75">
        <v>213</v>
      </c>
      <c r="D75">
        <v>206</v>
      </c>
      <c r="E75">
        <v>218</v>
      </c>
      <c r="F75">
        <v>225</v>
      </c>
      <c r="G75">
        <v>240</v>
      </c>
      <c r="H75">
        <v>256</v>
      </c>
      <c r="I75">
        <v>268</v>
      </c>
      <c r="J75">
        <v>280</v>
      </c>
      <c r="K75">
        <v>291</v>
      </c>
      <c r="L75">
        <v>295</v>
      </c>
    </row>
    <row r="76" spans="1:12">
      <c r="A76" s="1" t="s">
        <v>85</v>
      </c>
      <c r="B76">
        <v>24</v>
      </c>
      <c r="C76">
        <v>25</v>
      </c>
      <c r="D76">
        <v>22</v>
      </c>
      <c r="E76">
        <v>22</v>
      </c>
      <c r="F76">
        <v>23</v>
      </c>
      <c r="G76">
        <v>25</v>
      </c>
      <c r="H76">
        <v>27</v>
      </c>
      <c r="I76">
        <v>29</v>
      </c>
      <c r="J76">
        <v>29</v>
      </c>
      <c r="K76">
        <v>27</v>
      </c>
      <c r="L76">
        <v>30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13</v>
      </c>
      <c r="C78">
        <v>15</v>
      </c>
      <c r="D78">
        <v>17</v>
      </c>
      <c r="E78">
        <v>15</v>
      </c>
      <c r="F78">
        <v>18</v>
      </c>
      <c r="G78">
        <v>19</v>
      </c>
      <c r="H78">
        <v>21</v>
      </c>
      <c r="I78">
        <v>21</v>
      </c>
      <c r="J78">
        <v>24</v>
      </c>
      <c r="K78">
        <v>26</v>
      </c>
      <c r="L78">
        <v>29</v>
      </c>
    </row>
    <row r="79" spans="1:12">
      <c r="A79" s="1" t="s">
        <v>88</v>
      </c>
      <c r="B79">
        <v>18</v>
      </c>
      <c r="C79">
        <v>18</v>
      </c>
      <c r="D79">
        <v>17</v>
      </c>
      <c r="E79">
        <v>18</v>
      </c>
      <c r="F79">
        <v>17</v>
      </c>
      <c r="G79">
        <v>20</v>
      </c>
      <c r="H79">
        <v>20</v>
      </c>
      <c r="I79">
        <v>21</v>
      </c>
      <c r="J79">
        <v>26</v>
      </c>
      <c r="K79">
        <v>25</v>
      </c>
      <c r="L79">
        <v>29</v>
      </c>
    </row>
    <row r="80" spans="1:12">
      <c r="A80" s="1" t="s">
        <v>89</v>
      </c>
      <c r="B80">
        <v>4</v>
      </c>
      <c r="C80">
        <v>5</v>
      </c>
      <c r="D80">
        <v>6</v>
      </c>
      <c r="E80">
        <v>6</v>
      </c>
      <c r="F80">
        <v>7</v>
      </c>
      <c r="G80">
        <v>6</v>
      </c>
      <c r="H80">
        <v>6</v>
      </c>
      <c r="I80">
        <v>7</v>
      </c>
      <c r="J80">
        <v>6</v>
      </c>
      <c r="K80">
        <v>7</v>
      </c>
      <c r="L80">
        <v>7</v>
      </c>
    </row>
    <row r="81" spans="1:12">
      <c r="A81" s="1" t="s">
        <v>90</v>
      </c>
      <c r="B81">
        <v>63</v>
      </c>
      <c r="C81">
        <v>64</v>
      </c>
      <c r="D81">
        <v>60</v>
      </c>
      <c r="E81">
        <v>64</v>
      </c>
      <c r="F81">
        <v>66</v>
      </c>
      <c r="G81">
        <v>75</v>
      </c>
      <c r="H81">
        <v>76</v>
      </c>
      <c r="I81">
        <v>77</v>
      </c>
      <c r="J81">
        <v>77</v>
      </c>
      <c r="K81">
        <v>81</v>
      </c>
      <c r="L81">
        <v>79</v>
      </c>
    </row>
    <row r="82" spans="1:12">
      <c r="A82" s="1" t="s">
        <v>91</v>
      </c>
      <c r="B82">
        <v>85</v>
      </c>
      <c r="C82">
        <v>80</v>
      </c>
      <c r="D82">
        <v>78</v>
      </c>
      <c r="E82">
        <v>86</v>
      </c>
      <c r="F82">
        <v>87</v>
      </c>
      <c r="G82">
        <v>88</v>
      </c>
      <c r="H82">
        <v>98</v>
      </c>
      <c r="I82">
        <v>104</v>
      </c>
      <c r="J82">
        <v>109</v>
      </c>
      <c r="K82">
        <v>117</v>
      </c>
      <c r="L82">
        <v>113</v>
      </c>
    </row>
    <row r="83" spans="1:12">
      <c r="A83" s="1" t="s">
        <v>92</v>
      </c>
      <c r="B83">
        <v>6</v>
      </c>
      <c r="C83">
        <v>6</v>
      </c>
      <c r="D83">
        <v>6</v>
      </c>
      <c r="E83">
        <v>7</v>
      </c>
      <c r="F83">
        <v>7</v>
      </c>
      <c r="G83">
        <v>7</v>
      </c>
      <c r="H83">
        <v>8</v>
      </c>
      <c r="I83">
        <v>8</v>
      </c>
      <c r="J83">
        <v>9</v>
      </c>
      <c r="K83">
        <v>8</v>
      </c>
      <c r="L83">
        <v>8</v>
      </c>
    </row>
    <row r="84" spans="1:12">
      <c r="A84" s="1" t="s">
        <v>93</v>
      </c>
      <c r="B84">
        <v>10</v>
      </c>
      <c r="C84">
        <v>7</v>
      </c>
      <c r="D84">
        <v>7</v>
      </c>
      <c r="E84">
        <v>7</v>
      </c>
      <c r="F84">
        <v>9</v>
      </c>
      <c r="G84">
        <v>9</v>
      </c>
      <c r="H84">
        <v>6</v>
      </c>
      <c r="I84">
        <v>6</v>
      </c>
      <c r="J84">
        <v>9</v>
      </c>
      <c r="K84">
        <v>9</v>
      </c>
      <c r="L84">
        <v>9</v>
      </c>
    </row>
    <row r="85" spans="1:12">
      <c r="A85" s="1" t="s">
        <v>94</v>
      </c>
      <c r="B85">
        <v>3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</row>
    <row r="87" spans="1:12">
      <c r="A87" s="1" t="s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2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</row>
    <row r="89" spans="1:12">
      <c r="A89" s="1" t="s">
        <v>98</v>
      </c>
      <c r="B89">
        <v>5</v>
      </c>
      <c r="C89">
        <v>6</v>
      </c>
      <c r="D89">
        <v>7</v>
      </c>
      <c r="E89">
        <v>6</v>
      </c>
      <c r="F89">
        <v>7</v>
      </c>
      <c r="G89">
        <v>9</v>
      </c>
      <c r="H89">
        <v>6</v>
      </c>
      <c r="I89">
        <v>5</v>
      </c>
      <c r="J89">
        <v>6</v>
      </c>
      <c r="K89">
        <v>5</v>
      </c>
      <c r="L89">
        <v>5</v>
      </c>
    </row>
    <row r="90" spans="1:12">
      <c r="A90" s="1" t="s">
        <v>99</v>
      </c>
      <c r="B90">
        <v>718</v>
      </c>
      <c r="C90">
        <v>679</v>
      </c>
      <c r="D90">
        <v>653</v>
      </c>
      <c r="E90">
        <v>651</v>
      </c>
      <c r="F90">
        <v>654</v>
      </c>
      <c r="G90">
        <v>688</v>
      </c>
      <c r="H90">
        <v>710</v>
      </c>
      <c r="I90">
        <v>715</v>
      </c>
      <c r="J90">
        <v>766</v>
      </c>
      <c r="K90">
        <v>805</v>
      </c>
      <c r="L90">
        <v>832</v>
      </c>
    </row>
    <row r="91" spans="1:12">
      <c r="A91" s="1" t="s">
        <v>100</v>
      </c>
      <c r="B91">
        <v>491</v>
      </c>
      <c r="C91">
        <v>448</v>
      </c>
      <c r="D91">
        <v>426</v>
      </c>
      <c r="E91">
        <v>413</v>
      </c>
      <c r="F91">
        <v>412</v>
      </c>
      <c r="G91">
        <v>443</v>
      </c>
      <c r="H91">
        <v>444</v>
      </c>
      <c r="I91">
        <v>454</v>
      </c>
      <c r="J91">
        <v>483</v>
      </c>
      <c r="K91">
        <v>496</v>
      </c>
      <c r="L91">
        <v>509</v>
      </c>
    </row>
    <row r="92" spans="1:12">
      <c r="A92" s="1" t="s">
        <v>101</v>
      </c>
      <c r="B92">
        <v>2</v>
      </c>
      <c r="C92">
        <v>2</v>
      </c>
      <c r="D92">
        <v>2</v>
      </c>
      <c r="E92">
        <v>1</v>
      </c>
      <c r="F92">
        <v>1</v>
      </c>
      <c r="G92">
        <v>1</v>
      </c>
      <c r="H92">
        <v>3</v>
      </c>
      <c r="I92">
        <v>2</v>
      </c>
      <c r="J92">
        <v>2</v>
      </c>
      <c r="K92">
        <v>1</v>
      </c>
      <c r="L92">
        <v>1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27</v>
      </c>
      <c r="C95">
        <v>26</v>
      </c>
      <c r="D95">
        <v>23</v>
      </c>
      <c r="E95">
        <v>22</v>
      </c>
      <c r="F95">
        <v>20</v>
      </c>
      <c r="G95">
        <v>21</v>
      </c>
      <c r="H95">
        <v>20</v>
      </c>
      <c r="I95">
        <v>19</v>
      </c>
      <c r="J95">
        <v>21</v>
      </c>
      <c r="K95">
        <v>22</v>
      </c>
      <c r="L95">
        <v>25</v>
      </c>
    </row>
    <row r="96" spans="1:12">
      <c r="A96" s="1" t="s">
        <v>105</v>
      </c>
      <c r="B96">
        <v>87</v>
      </c>
      <c r="C96">
        <v>90</v>
      </c>
      <c r="D96">
        <v>90</v>
      </c>
      <c r="E96">
        <v>89</v>
      </c>
      <c r="F96">
        <v>89</v>
      </c>
      <c r="G96">
        <v>90</v>
      </c>
      <c r="H96">
        <v>96</v>
      </c>
      <c r="I96">
        <v>86</v>
      </c>
      <c r="J96">
        <v>101</v>
      </c>
      <c r="K96">
        <v>105</v>
      </c>
      <c r="L96">
        <v>111</v>
      </c>
    </row>
    <row r="97" spans="1:25">
      <c r="A97" s="1" t="s">
        <v>106</v>
      </c>
      <c r="B97">
        <v>86</v>
      </c>
      <c r="C97">
        <v>84</v>
      </c>
      <c r="D97">
        <v>84</v>
      </c>
      <c r="E97">
        <v>94</v>
      </c>
      <c r="F97">
        <v>100</v>
      </c>
      <c r="G97">
        <v>101</v>
      </c>
      <c r="H97">
        <v>110</v>
      </c>
      <c r="I97">
        <v>114</v>
      </c>
      <c r="J97">
        <v>120</v>
      </c>
      <c r="K97">
        <v>131</v>
      </c>
      <c r="L97">
        <v>130</v>
      </c>
    </row>
    <row r="98" spans="1:25">
      <c r="A98" s="1" t="s">
        <v>107</v>
      </c>
      <c r="B98">
        <v>25</v>
      </c>
      <c r="C98">
        <v>29</v>
      </c>
      <c r="D98">
        <v>28</v>
      </c>
      <c r="E98">
        <v>32</v>
      </c>
      <c r="F98">
        <v>32</v>
      </c>
      <c r="G98">
        <v>32</v>
      </c>
      <c r="H98">
        <v>37</v>
      </c>
      <c r="I98">
        <v>40</v>
      </c>
      <c r="J98">
        <v>39</v>
      </c>
      <c r="K98">
        <v>50</v>
      </c>
      <c r="L98">
        <v>56</v>
      </c>
    </row>
    <row r="99" spans="1:25">
      <c r="A99" s="1" t="s">
        <v>108</v>
      </c>
      <c r="B99">
        <v>24</v>
      </c>
      <c r="C99">
        <v>21</v>
      </c>
      <c r="D99">
        <v>22</v>
      </c>
      <c r="E99">
        <v>21</v>
      </c>
      <c r="F99">
        <v>22</v>
      </c>
      <c r="G99">
        <v>22</v>
      </c>
      <c r="H99">
        <v>24</v>
      </c>
      <c r="I99">
        <v>23</v>
      </c>
      <c r="J99">
        <v>29</v>
      </c>
      <c r="K99">
        <v>30</v>
      </c>
      <c r="L99">
        <v>32</v>
      </c>
    </row>
    <row r="100" spans="1:25">
      <c r="A100" s="1" t="s">
        <v>109</v>
      </c>
      <c r="B100">
        <v>3</v>
      </c>
      <c r="C100">
        <v>3</v>
      </c>
      <c r="D100">
        <v>2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2</v>
      </c>
      <c r="L100">
        <v>2</v>
      </c>
    </row>
    <row r="101" spans="1:25">
      <c r="A101" s="1" t="s">
        <v>110</v>
      </c>
      <c r="B101">
        <v>11</v>
      </c>
      <c r="C101">
        <v>9</v>
      </c>
      <c r="D101">
        <v>11</v>
      </c>
      <c r="E101">
        <v>10</v>
      </c>
      <c r="F101">
        <v>11</v>
      </c>
      <c r="G101">
        <v>11</v>
      </c>
      <c r="H101">
        <v>10</v>
      </c>
      <c r="I101">
        <v>11</v>
      </c>
      <c r="J101">
        <v>13</v>
      </c>
      <c r="K101">
        <v>12</v>
      </c>
      <c r="L101">
        <v>11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6</v>
      </c>
      <c r="N102">
        <f t="shared" ref="N102:N110" si="30">N19</f>
        <v>10976</v>
      </c>
      <c r="O102">
        <f t="shared" ref="O102:O110" si="31">O19</f>
        <v>11128</v>
      </c>
      <c r="P102">
        <f t="shared" ref="P102:P110" si="32">P19</f>
        <v>10160</v>
      </c>
      <c r="Q102">
        <f t="shared" ref="Q102:Q110" si="33">Q19</f>
        <v>9478</v>
      </c>
      <c r="R102">
        <f t="shared" ref="R102:R110" si="34">R19</f>
        <v>9208</v>
      </c>
      <c r="S102">
        <f t="shared" ref="S102:S110" si="35">S19</f>
        <v>9102</v>
      </c>
      <c r="T102">
        <f t="shared" ref="T102:T110" si="36">T19</f>
        <v>8816</v>
      </c>
      <c r="U102">
        <f t="shared" ref="U102:U110" si="37">U19</f>
        <v>8826</v>
      </c>
      <c r="V102">
        <f t="shared" ref="V102:V110" si="38">V19</f>
        <v>8840</v>
      </c>
      <c r="W102">
        <f t="shared" ref="W102:W110" si="39">W19</f>
        <v>9160</v>
      </c>
    </row>
    <row r="103" spans="1:25">
      <c r="A103" s="1" t="s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8</v>
      </c>
      <c r="N103">
        <f t="shared" si="30"/>
        <v>40718</v>
      </c>
      <c r="O103">
        <f t="shared" si="31"/>
        <v>37150</v>
      </c>
      <c r="P103">
        <f t="shared" si="32"/>
        <v>34058</v>
      </c>
      <c r="Q103">
        <f t="shared" si="33"/>
        <v>32142</v>
      </c>
      <c r="R103">
        <f t="shared" si="34"/>
        <v>30252</v>
      </c>
      <c r="S103">
        <f t="shared" si="35"/>
        <v>29052</v>
      </c>
      <c r="T103">
        <f t="shared" si="36"/>
        <v>28040</v>
      </c>
      <c r="U103">
        <f t="shared" si="37"/>
        <v>28970</v>
      </c>
      <c r="V103">
        <f t="shared" si="38"/>
        <v>29978</v>
      </c>
      <c r="W103">
        <f t="shared" si="39"/>
        <v>30918</v>
      </c>
    </row>
    <row r="104" spans="1:25">
      <c r="A104" s="1" t="s">
        <v>113</v>
      </c>
      <c r="B104">
        <v>6</v>
      </c>
      <c r="C104">
        <v>5</v>
      </c>
      <c r="D104">
        <v>6</v>
      </c>
      <c r="E104">
        <v>5</v>
      </c>
      <c r="F104">
        <v>5</v>
      </c>
      <c r="G104">
        <v>5</v>
      </c>
      <c r="H104">
        <v>6</v>
      </c>
      <c r="I104">
        <v>5</v>
      </c>
      <c r="J104">
        <v>4</v>
      </c>
      <c r="K104">
        <v>4</v>
      </c>
      <c r="L104">
        <v>5</v>
      </c>
      <c r="M104" t="s">
        <v>10</v>
      </c>
      <c r="N104">
        <f t="shared" si="30"/>
        <v>69078</v>
      </c>
      <c r="O104">
        <f t="shared" si="31"/>
        <v>68222</v>
      </c>
      <c r="P104">
        <f t="shared" si="32"/>
        <v>66066</v>
      </c>
      <c r="Q104">
        <f t="shared" si="33"/>
        <v>64114</v>
      </c>
      <c r="R104">
        <f t="shared" si="34"/>
        <v>63266</v>
      </c>
      <c r="S104">
        <f t="shared" si="35"/>
        <v>62458</v>
      </c>
      <c r="T104">
        <f t="shared" si="36"/>
        <v>61134</v>
      </c>
      <c r="U104">
        <f t="shared" si="37"/>
        <v>61288</v>
      </c>
      <c r="V104">
        <f t="shared" si="38"/>
        <v>61214</v>
      </c>
      <c r="W104">
        <f t="shared" si="39"/>
        <v>62504</v>
      </c>
    </row>
    <row r="105" spans="1:25">
      <c r="A105" s="1" t="s">
        <v>114</v>
      </c>
      <c r="B105">
        <v>1</v>
      </c>
      <c r="C105">
        <v>2</v>
      </c>
      <c r="D105">
        <v>2</v>
      </c>
      <c r="E105">
        <v>3</v>
      </c>
      <c r="F105">
        <v>3</v>
      </c>
      <c r="G105">
        <v>3</v>
      </c>
      <c r="H105">
        <v>5</v>
      </c>
      <c r="I105">
        <v>4</v>
      </c>
      <c r="J105">
        <v>9</v>
      </c>
      <c r="K105">
        <v>11</v>
      </c>
      <c r="L105">
        <v>12</v>
      </c>
      <c r="M105" t="s">
        <v>12</v>
      </c>
      <c r="N105">
        <f t="shared" si="30"/>
        <v>2286</v>
      </c>
      <c r="O105">
        <f t="shared" si="31"/>
        <v>2356</v>
      </c>
      <c r="P105">
        <f t="shared" si="32"/>
        <v>2458</v>
      </c>
      <c r="Q105">
        <f t="shared" si="33"/>
        <v>2446</v>
      </c>
      <c r="R105">
        <f t="shared" si="34"/>
        <v>2510</v>
      </c>
      <c r="S105">
        <f t="shared" si="35"/>
        <v>2488</v>
      </c>
      <c r="T105">
        <f t="shared" si="36"/>
        <v>2566</v>
      </c>
      <c r="U105">
        <f t="shared" si="37"/>
        <v>2806</v>
      </c>
      <c r="V105">
        <f t="shared" si="38"/>
        <v>2846</v>
      </c>
      <c r="W105">
        <f t="shared" si="39"/>
        <v>2932</v>
      </c>
    </row>
    <row r="106" spans="1:25">
      <c r="A106" s="1" t="s">
        <v>115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 t="s">
        <v>14</v>
      </c>
      <c r="N106">
        <f t="shared" si="30"/>
        <v>3440</v>
      </c>
      <c r="O106">
        <f t="shared" si="31"/>
        <v>3474</v>
      </c>
      <c r="P106">
        <f t="shared" si="32"/>
        <v>3520</v>
      </c>
      <c r="Q106">
        <f t="shared" si="33"/>
        <v>3404</v>
      </c>
      <c r="R106">
        <f t="shared" si="34"/>
        <v>3390</v>
      </c>
      <c r="S106">
        <f t="shared" si="35"/>
        <v>3414</v>
      </c>
      <c r="T106">
        <f t="shared" si="36"/>
        <v>3204</v>
      </c>
      <c r="U106">
        <f t="shared" si="37"/>
        <v>3254</v>
      </c>
      <c r="V106">
        <f t="shared" si="38"/>
        <v>3446</v>
      </c>
      <c r="W106">
        <f t="shared" si="39"/>
        <v>3524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7550</v>
      </c>
      <c r="O107">
        <f t="shared" si="31"/>
        <v>7972</v>
      </c>
      <c r="P107">
        <f t="shared" si="32"/>
        <v>8006</v>
      </c>
      <c r="Q107">
        <f t="shared" si="33"/>
        <v>8268</v>
      </c>
      <c r="R107">
        <f t="shared" si="34"/>
        <v>8594</v>
      </c>
      <c r="S107">
        <f t="shared" si="35"/>
        <v>8746</v>
      </c>
      <c r="T107">
        <f t="shared" si="36"/>
        <v>9390</v>
      </c>
      <c r="U107">
        <f t="shared" si="37"/>
        <v>10418</v>
      </c>
      <c r="V107">
        <f t="shared" si="38"/>
        <v>11430</v>
      </c>
      <c r="W107">
        <f t="shared" si="39"/>
        <v>12724</v>
      </c>
    </row>
    <row r="108" spans="1:25">
      <c r="A108" s="1" t="s">
        <v>117</v>
      </c>
      <c r="B108">
        <v>6</v>
      </c>
      <c r="C108">
        <v>14</v>
      </c>
      <c r="D108">
        <v>11</v>
      </c>
      <c r="E108">
        <v>14</v>
      </c>
      <c r="F108">
        <v>19</v>
      </c>
      <c r="G108">
        <v>18</v>
      </c>
      <c r="H108">
        <v>18</v>
      </c>
      <c r="I108">
        <v>18</v>
      </c>
      <c r="J108">
        <v>21</v>
      </c>
      <c r="K108">
        <v>23</v>
      </c>
      <c r="L108">
        <v>25</v>
      </c>
      <c r="M108" t="s">
        <v>18</v>
      </c>
      <c r="N108">
        <f t="shared" si="30"/>
        <v>30772</v>
      </c>
      <c r="O108">
        <f t="shared" si="31"/>
        <v>30608</v>
      </c>
      <c r="P108">
        <f t="shared" si="32"/>
        <v>31960</v>
      </c>
      <c r="Q108">
        <f t="shared" si="33"/>
        <v>31662</v>
      </c>
      <c r="R108">
        <f t="shared" si="34"/>
        <v>30350</v>
      </c>
      <c r="S108">
        <f t="shared" si="35"/>
        <v>31262</v>
      </c>
      <c r="T108">
        <f t="shared" si="36"/>
        <v>31480</v>
      </c>
      <c r="U108">
        <f t="shared" si="37"/>
        <v>32888</v>
      </c>
      <c r="V108">
        <f t="shared" si="38"/>
        <v>34094</v>
      </c>
      <c r="W108">
        <f t="shared" si="39"/>
        <v>35978</v>
      </c>
    </row>
    <row r="109" spans="1:25">
      <c r="A109" s="1" t="s">
        <v>118</v>
      </c>
      <c r="B109">
        <v>2</v>
      </c>
      <c r="C109">
        <v>6</v>
      </c>
      <c r="D109">
        <v>5</v>
      </c>
      <c r="E109">
        <v>4</v>
      </c>
      <c r="F109">
        <v>5</v>
      </c>
      <c r="G109">
        <v>5</v>
      </c>
      <c r="H109">
        <v>3</v>
      </c>
      <c r="I109">
        <v>4</v>
      </c>
      <c r="J109">
        <v>5</v>
      </c>
      <c r="K109">
        <v>7</v>
      </c>
      <c r="L109">
        <v>8</v>
      </c>
      <c r="M109" t="s">
        <v>20</v>
      </c>
      <c r="N109">
        <f t="shared" si="30"/>
        <v>9374</v>
      </c>
      <c r="O109">
        <f t="shared" si="31"/>
        <v>9824</v>
      </c>
      <c r="P109">
        <f t="shared" si="32"/>
        <v>10078</v>
      </c>
      <c r="Q109">
        <f t="shared" si="33"/>
        <v>10786</v>
      </c>
      <c r="R109">
        <f t="shared" si="34"/>
        <v>10680</v>
      </c>
      <c r="S109">
        <f t="shared" si="35"/>
        <v>10892</v>
      </c>
      <c r="T109">
        <f t="shared" si="36"/>
        <v>10844</v>
      </c>
      <c r="U109">
        <f t="shared" si="37"/>
        <v>11712</v>
      </c>
      <c r="V109">
        <f t="shared" si="38"/>
        <v>12056</v>
      </c>
      <c r="W109">
        <f t="shared" si="39"/>
        <v>12742</v>
      </c>
    </row>
    <row r="110" spans="1:25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  <c r="N110">
        <f t="shared" si="30"/>
        <v>12476</v>
      </c>
      <c r="O110">
        <f t="shared" si="31"/>
        <v>12918</v>
      </c>
      <c r="P110">
        <f t="shared" si="32"/>
        <v>12818</v>
      </c>
      <c r="Q110">
        <f t="shared" si="33"/>
        <v>12622</v>
      </c>
      <c r="R110">
        <f t="shared" si="34"/>
        <v>12494</v>
      </c>
      <c r="S110">
        <f t="shared" si="35"/>
        <v>12674</v>
      </c>
      <c r="T110">
        <f t="shared" si="36"/>
        <v>13066</v>
      </c>
      <c r="U110">
        <f t="shared" si="37"/>
        <v>14060</v>
      </c>
      <c r="V110">
        <f t="shared" si="38"/>
        <v>14778</v>
      </c>
      <c r="W110">
        <f t="shared" si="39"/>
        <v>15652</v>
      </c>
    </row>
    <row r="111" spans="1:25">
      <c r="A111" s="1" t="s">
        <v>120</v>
      </c>
      <c r="B111">
        <v>0</v>
      </c>
      <c r="C111">
        <v>2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3</v>
      </c>
      <c r="J111">
        <v>4</v>
      </c>
      <c r="K111">
        <v>4</v>
      </c>
      <c r="L111">
        <v>4</v>
      </c>
    </row>
    <row r="112" spans="1:25" ht="38.25">
      <c r="A112" s="1" t="s">
        <v>121</v>
      </c>
      <c r="B112">
        <v>2</v>
      </c>
      <c r="C112">
        <v>3</v>
      </c>
      <c r="D112">
        <v>3</v>
      </c>
      <c r="E112">
        <v>4</v>
      </c>
      <c r="F112">
        <v>6</v>
      </c>
      <c r="G112">
        <v>6</v>
      </c>
      <c r="H112">
        <v>9</v>
      </c>
      <c r="I112">
        <v>7</v>
      </c>
      <c r="J112">
        <v>6</v>
      </c>
      <c r="K112">
        <v>7</v>
      </c>
      <c r="L112">
        <v>8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0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 s="37" t="s">
        <v>358</v>
      </c>
      <c r="N113" s="38">
        <f>SUM(N102:N104)</f>
        <v>120772</v>
      </c>
      <c r="O113" s="38">
        <f>SUM(R102:R104)</f>
        <v>102726</v>
      </c>
      <c r="P113" s="38">
        <f>SUM(W102:W104)</f>
        <v>102582</v>
      </c>
      <c r="Q113" s="38">
        <f t="shared" ref="Q113:Q116" si="40">((O113-N113)/(N113))+((P113-O113)/(O113))/2</f>
        <v>-0.15012294510827373</v>
      </c>
      <c r="R113" s="37" t="s">
        <v>358</v>
      </c>
      <c r="S113" s="38">
        <f>(N113*100)/N117</f>
        <v>64.698130390528746</v>
      </c>
      <c r="T113" s="38">
        <f>(O113*100)/O117</f>
        <v>60.163753924003188</v>
      </c>
      <c r="U113" s="38">
        <f>(P113*100)/P117</f>
        <v>55.111908624969111</v>
      </c>
      <c r="V113" s="36"/>
      <c r="W113" s="37" t="s">
        <v>358</v>
      </c>
      <c r="X113" s="38">
        <f t="shared" ref="X113:X115" si="41">(O113-N113)/N113</f>
        <v>-0.14942205146888352</v>
      </c>
      <c r="Y113" s="38">
        <f t="shared" ref="Y113:Y115" si="42">(P113-O113)/O113</f>
        <v>-1.4017872787804452E-3</v>
      </c>
    </row>
    <row r="114" spans="1:25" ht="153">
      <c r="A114" s="1" t="s">
        <v>123</v>
      </c>
      <c r="B114">
        <v>2</v>
      </c>
      <c r="C114">
        <v>2</v>
      </c>
      <c r="D114">
        <v>1</v>
      </c>
      <c r="E114">
        <v>3</v>
      </c>
      <c r="F114">
        <v>4</v>
      </c>
      <c r="G114">
        <v>4</v>
      </c>
      <c r="H114">
        <v>4</v>
      </c>
      <c r="I114">
        <v>3</v>
      </c>
      <c r="J114">
        <v>5</v>
      </c>
      <c r="K114">
        <v>5</v>
      </c>
      <c r="L114">
        <v>5</v>
      </c>
      <c r="M114" s="39" t="s">
        <v>359</v>
      </c>
      <c r="N114" s="38">
        <f>SUM(N105,N107,N110,N109)</f>
        <v>31686</v>
      </c>
      <c r="O114" s="38">
        <f>SUM(R105,R107,R110,R109)</f>
        <v>34278</v>
      </c>
      <c r="P114" s="38">
        <f>SUM(W105,W107,W110,W109)</f>
        <v>44050</v>
      </c>
      <c r="Q114" s="38">
        <f t="shared" si="40"/>
        <v>0.22434309380912226</v>
      </c>
      <c r="R114" s="39" t="s">
        <v>359</v>
      </c>
      <c r="S114" s="38">
        <f>(N114*100)/N117</f>
        <v>16.974339743933143</v>
      </c>
      <c r="T114" s="38">
        <f>(O114*100)/O117</f>
        <v>20.075668837557981</v>
      </c>
      <c r="U114" s="38">
        <f>(P114*100)/P117</f>
        <v>23.665746182857511</v>
      </c>
      <c r="V114" s="36"/>
      <c r="W114" s="39" t="s">
        <v>359</v>
      </c>
      <c r="X114" s="38">
        <f t="shared" si="41"/>
        <v>8.1802688884680938E-2</v>
      </c>
      <c r="Y114" s="38">
        <f t="shared" si="42"/>
        <v>0.28508080984888268</v>
      </c>
    </row>
    <row r="115" spans="1:25" ht="114.75">
      <c r="A115" s="1" t="s">
        <v>124</v>
      </c>
      <c r="B115">
        <v>24</v>
      </c>
      <c r="C115">
        <v>24</v>
      </c>
      <c r="D115">
        <v>24</v>
      </c>
      <c r="E115">
        <v>25</v>
      </c>
      <c r="F115">
        <v>27</v>
      </c>
      <c r="G115">
        <v>31</v>
      </c>
      <c r="H115">
        <v>30</v>
      </c>
      <c r="I115">
        <v>31</v>
      </c>
      <c r="J115">
        <v>38</v>
      </c>
      <c r="K115">
        <v>47</v>
      </c>
      <c r="L115">
        <v>46</v>
      </c>
      <c r="M115" s="40" t="s">
        <v>360</v>
      </c>
      <c r="N115" s="38">
        <f>SUM(N106,N108)</f>
        <v>34212</v>
      </c>
      <c r="O115" s="38">
        <f>SUM(R106,R108)</f>
        <v>33740</v>
      </c>
      <c r="P115" s="38">
        <f>SUM(W106,W108)</f>
        <v>39502</v>
      </c>
      <c r="Q115" s="38">
        <f t="shared" si="40"/>
        <v>7.1591934415563316E-2</v>
      </c>
      <c r="R115" s="40" t="s">
        <v>360</v>
      </c>
      <c r="S115" s="38">
        <f>(N115*100)/N117</f>
        <v>18.327529865538114</v>
      </c>
      <c r="T115" s="38">
        <f>(O115*100)/O117</f>
        <v>19.760577238438831</v>
      </c>
      <c r="U115" s="38">
        <f>(P115*100)/P117</f>
        <v>21.222345192173382</v>
      </c>
      <c r="V115" s="36"/>
      <c r="W115" s="40" t="s">
        <v>360</v>
      </c>
      <c r="X115" s="38">
        <f t="shared" si="41"/>
        <v>-1.3796328773529756E-2</v>
      </c>
      <c r="Y115" s="38">
        <f t="shared" si="42"/>
        <v>0.17077652637818613</v>
      </c>
    </row>
    <row r="116" spans="1:25">
      <c r="A116" s="1" t="s">
        <v>125</v>
      </c>
      <c r="B116">
        <v>3</v>
      </c>
      <c r="C116">
        <v>3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3</v>
      </c>
      <c r="K116">
        <v>5</v>
      </c>
      <c r="L116">
        <v>4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8</v>
      </c>
      <c r="C117">
        <v>8</v>
      </c>
      <c r="D117">
        <v>8</v>
      </c>
      <c r="E117">
        <v>8</v>
      </c>
      <c r="F117">
        <v>9</v>
      </c>
      <c r="G117">
        <v>10</v>
      </c>
      <c r="H117">
        <v>8</v>
      </c>
      <c r="I117">
        <v>5</v>
      </c>
      <c r="J117">
        <v>6</v>
      </c>
      <c r="K117">
        <v>13</v>
      </c>
      <c r="L117">
        <v>17</v>
      </c>
      <c r="M117" s="42" t="s">
        <v>362</v>
      </c>
      <c r="N117" s="36">
        <f>SUM(N113:N115)</f>
        <v>186670</v>
      </c>
      <c r="O117" s="36">
        <f>SUM(O113:O115)</f>
        <v>170744</v>
      </c>
      <c r="P117" s="36">
        <f>SUM(P113:P115)</f>
        <v>186134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6</v>
      </c>
      <c r="C118">
        <v>7</v>
      </c>
      <c r="D118">
        <v>8</v>
      </c>
      <c r="E118">
        <v>8</v>
      </c>
      <c r="F118">
        <v>6</v>
      </c>
      <c r="G118">
        <v>8</v>
      </c>
      <c r="H118">
        <v>8</v>
      </c>
      <c r="I118">
        <v>11</v>
      </c>
      <c r="J118">
        <v>12</v>
      </c>
      <c r="K118">
        <v>11</v>
      </c>
      <c r="L118">
        <v>11</v>
      </c>
    </row>
    <row r="119" spans="1:25">
      <c r="A119" s="1" t="s">
        <v>128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2</v>
      </c>
      <c r="K119">
        <v>1</v>
      </c>
      <c r="L119">
        <v>1</v>
      </c>
    </row>
    <row r="120" spans="1:25">
      <c r="A120" s="1" t="s">
        <v>129</v>
      </c>
      <c r="B120">
        <v>5</v>
      </c>
      <c r="C120">
        <v>4</v>
      </c>
      <c r="D120">
        <v>4</v>
      </c>
      <c r="E120">
        <v>5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13</v>
      </c>
    </row>
    <row r="121" spans="1:25">
      <c r="A121" s="1" t="s">
        <v>130</v>
      </c>
      <c r="B121">
        <v>8</v>
      </c>
      <c r="C121">
        <v>5</v>
      </c>
      <c r="D121">
        <v>5</v>
      </c>
      <c r="E121">
        <v>4</v>
      </c>
      <c r="F121">
        <v>4</v>
      </c>
      <c r="G121">
        <v>4</v>
      </c>
      <c r="H121">
        <v>2</v>
      </c>
      <c r="I121">
        <v>2</v>
      </c>
      <c r="J121">
        <v>4</v>
      </c>
      <c r="K121">
        <v>5</v>
      </c>
      <c r="L121">
        <v>3</v>
      </c>
    </row>
    <row r="122" spans="1:25">
      <c r="A122" s="1" t="s">
        <v>131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</row>
    <row r="123" spans="1:25">
      <c r="A123" s="1" t="s">
        <v>132</v>
      </c>
      <c r="B123">
        <v>5</v>
      </c>
      <c r="C123">
        <v>5</v>
      </c>
      <c r="D123">
        <v>5</v>
      </c>
      <c r="E123">
        <v>4</v>
      </c>
      <c r="F123">
        <v>4</v>
      </c>
      <c r="G123">
        <v>4</v>
      </c>
      <c r="H123">
        <v>2</v>
      </c>
      <c r="I123">
        <v>2</v>
      </c>
      <c r="J123">
        <v>3</v>
      </c>
      <c r="K123">
        <v>3</v>
      </c>
      <c r="L123">
        <v>3</v>
      </c>
    </row>
    <row r="124" spans="1:25">
      <c r="A124" s="1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25">
      <c r="A125" s="1" t="s">
        <v>134</v>
      </c>
      <c r="B125">
        <v>65</v>
      </c>
      <c r="C125">
        <v>43</v>
      </c>
      <c r="D125">
        <v>26</v>
      </c>
      <c r="E125">
        <v>26</v>
      </c>
      <c r="F125">
        <v>25</v>
      </c>
      <c r="G125">
        <v>33</v>
      </c>
      <c r="H125">
        <v>38</v>
      </c>
      <c r="I125">
        <v>35</v>
      </c>
      <c r="J125">
        <v>46</v>
      </c>
      <c r="K125">
        <v>46</v>
      </c>
      <c r="L125">
        <v>47</v>
      </c>
    </row>
    <row r="126" spans="1:25">
      <c r="A126" s="1" t="s">
        <v>135</v>
      </c>
      <c r="B126">
        <v>65</v>
      </c>
      <c r="C126">
        <v>42</v>
      </c>
      <c r="D126">
        <v>25</v>
      </c>
      <c r="E126">
        <v>24</v>
      </c>
      <c r="F126">
        <v>24</v>
      </c>
      <c r="G126">
        <v>33</v>
      </c>
      <c r="H126">
        <v>38</v>
      </c>
      <c r="I126">
        <v>35</v>
      </c>
      <c r="J126">
        <v>46</v>
      </c>
      <c r="K126">
        <v>46</v>
      </c>
      <c r="L126">
        <v>47</v>
      </c>
    </row>
    <row r="127" spans="1:25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25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1</v>
      </c>
      <c r="D130">
        <v>1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332</v>
      </c>
      <c r="C131">
        <v>331</v>
      </c>
      <c r="D131">
        <v>327</v>
      </c>
      <c r="E131">
        <v>336</v>
      </c>
      <c r="F131">
        <v>337</v>
      </c>
      <c r="G131">
        <v>353</v>
      </c>
      <c r="H131">
        <v>375</v>
      </c>
      <c r="I131">
        <v>387</v>
      </c>
      <c r="J131">
        <v>406</v>
      </c>
      <c r="K131">
        <v>436</v>
      </c>
      <c r="L131">
        <v>461</v>
      </c>
    </row>
    <row r="132" spans="1:12">
      <c r="A132" s="1" t="s">
        <v>141</v>
      </c>
      <c r="B132">
        <v>332</v>
      </c>
      <c r="C132">
        <v>331</v>
      </c>
      <c r="D132">
        <v>327</v>
      </c>
      <c r="E132">
        <v>336</v>
      </c>
      <c r="F132">
        <v>337</v>
      </c>
      <c r="G132">
        <v>353</v>
      </c>
      <c r="H132">
        <v>375</v>
      </c>
      <c r="I132">
        <v>387</v>
      </c>
      <c r="J132">
        <v>406</v>
      </c>
      <c r="K132">
        <v>436</v>
      </c>
      <c r="L132">
        <v>461</v>
      </c>
    </row>
    <row r="133" spans="1:12">
      <c r="A133" s="1" t="s">
        <v>142</v>
      </c>
      <c r="B133">
        <v>269</v>
      </c>
      <c r="C133">
        <v>258</v>
      </c>
      <c r="D133">
        <v>262</v>
      </c>
      <c r="E133">
        <v>250</v>
      </c>
      <c r="F133">
        <v>246</v>
      </c>
      <c r="G133">
        <v>234</v>
      </c>
      <c r="H133">
        <v>249</v>
      </c>
      <c r="I133">
        <v>242</v>
      </c>
      <c r="J133">
        <v>246</v>
      </c>
      <c r="K133">
        <v>248</v>
      </c>
      <c r="L133">
        <v>263</v>
      </c>
    </row>
    <row r="134" spans="1:12">
      <c r="A134" s="1" t="s">
        <v>143</v>
      </c>
      <c r="B134">
        <v>105</v>
      </c>
      <c r="C134">
        <v>98</v>
      </c>
      <c r="D134">
        <v>103</v>
      </c>
      <c r="E134">
        <v>102</v>
      </c>
      <c r="F134">
        <v>101</v>
      </c>
      <c r="G134">
        <v>99</v>
      </c>
      <c r="H134">
        <v>108</v>
      </c>
      <c r="I134">
        <v>106</v>
      </c>
      <c r="J134">
        <v>115</v>
      </c>
      <c r="K134">
        <v>113</v>
      </c>
      <c r="L134">
        <v>123</v>
      </c>
    </row>
    <row r="135" spans="1:12">
      <c r="A135" s="1" t="s">
        <v>144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3</v>
      </c>
      <c r="I135">
        <v>3</v>
      </c>
      <c r="J135">
        <v>3</v>
      </c>
      <c r="K135">
        <v>3</v>
      </c>
      <c r="L135">
        <v>3</v>
      </c>
    </row>
    <row r="136" spans="1:12">
      <c r="A136" s="1" t="s">
        <v>145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2</v>
      </c>
      <c r="J136">
        <v>1</v>
      </c>
      <c r="K136">
        <v>3</v>
      </c>
      <c r="L136">
        <v>3</v>
      </c>
    </row>
    <row r="137" spans="1:12">
      <c r="A137" s="1" t="s">
        <v>146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0</v>
      </c>
      <c r="K137">
        <v>1</v>
      </c>
      <c r="L137">
        <v>1</v>
      </c>
    </row>
    <row r="138" spans="1:12">
      <c r="A138" s="1" t="s">
        <v>147</v>
      </c>
      <c r="B138">
        <v>138</v>
      </c>
      <c r="C138">
        <v>139</v>
      </c>
      <c r="D138">
        <v>135</v>
      </c>
      <c r="E138">
        <v>125</v>
      </c>
      <c r="F138">
        <v>120</v>
      </c>
      <c r="G138">
        <v>112</v>
      </c>
      <c r="H138">
        <v>113</v>
      </c>
      <c r="I138">
        <v>109</v>
      </c>
      <c r="J138">
        <v>106</v>
      </c>
      <c r="K138">
        <v>107</v>
      </c>
      <c r="L138">
        <v>111</v>
      </c>
    </row>
    <row r="139" spans="1:12">
      <c r="A139" s="1" t="s">
        <v>148</v>
      </c>
      <c r="B139">
        <v>23</v>
      </c>
      <c r="C139">
        <v>18</v>
      </c>
      <c r="D139">
        <v>20</v>
      </c>
      <c r="E139">
        <v>19</v>
      </c>
      <c r="F139">
        <v>23</v>
      </c>
      <c r="G139">
        <v>20</v>
      </c>
      <c r="H139">
        <v>22</v>
      </c>
      <c r="I139">
        <v>21</v>
      </c>
      <c r="J139">
        <v>21</v>
      </c>
      <c r="K139">
        <v>21</v>
      </c>
      <c r="L139">
        <v>22</v>
      </c>
    </row>
    <row r="140" spans="1:12">
      <c r="A140" s="1" t="s">
        <v>149</v>
      </c>
      <c r="B140">
        <v>955</v>
      </c>
      <c r="C140">
        <v>824</v>
      </c>
      <c r="D140">
        <v>776</v>
      </c>
      <c r="E140">
        <v>733</v>
      </c>
      <c r="F140">
        <v>690</v>
      </c>
      <c r="G140">
        <v>706</v>
      </c>
      <c r="H140">
        <v>676</v>
      </c>
      <c r="I140">
        <v>703</v>
      </c>
      <c r="J140">
        <v>759</v>
      </c>
      <c r="K140">
        <v>940</v>
      </c>
      <c r="L140">
        <v>872</v>
      </c>
    </row>
    <row r="141" spans="1:12">
      <c r="A141" s="1" t="s">
        <v>150</v>
      </c>
      <c r="B141">
        <v>937</v>
      </c>
      <c r="C141">
        <v>814</v>
      </c>
      <c r="D141">
        <v>768</v>
      </c>
      <c r="E141">
        <v>724</v>
      </c>
      <c r="F141">
        <v>680</v>
      </c>
      <c r="G141">
        <v>697</v>
      </c>
      <c r="H141">
        <v>668</v>
      </c>
      <c r="I141">
        <v>695</v>
      </c>
      <c r="J141">
        <v>748</v>
      </c>
      <c r="K141">
        <v>933</v>
      </c>
      <c r="L141">
        <v>864</v>
      </c>
    </row>
    <row r="142" spans="1:12">
      <c r="A142" s="1" t="s">
        <v>151</v>
      </c>
      <c r="B142">
        <v>18</v>
      </c>
      <c r="C142">
        <v>10</v>
      </c>
      <c r="D142">
        <v>8</v>
      </c>
      <c r="E142">
        <v>9</v>
      </c>
      <c r="F142">
        <v>10</v>
      </c>
      <c r="G142">
        <v>9</v>
      </c>
      <c r="H142">
        <v>8</v>
      </c>
      <c r="I142">
        <v>8</v>
      </c>
      <c r="J142">
        <v>11</v>
      </c>
      <c r="K142">
        <v>7</v>
      </c>
      <c r="L142">
        <v>8</v>
      </c>
    </row>
    <row r="143" spans="1:12">
      <c r="A143" s="1" t="s">
        <v>152</v>
      </c>
      <c r="B143">
        <v>213</v>
      </c>
      <c r="C143">
        <v>236</v>
      </c>
      <c r="D143">
        <v>226</v>
      </c>
      <c r="E143">
        <v>225</v>
      </c>
      <c r="F143">
        <v>222</v>
      </c>
      <c r="G143">
        <v>226</v>
      </c>
      <c r="H143">
        <v>202</v>
      </c>
      <c r="I143">
        <v>194</v>
      </c>
      <c r="J143">
        <v>206</v>
      </c>
      <c r="K143">
        <v>264</v>
      </c>
      <c r="L143">
        <v>108</v>
      </c>
    </row>
    <row r="144" spans="1:12">
      <c r="A144" s="1" t="s">
        <v>153</v>
      </c>
      <c r="B144">
        <v>204</v>
      </c>
      <c r="C144">
        <v>223</v>
      </c>
      <c r="D144">
        <v>217</v>
      </c>
      <c r="E144">
        <v>214</v>
      </c>
      <c r="F144">
        <v>213</v>
      </c>
      <c r="G144">
        <v>217</v>
      </c>
      <c r="H144">
        <v>191</v>
      </c>
      <c r="I144">
        <v>185</v>
      </c>
      <c r="J144">
        <v>196</v>
      </c>
      <c r="K144">
        <v>252</v>
      </c>
      <c r="L144">
        <v>96</v>
      </c>
    </row>
    <row r="145" spans="1:16">
      <c r="A145" s="1" t="s">
        <v>154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6">
      <c r="A146" s="1" t="s">
        <v>155</v>
      </c>
      <c r="B146">
        <v>8</v>
      </c>
      <c r="C146">
        <v>13</v>
      </c>
      <c r="D146">
        <v>9</v>
      </c>
      <c r="E146">
        <v>10</v>
      </c>
      <c r="F146">
        <v>8</v>
      </c>
      <c r="G146">
        <v>8</v>
      </c>
      <c r="H146">
        <v>10</v>
      </c>
      <c r="I146">
        <v>8</v>
      </c>
      <c r="J146">
        <v>9</v>
      </c>
      <c r="K146">
        <v>11</v>
      </c>
      <c r="L146">
        <v>11</v>
      </c>
    </row>
    <row r="147" spans="1:16">
      <c r="A147" s="1" t="s">
        <v>156</v>
      </c>
      <c r="B147">
        <v>129</v>
      </c>
      <c r="C147">
        <v>121</v>
      </c>
      <c r="D147">
        <v>117</v>
      </c>
      <c r="E147">
        <v>124</v>
      </c>
      <c r="F147">
        <v>128</v>
      </c>
      <c r="G147">
        <v>133</v>
      </c>
      <c r="H147">
        <v>142</v>
      </c>
      <c r="I147">
        <v>152</v>
      </c>
      <c r="J147">
        <v>163</v>
      </c>
      <c r="K147">
        <v>165</v>
      </c>
      <c r="L147">
        <v>169</v>
      </c>
    </row>
    <row r="148" spans="1:16">
      <c r="A148" s="1" t="s">
        <v>157</v>
      </c>
      <c r="B148">
        <v>129</v>
      </c>
      <c r="C148">
        <v>121</v>
      </c>
      <c r="D148">
        <v>117</v>
      </c>
      <c r="E148">
        <v>124</v>
      </c>
      <c r="F148">
        <v>128</v>
      </c>
      <c r="G148">
        <v>133</v>
      </c>
      <c r="H148">
        <v>142</v>
      </c>
      <c r="I148">
        <v>152</v>
      </c>
      <c r="J148">
        <v>163</v>
      </c>
      <c r="K148">
        <v>165</v>
      </c>
      <c r="L148">
        <v>169</v>
      </c>
    </row>
    <row r="149" spans="1:16">
      <c r="A149" s="1" t="s">
        <v>158</v>
      </c>
      <c r="B149">
        <v>14</v>
      </c>
      <c r="C149">
        <v>10</v>
      </c>
      <c r="D149">
        <v>9</v>
      </c>
      <c r="E149">
        <v>8</v>
      </c>
      <c r="F149">
        <v>9</v>
      </c>
      <c r="G149">
        <v>10</v>
      </c>
      <c r="H149">
        <v>11</v>
      </c>
      <c r="I149">
        <v>11</v>
      </c>
      <c r="J149">
        <v>8</v>
      </c>
      <c r="K149">
        <v>10</v>
      </c>
      <c r="L149">
        <v>10</v>
      </c>
    </row>
    <row r="150" spans="1:16">
      <c r="A150" s="1" t="s">
        <v>159</v>
      </c>
      <c r="B150">
        <v>14</v>
      </c>
      <c r="C150">
        <v>10</v>
      </c>
      <c r="D150">
        <v>9</v>
      </c>
      <c r="E150">
        <v>8</v>
      </c>
      <c r="F150">
        <v>9</v>
      </c>
      <c r="G150">
        <v>10</v>
      </c>
      <c r="H150">
        <v>11</v>
      </c>
      <c r="I150">
        <v>11</v>
      </c>
      <c r="J150">
        <v>8</v>
      </c>
      <c r="K150">
        <v>10</v>
      </c>
      <c r="L150">
        <v>10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72</v>
      </c>
      <c r="C151">
        <v>72</v>
      </c>
      <c r="D151">
        <v>71</v>
      </c>
      <c r="E151">
        <v>77</v>
      </c>
      <c r="F151">
        <v>82</v>
      </c>
      <c r="G151">
        <v>79</v>
      </c>
      <c r="H151">
        <v>71</v>
      </c>
      <c r="I151">
        <v>79</v>
      </c>
      <c r="J151">
        <v>77</v>
      </c>
      <c r="K151">
        <v>115</v>
      </c>
      <c r="L151">
        <v>104</v>
      </c>
      <c r="M151" s="37" t="s">
        <v>358</v>
      </c>
      <c r="N151" s="38">
        <f t="shared" ref="N151:N153" si="43">(N113-AVERAGE($N113:$P113))/STDEV($N113:$P113)</f>
        <v>1.1546731863420614</v>
      </c>
      <c r="O151" s="38">
        <f t="shared" ref="O151:O153" si="44">(O113-AVERAGE($N113:$P113))/STDEV($N113:$P113)</f>
        <v>-0.57045367540279168</v>
      </c>
      <c r="P151" s="38">
        <f t="shared" ref="P151:P153" si="45">(P113-AVERAGE($N113:$P113))/STDEV($N113:$P113)</f>
        <v>-0.58421951093926838</v>
      </c>
    </row>
    <row r="152" spans="1:16" ht="153">
      <c r="A152" s="1" t="s">
        <v>161</v>
      </c>
      <c r="B152">
        <v>44</v>
      </c>
      <c r="C152">
        <v>45</v>
      </c>
      <c r="D152">
        <v>44</v>
      </c>
      <c r="E152">
        <v>50</v>
      </c>
      <c r="F152">
        <v>54</v>
      </c>
      <c r="G152">
        <v>52</v>
      </c>
      <c r="H152">
        <v>44</v>
      </c>
      <c r="I152">
        <v>52</v>
      </c>
      <c r="J152">
        <v>54</v>
      </c>
      <c r="K152">
        <v>98</v>
      </c>
      <c r="L152">
        <v>85</v>
      </c>
      <c r="M152" s="39" t="s">
        <v>359</v>
      </c>
      <c r="N152" s="38">
        <f t="shared" si="43"/>
        <v>-0.76459688043851926</v>
      </c>
      <c r="O152" s="38">
        <f t="shared" si="44"/>
        <v>-0.3670637604672754</v>
      </c>
      <c r="P152" s="38">
        <f t="shared" si="45"/>
        <v>1.1316606409057934</v>
      </c>
    </row>
    <row r="153" spans="1:16" ht="114.75">
      <c r="A153" s="1" t="s">
        <v>162</v>
      </c>
      <c r="B153">
        <v>15</v>
      </c>
      <c r="C153">
        <v>13</v>
      </c>
      <c r="D153">
        <v>13</v>
      </c>
      <c r="E153">
        <v>13</v>
      </c>
      <c r="F153">
        <v>13</v>
      </c>
      <c r="G153">
        <v>12</v>
      </c>
      <c r="H153">
        <v>12</v>
      </c>
      <c r="I153">
        <v>12</v>
      </c>
      <c r="J153">
        <v>10</v>
      </c>
      <c r="K153">
        <v>8</v>
      </c>
      <c r="L153">
        <v>10</v>
      </c>
      <c r="M153" s="40" t="s">
        <v>360</v>
      </c>
      <c r="N153" s="38">
        <f t="shared" si="43"/>
        <v>-0.50200767698335946</v>
      </c>
      <c r="O153" s="38">
        <f t="shared" si="44"/>
        <v>-0.6495466704678835</v>
      </c>
      <c r="P153" s="38">
        <f t="shared" si="45"/>
        <v>1.1515543474512429</v>
      </c>
    </row>
    <row r="154" spans="1:16">
      <c r="A154" s="1" t="s">
        <v>163</v>
      </c>
      <c r="B154">
        <v>13</v>
      </c>
      <c r="C154">
        <v>14</v>
      </c>
      <c r="D154">
        <v>14</v>
      </c>
      <c r="E154">
        <v>14</v>
      </c>
      <c r="F154">
        <v>15</v>
      </c>
      <c r="G154">
        <v>15</v>
      </c>
      <c r="H154">
        <v>15</v>
      </c>
      <c r="I154">
        <v>15</v>
      </c>
      <c r="J154">
        <v>13</v>
      </c>
      <c r="K154">
        <v>9</v>
      </c>
      <c r="L154">
        <v>9</v>
      </c>
    </row>
    <row r="155" spans="1:16">
      <c r="A155" s="1" t="s">
        <v>164</v>
      </c>
      <c r="B155">
        <v>7</v>
      </c>
      <c r="C155">
        <v>17</v>
      </c>
      <c r="D155">
        <v>9</v>
      </c>
      <c r="E155">
        <v>6</v>
      </c>
      <c r="F155">
        <v>3</v>
      </c>
      <c r="G155">
        <v>3</v>
      </c>
      <c r="H155">
        <v>2</v>
      </c>
      <c r="I155">
        <v>2</v>
      </c>
      <c r="J155">
        <v>5</v>
      </c>
      <c r="K155">
        <v>31</v>
      </c>
      <c r="L155">
        <v>28</v>
      </c>
    </row>
    <row r="156" spans="1:16">
      <c r="A156" s="1" t="s">
        <v>165</v>
      </c>
      <c r="B156">
        <v>7</v>
      </c>
      <c r="C156">
        <v>17</v>
      </c>
      <c r="D156">
        <v>9</v>
      </c>
      <c r="E156">
        <v>6</v>
      </c>
      <c r="F156">
        <v>3</v>
      </c>
      <c r="G156">
        <v>3</v>
      </c>
      <c r="H156">
        <v>2</v>
      </c>
      <c r="I156">
        <v>2</v>
      </c>
      <c r="J156">
        <v>5</v>
      </c>
      <c r="K156">
        <v>31</v>
      </c>
      <c r="L156">
        <v>28</v>
      </c>
    </row>
    <row r="157" spans="1:16">
      <c r="A157" s="2" t="s">
        <v>166</v>
      </c>
      <c r="B157">
        <v>10082</v>
      </c>
      <c r="C157">
        <v>9515</v>
      </c>
      <c r="D157">
        <v>9350</v>
      </c>
      <c r="E157">
        <v>9085</v>
      </c>
      <c r="F157">
        <v>8850</v>
      </c>
      <c r="G157">
        <v>9256</v>
      </c>
      <c r="H157">
        <v>9691</v>
      </c>
      <c r="I157">
        <v>10413</v>
      </c>
      <c r="J157">
        <v>11067</v>
      </c>
      <c r="K157">
        <v>12278</v>
      </c>
      <c r="L157">
        <v>13542</v>
      </c>
    </row>
    <row r="158" spans="1:16">
      <c r="A158" s="2" t="s">
        <v>167</v>
      </c>
      <c r="B158">
        <v>3148</v>
      </c>
      <c r="C158">
        <v>2935</v>
      </c>
      <c r="D158">
        <v>2887</v>
      </c>
      <c r="E158">
        <v>2911</v>
      </c>
      <c r="F158">
        <v>3007</v>
      </c>
      <c r="G158">
        <v>3154</v>
      </c>
      <c r="H158">
        <v>3262</v>
      </c>
      <c r="I158">
        <v>3508</v>
      </c>
      <c r="J158">
        <v>3627</v>
      </c>
      <c r="K158">
        <v>3963</v>
      </c>
      <c r="L158">
        <v>4024</v>
      </c>
    </row>
    <row r="159" spans="1:16">
      <c r="A159" s="2" t="s">
        <v>168</v>
      </c>
      <c r="B159">
        <v>6934</v>
      </c>
      <c r="C159">
        <v>6580</v>
      </c>
      <c r="D159">
        <v>6463</v>
      </c>
      <c r="E159">
        <v>6174</v>
      </c>
      <c r="F159">
        <v>5843</v>
      </c>
      <c r="G159">
        <v>6102</v>
      </c>
      <c r="H159">
        <v>6429</v>
      </c>
      <c r="I159">
        <v>6905</v>
      </c>
      <c r="J159">
        <v>7440</v>
      </c>
      <c r="K159">
        <v>8315</v>
      </c>
      <c r="L159">
        <v>9518</v>
      </c>
    </row>
    <row r="160" spans="1:16">
      <c r="A160" s="2" t="s">
        <v>169</v>
      </c>
      <c r="B160">
        <v>287</v>
      </c>
      <c r="C160">
        <v>263</v>
      </c>
      <c r="D160">
        <v>259</v>
      </c>
      <c r="E160">
        <v>271</v>
      </c>
      <c r="F160">
        <v>270</v>
      </c>
      <c r="G160">
        <v>298</v>
      </c>
      <c r="H160">
        <v>378</v>
      </c>
      <c r="I160">
        <v>410</v>
      </c>
      <c r="J160">
        <v>433</v>
      </c>
      <c r="K160">
        <v>461</v>
      </c>
      <c r="L160">
        <v>436</v>
      </c>
    </row>
    <row r="161" spans="1:12">
      <c r="A161" s="2" t="s">
        <v>170</v>
      </c>
      <c r="B161">
        <v>24</v>
      </c>
      <c r="C161">
        <v>22</v>
      </c>
      <c r="D161">
        <v>21</v>
      </c>
      <c r="E161">
        <v>19</v>
      </c>
      <c r="F161">
        <v>25</v>
      </c>
      <c r="G161">
        <v>21</v>
      </c>
      <c r="H161">
        <v>19</v>
      </c>
      <c r="I161">
        <v>20</v>
      </c>
      <c r="J161">
        <v>21</v>
      </c>
      <c r="K161">
        <v>19</v>
      </c>
      <c r="L161">
        <v>20</v>
      </c>
    </row>
    <row r="162" spans="1:12">
      <c r="A162" s="2" t="s">
        <v>171</v>
      </c>
      <c r="B162">
        <v>45</v>
      </c>
      <c r="C162">
        <v>21</v>
      </c>
      <c r="D162">
        <v>15</v>
      </c>
      <c r="E162">
        <v>11</v>
      </c>
      <c r="F162">
        <v>12</v>
      </c>
      <c r="G162">
        <v>12</v>
      </c>
      <c r="H162">
        <v>18</v>
      </c>
      <c r="I162">
        <v>19</v>
      </c>
      <c r="J162">
        <v>29</v>
      </c>
      <c r="K162">
        <v>3</v>
      </c>
      <c r="L162">
        <v>4</v>
      </c>
    </row>
    <row r="163" spans="1:12">
      <c r="A163" s="2" t="s">
        <v>172</v>
      </c>
      <c r="B163">
        <v>218</v>
      </c>
      <c r="C163">
        <v>220</v>
      </c>
      <c r="D163">
        <v>223</v>
      </c>
      <c r="E163">
        <v>241</v>
      </c>
      <c r="F163">
        <v>233</v>
      </c>
      <c r="G163">
        <v>265</v>
      </c>
      <c r="H163">
        <v>341</v>
      </c>
      <c r="I163">
        <v>371</v>
      </c>
      <c r="J163">
        <v>383</v>
      </c>
      <c r="K163">
        <v>439</v>
      </c>
      <c r="L163">
        <v>412</v>
      </c>
    </row>
    <row r="164" spans="1:12">
      <c r="A164" s="2" t="s">
        <v>173</v>
      </c>
      <c r="B164">
        <v>6133</v>
      </c>
      <c r="C164">
        <v>5681</v>
      </c>
      <c r="D164">
        <v>5380</v>
      </c>
      <c r="E164">
        <v>5129</v>
      </c>
      <c r="F164">
        <v>4900</v>
      </c>
      <c r="G164">
        <v>4972</v>
      </c>
      <c r="H164">
        <v>5057</v>
      </c>
      <c r="I164">
        <v>5248</v>
      </c>
      <c r="J164">
        <v>5529</v>
      </c>
      <c r="K164">
        <v>5836</v>
      </c>
      <c r="L164">
        <v>6381</v>
      </c>
    </row>
    <row r="165" spans="1:12">
      <c r="A165" s="2" t="s">
        <v>174</v>
      </c>
      <c r="B165">
        <v>258</v>
      </c>
      <c r="C165">
        <v>252</v>
      </c>
      <c r="D165">
        <v>250</v>
      </c>
      <c r="E165">
        <v>234</v>
      </c>
      <c r="F165">
        <v>241</v>
      </c>
      <c r="G165">
        <v>253</v>
      </c>
      <c r="H165">
        <v>262</v>
      </c>
      <c r="I165">
        <v>281</v>
      </c>
      <c r="J165">
        <v>312</v>
      </c>
      <c r="K165">
        <v>286</v>
      </c>
      <c r="L165">
        <v>309</v>
      </c>
    </row>
    <row r="166" spans="1:12">
      <c r="A166" s="2" t="s">
        <v>175</v>
      </c>
      <c r="B166">
        <v>3054</v>
      </c>
      <c r="C166">
        <v>2889</v>
      </c>
      <c r="D166">
        <v>2844</v>
      </c>
      <c r="E166">
        <v>2752</v>
      </c>
      <c r="F166">
        <v>2644</v>
      </c>
      <c r="G166">
        <v>2644</v>
      </c>
      <c r="H166">
        <v>2613</v>
      </c>
      <c r="I166">
        <v>2666</v>
      </c>
      <c r="J166">
        <v>2753</v>
      </c>
      <c r="K166">
        <v>2818</v>
      </c>
      <c r="L166">
        <v>3001</v>
      </c>
    </row>
    <row r="167" spans="1:12">
      <c r="A167" s="2" t="s">
        <v>176</v>
      </c>
      <c r="B167">
        <v>2338</v>
      </c>
      <c r="C167">
        <v>2222</v>
      </c>
      <c r="D167">
        <v>2045</v>
      </c>
      <c r="E167">
        <v>1930</v>
      </c>
      <c r="F167">
        <v>1818</v>
      </c>
      <c r="G167">
        <v>1867</v>
      </c>
      <c r="H167">
        <v>1962</v>
      </c>
      <c r="I167">
        <v>2074</v>
      </c>
      <c r="J167">
        <v>2223</v>
      </c>
      <c r="K167">
        <v>2597</v>
      </c>
      <c r="L167">
        <v>2919</v>
      </c>
    </row>
    <row r="168" spans="1:12">
      <c r="A168" s="2" t="s">
        <v>177</v>
      </c>
      <c r="B168">
        <v>483</v>
      </c>
      <c r="C168">
        <v>318</v>
      </c>
      <c r="D168">
        <v>241</v>
      </c>
      <c r="E168">
        <v>213</v>
      </c>
      <c r="F168">
        <v>197</v>
      </c>
      <c r="G168">
        <v>208</v>
      </c>
      <c r="H168">
        <v>220</v>
      </c>
      <c r="I168">
        <v>227</v>
      </c>
      <c r="J168">
        <v>241</v>
      </c>
      <c r="K168">
        <v>135</v>
      </c>
      <c r="L168">
        <v>152</v>
      </c>
    </row>
    <row r="169" spans="1:12">
      <c r="A169" s="3" t="s">
        <v>178</v>
      </c>
      <c r="B169">
        <v>1698</v>
      </c>
      <c r="C169">
        <v>1644</v>
      </c>
      <c r="D169">
        <v>1631</v>
      </c>
      <c r="E169">
        <v>1577</v>
      </c>
      <c r="F169">
        <v>1553</v>
      </c>
      <c r="G169">
        <v>1583</v>
      </c>
      <c r="H169">
        <v>1575</v>
      </c>
      <c r="I169">
        <v>1615</v>
      </c>
      <c r="J169">
        <v>1770</v>
      </c>
      <c r="K169">
        <v>1677</v>
      </c>
      <c r="L169">
        <v>1684</v>
      </c>
    </row>
    <row r="170" spans="1:12">
      <c r="A170" s="3" t="s">
        <v>179</v>
      </c>
      <c r="B170">
        <v>305</v>
      </c>
      <c r="C170">
        <v>286</v>
      </c>
      <c r="D170">
        <v>289</v>
      </c>
      <c r="E170">
        <v>287</v>
      </c>
      <c r="F170">
        <v>269</v>
      </c>
      <c r="G170">
        <v>293</v>
      </c>
      <c r="H170">
        <v>303</v>
      </c>
      <c r="I170">
        <v>318</v>
      </c>
      <c r="J170">
        <v>362</v>
      </c>
      <c r="K170">
        <v>320</v>
      </c>
      <c r="L170">
        <v>357</v>
      </c>
    </row>
    <row r="171" spans="1:12">
      <c r="A171" s="3" t="s">
        <v>180</v>
      </c>
      <c r="B171">
        <v>1135</v>
      </c>
      <c r="C171">
        <v>1114</v>
      </c>
      <c r="D171">
        <v>1100</v>
      </c>
      <c r="E171">
        <v>1067</v>
      </c>
      <c r="F171">
        <v>1042</v>
      </c>
      <c r="G171">
        <v>1058</v>
      </c>
      <c r="H171">
        <v>1045</v>
      </c>
      <c r="I171">
        <v>1052</v>
      </c>
      <c r="J171">
        <v>1274</v>
      </c>
      <c r="K171">
        <v>1095</v>
      </c>
      <c r="L171">
        <v>1082</v>
      </c>
    </row>
    <row r="172" spans="1:12">
      <c r="A172" s="3" t="s">
        <v>181</v>
      </c>
      <c r="B172">
        <v>142</v>
      </c>
      <c r="C172">
        <v>125</v>
      </c>
      <c r="D172">
        <v>126</v>
      </c>
      <c r="E172">
        <v>121</v>
      </c>
      <c r="F172">
        <v>135</v>
      </c>
      <c r="G172">
        <v>129</v>
      </c>
      <c r="H172">
        <v>129</v>
      </c>
      <c r="I172">
        <v>146</v>
      </c>
      <c r="J172">
        <v>102</v>
      </c>
      <c r="K172">
        <v>136</v>
      </c>
      <c r="L172">
        <v>136</v>
      </c>
    </row>
    <row r="173" spans="1:12">
      <c r="A173" s="3" t="s">
        <v>182</v>
      </c>
      <c r="B173">
        <v>116</v>
      </c>
      <c r="C173">
        <v>119</v>
      </c>
      <c r="D173">
        <v>116</v>
      </c>
      <c r="E173">
        <v>102</v>
      </c>
      <c r="F173">
        <v>107</v>
      </c>
      <c r="G173">
        <v>103</v>
      </c>
      <c r="H173">
        <v>98</v>
      </c>
      <c r="I173">
        <v>99</v>
      </c>
      <c r="J173">
        <v>32</v>
      </c>
      <c r="K173">
        <v>126</v>
      </c>
      <c r="L173">
        <v>109</v>
      </c>
    </row>
    <row r="174" spans="1:12">
      <c r="A174" s="3" t="s">
        <v>183</v>
      </c>
      <c r="B174">
        <v>4243</v>
      </c>
      <c r="C174">
        <v>4267</v>
      </c>
      <c r="D174">
        <v>4269</v>
      </c>
      <c r="E174">
        <v>4280</v>
      </c>
      <c r="F174">
        <v>4214</v>
      </c>
      <c r="G174">
        <v>4307</v>
      </c>
      <c r="H174">
        <v>4309</v>
      </c>
      <c r="I174">
        <v>4364</v>
      </c>
      <c r="J174">
        <v>4380</v>
      </c>
      <c r="K174">
        <v>4535</v>
      </c>
      <c r="L174">
        <v>4563</v>
      </c>
    </row>
    <row r="175" spans="1:12">
      <c r="A175" s="3" t="s">
        <v>184</v>
      </c>
      <c r="B175">
        <v>1296</v>
      </c>
      <c r="C175">
        <v>1266</v>
      </c>
      <c r="D175">
        <v>1224</v>
      </c>
      <c r="E175">
        <v>1193</v>
      </c>
      <c r="F175">
        <v>1141</v>
      </c>
      <c r="G175">
        <v>1142</v>
      </c>
      <c r="H175">
        <v>1131</v>
      </c>
      <c r="I175">
        <v>1154</v>
      </c>
      <c r="J175">
        <v>1212</v>
      </c>
      <c r="K175">
        <v>1200</v>
      </c>
      <c r="L175">
        <v>1201</v>
      </c>
    </row>
    <row r="176" spans="1:12">
      <c r="A176" s="3" t="s">
        <v>185</v>
      </c>
      <c r="B176">
        <v>109</v>
      </c>
      <c r="C176">
        <v>106</v>
      </c>
      <c r="D176">
        <v>110</v>
      </c>
      <c r="E176">
        <v>111</v>
      </c>
      <c r="F176">
        <v>113</v>
      </c>
      <c r="G176">
        <v>121</v>
      </c>
      <c r="H176">
        <v>127</v>
      </c>
      <c r="I176">
        <v>129</v>
      </c>
      <c r="J176">
        <v>132</v>
      </c>
      <c r="K176">
        <v>148</v>
      </c>
      <c r="L176">
        <v>164</v>
      </c>
    </row>
    <row r="177" spans="1:12">
      <c r="A177" s="3" t="s">
        <v>186</v>
      </c>
      <c r="B177">
        <v>961</v>
      </c>
      <c r="C177">
        <v>974</v>
      </c>
      <c r="D177">
        <v>981</v>
      </c>
      <c r="E177">
        <v>971</v>
      </c>
      <c r="F177">
        <v>986</v>
      </c>
      <c r="G177">
        <v>1005</v>
      </c>
      <c r="H177">
        <v>1008</v>
      </c>
      <c r="I177">
        <v>1003</v>
      </c>
      <c r="J177">
        <v>1018</v>
      </c>
      <c r="K177">
        <v>1038</v>
      </c>
      <c r="L177">
        <v>1041</v>
      </c>
    </row>
    <row r="178" spans="1:12">
      <c r="A178" s="3" t="s">
        <v>187</v>
      </c>
      <c r="B178">
        <v>863</v>
      </c>
      <c r="C178">
        <v>878</v>
      </c>
      <c r="D178">
        <v>877</v>
      </c>
      <c r="E178">
        <v>910</v>
      </c>
      <c r="F178">
        <v>878</v>
      </c>
      <c r="G178">
        <v>901</v>
      </c>
      <c r="H178">
        <v>914</v>
      </c>
      <c r="I178">
        <v>939</v>
      </c>
      <c r="J178">
        <v>938</v>
      </c>
      <c r="K178">
        <v>1013</v>
      </c>
      <c r="L178">
        <v>1042</v>
      </c>
    </row>
    <row r="179" spans="1:12">
      <c r="A179" s="3" t="s">
        <v>188</v>
      </c>
      <c r="B179">
        <v>49</v>
      </c>
      <c r="C179">
        <v>49</v>
      </c>
      <c r="D179">
        <v>47</v>
      </c>
      <c r="E179">
        <v>48</v>
      </c>
      <c r="F179">
        <v>46</v>
      </c>
      <c r="G179">
        <v>46</v>
      </c>
      <c r="H179">
        <v>47</v>
      </c>
      <c r="I179">
        <v>47</v>
      </c>
      <c r="J179">
        <v>32</v>
      </c>
      <c r="K179">
        <v>58</v>
      </c>
      <c r="L179">
        <v>53</v>
      </c>
    </row>
    <row r="180" spans="1:12">
      <c r="A180" s="3" t="s">
        <v>189</v>
      </c>
      <c r="B180">
        <v>277</v>
      </c>
      <c r="C180">
        <v>308</v>
      </c>
      <c r="D180">
        <v>328</v>
      </c>
      <c r="E180">
        <v>336</v>
      </c>
      <c r="F180">
        <v>351</v>
      </c>
      <c r="G180">
        <v>365</v>
      </c>
      <c r="H180">
        <v>368</v>
      </c>
      <c r="I180">
        <v>368</v>
      </c>
      <c r="J180">
        <v>363</v>
      </c>
      <c r="K180">
        <v>382</v>
      </c>
      <c r="L180">
        <v>386</v>
      </c>
    </row>
    <row r="181" spans="1:12">
      <c r="A181" s="3" t="s">
        <v>190</v>
      </c>
      <c r="B181">
        <v>541</v>
      </c>
      <c r="C181">
        <v>557</v>
      </c>
      <c r="D181">
        <v>576</v>
      </c>
      <c r="E181">
        <v>595</v>
      </c>
      <c r="F181">
        <v>594</v>
      </c>
      <c r="G181">
        <v>640</v>
      </c>
      <c r="H181">
        <v>623</v>
      </c>
      <c r="I181">
        <v>624</v>
      </c>
      <c r="J181">
        <v>573</v>
      </c>
      <c r="K181">
        <v>622</v>
      </c>
      <c r="L181">
        <v>603</v>
      </c>
    </row>
    <row r="182" spans="1:12">
      <c r="A182" s="3" t="s">
        <v>191</v>
      </c>
      <c r="B182">
        <v>147</v>
      </c>
      <c r="C182">
        <v>129</v>
      </c>
      <c r="D182">
        <v>126</v>
      </c>
      <c r="E182">
        <v>116</v>
      </c>
      <c r="F182">
        <v>105</v>
      </c>
      <c r="G182">
        <v>87</v>
      </c>
      <c r="H182">
        <v>91</v>
      </c>
      <c r="I182">
        <v>100</v>
      </c>
      <c r="J182">
        <v>112</v>
      </c>
      <c r="K182">
        <v>74</v>
      </c>
      <c r="L182">
        <v>73</v>
      </c>
    </row>
    <row r="183" spans="1:12">
      <c r="A183" s="3" t="s">
        <v>192</v>
      </c>
      <c r="B183">
        <v>10501</v>
      </c>
      <c r="C183">
        <v>10654</v>
      </c>
      <c r="D183">
        <v>10627</v>
      </c>
      <c r="E183">
        <v>10815</v>
      </c>
      <c r="F183">
        <v>10865</v>
      </c>
      <c r="G183">
        <v>11185</v>
      </c>
      <c r="H183">
        <v>11454</v>
      </c>
      <c r="I183">
        <v>11647</v>
      </c>
      <c r="J183">
        <v>12195</v>
      </c>
      <c r="K183">
        <v>12746</v>
      </c>
      <c r="L183">
        <v>13091</v>
      </c>
    </row>
    <row r="184" spans="1:12">
      <c r="A184" s="3" t="s">
        <v>193</v>
      </c>
      <c r="B184">
        <v>818</v>
      </c>
      <c r="C184">
        <v>812</v>
      </c>
      <c r="D184">
        <v>812</v>
      </c>
      <c r="E184">
        <v>878</v>
      </c>
      <c r="F184">
        <v>882</v>
      </c>
      <c r="G184">
        <v>902</v>
      </c>
      <c r="H184">
        <v>890</v>
      </c>
      <c r="I184">
        <v>915</v>
      </c>
      <c r="J184">
        <v>1538</v>
      </c>
      <c r="K184">
        <v>917</v>
      </c>
      <c r="L184">
        <v>976</v>
      </c>
    </row>
    <row r="185" spans="1:12">
      <c r="A185" s="3" t="s">
        <v>194</v>
      </c>
      <c r="B185">
        <v>1648</v>
      </c>
      <c r="C185">
        <v>1644</v>
      </c>
      <c r="D185">
        <v>1660</v>
      </c>
      <c r="E185">
        <v>1692</v>
      </c>
      <c r="F185">
        <v>1708</v>
      </c>
      <c r="G185">
        <v>1775</v>
      </c>
      <c r="H185">
        <v>1804</v>
      </c>
      <c r="I185">
        <v>1793</v>
      </c>
      <c r="J185">
        <v>1548</v>
      </c>
      <c r="K185">
        <v>1856</v>
      </c>
      <c r="L185">
        <v>1838</v>
      </c>
    </row>
    <row r="186" spans="1:12">
      <c r="A186" s="3" t="s">
        <v>195</v>
      </c>
      <c r="B186">
        <v>105</v>
      </c>
      <c r="C186">
        <v>110</v>
      </c>
      <c r="D186">
        <v>108</v>
      </c>
      <c r="E186">
        <v>94</v>
      </c>
      <c r="F186">
        <v>92</v>
      </c>
      <c r="G186">
        <v>90</v>
      </c>
      <c r="H186">
        <v>88</v>
      </c>
      <c r="I186">
        <v>97</v>
      </c>
      <c r="J186">
        <v>92</v>
      </c>
      <c r="K186">
        <v>97</v>
      </c>
      <c r="L186">
        <v>98</v>
      </c>
    </row>
    <row r="187" spans="1:12">
      <c r="A187" s="3" t="s">
        <v>196</v>
      </c>
      <c r="B187">
        <v>173</v>
      </c>
      <c r="C187">
        <v>177</v>
      </c>
      <c r="D187">
        <v>174</v>
      </c>
      <c r="E187">
        <v>178</v>
      </c>
      <c r="F187">
        <v>184</v>
      </c>
      <c r="G187">
        <v>177</v>
      </c>
      <c r="H187">
        <v>166</v>
      </c>
      <c r="I187">
        <v>170</v>
      </c>
      <c r="J187">
        <v>250</v>
      </c>
      <c r="K187">
        <v>275</v>
      </c>
      <c r="L187">
        <v>280</v>
      </c>
    </row>
    <row r="188" spans="1:12">
      <c r="A188" s="3" t="s">
        <v>197</v>
      </c>
      <c r="B188">
        <v>1899</v>
      </c>
      <c r="C188">
        <v>1966</v>
      </c>
      <c r="D188">
        <v>2026</v>
      </c>
      <c r="E188">
        <v>2079</v>
      </c>
      <c r="F188">
        <v>2177</v>
      </c>
      <c r="G188">
        <v>2298</v>
      </c>
      <c r="H188">
        <v>2498</v>
      </c>
      <c r="I188">
        <v>2584</v>
      </c>
      <c r="J188">
        <v>2466</v>
      </c>
      <c r="K188">
        <v>2737</v>
      </c>
      <c r="L188">
        <v>2832</v>
      </c>
    </row>
    <row r="189" spans="1:12">
      <c r="A189" s="3" t="s">
        <v>198</v>
      </c>
      <c r="B189">
        <v>709</v>
      </c>
      <c r="C189">
        <v>746</v>
      </c>
      <c r="D189">
        <v>780</v>
      </c>
      <c r="E189">
        <v>816</v>
      </c>
      <c r="F189">
        <v>835</v>
      </c>
      <c r="G189">
        <v>862</v>
      </c>
      <c r="H189">
        <v>866</v>
      </c>
      <c r="I189">
        <v>885</v>
      </c>
      <c r="J189">
        <v>853</v>
      </c>
      <c r="K189">
        <v>831</v>
      </c>
      <c r="L189">
        <v>865</v>
      </c>
    </row>
    <row r="190" spans="1:12">
      <c r="A190" s="3" t="s">
        <v>199</v>
      </c>
      <c r="B190">
        <v>3782</v>
      </c>
      <c r="C190">
        <v>3871</v>
      </c>
      <c r="D190">
        <v>3803</v>
      </c>
      <c r="E190">
        <v>3843</v>
      </c>
      <c r="F190">
        <v>3875</v>
      </c>
      <c r="G190">
        <v>3975</v>
      </c>
      <c r="H190">
        <v>4061</v>
      </c>
      <c r="I190">
        <v>4143</v>
      </c>
      <c r="J190">
        <v>4334</v>
      </c>
      <c r="K190">
        <v>4781</v>
      </c>
      <c r="L190">
        <v>4909</v>
      </c>
    </row>
    <row r="191" spans="1:12">
      <c r="A191" s="3" t="s">
        <v>200</v>
      </c>
      <c r="B191">
        <v>1190</v>
      </c>
      <c r="C191">
        <v>1146</v>
      </c>
      <c r="D191">
        <v>1091</v>
      </c>
      <c r="E191">
        <v>1055</v>
      </c>
      <c r="F191">
        <v>944</v>
      </c>
      <c r="G191">
        <v>963</v>
      </c>
      <c r="H191">
        <v>940</v>
      </c>
      <c r="I191">
        <v>914</v>
      </c>
      <c r="J191">
        <v>964</v>
      </c>
      <c r="K191">
        <v>1076</v>
      </c>
      <c r="L191">
        <v>1125</v>
      </c>
    </row>
    <row r="192" spans="1:12">
      <c r="A192" s="3" t="s">
        <v>201</v>
      </c>
      <c r="B192">
        <v>177</v>
      </c>
      <c r="C192">
        <v>182</v>
      </c>
      <c r="D192">
        <v>173</v>
      </c>
      <c r="E192">
        <v>180</v>
      </c>
      <c r="F192">
        <v>168</v>
      </c>
      <c r="G192">
        <v>143</v>
      </c>
      <c r="H192">
        <v>141</v>
      </c>
      <c r="I192">
        <v>146</v>
      </c>
      <c r="J192">
        <v>150</v>
      </c>
      <c r="K192">
        <v>176</v>
      </c>
      <c r="L192">
        <v>168</v>
      </c>
    </row>
    <row r="193" spans="1:12">
      <c r="A193" s="3" t="s">
        <v>202</v>
      </c>
      <c r="B193">
        <v>3661</v>
      </c>
      <c r="C193">
        <v>3638</v>
      </c>
      <c r="D193">
        <v>3545</v>
      </c>
      <c r="E193">
        <v>3520</v>
      </c>
      <c r="F193">
        <v>3527</v>
      </c>
      <c r="G193">
        <v>3635</v>
      </c>
      <c r="H193">
        <v>3736</v>
      </c>
      <c r="I193">
        <v>3807</v>
      </c>
      <c r="J193">
        <v>4012</v>
      </c>
      <c r="K193">
        <v>4142</v>
      </c>
      <c r="L193">
        <v>4197</v>
      </c>
    </row>
    <row r="194" spans="1:12">
      <c r="A194" s="3" t="s">
        <v>203</v>
      </c>
      <c r="B194">
        <v>2</v>
      </c>
      <c r="C194">
        <v>2</v>
      </c>
      <c r="D194">
        <v>2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3</v>
      </c>
      <c r="K194">
        <v>2</v>
      </c>
      <c r="L194">
        <v>2</v>
      </c>
    </row>
    <row r="195" spans="1:12">
      <c r="A195" s="3" t="s">
        <v>204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3" t="s">
        <v>205</v>
      </c>
      <c r="B196">
        <v>2212</v>
      </c>
      <c r="C196">
        <v>2188</v>
      </c>
      <c r="D196">
        <v>2141</v>
      </c>
      <c r="E196">
        <v>2117</v>
      </c>
      <c r="F196">
        <v>2134</v>
      </c>
      <c r="G196">
        <v>2178</v>
      </c>
      <c r="H196">
        <v>2224</v>
      </c>
      <c r="I196">
        <v>2231</v>
      </c>
      <c r="J196">
        <v>2324</v>
      </c>
      <c r="K196">
        <v>2361</v>
      </c>
      <c r="L196">
        <v>2349</v>
      </c>
    </row>
    <row r="197" spans="1:12">
      <c r="A197" s="3" t="s">
        <v>206</v>
      </c>
      <c r="B197">
        <v>1446</v>
      </c>
      <c r="C197">
        <v>1446</v>
      </c>
      <c r="D197">
        <v>1402</v>
      </c>
      <c r="E197">
        <v>1401</v>
      </c>
      <c r="F197">
        <v>1391</v>
      </c>
      <c r="G197">
        <v>1455</v>
      </c>
      <c r="H197">
        <v>1510</v>
      </c>
      <c r="I197">
        <v>1574</v>
      </c>
      <c r="J197">
        <v>1685</v>
      </c>
      <c r="K197">
        <v>1779</v>
      </c>
      <c r="L197">
        <v>1845</v>
      </c>
    </row>
    <row r="198" spans="1:12">
      <c r="A198" s="3" t="s">
        <v>207</v>
      </c>
      <c r="B198">
        <v>1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3" t="s">
        <v>208</v>
      </c>
      <c r="B199">
        <v>112</v>
      </c>
      <c r="C199">
        <v>88</v>
      </c>
      <c r="D199">
        <v>81</v>
      </c>
      <c r="E199">
        <v>72</v>
      </c>
      <c r="F199">
        <v>77</v>
      </c>
      <c r="G199">
        <v>77</v>
      </c>
      <c r="H199">
        <v>65</v>
      </c>
      <c r="I199">
        <v>62</v>
      </c>
      <c r="J199">
        <v>67</v>
      </c>
      <c r="K199">
        <v>66</v>
      </c>
      <c r="L199">
        <v>68</v>
      </c>
    </row>
    <row r="200" spans="1:12">
      <c r="A200" s="3" t="s">
        <v>209</v>
      </c>
      <c r="B200">
        <v>86</v>
      </c>
      <c r="C200">
        <v>68</v>
      </c>
      <c r="D200">
        <v>65</v>
      </c>
      <c r="E200">
        <v>56</v>
      </c>
      <c r="F200">
        <v>60</v>
      </c>
      <c r="G200">
        <v>64</v>
      </c>
      <c r="H200">
        <v>53</v>
      </c>
      <c r="I200">
        <v>52</v>
      </c>
      <c r="J200">
        <v>55</v>
      </c>
      <c r="K200">
        <v>58</v>
      </c>
      <c r="L200">
        <v>62</v>
      </c>
    </row>
    <row r="201" spans="1:12">
      <c r="A201" s="3" t="s">
        <v>210</v>
      </c>
      <c r="B201">
        <v>3</v>
      </c>
      <c r="C201">
        <v>2</v>
      </c>
      <c r="D201">
        <v>2</v>
      </c>
      <c r="E201">
        <v>3</v>
      </c>
      <c r="F201">
        <v>4</v>
      </c>
      <c r="G201">
        <v>3</v>
      </c>
      <c r="H201">
        <v>2</v>
      </c>
      <c r="I201">
        <v>3</v>
      </c>
      <c r="J201">
        <v>7</v>
      </c>
      <c r="K201">
        <v>5</v>
      </c>
      <c r="L201">
        <v>6</v>
      </c>
    </row>
    <row r="202" spans="1:12">
      <c r="A202" s="3" t="s">
        <v>211</v>
      </c>
      <c r="B202">
        <v>23</v>
      </c>
      <c r="C202">
        <v>18</v>
      </c>
      <c r="D202">
        <v>14</v>
      </c>
      <c r="E202">
        <v>13</v>
      </c>
      <c r="F202">
        <v>13</v>
      </c>
      <c r="G202">
        <v>10</v>
      </c>
      <c r="H202">
        <v>10</v>
      </c>
      <c r="I202">
        <v>7</v>
      </c>
      <c r="J202">
        <v>5</v>
      </c>
      <c r="K202">
        <v>3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14</v>
      </c>
      <c r="C204">
        <v>12</v>
      </c>
      <c r="D204">
        <v>11</v>
      </c>
      <c r="E204">
        <v>9</v>
      </c>
      <c r="F204">
        <v>8</v>
      </c>
      <c r="G204">
        <v>10</v>
      </c>
      <c r="H204">
        <v>11</v>
      </c>
      <c r="I204">
        <v>14</v>
      </c>
      <c r="J204">
        <v>17</v>
      </c>
      <c r="K204">
        <v>20</v>
      </c>
      <c r="L204">
        <v>18</v>
      </c>
    </row>
    <row r="205" spans="1:12">
      <c r="A205" s="3" t="s">
        <v>214</v>
      </c>
      <c r="B205">
        <v>13</v>
      </c>
      <c r="C205">
        <v>12</v>
      </c>
      <c r="D205">
        <v>11</v>
      </c>
      <c r="E205">
        <v>9</v>
      </c>
      <c r="F205">
        <v>8</v>
      </c>
      <c r="G205">
        <v>10</v>
      </c>
      <c r="H205">
        <v>11</v>
      </c>
      <c r="I205">
        <v>14</v>
      </c>
      <c r="J205">
        <v>12</v>
      </c>
      <c r="K205">
        <v>18</v>
      </c>
      <c r="L205">
        <v>16</v>
      </c>
    </row>
    <row r="206" spans="1:12">
      <c r="A206" s="3" t="s">
        <v>215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2</v>
      </c>
      <c r="L206">
        <v>2</v>
      </c>
    </row>
    <row r="207" spans="1:12">
      <c r="A207" s="3" t="s">
        <v>216</v>
      </c>
      <c r="B207">
        <v>428</v>
      </c>
      <c r="C207">
        <v>403</v>
      </c>
      <c r="D207">
        <v>395</v>
      </c>
      <c r="E207">
        <v>403</v>
      </c>
      <c r="F207">
        <v>397</v>
      </c>
      <c r="G207">
        <v>408</v>
      </c>
      <c r="H207">
        <v>455</v>
      </c>
      <c r="I207">
        <v>461</v>
      </c>
      <c r="J207">
        <v>415</v>
      </c>
      <c r="K207">
        <v>430</v>
      </c>
      <c r="L207">
        <v>441</v>
      </c>
    </row>
    <row r="208" spans="1:12">
      <c r="A208" s="3" t="s">
        <v>217</v>
      </c>
      <c r="B208">
        <v>39</v>
      </c>
      <c r="C208">
        <v>45</v>
      </c>
      <c r="D208">
        <v>47</v>
      </c>
      <c r="E208">
        <v>48</v>
      </c>
      <c r="F208">
        <v>48</v>
      </c>
      <c r="G208">
        <v>50</v>
      </c>
      <c r="H208">
        <v>52</v>
      </c>
      <c r="I208">
        <v>52</v>
      </c>
      <c r="J208">
        <v>62</v>
      </c>
      <c r="K208">
        <v>48</v>
      </c>
      <c r="L208">
        <v>47</v>
      </c>
    </row>
    <row r="209" spans="1:12">
      <c r="A209" s="3" t="s">
        <v>218</v>
      </c>
      <c r="B209">
        <v>389</v>
      </c>
      <c r="C209">
        <v>358</v>
      </c>
      <c r="D209">
        <v>348</v>
      </c>
      <c r="E209">
        <v>355</v>
      </c>
      <c r="F209">
        <v>349</v>
      </c>
      <c r="G209">
        <v>358</v>
      </c>
      <c r="H209">
        <v>403</v>
      </c>
      <c r="I209">
        <v>409</v>
      </c>
      <c r="J209">
        <v>353</v>
      </c>
      <c r="K209">
        <v>382</v>
      </c>
      <c r="L209">
        <v>394</v>
      </c>
    </row>
    <row r="210" spans="1:12">
      <c r="A210" s="3" t="s">
        <v>219</v>
      </c>
      <c r="B210">
        <v>220</v>
      </c>
      <c r="C210">
        <v>153</v>
      </c>
      <c r="D210">
        <v>138</v>
      </c>
      <c r="E210">
        <v>128</v>
      </c>
      <c r="F210">
        <v>130</v>
      </c>
      <c r="G210">
        <v>121</v>
      </c>
      <c r="H210">
        <v>116</v>
      </c>
      <c r="I210">
        <v>125</v>
      </c>
      <c r="J210">
        <v>105</v>
      </c>
      <c r="K210">
        <v>101</v>
      </c>
      <c r="L210">
        <v>106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220</v>
      </c>
      <c r="C212">
        <v>153</v>
      </c>
      <c r="D212">
        <v>138</v>
      </c>
      <c r="E212">
        <v>128</v>
      </c>
      <c r="F212">
        <v>130</v>
      </c>
      <c r="G212">
        <v>121</v>
      </c>
      <c r="H212">
        <v>116</v>
      </c>
      <c r="I212">
        <v>125</v>
      </c>
      <c r="J212">
        <v>105</v>
      </c>
      <c r="K212">
        <v>101</v>
      </c>
      <c r="L212">
        <v>106</v>
      </c>
    </row>
    <row r="213" spans="1:12">
      <c r="A213" s="3" t="s">
        <v>222</v>
      </c>
      <c r="B213">
        <v>2497</v>
      </c>
      <c r="C213">
        <v>2286</v>
      </c>
      <c r="D213">
        <v>2101</v>
      </c>
      <c r="E213">
        <v>1983</v>
      </c>
      <c r="F213">
        <v>1879</v>
      </c>
      <c r="G213">
        <v>1780</v>
      </c>
      <c r="H213">
        <v>1706</v>
      </c>
      <c r="I213">
        <v>1691</v>
      </c>
      <c r="J213">
        <v>1639</v>
      </c>
      <c r="K213">
        <v>1654</v>
      </c>
      <c r="L213">
        <v>1679</v>
      </c>
    </row>
    <row r="214" spans="1:12">
      <c r="A214" s="3" t="s">
        <v>223</v>
      </c>
      <c r="B214">
        <v>1143</v>
      </c>
      <c r="C214">
        <v>1089</v>
      </c>
      <c r="D214">
        <v>1005</v>
      </c>
      <c r="E214">
        <v>1023</v>
      </c>
      <c r="F214">
        <v>1012</v>
      </c>
      <c r="G214">
        <v>967</v>
      </c>
      <c r="H214">
        <v>964</v>
      </c>
      <c r="I214">
        <v>969</v>
      </c>
      <c r="J214">
        <v>923</v>
      </c>
      <c r="K214">
        <v>949</v>
      </c>
      <c r="L214">
        <v>981</v>
      </c>
    </row>
    <row r="215" spans="1:12">
      <c r="A215" s="3" t="s">
        <v>224</v>
      </c>
      <c r="B215">
        <v>1329</v>
      </c>
      <c r="C215">
        <v>1177</v>
      </c>
      <c r="D215">
        <v>1082</v>
      </c>
      <c r="E215">
        <v>945</v>
      </c>
      <c r="F215">
        <v>852</v>
      </c>
      <c r="G215">
        <v>800</v>
      </c>
      <c r="H215">
        <v>726</v>
      </c>
      <c r="I215">
        <v>709</v>
      </c>
      <c r="J215">
        <v>700</v>
      </c>
      <c r="K215">
        <v>692</v>
      </c>
      <c r="L215">
        <v>687</v>
      </c>
    </row>
    <row r="216" spans="1:12">
      <c r="A216" s="3" t="s">
        <v>225</v>
      </c>
      <c r="B216">
        <v>6</v>
      </c>
      <c r="C216">
        <v>5</v>
      </c>
      <c r="D216">
        <v>5</v>
      </c>
      <c r="E216">
        <v>5</v>
      </c>
      <c r="F216">
        <v>5</v>
      </c>
      <c r="G216">
        <v>4</v>
      </c>
      <c r="H216">
        <v>6</v>
      </c>
      <c r="I216">
        <v>5</v>
      </c>
      <c r="J216">
        <v>5</v>
      </c>
      <c r="K216">
        <v>3</v>
      </c>
      <c r="L216">
        <v>3</v>
      </c>
    </row>
    <row r="217" spans="1:12">
      <c r="A217" s="3" t="s">
        <v>226</v>
      </c>
      <c r="B217">
        <v>19</v>
      </c>
      <c r="C217">
        <v>15</v>
      </c>
      <c r="D217">
        <v>9</v>
      </c>
      <c r="E217">
        <v>10</v>
      </c>
      <c r="F217">
        <v>10</v>
      </c>
      <c r="G217">
        <v>9</v>
      </c>
      <c r="H217">
        <v>10</v>
      </c>
      <c r="I217">
        <v>8</v>
      </c>
      <c r="J217">
        <v>11</v>
      </c>
      <c r="K217">
        <v>10</v>
      </c>
      <c r="L217">
        <v>8</v>
      </c>
    </row>
    <row r="218" spans="1:12">
      <c r="A218" s="3" t="s">
        <v>227</v>
      </c>
      <c r="B218">
        <v>8274</v>
      </c>
      <c r="C218">
        <v>8107</v>
      </c>
      <c r="D218">
        <v>7809</v>
      </c>
      <c r="E218">
        <v>7857</v>
      </c>
      <c r="F218">
        <v>7917</v>
      </c>
      <c r="G218">
        <v>8123</v>
      </c>
      <c r="H218">
        <v>8206</v>
      </c>
      <c r="I218">
        <v>8271</v>
      </c>
      <c r="J218">
        <v>8433</v>
      </c>
      <c r="K218">
        <v>8740</v>
      </c>
      <c r="L218">
        <v>8692</v>
      </c>
    </row>
    <row r="219" spans="1:12">
      <c r="A219" s="3" t="s">
        <v>228</v>
      </c>
      <c r="B219">
        <v>4395</v>
      </c>
      <c r="C219">
        <v>4272</v>
      </c>
      <c r="D219">
        <v>4089</v>
      </c>
      <c r="E219">
        <v>4019</v>
      </c>
      <c r="F219">
        <v>4054</v>
      </c>
      <c r="G219">
        <v>4159</v>
      </c>
      <c r="H219">
        <v>4147</v>
      </c>
      <c r="I219">
        <v>4138</v>
      </c>
      <c r="J219">
        <v>4103</v>
      </c>
      <c r="K219">
        <v>4617</v>
      </c>
      <c r="L219">
        <v>4605</v>
      </c>
    </row>
    <row r="220" spans="1:12">
      <c r="A220" s="3" t="s">
        <v>229</v>
      </c>
      <c r="B220">
        <v>465</v>
      </c>
      <c r="C220">
        <v>420</v>
      </c>
      <c r="D220">
        <v>408</v>
      </c>
      <c r="E220">
        <v>369</v>
      </c>
      <c r="F220">
        <v>350</v>
      </c>
      <c r="G220">
        <v>352</v>
      </c>
      <c r="H220">
        <v>336</v>
      </c>
      <c r="I220">
        <v>315</v>
      </c>
      <c r="J220">
        <v>317</v>
      </c>
      <c r="K220">
        <v>369</v>
      </c>
      <c r="L220">
        <v>338</v>
      </c>
    </row>
    <row r="221" spans="1:12">
      <c r="A221" s="3" t="s">
        <v>230</v>
      </c>
      <c r="B221">
        <v>3414</v>
      </c>
      <c r="C221">
        <v>3415</v>
      </c>
      <c r="D221">
        <v>3312</v>
      </c>
      <c r="E221">
        <v>3469</v>
      </c>
      <c r="F221">
        <v>3513</v>
      </c>
      <c r="G221">
        <v>3612</v>
      </c>
      <c r="H221">
        <v>3723</v>
      </c>
      <c r="I221">
        <v>3818</v>
      </c>
      <c r="J221">
        <v>4013</v>
      </c>
      <c r="K221">
        <v>3754</v>
      </c>
      <c r="L221">
        <v>3749</v>
      </c>
    </row>
    <row r="222" spans="1:12">
      <c r="A222" s="4" t="s">
        <v>231</v>
      </c>
      <c r="B222">
        <v>236</v>
      </c>
      <c r="C222">
        <v>224</v>
      </c>
      <c r="D222">
        <v>221</v>
      </c>
      <c r="E222">
        <v>230</v>
      </c>
      <c r="F222">
        <v>223</v>
      </c>
      <c r="G222">
        <v>228</v>
      </c>
      <c r="H222">
        <v>225</v>
      </c>
      <c r="I222">
        <v>223</v>
      </c>
      <c r="J222">
        <v>250</v>
      </c>
      <c r="K222">
        <v>272</v>
      </c>
      <c r="L222">
        <v>292</v>
      </c>
    </row>
    <row r="223" spans="1:12">
      <c r="A223" s="4" t="s">
        <v>232</v>
      </c>
      <c r="B223">
        <v>198</v>
      </c>
      <c r="C223">
        <v>193</v>
      </c>
      <c r="D223">
        <v>196</v>
      </c>
      <c r="E223">
        <v>213</v>
      </c>
      <c r="F223">
        <v>210</v>
      </c>
      <c r="G223">
        <v>215</v>
      </c>
      <c r="H223">
        <v>220</v>
      </c>
      <c r="I223">
        <v>218</v>
      </c>
      <c r="J223">
        <v>242</v>
      </c>
      <c r="K223">
        <v>236</v>
      </c>
      <c r="L223">
        <v>246</v>
      </c>
    </row>
    <row r="224" spans="1:12">
      <c r="A224" s="4" t="s">
        <v>233</v>
      </c>
      <c r="B224">
        <v>38</v>
      </c>
      <c r="C224">
        <v>31</v>
      </c>
      <c r="D224">
        <v>25</v>
      </c>
      <c r="E224">
        <v>17</v>
      </c>
      <c r="F224">
        <v>13</v>
      </c>
      <c r="G224">
        <v>13</v>
      </c>
      <c r="H224">
        <v>5</v>
      </c>
      <c r="I224">
        <v>5</v>
      </c>
      <c r="J224">
        <v>8</v>
      </c>
      <c r="K224">
        <v>36</v>
      </c>
      <c r="L224">
        <v>46</v>
      </c>
    </row>
    <row r="225" spans="1:12">
      <c r="A225" s="4" t="s">
        <v>234</v>
      </c>
      <c r="B225">
        <v>151</v>
      </c>
      <c r="C225">
        <v>140</v>
      </c>
      <c r="D225">
        <v>139</v>
      </c>
      <c r="E225">
        <v>138</v>
      </c>
      <c r="F225">
        <v>122</v>
      </c>
      <c r="G225">
        <v>131</v>
      </c>
      <c r="H225">
        <v>142</v>
      </c>
      <c r="I225">
        <v>138</v>
      </c>
      <c r="J225">
        <v>151</v>
      </c>
      <c r="K225">
        <v>175</v>
      </c>
      <c r="L225">
        <v>149</v>
      </c>
    </row>
    <row r="226" spans="1:12">
      <c r="A226" s="4" t="s">
        <v>235</v>
      </c>
      <c r="B226">
        <v>144</v>
      </c>
      <c r="C226">
        <v>133</v>
      </c>
      <c r="D226">
        <v>134</v>
      </c>
      <c r="E226">
        <v>134</v>
      </c>
      <c r="F226">
        <v>121</v>
      </c>
      <c r="G226">
        <v>128</v>
      </c>
      <c r="H226">
        <v>139</v>
      </c>
      <c r="I226">
        <v>135</v>
      </c>
      <c r="J226">
        <v>148</v>
      </c>
      <c r="K226">
        <v>170</v>
      </c>
      <c r="L226">
        <v>143</v>
      </c>
    </row>
    <row r="227" spans="1:12">
      <c r="A227" s="4" t="s">
        <v>236</v>
      </c>
      <c r="B227">
        <v>7</v>
      </c>
      <c r="C227">
        <v>7</v>
      </c>
      <c r="D227">
        <v>5</v>
      </c>
      <c r="E227">
        <v>4</v>
      </c>
      <c r="F227">
        <v>1</v>
      </c>
      <c r="G227">
        <v>3</v>
      </c>
      <c r="H227">
        <v>3</v>
      </c>
      <c r="I227">
        <v>3</v>
      </c>
      <c r="J227">
        <v>3</v>
      </c>
      <c r="K227">
        <v>5</v>
      </c>
      <c r="L227">
        <v>6</v>
      </c>
    </row>
    <row r="228" spans="1:12">
      <c r="A228" s="4" t="s">
        <v>237</v>
      </c>
      <c r="B228">
        <v>51</v>
      </c>
      <c r="C228">
        <v>44</v>
      </c>
      <c r="D228">
        <v>46</v>
      </c>
      <c r="E228">
        <v>49</v>
      </c>
      <c r="F228">
        <v>48</v>
      </c>
      <c r="G228">
        <v>48</v>
      </c>
      <c r="H228">
        <v>56</v>
      </c>
      <c r="I228">
        <v>60</v>
      </c>
      <c r="J228">
        <v>64</v>
      </c>
      <c r="K228">
        <v>70</v>
      </c>
      <c r="L228">
        <v>68</v>
      </c>
    </row>
    <row r="229" spans="1:12">
      <c r="A229" s="4" t="s">
        <v>238</v>
      </c>
      <c r="B229">
        <v>30</v>
      </c>
      <c r="C229">
        <v>27</v>
      </c>
      <c r="D229">
        <v>27</v>
      </c>
      <c r="E229">
        <v>29</v>
      </c>
      <c r="F229">
        <v>25</v>
      </c>
      <c r="G229">
        <v>24</v>
      </c>
      <c r="H229">
        <v>28</v>
      </c>
      <c r="I229">
        <v>35</v>
      </c>
      <c r="J229">
        <v>30</v>
      </c>
      <c r="K229">
        <v>29</v>
      </c>
      <c r="L229">
        <v>33</v>
      </c>
    </row>
    <row r="230" spans="1:12">
      <c r="A230" s="4" t="s">
        <v>239</v>
      </c>
      <c r="B230">
        <v>21</v>
      </c>
      <c r="C230">
        <v>17</v>
      </c>
      <c r="D230">
        <v>19</v>
      </c>
      <c r="E230">
        <v>20</v>
      </c>
      <c r="F230">
        <v>23</v>
      </c>
      <c r="G230">
        <v>24</v>
      </c>
      <c r="H230">
        <v>28</v>
      </c>
      <c r="I230">
        <v>25</v>
      </c>
      <c r="J230">
        <v>34</v>
      </c>
      <c r="K230">
        <v>41</v>
      </c>
      <c r="L230">
        <v>35</v>
      </c>
    </row>
    <row r="231" spans="1:12">
      <c r="A231" s="4" t="s">
        <v>240</v>
      </c>
      <c r="B231">
        <v>158</v>
      </c>
      <c r="C231">
        <v>150</v>
      </c>
      <c r="D231">
        <v>131</v>
      </c>
      <c r="E231">
        <v>139</v>
      </c>
      <c r="F231">
        <v>125</v>
      </c>
      <c r="G231">
        <v>120</v>
      </c>
      <c r="H231">
        <v>127</v>
      </c>
      <c r="I231">
        <v>120</v>
      </c>
      <c r="J231">
        <v>129</v>
      </c>
      <c r="K231">
        <v>128</v>
      </c>
      <c r="L231">
        <v>120</v>
      </c>
    </row>
    <row r="232" spans="1:12">
      <c r="A232" s="4" t="s">
        <v>241</v>
      </c>
      <c r="B232">
        <v>26</v>
      </c>
      <c r="C232">
        <v>31</v>
      </c>
      <c r="D232">
        <v>34</v>
      </c>
      <c r="E232">
        <v>32</v>
      </c>
      <c r="F232">
        <v>24</v>
      </c>
      <c r="G232">
        <v>17</v>
      </c>
      <c r="H232">
        <v>12</v>
      </c>
      <c r="I232">
        <v>14</v>
      </c>
      <c r="J232">
        <v>23</v>
      </c>
      <c r="K232">
        <v>51</v>
      </c>
      <c r="L232">
        <v>49</v>
      </c>
    </row>
    <row r="233" spans="1:12">
      <c r="A233" s="4" t="s">
        <v>242</v>
      </c>
      <c r="B233">
        <v>26</v>
      </c>
      <c r="C233">
        <v>26</v>
      </c>
      <c r="D233">
        <v>21</v>
      </c>
      <c r="E233">
        <v>15</v>
      </c>
      <c r="F233">
        <v>17</v>
      </c>
      <c r="G233">
        <v>9</v>
      </c>
      <c r="H233">
        <v>3</v>
      </c>
      <c r="I233">
        <v>3</v>
      </c>
      <c r="J233">
        <v>4</v>
      </c>
      <c r="K233">
        <v>12</v>
      </c>
      <c r="L233">
        <v>14</v>
      </c>
    </row>
    <row r="234" spans="1:12">
      <c r="A234" s="4" t="s">
        <v>243</v>
      </c>
      <c r="B234">
        <v>1</v>
      </c>
      <c r="C234">
        <v>5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5</v>
      </c>
      <c r="L234">
        <v>3</v>
      </c>
    </row>
    <row r="235" spans="1:12">
      <c r="A235" s="4" t="s">
        <v>244</v>
      </c>
      <c r="B235">
        <v>105</v>
      </c>
      <c r="C235">
        <v>88</v>
      </c>
      <c r="D235">
        <v>75</v>
      </c>
      <c r="E235">
        <v>90</v>
      </c>
      <c r="F235">
        <v>82</v>
      </c>
      <c r="G235">
        <v>92</v>
      </c>
      <c r="H235">
        <v>110</v>
      </c>
      <c r="I235">
        <v>101</v>
      </c>
      <c r="J235">
        <v>101</v>
      </c>
      <c r="K235">
        <v>60</v>
      </c>
      <c r="L235">
        <v>54</v>
      </c>
    </row>
    <row r="236" spans="1:12">
      <c r="A236" s="4" t="s">
        <v>245</v>
      </c>
      <c r="B236">
        <v>803</v>
      </c>
      <c r="C236">
        <v>777</v>
      </c>
      <c r="D236">
        <v>768</v>
      </c>
      <c r="E236">
        <v>730</v>
      </c>
      <c r="F236">
        <v>644</v>
      </c>
      <c r="G236">
        <v>608</v>
      </c>
      <c r="H236">
        <v>606</v>
      </c>
      <c r="I236">
        <v>595</v>
      </c>
      <c r="J236">
        <v>544</v>
      </c>
      <c r="K236">
        <v>447</v>
      </c>
      <c r="L236">
        <v>420</v>
      </c>
    </row>
    <row r="237" spans="1:12">
      <c r="A237" s="4" t="s">
        <v>246</v>
      </c>
      <c r="B237">
        <v>803</v>
      </c>
      <c r="C237">
        <v>777</v>
      </c>
      <c r="D237">
        <v>768</v>
      </c>
      <c r="E237">
        <v>730</v>
      </c>
      <c r="F237">
        <v>644</v>
      </c>
      <c r="G237">
        <v>608</v>
      </c>
      <c r="H237">
        <v>606</v>
      </c>
      <c r="I237">
        <v>595</v>
      </c>
      <c r="J237">
        <v>544</v>
      </c>
      <c r="K237">
        <v>447</v>
      </c>
      <c r="L237">
        <v>420</v>
      </c>
    </row>
    <row r="238" spans="1:12">
      <c r="A238" s="4" t="s">
        <v>247</v>
      </c>
      <c r="B238">
        <v>150</v>
      </c>
      <c r="C238">
        <v>131</v>
      </c>
      <c r="D238">
        <v>118</v>
      </c>
      <c r="E238">
        <v>117</v>
      </c>
      <c r="F238">
        <v>121</v>
      </c>
      <c r="G238">
        <v>109</v>
      </c>
      <c r="H238">
        <v>99</v>
      </c>
      <c r="I238">
        <v>87</v>
      </c>
      <c r="J238">
        <v>91</v>
      </c>
      <c r="K238">
        <v>86</v>
      </c>
      <c r="L238">
        <v>94</v>
      </c>
    </row>
    <row r="239" spans="1:12">
      <c r="A239" s="4" t="s">
        <v>248</v>
      </c>
      <c r="B239">
        <v>111</v>
      </c>
      <c r="C239">
        <v>116</v>
      </c>
      <c r="D239">
        <v>115</v>
      </c>
      <c r="E239">
        <v>110</v>
      </c>
      <c r="F239">
        <v>116</v>
      </c>
      <c r="G239">
        <v>103</v>
      </c>
      <c r="H239">
        <v>94</v>
      </c>
      <c r="I239">
        <v>79</v>
      </c>
      <c r="J239">
        <v>79</v>
      </c>
      <c r="K239">
        <v>78</v>
      </c>
      <c r="L239">
        <v>86</v>
      </c>
    </row>
    <row r="240" spans="1:12">
      <c r="A240" s="4" t="s">
        <v>249</v>
      </c>
      <c r="B240">
        <v>39</v>
      </c>
      <c r="C240">
        <v>15</v>
      </c>
      <c r="D240">
        <v>3</v>
      </c>
      <c r="E240">
        <v>7</v>
      </c>
      <c r="F240">
        <v>5</v>
      </c>
      <c r="G240">
        <v>6</v>
      </c>
      <c r="H240">
        <v>5</v>
      </c>
      <c r="I240">
        <v>8</v>
      </c>
      <c r="J240">
        <v>12</v>
      </c>
      <c r="K240">
        <v>8</v>
      </c>
      <c r="L240">
        <v>8</v>
      </c>
    </row>
    <row r="241" spans="1:12">
      <c r="A241" s="5" t="s">
        <v>250</v>
      </c>
      <c r="B241">
        <v>52</v>
      </c>
      <c r="C241">
        <v>45</v>
      </c>
      <c r="D241">
        <v>37</v>
      </c>
      <c r="E241">
        <v>39</v>
      </c>
      <c r="F241">
        <v>36</v>
      </c>
      <c r="G241">
        <v>140</v>
      </c>
      <c r="H241">
        <v>99</v>
      </c>
      <c r="I241">
        <v>105</v>
      </c>
      <c r="J241">
        <v>166</v>
      </c>
      <c r="K241">
        <v>98</v>
      </c>
      <c r="L241">
        <v>86</v>
      </c>
    </row>
    <row r="242" spans="1:12">
      <c r="A242" s="5" t="s">
        <v>251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6</v>
      </c>
      <c r="I242">
        <v>5</v>
      </c>
      <c r="J242">
        <v>5</v>
      </c>
      <c r="K242">
        <v>7</v>
      </c>
      <c r="L242">
        <v>6</v>
      </c>
    </row>
    <row r="243" spans="1:12">
      <c r="A243" s="5" t="s">
        <v>252</v>
      </c>
      <c r="B243">
        <v>28</v>
      </c>
      <c r="C243">
        <v>24</v>
      </c>
      <c r="D243">
        <v>21</v>
      </c>
      <c r="E243">
        <v>21</v>
      </c>
      <c r="F243">
        <v>17</v>
      </c>
      <c r="G243">
        <v>119</v>
      </c>
      <c r="H243">
        <v>71</v>
      </c>
      <c r="I243">
        <v>75</v>
      </c>
      <c r="J243">
        <v>135</v>
      </c>
      <c r="K243">
        <v>72</v>
      </c>
      <c r="L243">
        <v>62</v>
      </c>
    </row>
    <row r="244" spans="1:12">
      <c r="A244" s="5" t="s">
        <v>253</v>
      </c>
      <c r="B244">
        <v>2</v>
      </c>
      <c r="C244">
        <v>2</v>
      </c>
      <c r="D244">
        <v>1</v>
      </c>
      <c r="E244">
        <v>1</v>
      </c>
      <c r="F244">
        <v>2</v>
      </c>
      <c r="G244">
        <v>2</v>
      </c>
      <c r="H244">
        <v>1</v>
      </c>
      <c r="I244">
        <v>2</v>
      </c>
      <c r="J244">
        <v>1</v>
      </c>
      <c r="K244">
        <v>4</v>
      </c>
      <c r="L244">
        <v>4</v>
      </c>
    </row>
    <row r="245" spans="1:12">
      <c r="A245" s="5" t="s">
        <v>254</v>
      </c>
      <c r="B245">
        <v>18</v>
      </c>
      <c r="C245">
        <v>15</v>
      </c>
      <c r="D245">
        <v>11</v>
      </c>
      <c r="E245">
        <v>13</v>
      </c>
      <c r="F245">
        <v>13</v>
      </c>
      <c r="G245">
        <v>15</v>
      </c>
      <c r="H245">
        <v>21</v>
      </c>
      <c r="I245">
        <v>23</v>
      </c>
      <c r="J245">
        <v>25</v>
      </c>
      <c r="K245">
        <v>15</v>
      </c>
      <c r="L245">
        <v>14</v>
      </c>
    </row>
    <row r="246" spans="1:12">
      <c r="A246" s="5" t="s">
        <v>255</v>
      </c>
      <c r="B246">
        <v>19</v>
      </c>
      <c r="C246">
        <v>12</v>
      </c>
      <c r="D246">
        <v>11</v>
      </c>
      <c r="E246">
        <v>11</v>
      </c>
      <c r="F246">
        <v>12</v>
      </c>
      <c r="G246">
        <v>11</v>
      </c>
      <c r="H246">
        <v>11</v>
      </c>
      <c r="I246">
        <v>13</v>
      </c>
      <c r="J246">
        <v>14</v>
      </c>
      <c r="K246">
        <v>14</v>
      </c>
      <c r="L246">
        <v>14</v>
      </c>
    </row>
    <row r="247" spans="1:12">
      <c r="A247" s="5" t="s">
        <v>256</v>
      </c>
      <c r="B247">
        <v>18</v>
      </c>
      <c r="C247">
        <v>11</v>
      </c>
      <c r="D247">
        <v>10</v>
      </c>
      <c r="E247">
        <v>10</v>
      </c>
      <c r="F247">
        <v>11</v>
      </c>
      <c r="G247">
        <v>10</v>
      </c>
      <c r="H247">
        <v>11</v>
      </c>
      <c r="I247">
        <v>13</v>
      </c>
      <c r="J247">
        <v>14</v>
      </c>
      <c r="K247">
        <v>14</v>
      </c>
      <c r="L247">
        <v>13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s="5" t="s">
        <v>258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1707</v>
      </c>
      <c r="C250">
        <v>1705</v>
      </c>
      <c r="D250">
        <v>1675</v>
      </c>
      <c r="E250">
        <v>1577</v>
      </c>
      <c r="F250">
        <v>1554</v>
      </c>
      <c r="G250">
        <v>1556</v>
      </c>
      <c r="H250">
        <v>1585</v>
      </c>
      <c r="I250">
        <v>1584</v>
      </c>
      <c r="J250">
        <v>1580</v>
      </c>
      <c r="K250">
        <v>1625</v>
      </c>
      <c r="L250">
        <v>1620</v>
      </c>
    </row>
    <row r="251" spans="1:12">
      <c r="A251" s="5" t="s">
        <v>260</v>
      </c>
      <c r="B251">
        <v>161</v>
      </c>
      <c r="C251">
        <v>158</v>
      </c>
      <c r="D251">
        <v>152</v>
      </c>
      <c r="E251">
        <v>133</v>
      </c>
      <c r="F251">
        <v>143</v>
      </c>
      <c r="G251">
        <v>157</v>
      </c>
      <c r="H251">
        <v>167</v>
      </c>
      <c r="I251">
        <v>175</v>
      </c>
      <c r="J251">
        <v>187</v>
      </c>
      <c r="K251">
        <v>174</v>
      </c>
      <c r="L251">
        <v>181</v>
      </c>
    </row>
    <row r="252" spans="1:12">
      <c r="A252" s="5" t="s">
        <v>261</v>
      </c>
      <c r="B252">
        <v>1545</v>
      </c>
      <c r="C252">
        <v>1545</v>
      </c>
      <c r="D252">
        <v>1521</v>
      </c>
      <c r="E252">
        <v>1443</v>
      </c>
      <c r="F252">
        <v>1409</v>
      </c>
      <c r="G252">
        <v>1397</v>
      </c>
      <c r="H252">
        <v>1416</v>
      </c>
      <c r="I252">
        <v>1408</v>
      </c>
      <c r="J252">
        <v>1389</v>
      </c>
      <c r="K252">
        <v>1430</v>
      </c>
      <c r="L252">
        <v>1421</v>
      </c>
    </row>
    <row r="253" spans="1:12">
      <c r="A253" s="5" t="s">
        <v>262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2</v>
      </c>
      <c r="I253">
        <v>1</v>
      </c>
      <c r="J253">
        <v>4</v>
      </c>
      <c r="K253">
        <v>21</v>
      </c>
      <c r="L253">
        <v>18</v>
      </c>
    </row>
    <row r="254" spans="1:12">
      <c r="A254" s="6" t="s">
        <v>263</v>
      </c>
      <c r="B254">
        <v>6872</v>
      </c>
      <c r="C254">
        <v>6362</v>
      </c>
      <c r="D254">
        <v>5715</v>
      </c>
      <c r="E254">
        <v>5209</v>
      </c>
      <c r="F254">
        <v>4695</v>
      </c>
      <c r="G254">
        <v>4373</v>
      </c>
      <c r="H254">
        <v>4297</v>
      </c>
      <c r="I254">
        <v>4134</v>
      </c>
      <c r="J254">
        <v>4003</v>
      </c>
      <c r="K254">
        <v>3986</v>
      </c>
      <c r="L254">
        <v>3775</v>
      </c>
    </row>
    <row r="255" spans="1:12">
      <c r="A255" s="6" t="s">
        <v>264</v>
      </c>
      <c r="B255">
        <v>46</v>
      </c>
      <c r="C255">
        <v>33</v>
      </c>
      <c r="D255">
        <v>25</v>
      </c>
      <c r="E255">
        <v>23</v>
      </c>
      <c r="F255">
        <v>31</v>
      </c>
      <c r="G255">
        <v>32</v>
      </c>
      <c r="H255">
        <v>32</v>
      </c>
      <c r="I255">
        <v>34</v>
      </c>
      <c r="J255">
        <v>27</v>
      </c>
      <c r="K255">
        <v>53</v>
      </c>
      <c r="L255">
        <v>56</v>
      </c>
    </row>
    <row r="256" spans="1:12">
      <c r="A256" s="6" t="s">
        <v>265</v>
      </c>
      <c r="B256">
        <v>4555</v>
      </c>
      <c r="C256">
        <v>4288</v>
      </c>
      <c r="D256">
        <v>3917</v>
      </c>
      <c r="E256">
        <v>3650</v>
      </c>
      <c r="F256">
        <v>3358</v>
      </c>
      <c r="G256">
        <v>3094</v>
      </c>
      <c r="H256">
        <v>2842</v>
      </c>
      <c r="I256">
        <v>2610</v>
      </c>
      <c r="J256">
        <v>2373</v>
      </c>
      <c r="K256">
        <v>2268</v>
      </c>
      <c r="L256">
        <v>1939</v>
      </c>
    </row>
    <row r="257" spans="1:12">
      <c r="A257" s="6" t="s">
        <v>266</v>
      </c>
      <c r="B257">
        <v>2271</v>
      </c>
      <c r="C257">
        <v>2041</v>
      </c>
      <c r="D257">
        <v>1773</v>
      </c>
      <c r="E257">
        <v>1536</v>
      </c>
      <c r="F257">
        <v>1306</v>
      </c>
      <c r="G257">
        <v>1247</v>
      </c>
      <c r="H257">
        <v>1423</v>
      </c>
      <c r="I257">
        <v>1490</v>
      </c>
      <c r="J257">
        <v>1603</v>
      </c>
      <c r="K257">
        <v>1665</v>
      </c>
      <c r="L257">
        <v>1780</v>
      </c>
    </row>
    <row r="258" spans="1:12">
      <c r="A258" s="7" t="s">
        <v>267</v>
      </c>
      <c r="B258">
        <v>4040</v>
      </c>
      <c r="C258">
        <v>3973</v>
      </c>
      <c r="D258">
        <v>3852</v>
      </c>
      <c r="E258">
        <v>3804</v>
      </c>
      <c r="F258">
        <v>3799</v>
      </c>
      <c r="G258">
        <v>4078</v>
      </c>
      <c r="H258">
        <v>3935</v>
      </c>
      <c r="I258">
        <v>3996</v>
      </c>
      <c r="J258">
        <v>3975</v>
      </c>
      <c r="K258">
        <v>4043</v>
      </c>
      <c r="L258">
        <v>4071</v>
      </c>
    </row>
    <row r="259" spans="1:12">
      <c r="A259" s="7" t="s">
        <v>268</v>
      </c>
      <c r="B259">
        <v>2071</v>
      </c>
      <c r="C259">
        <v>2001</v>
      </c>
      <c r="D259">
        <v>1951</v>
      </c>
      <c r="E259">
        <v>1952</v>
      </c>
      <c r="F259">
        <v>1980</v>
      </c>
      <c r="G259">
        <v>2280</v>
      </c>
      <c r="H259">
        <v>2241</v>
      </c>
      <c r="I259">
        <v>2349</v>
      </c>
      <c r="J259">
        <v>2364</v>
      </c>
      <c r="K259">
        <v>2383</v>
      </c>
      <c r="L259">
        <v>2437</v>
      </c>
    </row>
    <row r="260" spans="1:12">
      <c r="A260" s="7" t="s">
        <v>269</v>
      </c>
      <c r="B260">
        <v>1969</v>
      </c>
      <c r="C260">
        <v>1972</v>
      </c>
      <c r="D260">
        <v>1901</v>
      </c>
      <c r="E260">
        <v>1852</v>
      </c>
      <c r="F260">
        <v>1819</v>
      </c>
      <c r="G260">
        <v>1798</v>
      </c>
      <c r="H260">
        <v>1694</v>
      </c>
      <c r="I260">
        <v>1647</v>
      </c>
      <c r="J260">
        <v>1611</v>
      </c>
      <c r="K260">
        <v>1660</v>
      </c>
      <c r="L260">
        <v>1634</v>
      </c>
    </row>
    <row r="261" spans="1:12">
      <c r="A261" s="7" t="s">
        <v>270</v>
      </c>
      <c r="B261">
        <v>743</v>
      </c>
      <c r="C261">
        <v>659</v>
      </c>
      <c r="D261">
        <v>639</v>
      </c>
      <c r="E261">
        <v>625</v>
      </c>
      <c r="F261">
        <v>527</v>
      </c>
      <c r="G261">
        <v>511</v>
      </c>
      <c r="H261">
        <v>474</v>
      </c>
      <c r="I261">
        <v>505</v>
      </c>
      <c r="J261">
        <v>558</v>
      </c>
      <c r="K261">
        <v>555</v>
      </c>
      <c r="L261">
        <v>533</v>
      </c>
    </row>
    <row r="262" spans="1:12">
      <c r="A262" s="7" t="s">
        <v>271</v>
      </c>
      <c r="B262">
        <v>127</v>
      </c>
      <c r="C262">
        <v>95</v>
      </c>
      <c r="D262">
        <v>94</v>
      </c>
      <c r="E262">
        <v>83</v>
      </c>
      <c r="F262">
        <v>4</v>
      </c>
      <c r="G262">
        <v>13</v>
      </c>
      <c r="H262">
        <v>4</v>
      </c>
      <c r="I262">
        <v>2</v>
      </c>
      <c r="J262">
        <v>2</v>
      </c>
      <c r="K262">
        <v>2</v>
      </c>
      <c r="L262">
        <v>2</v>
      </c>
    </row>
    <row r="263" spans="1:12">
      <c r="A263" s="7" t="s">
        <v>272</v>
      </c>
      <c r="B263">
        <v>616</v>
      </c>
      <c r="C263">
        <v>564</v>
      </c>
      <c r="D263">
        <v>545</v>
      </c>
      <c r="E263">
        <v>542</v>
      </c>
      <c r="F263">
        <v>523</v>
      </c>
      <c r="G263">
        <v>498</v>
      </c>
      <c r="H263">
        <v>470</v>
      </c>
      <c r="I263">
        <v>503</v>
      </c>
      <c r="J263">
        <v>556</v>
      </c>
      <c r="K263">
        <v>553</v>
      </c>
      <c r="L263">
        <v>531</v>
      </c>
    </row>
    <row r="264" spans="1:12">
      <c r="A264" s="7" t="s">
        <v>273</v>
      </c>
      <c r="B264">
        <v>2905</v>
      </c>
      <c r="C264">
        <v>2804</v>
      </c>
      <c r="D264">
        <v>2717</v>
      </c>
      <c r="E264">
        <v>2675</v>
      </c>
      <c r="F264">
        <v>2616</v>
      </c>
      <c r="G264">
        <v>2859</v>
      </c>
      <c r="H264">
        <v>2839</v>
      </c>
      <c r="I264">
        <v>3085</v>
      </c>
      <c r="J264">
        <v>3161</v>
      </c>
      <c r="K264">
        <v>3192</v>
      </c>
      <c r="L264">
        <v>3313</v>
      </c>
    </row>
    <row r="265" spans="1:12">
      <c r="A265" s="7" t="s">
        <v>274</v>
      </c>
      <c r="B265">
        <v>2598</v>
      </c>
      <c r="C265">
        <v>2498</v>
      </c>
      <c r="D265">
        <v>2405</v>
      </c>
      <c r="E265">
        <v>2369</v>
      </c>
      <c r="F265">
        <v>2301</v>
      </c>
      <c r="G265">
        <v>2550</v>
      </c>
      <c r="H265">
        <v>2573</v>
      </c>
      <c r="I265">
        <v>2802</v>
      </c>
      <c r="J265">
        <v>2888</v>
      </c>
      <c r="K265">
        <v>2905</v>
      </c>
      <c r="L265">
        <v>3032</v>
      </c>
    </row>
    <row r="266" spans="1:12">
      <c r="A266" s="7" t="s">
        <v>275</v>
      </c>
      <c r="B266">
        <v>307</v>
      </c>
      <c r="C266">
        <v>306</v>
      </c>
      <c r="D266">
        <v>312</v>
      </c>
      <c r="E266">
        <v>306</v>
      </c>
      <c r="F266">
        <v>315</v>
      </c>
      <c r="G266">
        <v>309</v>
      </c>
      <c r="H266">
        <v>266</v>
      </c>
      <c r="I266">
        <v>283</v>
      </c>
      <c r="J266">
        <v>273</v>
      </c>
      <c r="K266">
        <v>287</v>
      </c>
      <c r="L266">
        <v>281</v>
      </c>
    </row>
    <row r="267" spans="1:12">
      <c r="A267" s="7" t="s">
        <v>276</v>
      </c>
      <c r="B267">
        <v>128</v>
      </c>
      <c r="C267">
        <v>134</v>
      </c>
      <c r="D267">
        <v>141</v>
      </c>
      <c r="E267">
        <v>137</v>
      </c>
      <c r="F267">
        <v>126</v>
      </c>
      <c r="G267">
        <v>129</v>
      </c>
      <c r="H267">
        <v>122</v>
      </c>
      <c r="I267">
        <v>126</v>
      </c>
      <c r="J267">
        <v>497</v>
      </c>
      <c r="K267">
        <v>471</v>
      </c>
      <c r="L267">
        <v>442</v>
      </c>
    </row>
    <row r="268" spans="1:12">
      <c r="A268" s="7" t="s">
        <v>277</v>
      </c>
      <c r="B268">
        <v>76</v>
      </c>
      <c r="C268">
        <v>78</v>
      </c>
      <c r="D268">
        <v>84</v>
      </c>
      <c r="E268">
        <v>79</v>
      </c>
      <c r="F268">
        <v>73</v>
      </c>
      <c r="G268">
        <v>73</v>
      </c>
      <c r="H268">
        <v>73</v>
      </c>
      <c r="I268">
        <v>74</v>
      </c>
      <c r="J268">
        <v>84</v>
      </c>
      <c r="K268">
        <v>70</v>
      </c>
      <c r="L268">
        <v>58</v>
      </c>
    </row>
    <row r="269" spans="1:12">
      <c r="A269" s="7" t="s">
        <v>278</v>
      </c>
      <c r="B269">
        <v>52</v>
      </c>
      <c r="C269">
        <v>56</v>
      </c>
      <c r="D269">
        <v>57</v>
      </c>
      <c r="E269">
        <v>58</v>
      </c>
      <c r="F269">
        <v>53</v>
      </c>
      <c r="G269">
        <v>56</v>
      </c>
      <c r="H269">
        <v>49</v>
      </c>
      <c r="I269">
        <v>52</v>
      </c>
      <c r="J269">
        <v>413</v>
      </c>
      <c r="K269">
        <v>401</v>
      </c>
      <c r="L269">
        <v>384</v>
      </c>
    </row>
    <row r="270" spans="1:12">
      <c r="A270" s="7" t="s">
        <v>279</v>
      </c>
      <c r="B270">
        <v>1107</v>
      </c>
      <c r="C270">
        <v>1050</v>
      </c>
      <c r="D270">
        <v>975</v>
      </c>
      <c r="E270">
        <v>949</v>
      </c>
      <c r="F270">
        <v>890</v>
      </c>
      <c r="G270">
        <v>825</v>
      </c>
      <c r="H270">
        <v>764</v>
      </c>
      <c r="I270">
        <v>852</v>
      </c>
      <c r="J270">
        <v>862</v>
      </c>
      <c r="K270">
        <v>875</v>
      </c>
      <c r="L270">
        <v>850</v>
      </c>
    </row>
    <row r="271" spans="1:12">
      <c r="A271" s="7" t="s">
        <v>280</v>
      </c>
      <c r="B271">
        <v>1024</v>
      </c>
      <c r="C271">
        <v>971</v>
      </c>
      <c r="D271">
        <v>889</v>
      </c>
      <c r="E271">
        <v>864</v>
      </c>
      <c r="F271">
        <v>802</v>
      </c>
      <c r="G271">
        <v>732</v>
      </c>
      <c r="H271">
        <v>676</v>
      </c>
      <c r="I271">
        <v>765</v>
      </c>
      <c r="J271">
        <v>767</v>
      </c>
      <c r="K271">
        <v>768</v>
      </c>
      <c r="L271">
        <v>743</v>
      </c>
    </row>
    <row r="272" spans="1:12">
      <c r="A272" s="7" t="s">
        <v>281</v>
      </c>
      <c r="B272">
        <v>83</v>
      </c>
      <c r="C272">
        <v>79</v>
      </c>
      <c r="D272">
        <v>86</v>
      </c>
      <c r="E272">
        <v>85</v>
      </c>
      <c r="F272">
        <v>88</v>
      </c>
      <c r="G272">
        <v>93</v>
      </c>
      <c r="H272">
        <v>88</v>
      </c>
      <c r="I272">
        <v>87</v>
      </c>
      <c r="J272">
        <v>95</v>
      </c>
      <c r="K272">
        <v>107</v>
      </c>
      <c r="L272">
        <v>107</v>
      </c>
    </row>
    <row r="273" spans="1:12">
      <c r="A273" s="7" t="s">
        <v>282</v>
      </c>
      <c r="B273">
        <v>1619</v>
      </c>
      <c r="C273">
        <v>1453</v>
      </c>
      <c r="D273">
        <v>1282</v>
      </c>
      <c r="E273">
        <v>1157</v>
      </c>
      <c r="F273">
        <v>1012</v>
      </c>
      <c r="G273">
        <v>876</v>
      </c>
      <c r="H273">
        <v>899</v>
      </c>
      <c r="I273">
        <v>930</v>
      </c>
      <c r="J273">
        <v>962</v>
      </c>
      <c r="K273">
        <v>846</v>
      </c>
      <c r="L273">
        <v>891</v>
      </c>
    </row>
    <row r="274" spans="1:12">
      <c r="A274" s="7" t="s">
        <v>283</v>
      </c>
      <c r="B274">
        <v>161</v>
      </c>
      <c r="C274">
        <v>130</v>
      </c>
      <c r="D274">
        <v>110</v>
      </c>
      <c r="E274">
        <v>93</v>
      </c>
      <c r="F274">
        <v>75</v>
      </c>
      <c r="G274">
        <v>64</v>
      </c>
      <c r="H274">
        <v>73</v>
      </c>
      <c r="I274">
        <v>73</v>
      </c>
      <c r="J274">
        <v>144</v>
      </c>
      <c r="K274">
        <v>25</v>
      </c>
      <c r="L274">
        <v>29</v>
      </c>
    </row>
    <row r="275" spans="1:12">
      <c r="A275" s="7" t="s">
        <v>284</v>
      </c>
      <c r="B275">
        <v>407</v>
      </c>
      <c r="C275">
        <v>380</v>
      </c>
      <c r="D275">
        <v>349</v>
      </c>
      <c r="E275">
        <v>324</v>
      </c>
      <c r="F275">
        <v>272</v>
      </c>
      <c r="G275">
        <v>247</v>
      </c>
      <c r="H275">
        <v>237</v>
      </c>
      <c r="I275">
        <v>268</v>
      </c>
      <c r="J275">
        <v>241</v>
      </c>
      <c r="K275">
        <v>279</v>
      </c>
      <c r="L275">
        <v>301</v>
      </c>
    </row>
    <row r="276" spans="1:12">
      <c r="A276" s="7" t="s">
        <v>285</v>
      </c>
      <c r="B276">
        <v>199</v>
      </c>
      <c r="C276">
        <v>187</v>
      </c>
      <c r="D276">
        <v>165</v>
      </c>
      <c r="E276">
        <v>167</v>
      </c>
      <c r="F276">
        <v>152</v>
      </c>
      <c r="G276">
        <v>133</v>
      </c>
      <c r="H276">
        <v>142</v>
      </c>
      <c r="I276">
        <v>141</v>
      </c>
      <c r="J276">
        <v>139</v>
      </c>
      <c r="K276">
        <v>128</v>
      </c>
      <c r="L276">
        <v>156</v>
      </c>
    </row>
    <row r="277" spans="1:12">
      <c r="A277" s="7" t="s">
        <v>286</v>
      </c>
      <c r="B277">
        <v>852</v>
      </c>
      <c r="C277">
        <v>756</v>
      </c>
      <c r="D277">
        <v>658</v>
      </c>
      <c r="E277">
        <v>573</v>
      </c>
      <c r="F277">
        <v>513</v>
      </c>
      <c r="G277">
        <v>432</v>
      </c>
      <c r="H277">
        <v>447</v>
      </c>
      <c r="I277">
        <v>448</v>
      </c>
      <c r="J277">
        <v>438</v>
      </c>
      <c r="K277">
        <v>414</v>
      </c>
      <c r="L277">
        <v>405</v>
      </c>
    </row>
    <row r="278" spans="1:12">
      <c r="A278" s="7" t="s">
        <v>287</v>
      </c>
      <c r="B278">
        <v>281</v>
      </c>
      <c r="C278">
        <v>282</v>
      </c>
      <c r="D278">
        <v>288</v>
      </c>
      <c r="E278">
        <v>255</v>
      </c>
      <c r="F278">
        <v>241</v>
      </c>
      <c r="G278">
        <v>220</v>
      </c>
      <c r="H278">
        <v>223</v>
      </c>
      <c r="I278">
        <v>219</v>
      </c>
      <c r="J278">
        <v>224</v>
      </c>
      <c r="K278">
        <v>221</v>
      </c>
      <c r="L278">
        <v>211</v>
      </c>
    </row>
    <row r="279" spans="1:12">
      <c r="A279" s="7" t="s">
        <v>288</v>
      </c>
      <c r="B279">
        <v>281</v>
      </c>
      <c r="C279">
        <v>282</v>
      </c>
      <c r="D279">
        <v>288</v>
      </c>
      <c r="E279">
        <v>255</v>
      </c>
      <c r="F279">
        <v>241</v>
      </c>
      <c r="G279">
        <v>220</v>
      </c>
      <c r="H279">
        <v>223</v>
      </c>
      <c r="I279">
        <v>219</v>
      </c>
      <c r="J279">
        <v>224</v>
      </c>
      <c r="K279">
        <v>221</v>
      </c>
      <c r="L279">
        <v>211</v>
      </c>
    </row>
    <row r="280" spans="1:12">
      <c r="A280" s="7" t="s">
        <v>289</v>
      </c>
      <c r="B280">
        <v>1698</v>
      </c>
      <c r="C280">
        <v>1663</v>
      </c>
      <c r="D280">
        <v>1583</v>
      </c>
      <c r="E280">
        <v>1538</v>
      </c>
      <c r="F280">
        <v>1472</v>
      </c>
      <c r="G280">
        <v>1443</v>
      </c>
      <c r="H280">
        <v>1381</v>
      </c>
      <c r="I280">
        <v>1426</v>
      </c>
      <c r="J280">
        <v>1492</v>
      </c>
      <c r="K280">
        <v>1511</v>
      </c>
      <c r="L280">
        <v>1541</v>
      </c>
    </row>
    <row r="281" spans="1:12">
      <c r="A281" s="7" t="s">
        <v>290</v>
      </c>
      <c r="B281">
        <v>484</v>
      </c>
      <c r="C281">
        <v>488</v>
      </c>
      <c r="D281">
        <v>480</v>
      </c>
      <c r="E281">
        <v>468</v>
      </c>
      <c r="F281">
        <v>438</v>
      </c>
      <c r="G281">
        <v>420</v>
      </c>
      <c r="H281">
        <v>395</v>
      </c>
      <c r="I281">
        <v>409</v>
      </c>
      <c r="J281">
        <v>394</v>
      </c>
      <c r="K281">
        <v>411</v>
      </c>
      <c r="L281">
        <v>427</v>
      </c>
    </row>
    <row r="282" spans="1:12">
      <c r="A282" s="7" t="s">
        <v>291</v>
      </c>
      <c r="B282">
        <v>292</v>
      </c>
      <c r="C282">
        <v>321</v>
      </c>
      <c r="D282">
        <v>301</v>
      </c>
      <c r="E282">
        <v>311</v>
      </c>
      <c r="F282">
        <v>301</v>
      </c>
      <c r="G282">
        <v>288</v>
      </c>
      <c r="H282">
        <v>252</v>
      </c>
      <c r="I282">
        <v>262</v>
      </c>
      <c r="J282">
        <v>258</v>
      </c>
      <c r="K282">
        <v>303</v>
      </c>
      <c r="L282">
        <v>334</v>
      </c>
    </row>
    <row r="283" spans="1:12">
      <c r="A283" s="7" t="s">
        <v>292</v>
      </c>
      <c r="B283">
        <v>911</v>
      </c>
      <c r="C283">
        <v>850</v>
      </c>
      <c r="D283">
        <v>797</v>
      </c>
      <c r="E283">
        <v>754</v>
      </c>
      <c r="F283">
        <v>729</v>
      </c>
      <c r="G283">
        <v>732</v>
      </c>
      <c r="H283">
        <v>731</v>
      </c>
      <c r="I283">
        <v>753</v>
      </c>
      <c r="J283">
        <v>816</v>
      </c>
      <c r="K283">
        <v>794</v>
      </c>
      <c r="L283">
        <v>777</v>
      </c>
    </row>
    <row r="284" spans="1:12">
      <c r="A284" s="7" t="s">
        <v>293</v>
      </c>
      <c r="B284">
        <v>11</v>
      </c>
      <c r="C284">
        <v>4</v>
      </c>
      <c r="D284">
        <v>5</v>
      </c>
      <c r="E284">
        <v>5</v>
      </c>
      <c r="F284">
        <v>4</v>
      </c>
      <c r="G284">
        <v>3</v>
      </c>
      <c r="H284">
        <v>3</v>
      </c>
      <c r="I284">
        <v>2</v>
      </c>
      <c r="J284">
        <v>24</v>
      </c>
      <c r="K284">
        <v>3</v>
      </c>
      <c r="L284">
        <v>3</v>
      </c>
    </row>
    <row r="285" spans="1:12">
      <c r="A285" s="7" t="s">
        <v>294</v>
      </c>
      <c r="B285">
        <v>129</v>
      </c>
      <c r="C285">
        <v>117</v>
      </c>
      <c r="D285">
        <v>94</v>
      </c>
      <c r="E285">
        <v>83</v>
      </c>
      <c r="F285">
        <v>79</v>
      </c>
      <c r="G285">
        <v>71</v>
      </c>
      <c r="H285">
        <v>77</v>
      </c>
      <c r="I285">
        <v>94</v>
      </c>
      <c r="J285">
        <v>99</v>
      </c>
      <c r="K285">
        <v>95</v>
      </c>
      <c r="L285">
        <v>91</v>
      </c>
    </row>
    <row r="286" spans="1:12">
      <c r="A286" s="7" t="s">
        <v>295</v>
      </c>
      <c r="B286">
        <v>72</v>
      </c>
      <c r="C286">
        <v>63</v>
      </c>
      <c r="D286">
        <v>47</v>
      </c>
      <c r="E286">
        <v>41</v>
      </c>
      <c r="F286">
        <v>42</v>
      </c>
      <c r="G286">
        <v>32</v>
      </c>
      <c r="H286">
        <v>26</v>
      </c>
      <c r="I286">
        <v>29</v>
      </c>
      <c r="J286">
        <v>30</v>
      </c>
      <c r="K286">
        <v>39</v>
      </c>
      <c r="L286">
        <v>36</v>
      </c>
    </row>
    <row r="287" spans="1:12">
      <c r="A287" s="7" t="s">
        <v>296</v>
      </c>
      <c r="B287">
        <v>14</v>
      </c>
      <c r="C287">
        <v>13</v>
      </c>
      <c r="D287">
        <v>12</v>
      </c>
      <c r="E287">
        <v>7</v>
      </c>
      <c r="F287">
        <v>5</v>
      </c>
      <c r="G287">
        <v>5</v>
      </c>
      <c r="H287">
        <v>6</v>
      </c>
      <c r="I287">
        <v>9</v>
      </c>
      <c r="J287">
        <v>9</v>
      </c>
      <c r="K287">
        <v>13</v>
      </c>
      <c r="L287">
        <v>16</v>
      </c>
    </row>
    <row r="288" spans="1:12">
      <c r="A288" s="7" t="s">
        <v>297</v>
      </c>
      <c r="B288">
        <v>43</v>
      </c>
      <c r="C288">
        <v>41</v>
      </c>
      <c r="D288">
        <v>35</v>
      </c>
      <c r="E288">
        <v>35</v>
      </c>
      <c r="F288">
        <v>32</v>
      </c>
      <c r="G288">
        <v>34</v>
      </c>
      <c r="H288">
        <v>45</v>
      </c>
      <c r="I288">
        <v>56</v>
      </c>
      <c r="J288">
        <v>60</v>
      </c>
      <c r="K288">
        <v>43</v>
      </c>
      <c r="L288">
        <v>39</v>
      </c>
    </row>
    <row r="289" spans="1:12">
      <c r="A289" s="7" t="s">
        <v>298</v>
      </c>
      <c r="B289">
        <v>552</v>
      </c>
      <c r="C289">
        <v>511</v>
      </c>
      <c r="D289">
        <v>489</v>
      </c>
      <c r="E289">
        <v>479</v>
      </c>
      <c r="F289">
        <v>463</v>
      </c>
      <c r="G289">
        <v>461</v>
      </c>
      <c r="H289">
        <v>475</v>
      </c>
      <c r="I289">
        <v>477</v>
      </c>
      <c r="J289">
        <v>485</v>
      </c>
      <c r="K289">
        <v>498</v>
      </c>
      <c r="L289">
        <v>510</v>
      </c>
    </row>
    <row r="290" spans="1:12">
      <c r="A290" s="7" t="s">
        <v>299</v>
      </c>
      <c r="B290">
        <v>414</v>
      </c>
      <c r="C290">
        <v>381</v>
      </c>
      <c r="D290">
        <v>375</v>
      </c>
      <c r="E290">
        <v>372</v>
      </c>
      <c r="F290">
        <v>355</v>
      </c>
      <c r="G290">
        <v>364</v>
      </c>
      <c r="H290">
        <v>370</v>
      </c>
      <c r="I290">
        <v>367</v>
      </c>
      <c r="J290">
        <v>365</v>
      </c>
      <c r="K290">
        <v>386</v>
      </c>
      <c r="L290">
        <v>378</v>
      </c>
    </row>
    <row r="291" spans="1:12">
      <c r="A291" s="7" t="s">
        <v>300</v>
      </c>
      <c r="B291">
        <v>138</v>
      </c>
      <c r="C291">
        <v>130</v>
      </c>
      <c r="D291">
        <v>114</v>
      </c>
      <c r="E291">
        <v>107</v>
      </c>
      <c r="F291">
        <v>108</v>
      </c>
      <c r="G291">
        <v>97</v>
      </c>
      <c r="H291">
        <v>105</v>
      </c>
      <c r="I291">
        <v>110</v>
      </c>
      <c r="J291">
        <v>120</v>
      </c>
      <c r="K291">
        <v>112</v>
      </c>
      <c r="L291">
        <v>132</v>
      </c>
    </row>
    <row r="292" spans="1:12">
      <c r="A292" s="7" t="s">
        <v>301</v>
      </c>
      <c r="B292">
        <v>97</v>
      </c>
      <c r="C292">
        <v>94</v>
      </c>
      <c r="D292">
        <v>91</v>
      </c>
      <c r="E292">
        <v>90</v>
      </c>
      <c r="F292">
        <v>95</v>
      </c>
      <c r="G292">
        <v>84</v>
      </c>
      <c r="H292">
        <v>84</v>
      </c>
      <c r="I292">
        <v>78</v>
      </c>
      <c r="J292">
        <v>77</v>
      </c>
      <c r="K292">
        <v>64</v>
      </c>
      <c r="L292">
        <v>57</v>
      </c>
    </row>
    <row r="293" spans="1:12">
      <c r="A293" s="7" t="s">
        <v>302</v>
      </c>
      <c r="B293">
        <v>71</v>
      </c>
      <c r="C293">
        <v>71</v>
      </c>
      <c r="D293">
        <v>69</v>
      </c>
      <c r="E293">
        <v>72</v>
      </c>
      <c r="F293">
        <v>77</v>
      </c>
      <c r="G293">
        <v>68</v>
      </c>
      <c r="H293">
        <v>68</v>
      </c>
      <c r="I293">
        <v>64</v>
      </c>
      <c r="J293">
        <v>59</v>
      </c>
      <c r="K293">
        <v>53</v>
      </c>
      <c r="L293">
        <v>45</v>
      </c>
    </row>
    <row r="294" spans="1:12">
      <c r="A294" s="7" t="s">
        <v>303</v>
      </c>
      <c r="B294">
        <v>11</v>
      </c>
      <c r="C294">
        <v>9</v>
      </c>
      <c r="D294">
        <v>8</v>
      </c>
      <c r="E294">
        <v>6</v>
      </c>
      <c r="F294">
        <v>5</v>
      </c>
      <c r="G294">
        <v>4</v>
      </c>
      <c r="H294">
        <v>3</v>
      </c>
      <c r="I294">
        <v>2</v>
      </c>
      <c r="J294">
        <v>3</v>
      </c>
      <c r="K294">
        <v>1</v>
      </c>
      <c r="L294">
        <v>2</v>
      </c>
    </row>
    <row r="295" spans="1:12">
      <c r="A295" s="7" t="s">
        <v>304</v>
      </c>
      <c r="B295">
        <v>15</v>
      </c>
      <c r="C295">
        <v>14</v>
      </c>
      <c r="D295">
        <v>14</v>
      </c>
      <c r="E295">
        <v>12</v>
      </c>
      <c r="F295">
        <v>13</v>
      </c>
      <c r="G295">
        <v>12</v>
      </c>
      <c r="H295">
        <v>13</v>
      </c>
      <c r="I295">
        <v>12</v>
      </c>
      <c r="J295">
        <v>15</v>
      </c>
      <c r="K295">
        <v>10</v>
      </c>
      <c r="L295">
        <v>10</v>
      </c>
    </row>
    <row r="296" spans="1:12">
      <c r="A296" s="7" t="s">
        <v>305</v>
      </c>
      <c r="B296">
        <v>2388</v>
      </c>
      <c r="C296">
        <v>2122</v>
      </c>
      <c r="D296">
        <v>1885</v>
      </c>
      <c r="E296">
        <v>1793</v>
      </c>
      <c r="F296">
        <v>1743</v>
      </c>
      <c r="G296">
        <v>1669</v>
      </c>
      <c r="H296">
        <v>1580</v>
      </c>
      <c r="I296">
        <v>1553</v>
      </c>
      <c r="J296">
        <v>1459</v>
      </c>
      <c r="K296">
        <v>709</v>
      </c>
      <c r="L296">
        <v>717</v>
      </c>
    </row>
    <row r="297" spans="1:12">
      <c r="A297" s="7" t="s">
        <v>306</v>
      </c>
      <c r="B297">
        <v>56</v>
      </c>
      <c r="C297">
        <v>40</v>
      </c>
      <c r="D297">
        <v>25</v>
      </c>
      <c r="E297">
        <v>19</v>
      </c>
      <c r="F297">
        <v>18</v>
      </c>
      <c r="G297">
        <v>21</v>
      </c>
      <c r="H297">
        <v>25</v>
      </c>
      <c r="I297">
        <v>17</v>
      </c>
      <c r="J297">
        <v>20</v>
      </c>
      <c r="K297">
        <v>15</v>
      </c>
      <c r="L297">
        <v>14</v>
      </c>
    </row>
    <row r="298" spans="1:12">
      <c r="A298" s="7" t="s">
        <v>307</v>
      </c>
      <c r="B298">
        <v>1216</v>
      </c>
      <c r="C298">
        <v>1118</v>
      </c>
      <c r="D298">
        <v>1008</v>
      </c>
      <c r="E298">
        <v>960</v>
      </c>
      <c r="F298">
        <v>970</v>
      </c>
      <c r="G298">
        <v>927</v>
      </c>
      <c r="H298">
        <v>873</v>
      </c>
      <c r="I298">
        <v>865</v>
      </c>
      <c r="J298">
        <v>741</v>
      </c>
      <c r="K298">
        <v>686</v>
      </c>
      <c r="L298">
        <v>695</v>
      </c>
    </row>
    <row r="299" spans="1:12">
      <c r="A299" s="7" t="s">
        <v>308</v>
      </c>
      <c r="B299">
        <v>1116</v>
      </c>
      <c r="C299">
        <v>964</v>
      </c>
      <c r="D299">
        <v>852</v>
      </c>
      <c r="E299">
        <v>814</v>
      </c>
      <c r="F299">
        <v>755</v>
      </c>
      <c r="G299">
        <v>721</v>
      </c>
      <c r="H299">
        <v>682</v>
      </c>
      <c r="I299">
        <v>671</v>
      </c>
      <c r="J299">
        <v>698</v>
      </c>
      <c r="K299">
        <v>8</v>
      </c>
      <c r="L299">
        <v>8</v>
      </c>
    </row>
    <row r="300" spans="1:12">
      <c r="A300" s="7" t="s">
        <v>309</v>
      </c>
      <c r="B300">
        <v>3104</v>
      </c>
      <c r="C300">
        <v>3127</v>
      </c>
      <c r="D300">
        <v>3011</v>
      </c>
      <c r="E300">
        <v>2859</v>
      </c>
      <c r="F300">
        <v>2677</v>
      </c>
      <c r="G300">
        <v>2405</v>
      </c>
      <c r="H300">
        <v>2322</v>
      </c>
      <c r="I300">
        <v>2490</v>
      </c>
      <c r="J300">
        <v>2129</v>
      </c>
      <c r="K300">
        <v>2224</v>
      </c>
      <c r="L300">
        <v>2159</v>
      </c>
    </row>
    <row r="301" spans="1:12">
      <c r="A301" s="7" t="s">
        <v>310</v>
      </c>
      <c r="B301">
        <v>275</v>
      </c>
      <c r="C301">
        <v>250</v>
      </c>
      <c r="D301">
        <v>224</v>
      </c>
      <c r="E301">
        <v>218</v>
      </c>
      <c r="F301">
        <v>201</v>
      </c>
      <c r="G301">
        <v>185</v>
      </c>
      <c r="H301">
        <v>177</v>
      </c>
      <c r="I301">
        <v>199</v>
      </c>
      <c r="J301">
        <v>164</v>
      </c>
      <c r="K301">
        <v>195</v>
      </c>
      <c r="L301">
        <v>187</v>
      </c>
    </row>
    <row r="302" spans="1:12">
      <c r="A302" s="7" t="s">
        <v>311</v>
      </c>
      <c r="B302">
        <v>12</v>
      </c>
      <c r="C302">
        <v>9</v>
      </c>
      <c r="D302">
        <v>7</v>
      </c>
      <c r="E302">
        <v>8</v>
      </c>
      <c r="F302">
        <v>7</v>
      </c>
      <c r="G302">
        <v>8</v>
      </c>
      <c r="H302">
        <v>8</v>
      </c>
      <c r="I302">
        <v>7</v>
      </c>
      <c r="J302">
        <v>5</v>
      </c>
      <c r="K302">
        <v>5</v>
      </c>
      <c r="L302">
        <v>5</v>
      </c>
    </row>
    <row r="303" spans="1:12">
      <c r="A303" s="7" t="s">
        <v>312</v>
      </c>
      <c r="B303">
        <v>244</v>
      </c>
      <c r="C303">
        <v>246</v>
      </c>
      <c r="D303">
        <v>231</v>
      </c>
      <c r="E303">
        <v>208</v>
      </c>
      <c r="F303">
        <v>208</v>
      </c>
      <c r="G303">
        <v>185</v>
      </c>
      <c r="H303">
        <v>180</v>
      </c>
      <c r="I303">
        <v>181</v>
      </c>
      <c r="J303">
        <v>159</v>
      </c>
      <c r="K303">
        <v>153</v>
      </c>
      <c r="L303">
        <v>134</v>
      </c>
    </row>
    <row r="304" spans="1:12">
      <c r="A304" s="7" t="s">
        <v>313</v>
      </c>
      <c r="B304">
        <v>2573</v>
      </c>
      <c r="C304">
        <v>2622</v>
      </c>
      <c r="D304">
        <v>2549</v>
      </c>
      <c r="E304">
        <v>2425</v>
      </c>
      <c r="F304">
        <v>2261</v>
      </c>
      <c r="G304">
        <v>2027</v>
      </c>
      <c r="H304">
        <v>1957</v>
      </c>
      <c r="I304">
        <v>2103</v>
      </c>
      <c r="J304">
        <v>1801</v>
      </c>
      <c r="K304">
        <v>1871</v>
      </c>
      <c r="L304">
        <v>1833</v>
      </c>
    </row>
    <row r="305" spans="1:12">
      <c r="A305" s="8" t="s">
        <v>314</v>
      </c>
      <c r="B305">
        <v>2301</v>
      </c>
      <c r="C305">
        <v>2267</v>
      </c>
      <c r="D305">
        <v>2114</v>
      </c>
      <c r="E305">
        <v>2020</v>
      </c>
      <c r="F305">
        <v>1787</v>
      </c>
      <c r="G305">
        <v>1665</v>
      </c>
      <c r="H305">
        <v>1623</v>
      </c>
      <c r="I305">
        <v>1589</v>
      </c>
      <c r="J305">
        <v>1574</v>
      </c>
      <c r="K305">
        <v>1556</v>
      </c>
      <c r="L305">
        <v>1486</v>
      </c>
    </row>
    <row r="306" spans="1:12">
      <c r="A306" s="8" t="s">
        <v>315</v>
      </c>
      <c r="B306">
        <v>202</v>
      </c>
      <c r="C306">
        <v>225</v>
      </c>
      <c r="D306">
        <v>227</v>
      </c>
      <c r="E306">
        <v>228</v>
      </c>
      <c r="F306">
        <v>220</v>
      </c>
      <c r="G306">
        <v>210</v>
      </c>
      <c r="H306">
        <v>220</v>
      </c>
      <c r="I306">
        <v>225</v>
      </c>
      <c r="J306">
        <v>247</v>
      </c>
      <c r="K306">
        <v>240</v>
      </c>
      <c r="L306">
        <v>245</v>
      </c>
    </row>
    <row r="307" spans="1:12">
      <c r="A307" s="8" t="s">
        <v>316</v>
      </c>
      <c r="B307">
        <v>70</v>
      </c>
      <c r="C307">
        <v>66</v>
      </c>
      <c r="D307">
        <v>74</v>
      </c>
      <c r="E307">
        <v>60</v>
      </c>
      <c r="F307">
        <v>49</v>
      </c>
      <c r="G307">
        <v>47</v>
      </c>
      <c r="H307">
        <v>42</v>
      </c>
      <c r="I307">
        <v>56</v>
      </c>
      <c r="J307">
        <v>73</v>
      </c>
      <c r="K307">
        <v>76</v>
      </c>
      <c r="L307">
        <v>69</v>
      </c>
    </row>
    <row r="308" spans="1:12">
      <c r="A308" s="8" t="s">
        <v>317</v>
      </c>
      <c r="B308">
        <v>273</v>
      </c>
      <c r="C308">
        <v>264</v>
      </c>
      <c r="D308">
        <v>237</v>
      </c>
      <c r="E308">
        <v>228</v>
      </c>
      <c r="F308">
        <v>220</v>
      </c>
      <c r="G308">
        <v>225</v>
      </c>
      <c r="H308">
        <v>230</v>
      </c>
      <c r="I308">
        <v>227</v>
      </c>
      <c r="J308">
        <v>189</v>
      </c>
      <c r="K308">
        <v>280</v>
      </c>
      <c r="L308">
        <v>255</v>
      </c>
    </row>
    <row r="309" spans="1:12">
      <c r="A309" s="8" t="s">
        <v>318</v>
      </c>
      <c r="B309">
        <v>63</v>
      </c>
      <c r="C309">
        <v>60</v>
      </c>
      <c r="D309">
        <v>54</v>
      </c>
      <c r="E309">
        <v>53</v>
      </c>
      <c r="F309">
        <v>46</v>
      </c>
      <c r="G309">
        <v>43</v>
      </c>
      <c r="H309">
        <v>44</v>
      </c>
      <c r="I309">
        <v>43</v>
      </c>
      <c r="J309">
        <v>36</v>
      </c>
      <c r="K309">
        <v>45</v>
      </c>
      <c r="L309">
        <v>44</v>
      </c>
    </row>
    <row r="310" spans="1:12">
      <c r="A310" s="8" t="s">
        <v>319</v>
      </c>
      <c r="B310">
        <v>1664</v>
      </c>
      <c r="C310">
        <v>1630</v>
      </c>
      <c r="D310">
        <v>1501</v>
      </c>
      <c r="E310">
        <v>1434</v>
      </c>
      <c r="F310">
        <v>1238</v>
      </c>
      <c r="G310">
        <v>1129</v>
      </c>
      <c r="H310">
        <v>1079</v>
      </c>
      <c r="I310">
        <v>1033</v>
      </c>
      <c r="J310">
        <v>1025</v>
      </c>
      <c r="K310">
        <v>907</v>
      </c>
      <c r="L310">
        <v>867</v>
      </c>
    </row>
    <row r="311" spans="1:12">
      <c r="A311" s="8" t="s">
        <v>320</v>
      </c>
      <c r="B311">
        <v>29</v>
      </c>
      <c r="C311">
        <v>22</v>
      </c>
      <c r="D311">
        <v>21</v>
      </c>
      <c r="E311">
        <v>17</v>
      </c>
      <c r="F311">
        <v>14</v>
      </c>
      <c r="G311">
        <v>11</v>
      </c>
      <c r="H311">
        <v>8</v>
      </c>
      <c r="I311">
        <v>5</v>
      </c>
      <c r="J311">
        <v>4</v>
      </c>
      <c r="K311">
        <v>8</v>
      </c>
      <c r="L311">
        <v>6</v>
      </c>
    </row>
    <row r="312" spans="1:12">
      <c r="A312" s="8" t="s">
        <v>321</v>
      </c>
      <c r="B312">
        <v>4065</v>
      </c>
      <c r="C312">
        <v>3934</v>
      </c>
      <c r="D312">
        <v>3752</v>
      </c>
      <c r="E312">
        <v>3687</v>
      </c>
      <c r="F312">
        <v>3492</v>
      </c>
      <c r="G312">
        <v>3646</v>
      </c>
      <c r="H312">
        <v>3582</v>
      </c>
      <c r="I312">
        <v>3669</v>
      </c>
      <c r="J312">
        <v>3308</v>
      </c>
      <c r="K312">
        <v>3202</v>
      </c>
      <c r="L312">
        <v>3065</v>
      </c>
    </row>
    <row r="313" spans="1:12">
      <c r="A313" s="8" t="s">
        <v>322</v>
      </c>
      <c r="B313">
        <v>22</v>
      </c>
      <c r="C313">
        <v>24</v>
      </c>
      <c r="D313">
        <v>24</v>
      </c>
      <c r="E313">
        <v>26</v>
      </c>
      <c r="F313">
        <v>25</v>
      </c>
      <c r="G313">
        <v>31</v>
      </c>
      <c r="H313">
        <v>32</v>
      </c>
      <c r="I313">
        <v>31</v>
      </c>
      <c r="J313">
        <v>31</v>
      </c>
      <c r="K313">
        <v>27</v>
      </c>
      <c r="L313">
        <v>30</v>
      </c>
    </row>
    <row r="314" spans="1:12">
      <c r="A314" s="8" t="s">
        <v>323</v>
      </c>
      <c r="B314">
        <v>2197</v>
      </c>
      <c r="C314">
        <v>2121</v>
      </c>
      <c r="D314">
        <v>2045</v>
      </c>
      <c r="E314">
        <v>2059</v>
      </c>
      <c r="F314">
        <v>2061</v>
      </c>
      <c r="G314">
        <v>2251</v>
      </c>
      <c r="H314">
        <v>2217</v>
      </c>
      <c r="I314">
        <v>2303</v>
      </c>
      <c r="J314">
        <v>2328</v>
      </c>
      <c r="K314">
        <v>2193</v>
      </c>
      <c r="L314">
        <v>2116</v>
      </c>
    </row>
    <row r="315" spans="1:12">
      <c r="A315" s="8" t="s">
        <v>324</v>
      </c>
      <c r="B315">
        <v>1846</v>
      </c>
      <c r="C315">
        <v>1789</v>
      </c>
      <c r="D315">
        <v>1683</v>
      </c>
      <c r="E315">
        <v>1602</v>
      </c>
      <c r="F315">
        <v>1406</v>
      </c>
      <c r="G315">
        <v>1364</v>
      </c>
      <c r="H315">
        <v>1333</v>
      </c>
      <c r="I315">
        <v>1335</v>
      </c>
      <c r="J315">
        <v>949</v>
      </c>
      <c r="K315">
        <v>982</v>
      </c>
      <c r="L315">
        <v>919</v>
      </c>
    </row>
    <row r="316" spans="1:12">
      <c r="A316" s="8" t="s">
        <v>325</v>
      </c>
      <c r="B316">
        <v>66</v>
      </c>
      <c r="C316">
        <v>61</v>
      </c>
      <c r="D316">
        <v>65</v>
      </c>
      <c r="E316">
        <v>64</v>
      </c>
      <c r="F316">
        <v>62</v>
      </c>
      <c r="G316">
        <v>58</v>
      </c>
      <c r="H316">
        <v>57</v>
      </c>
      <c r="I316">
        <v>59</v>
      </c>
      <c r="J316">
        <v>63</v>
      </c>
      <c r="K316">
        <v>61</v>
      </c>
      <c r="L316">
        <v>57</v>
      </c>
    </row>
    <row r="317" spans="1:12">
      <c r="A317" s="8" t="s">
        <v>326</v>
      </c>
      <c r="B317">
        <v>10</v>
      </c>
      <c r="C317">
        <v>7</v>
      </c>
      <c r="D317">
        <v>10</v>
      </c>
      <c r="E317">
        <v>9</v>
      </c>
      <c r="F317">
        <v>9</v>
      </c>
      <c r="G317">
        <v>10</v>
      </c>
      <c r="H317">
        <v>10</v>
      </c>
      <c r="I317">
        <v>10</v>
      </c>
      <c r="J317">
        <v>16</v>
      </c>
      <c r="K317">
        <v>1</v>
      </c>
      <c r="L317">
        <v>1</v>
      </c>
    </row>
    <row r="318" spans="1:12">
      <c r="A318" s="8" t="s">
        <v>327</v>
      </c>
      <c r="B318">
        <v>12</v>
      </c>
      <c r="C318">
        <v>12</v>
      </c>
      <c r="D318">
        <v>11</v>
      </c>
      <c r="E318">
        <v>10</v>
      </c>
      <c r="F318">
        <v>10</v>
      </c>
      <c r="G318">
        <v>9</v>
      </c>
      <c r="H318">
        <v>9</v>
      </c>
      <c r="I318">
        <v>7</v>
      </c>
      <c r="J318">
        <v>8</v>
      </c>
      <c r="K318">
        <v>0</v>
      </c>
      <c r="L318">
        <v>0</v>
      </c>
    </row>
    <row r="319" spans="1:12">
      <c r="A319" s="8" t="s">
        <v>328</v>
      </c>
      <c r="B319">
        <v>36</v>
      </c>
      <c r="C319">
        <v>35</v>
      </c>
      <c r="D319">
        <v>37</v>
      </c>
      <c r="E319">
        <v>38</v>
      </c>
      <c r="F319">
        <v>37</v>
      </c>
      <c r="G319">
        <v>34</v>
      </c>
      <c r="H319">
        <v>33</v>
      </c>
      <c r="I319">
        <v>38</v>
      </c>
      <c r="J319">
        <v>34</v>
      </c>
      <c r="K319">
        <v>60</v>
      </c>
      <c r="L319">
        <v>55</v>
      </c>
    </row>
    <row r="320" spans="1:12">
      <c r="A320" s="8" t="s">
        <v>329</v>
      </c>
      <c r="B320">
        <v>8</v>
      </c>
      <c r="C320">
        <v>7</v>
      </c>
      <c r="D320">
        <v>7</v>
      </c>
      <c r="E320">
        <v>7</v>
      </c>
      <c r="F320">
        <v>6</v>
      </c>
      <c r="G320">
        <v>5</v>
      </c>
      <c r="H320">
        <v>5</v>
      </c>
      <c r="I320">
        <v>4</v>
      </c>
      <c r="J320">
        <v>5</v>
      </c>
      <c r="K320">
        <v>0</v>
      </c>
      <c r="L320">
        <v>1</v>
      </c>
    </row>
    <row r="321" spans="1:12">
      <c r="A321" s="8" t="s">
        <v>330</v>
      </c>
      <c r="B321">
        <v>139</v>
      </c>
      <c r="C321">
        <v>109</v>
      </c>
      <c r="D321">
        <v>97</v>
      </c>
      <c r="E321">
        <v>85</v>
      </c>
      <c r="F321">
        <v>81</v>
      </c>
      <c r="G321">
        <v>77</v>
      </c>
      <c r="H321">
        <v>78</v>
      </c>
      <c r="I321">
        <v>76</v>
      </c>
      <c r="J321">
        <v>94</v>
      </c>
      <c r="K321">
        <v>93</v>
      </c>
      <c r="L321">
        <v>79</v>
      </c>
    </row>
    <row r="322" spans="1:12">
      <c r="A322" s="8" t="s">
        <v>331</v>
      </c>
      <c r="B322">
        <v>44</v>
      </c>
      <c r="C322">
        <v>40</v>
      </c>
      <c r="D322">
        <v>37</v>
      </c>
      <c r="E322">
        <v>31</v>
      </c>
      <c r="F322">
        <v>28</v>
      </c>
      <c r="G322">
        <v>21</v>
      </c>
      <c r="H322">
        <v>17</v>
      </c>
      <c r="I322">
        <v>14</v>
      </c>
      <c r="J322">
        <v>23</v>
      </c>
      <c r="K322">
        <v>23</v>
      </c>
      <c r="L322">
        <v>20</v>
      </c>
    </row>
    <row r="323" spans="1:12">
      <c r="A323" s="8" t="s">
        <v>332</v>
      </c>
      <c r="B323">
        <v>95</v>
      </c>
      <c r="C323">
        <v>69</v>
      </c>
      <c r="D323">
        <v>60</v>
      </c>
      <c r="E323">
        <v>54</v>
      </c>
      <c r="F323">
        <v>53</v>
      </c>
      <c r="G323">
        <v>56</v>
      </c>
      <c r="H323">
        <v>61</v>
      </c>
      <c r="I323">
        <v>62</v>
      </c>
      <c r="J323">
        <v>71</v>
      </c>
      <c r="K323">
        <v>70</v>
      </c>
      <c r="L323">
        <v>59</v>
      </c>
    </row>
    <row r="324" spans="1:12">
      <c r="A324" s="9" t="s">
        <v>333</v>
      </c>
      <c r="B324">
        <v>1129</v>
      </c>
      <c r="C324">
        <v>1077</v>
      </c>
      <c r="D324">
        <v>988</v>
      </c>
      <c r="E324">
        <v>896</v>
      </c>
      <c r="F324">
        <v>760</v>
      </c>
      <c r="G324">
        <v>752</v>
      </c>
      <c r="H324">
        <v>694</v>
      </c>
      <c r="I324">
        <v>708</v>
      </c>
      <c r="J324">
        <v>730</v>
      </c>
      <c r="K324">
        <v>768</v>
      </c>
      <c r="L324">
        <v>720</v>
      </c>
    </row>
    <row r="325" spans="1:12">
      <c r="A325" s="9" t="s">
        <v>334</v>
      </c>
      <c r="B325">
        <v>1129</v>
      </c>
      <c r="C325">
        <v>1077</v>
      </c>
      <c r="D325">
        <v>988</v>
      </c>
      <c r="E325">
        <v>896</v>
      </c>
      <c r="F325">
        <v>760</v>
      </c>
      <c r="G325">
        <v>752</v>
      </c>
      <c r="H325">
        <v>694</v>
      </c>
      <c r="I325">
        <v>708</v>
      </c>
      <c r="J325">
        <v>730</v>
      </c>
      <c r="K325">
        <v>768</v>
      </c>
      <c r="L325">
        <v>720</v>
      </c>
    </row>
    <row r="326" spans="1:12">
      <c r="A326" s="9" t="s">
        <v>335</v>
      </c>
      <c r="B326">
        <v>147</v>
      </c>
      <c r="C326">
        <v>134</v>
      </c>
      <c r="D326">
        <v>153</v>
      </c>
      <c r="E326">
        <v>151</v>
      </c>
      <c r="F326">
        <v>142</v>
      </c>
      <c r="G326">
        <v>133</v>
      </c>
      <c r="H326">
        <v>120</v>
      </c>
      <c r="I326">
        <v>115</v>
      </c>
      <c r="J326">
        <v>96</v>
      </c>
      <c r="K326">
        <v>56</v>
      </c>
      <c r="L326">
        <v>57</v>
      </c>
    </row>
    <row r="327" spans="1:12">
      <c r="A327" s="9" t="s">
        <v>336</v>
      </c>
      <c r="B327">
        <v>147</v>
      </c>
      <c r="C327">
        <v>134</v>
      </c>
      <c r="D327">
        <v>153</v>
      </c>
      <c r="E327">
        <v>151</v>
      </c>
      <c r="F327">
        <v>142</v>
      </c>
      <c r="G327">
        <v>133</v>
      </c>
      <c r="H327">
        <v>120</v>
      </c>
      <c r="I327">
        <v>115</v>
      </c>
      <c r="J327">
        <v>96</v>
      </c>
      <c r="K327">
        <v>56</v>
      </c>
      <c r="L327">
        <v>57</v>
      </c>
    </row>
    <row r="328" spans="1:12">
      <c r="A328" s="9" t="s">
        <v>337</v>
      </c>
      <c r="B328">
        <v>221</v>
      </c>
      <c r="C328">
        <v>249</v>
      </c>
      <c r="D328">
        <v>261</v>
      </c>
      <c r="E328">
        <v>267</v>
      </c>
      <c r="F328">
        <v>289</v>
      </c>
      <c r="G328">
        <v>309</v>
      </c>
      <c r="H328">
        <v>327</v>
      </c>
      <c r="I328">
        <v>326</v>
      </c>
      <c r="J328">
        <v>328</v>
      </c>
      <c r="K328">
        <v>344</v>
      </c>
      <c r="L328">
        <v>347</v>
      </c>
    </row>
    <row r="329" spans="1:12">
      <c r="A329" s="9" t="s">
        <v>338</v>
      </c>
      <c r="B329">
        <v>221</v>
      </c>
      <c r="C329">
        <v>249</v>
      </c>
      <c r="D329">
        <v>261</v>
      </c>
      <c r="E329">
        <v>267</v>
      </c>
      <c r="F329">
        <v>289</v>
      </c>
      <c r="G329">
        <v>309</v>
      </c>
      <c r="H329">
        <v>327</v>
      </c>
      <c r="I329">
        <v>326</v>
      </c>
      <c r="J329">
        <v>328</v>
      </c>
      <c r="K329">
        <v>344</v>
      </c>
      <c r="L329">
        <v>347</v>
      </c>
    </row>
    <row r="330" spans="1:12">
      <c r="A330" s="9" t="s">
        <v>339</v>
      </c>
      <c r="B330">
        <v>1435</v>
      </c>
      <c r="C330">
        <v>1419</v>
      </c>
      <c r="D330">
        <v>1329</v>
      </c>
      <c r="E330">
        <v>1256</v>
      </c>
      <c r="F330">
        <v>1162</v>
      </c>
      <c r="G330">
        <v>1118</v>
      </c>
      <c r="H330">
        <v>1083</v>
      </c>
      <c r="I330">
        <v>1041</v>
      </c>
      <c r="J330">
        <v>1075</v>
      </c>
      <c r="K330">
        <v>1128</v>
      </c>
      <c r="L330">
        <v>1107</v>
      </c>
    </row>
    <row r="331" spans="1:12">
      <c r="A331" s="9" t="s">
        <v>340</v>
      </c>
      <c r="B331">
        <v>1035</v>
      </c>
      <c r="C331">
        <v>1026</v>
      </c>
      <c r="D331">
        <v>956</v>
      </c>
      <c r="E331">
        <v>870</v>
      </c>
      <c r="F331">
        <v>790</v>
      </c>
      <c r="G331">
        <v>732</v>
      </c>
      <c r="H331">
        <v>696</v>
      </c>
      <c r="I331">
        <v>632</v>
      </c>
      <c r="J331">
        <v>630</v>
      </c>
      <c r="K331">
        <v>619</v>
      </c>
      <c r="L331">
        <v>610</v>
      </c>
    </row>
    <row r="332" spans="1:12">
      <c r="A332" s="9" t="s">
        <v>341</v>
      </c>
      <c r="B332">
        <v>400</v>
      </c>
      <c r="C332">
        <v>393</v>
      </c>
      <c r="D332">
        <v>373</v>
      </c>
      <c r="E332">
        <v>386</v>
      </c>
      <c r="F332">
        <v>372</v>
      </c>
      <c r="G332">
        <v>386</v>
      </c>
      <c r="H332">
        <v>387</v>
      </c>
      <c r="I332">
        <v>409</v>
      </c>
      <c r="J332">
        <v>445</v>
      </c>
      <c r="K332">
        <v>509</v>
      </c>
      <c r="L332">
        <v>497</v>
      </c>
    </row>
    <row r="333" spans="1:12">
      <c r="A333" s="9" t="s">
        <v>342</v>
      </c>
      <c r="B333">
        <v>862</v>
      </c>
      <c r="C333">
        <v>796</v>
      </c>
      <c r="D333">
        <v>691</v>
      </c>
      <c r="E333">
        <v>661</v>
      </c>
      <c r="F333">
        <v>656</v>
      </c>
      <c r="G333">
        <v>672</v>
      </c>
      <c r="H333">
        <v>678</v>
      </c>
      <c r="I333">
        <v>708</v>
      </c>
      <c r="J333">
        <v>713</v>
      </c>
      <c r="K333">
        <v>776</v>
      </c>
      <c r="L333">
        <v>765</v>
      </c>
    </row>
    <row r="334" spans="1:12">
      <c r="A334" s="9" t="s">
        <v>343</v>
      </c>
      <c r="B334">
        <v>103</v>
      </c>
      <c r="C334">
        <v>93</v>
      </c>
      <c r="D334">
        <v>85</v>
      </c>
      <c r="E334">
        <v>81</v>
      </c>
      <c r="F334">
        <v>94</v>
      </c>
      <c r="G334">
        <v>97</v>
      </c>
      <c r="H334">
        <v>96</v>
      </c>
      <c r="I334">
        <v>100</v>
      </c>
      <c r="J334">
        <v>94</v>
      </c>
      <c r="K334">
        <v>92</v>
      </c>
      <c r="L334">
        <v>95</v>
      </c>
    </row>
    <row r="335" spans="1:12">
      <c r="A335" s="9" t="s">
        <v>344</v>
      </c>
      <c r="B335">
        <v>14</v>
      </c>
      <c r="C335">
        <v>15</v>
      </c>
      <c r="D335">
        <v>14</v>
      </c>
      <c r="E335">
        <v>15</v>
      </c>
      <c r="F335">
        <v>13</v>
      </c>
      <c r="G335">
        <v>13</v>
      </c>
      <c r="H335">
        <v>13</v>
      </c>
      <c r="I335">
        <v>12</v>
      </c>
      <c r="J335">
        <v>14</v>
      </c>
      <c r="K335">
        <v>17</v>
      </c>
      <c r="L335">
        <v>18</v>
      </c>
    </row>
    <row r="336" spans="1:12">
      <c r="A336" s="9" t="s">
        <v>345</v>
      </c>
      <c r="B336">
        <v>745</v>
      </c>
      <c r="C336">
        <v>688</v>
      </c>
      <c r="D336">
        <v>592</v>
      </c>
      <c r="E336">
        <v>565</v>
      </c>
      <c r="F336">
        <v>549</v>
      </c>
      <c r="G336">
        <v>562</v>
      </c>
      <c r="H336">
        <v>569</v>
      </c>
      <c r="I336">
        <v>596</v>
      </c>
      <c r="J336">
        <v>605</v>
      </c>
      <c r="K336">
        <v>667</v>
      </c>
      <c r="L336">
        <v>652</v>
      </c>
    </row>
    <row r="337" spans="1:12">
      <c r="A337" s="9" t="s">
        <v>346</v>
      </c>
      <c r="B337">
        <v>829</v>
      </c>
      <c r="C337">
        <v>872</v>
      </c>
      <c r="D337">
        <v>859</v>
      </c>
      <c r="E337">
        <v>818</v>
      </c>
      <c r="F337">
        <v>739</v>
      </c>
      <c r="G337">
        <v>703</v>
      </c>
      <c r="H337">
        <v>721</v>
      </c>
      <c r="I337">
        <v>706</v>
      </c>
      <c r="J337">
        <v>715</v>
      </c>
      <c r="K337">
        <v>590</v>
      </c>
      <c r="L337">
        <v>539</v>
      </c>
    </row>
    <row r="338" spans="1:12">
      <c r="A338" s="9" t="s">
        <v>347</v>
      </c>
      <c r="B338">
        <v>305</v>
      </c>
      <c r="C338">
        <v>340</v>
      </c>
      <c r="D338">
        <v>341</v>
      </c>
      <c r="E338">
        <v>322</v>
      </c>
      <c r="F338">
        <v>288</v>
      </c>
      <c r="G338">
        <v>276</v>
      </c>
      <c r="H338">
        <v>284</v>
      </c>
      <c r="I338">
        <v>273</v>
      </c>
      <c r="J338">
        <v>274</v>
      </c>
      <c r="K338">
        <v>185</v>
      </c>
      <c r="L338">
        <v>156</v>
      </c>
    </row>
    <row r="339" spans="1:12">
      <c r="A339" s="9" t="s">
        <v>348</v>
      </c>
      <c r="B339">
        <v>524</v>
      </c>
      <c r="C339">
        <v>532</v>
      </c>
      <c r="D339">
        <v>518</v>
      </c>
      <c r="E339">
        <v>496</v>
      </c>
      <c r="F339">
        <v>451</v>
      </c>
      <c r="G339">
        <v>427</v>
      </c>
      <c r="H339">
        <v>437</v>
      </c>
      <c r="I339">
        <v>433</v>
      </c>
      <c r="J339">
        <v>441</v>
      </c>
      <c r="K339">
        <v>405</v>
      </c>
      <c r="L339">
        <v>383</v>
      </c>
    </row>
    <row r="340" spans="1:12">
      <c r="A340" s="9" t="s">
        <v>349</v>
      </c>
      <c r="B340">
        <v>3427</v>
      </c>
      <c r="C340">
        <v>3279</v>
      </c>
      <c r="D340">
        <v>3108</v>
      </c>
      <c r="E340">
        <v>2981</v>
      </c>
      <c r="F340">
        <v>2785</v>
      </c>
      <c r="G340">
        <v>2650</v>
      </c>
      <c r="H340">
        <v>2624</v>
      </c>
      <c r="I340">
        <v>2707</v>
      </c>
      <c r="J340">
        <v>2752</v>
      </c>
      <c r="K340">
        <v>2797</v>
      </c>
      <c r="L340">
        <v>2703</v>
      </c>
    </row>
    <row r="341" spans="1:12">
      <c r="A341" s="9" t="s">
        <v>350</v>
      </c>
      <c r="B341">
        <v>3427</v>
      </c>
      <c r="C341">
        <v>3279</v>
      </c>
      <c r="D341">
        <v>3108</v>
      </c>
      <c r="E341">
        <v>2981</v>
      </c>
      <c r="F341">
        <v>2785</v>
      </c>
      <c r="G341">
        <v>2650</v>
      </c>
      <c r="H341">
        <v>2624</v>
      </c>
      <c r="I341">
        <v>2707</v>
      </c>
      <c r="J341">
        <v>2752</v>
      </c>
      <c r="K341">
        <v>2797</v>
      </c>
      <c r="L341">
        <v>2703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365</v>
      </c>
    </row>
    <row r="8" spans="1:24">
      <c r="A8" t="s">
        <v>4</v>
      </c>
      <c r="B8">
        <v>146126</v>
      </c>
      <c r="C8">
        <v>141595</v>
      </c>
      <c r="D8">
        <v>135909</v>
      </c>
      <c r="E8">
        <v>132857</v>
      </c>
      <c r="F8">
        <v>128518</v>
      </c>
      <c r="G8">
        <v>129566</v>
      </c>
      <c r="H8">
        <v>131315</v>
      </c>
      <c r="I8">
        <v>132488</v>
      </c>
      <c r="J8">
        <v>135954</v>
      </c>
      <c r="K8">
        <v>139381</v>
      </c>
      <c r="L8">
        <v>143471</v>
      </c>
      <c r="N8">
        <f t="shared" ref="N8:X8" si="0">B8</f>
        <v>146126</v>
      </c>
      <c r="O8">
        <f t="shared" si="0"/>
        <v>141595</v>
      </c>
      <c r="P8">
        <f t="shared" si="0"/>
        <v>135909</v>
      </c>
      <c r="Q8">
        <f t="shared" si="0"/>
        <v>132857</v>
      </c>
      <c r="R8">
        <f t="shared" si="0"/>
        <v>128518</v>
      </c>
      <c r="S8">
        <f t="shared" si="0"/>
        <v>129566</v>
      </c>
      <c r="T8">
        <f t="shared" si="0"/>
        <v>131315</v>
      </c>
      <c r="U8">
        <f t="shared" si="0"/>
        <v>132488</v>
      </c>
      <c r="V8">
        <f t="shared" si="0"/>
        <v>135954</v>
      </c>
      <c r="W8">
        <f t="shared" si="0"/>
        <v>139381</v>
      </c>
      <c r="X8">
        <f t="shared" si="0"/>
        <v>143471</v>
      </c>
    </row>
    <row r="9" spans="1:24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1</v>
      </c>
      <c r="L9">
        <v>1</v>
      </c>
      <c r="M9" s="1" t="s">
        <v>6</v>
      </c>
      <c r="N9">
        <f t="shared" ref="N9:X9" si="1">SUM(B9:B156)</f>
        <v>11374</v>
      </c>
      <c r="O9">
        <f t="shared" si="1"/>
        <v>10548</v>
      </c>
      <c r="P9">
        <f t="shared" si="1"/>
        <v>10054</v>
      </c>
      <c r="Q9">
        <f t="shared" si="1"/>
        <v>10028</v>
      </c>
      <c r="R9">
        <f t="shared" si="1"/>
        <v>9992</v>
      </c>
      <c r="S9">
        <f t="shared" si="1"/>
        <v>10468</v>
      </c>
      <c r="T9">
        <f t="shared" si="1"/>
        <v>10900</v>
      </c>
      <c r="U9">
        <f t="shared" si="1"/>
        <v>11144</v>
      </c>
      <c r="V9">
        <f t="shared" si="1"/>
        <v>11982</v>
      </c>
      <c r="W9">
        <f t="shared" si="1"/>
        <v>13082</v>
      </c>
      <c r="X9">
        <f t="shared" si="1"/>
        <v>13184</v>
      </c>
    </row>
    <row r="10" spans="1:2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1</v>
      </c>
      <c r="M10" s="2" t="s">
        <v>8</v>
      </c>
      <c r="N10">
        <f t="shared" ref="N10:X10" si="2">SUM(B157:B168)</f>
        <v>31876</v>
      </c>
      <c r="O10">
        <f t="shared" si="2"/>
        <v>30216</v>
      </c>
      <c r="P10">
        <f t="shared" si="2"/>
        <v>29178</v>
      </c>
      <c r="Q10">
        <f t="shared" si="2"/>
        <v>28460</v>
      </c>
      <c r="R10">
        <f t="shared" si="2"/>
        <v>28002</v>
      </c>
      <c r="S10">
        <f t="shared" si="2"/>
        <v>29258</v>
      </c>
      <c r="T10">
        <f t="shared" si="2"/>
        <v>31400</v>
      </c>
      <c r="U10">
        <f t="shared" si="2"/>
        <v>32440</v>
      </c>
      <c r="V10">
        <f t="shared" si="2"/>
        <v>34518</v>
      </c>
      <c r="W10">
        <f t="shared" si="2"/>
        <v>38702</v>
      </c>
      <c r="X10">
        <f t="shared" si="2"/>
        <v>45318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117728</v>
      </c>
      <c r="O11">
        <f t="shared" si="3"/>
        <v>115686</v>
      </c>
      <c r="P11">
        <f t="shared" si="3"/>
        <v>113594</v>
      </c>
      <c r="Q11">
        <f t="shared" si="3"/>
        <v>114028</v>
      </c>
      <c r="R11">
        <f t="shared" si="3"/>
        <v>113242</v>
      </c>
      <c r="S11">
        <f t="shared" si="3"/>
        <v>116072</v>
      </c>
      <c r="T11">
        <f t="shared" si="3"/>
        <v>117982</v>
      </c>
      <c r="U11">
        <f t="shared" si="3"/>
        <v>118438</v>
      </c>
      <c r="V11">
        <f t="shared" si="3"/>
        <v>122848</v>
      </c>
      <c r="W11">
        <f t="shared" si="3"/>
        <v>125736</v>
      </c>
      <c r="X11">
        <f t="shared" si="3"/>
        <v>127450</v>
      </c>
    </row>
    <row r="12" spans="1:24">
      <c r="A12" s="1" t="s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5140</v>
      </c>
      <c r="O12">
        <f t="shared" si="4"/>
        <v>4674</v>
      </c>
      <c r="P12">
        <f t="shared" si="4"/>
        <v>4334</v>
      </c>
      <c r="Q12">
        <f t="shared" si="4"/>
        <v>4132</v>
      </c>
      <c r="R12">
        <f t="shared" si="4"/>
        <v>3818</v>
      </c>
      <c r="S12">
        <f t="shared" si="4"/>
        <v>3658</v>
      </c>
      <c r="T12">
        <f t="shared" si="4"/>
        <v>3630</v>
      </c>
      <c r="U12">
        <f t="shared" si="4"/>
        <v>3566</v>
      </c>
      <c r="V12">
        <f t="shared" si="4"/>
        <v>3532</v>
      </c>
      <c r="W12">
        <f t="shared" si="4"/>
        <v>3410</v>
      </c>
      <c r="X12">
        <f t="shared" si="4"/>
        <v>3284</v>
      </c>
    </row>
    <row r="13" spans="1:24">
      <c r="A13" s="1" t="s">
        <v>13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5874</v>
      </c>
      <c r="O13">
        <f t="shared" si="5"/>
        <v>5918</v>
      </c>
      <c r="P13">
        <f t="shared" si="5"/>
        <v>5596</v>
      </c>
      <c r="Q13">
        <f t="shared" si="5"/>
        <v>5370</v>
      </c>
      <c r="R13">
        <f t="shared" si="5"/>
        <v>5164</v>
      </c>
      <c r="S13">
        <f t="shared" si="5"/>
        <v>5170</v>
      </c>
      <c r="T13">
        <f t="shared" si="5"/>
        <v>5176</v>
      </c>
      <c r="U13">
        <f t="shared" si="5"/>
        <v>5128</v>
      </c>
      <c r="V13">
        <f t="shared" si="5"/>
        <v>5182</v>
      </c>
      <c r="W13">
        <f t="shared" si="5"/>
        <v>5330</v>
      </c>
      <c r="X13">
        <f t="shared" si="5"/>
        <v>5218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14088</v>
      </c>
      <c r="O14">
        <f t="shared" si="6"/>
        <v>13140</v>
      </c>
      <c r="P14">
        <f t="shared" si="6"/>
        <v>12088</v>
      </c>
      <c r="Q14">
        <f t="shared" si="6"/>
        <v>11186</v>
      </c>
      <c r="R14">
        <f t="shared" si="6"/>
        <v>10090</v>
      </c>
      <c r="S14">
        <f t="shared" si="6"/>
        <v>9398</v>
      </c>
      <c r="T14">
        <f t="shared" si="6"/>
        <v>9686</v>
      </c>
      <c r="U14">
        <f t="shared" si="6"/>
        <v>9446</v>
      </c>
      <c r="V14">
        <f t="shared" si="6"/>
        <v>9524</v>
      </c>
      <c r="W14">
        <f t="shared" si="6"/>
        <v>9708</v>
      </c>
      <c r="X14">
        <f t="shared" si="6"/>
        <v>10062</v>
      </c>
    </row>
    <row r="15" spans="1:24">
      <c r="A15" s="1" t="s">
        <v>17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7">SUM(B258:B304)</f>
        <v>55512</v>
      </c>
      <c r="O15">
        <f t="shared" si="7"/>
        <v>53460</v>
      </c>
      <c r="P15">
        <f t="shared" si="7"/>
        <v>50646</v>
      </c>
      <c r="Q15">
        <f t="shared" si="7"/>
        <v>48692</v>
      </c>
      <c r="R15">
        <f t="shared" si="7"/>
        <v>45956</v>
      </c>
      <c r="S15">
        <f t="shared" si="7"/>
        <v>46080</v>
      </c>
      <c r="T15">
        <f t="shared" si="7"/>
        <v>45602</v>
      </c>
      <c r="U15">
        <f t="shared" si="7"/>
        <v>46890</v>
      </c>
      <c r="V15">
        <f t="shared" si="7"/>
        <v>47632</v>
      </c>
      <c r="W15">
        <f t="shared" si="7"/>
        <v>46740</v>
      </c>
      <c r="X15">
        <f t="shared" si="7"/>
        <v>47536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22418</v>
      </c>
      <c r="O16">
        <f t="shared" si="8"/>
        <v>21724</v>
      </c>
      <c r="P16">
        <f t="shared" si="8"/>
        <v>20396</v>
      </c>
      <c r="Q16">
        <f t="shared" si="8"/>
        <v>19440</v>
      </c>
      <c r="R16">
        <f t="shared" si="8"/>
        <v>17958</v>
      </c>
      <c r="S16">
        <f t="shared" si="8"/>
        <v>17622</v>
      </c>
      <c r="T16">
        <f t="shared" si="8"/>
        <v>17314</v>
      </c>
      <c r="U16">
        <f t="shared" si="8"/>
        <v>17186</v>
      </c>
      <c r="V16">
        <f t="shared" si="8"/>
        <v>16118</v>
      </c>
      <c r="W16">
        <f t="shared" si="8"/>
        <v>15684</v>
      </c>
      <c r="X16">
        <f t="shared" si="8"/>
        <v>15172</v>
      </c>
    </row>
    <row r="17" spans="1:24">
      <c r="A17" s="1" t="s">
        <v>21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9">SUM(B324:B341)</f>
        <v>28242</v>
      </c>
      <c r="O17">
        <f t="shared" si="9"/>
        <v>27824</v>
      </c>
      <c r="P17">
        <f t="shared" si="9"/>
        <v>25932</v>
      </c>
      <c r="Q17">
        <f t="shared" si="9"/>
        <v>24378</v>
      </c>
      <c r="R17">
        <f t="shared" si="9"/>
        <v>22814</v>
      </c>
      <c r="S17">
        <f t="shared" si="9"/>
        <v>21406</v>
      </c>
      <c r="T17">
        <f t="shared" si="9"/>
        <v>20940</v>
      </c>
      <c r="U17">
        <f t="shared" si="9"/>
        <v>20738</v>
      </c>
      <c r="V17">
        <f t="shared" si="9"/>
        <v>20572</v>
      </c>
      <c r="W17">
        <f t="shared" si="9"/>
        <v>20370</v>
      </c>
      <c r="X17">
        <f t="shared" si="9"/>
        <v>19718</v>
      </c>
    </row>
    <row r="18" spans="1:24">
      <c r="A18" s="1" t="s">
        <v>23</v>
      </c>
      <c r="B18">
        <v>45</v>
      </c>
      <c r="C18">
        <v>43</v>
      </c>
      <c r="D18">
        <v>40</v>
      </c>
      <c r="E18">
        <v>39</v>
      </c>
      <c r="F18">
        <v>44</v>
      </c>
      <c r="G18">
        <v>50</v>
      </c>
      <c r="H18">
        <v>49</v>
      </c>
      <c r="I18">
        <v>55</v>
      </c>
      <c r="J18">
        <v>57</v>
      </c>
      <c r="K18">
        <v>57</v>
      </c>
      <c r="L18">
        <v>58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44</v>
      </c>
      <c r="C19">
        <v>41</v>
      </c>
      <c r="D19">
        <v>38</v>
      </c>
      <c r="E19">
        <v>37</v>
      </c>
      <c r="F19">
        <v>42</v>
      </c>
      <c r="G19">
        <v>47</v>
      </c>
      <c r="H19">
        <v>46</v>
      </c>
      <c r="I19">
        <v>51</v>
      </c>
      <c r="J19">
        <v>50</v>
      </c>
      <c r="K19">
        <v>51</v>
      </c>
      <c r="L19">
        <v>52</v>
      </c>
      <c r="M19" s="1" t="s">
        <v>6</v>
      </c>
      <c r="N19">
        <f t="shared" ref="N19:N27" si="10">X9</f>
        <v>13184</v>
      </c>
      <c r="O19">
        <f t="shared" ref="O19:O27" si="11">W9</f>
        <v>13082</v>
      </c>
      <c r="P19">
        <f t="shared" ref="P19:P27" si="12">V9</f>
        <v>11982</v>
      </c>
      <c r="Q19">
        <f t="shared" ref="Q19:Q27" si="13">U9</f>
        <v>11144</v>
      </c>
      <c r="R19">
        <f t="shared" ref="R19:R27" si="14">T9</f>
        <v>10900</v>
      </c>
      <c r="S19">
        <f t="shared" ref="S19:S27" si="15">S9</f>
        <v>10468</v>
      </c>
      <c r="T19">
        <f t="shared" ref="T19:T27" si="16">R9</f>
        <v>9992</v>
      </c>
      <c r="U19">
        <f t="shared" ref="U19:U27" si="17">Q9</f>
        <v>10028</v>
      </c>
      <c r="V19">
        <f t="shared" ref="V19:V27" si="18">P9</f>
        <v>10054</v>
      </c>
      <c r="W19">
        <f t="shared" ref="W19:W27" si="19">O9</f>
        <v>10548</v>
      </c>
    </row>
    <row r="20" spans="1:24">
      <c r="A20" s="1" t="s">
        <v>25</v>
      </c>
      <c r="B20">
        <v>1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4</v>
      </c>
      <c r="J20">
        <v>7</v>
      </c>
      <c r="K20">
        <v>6</v>
      </c>
      <c r="L20">
        <v>6</v>
      </c>
      <c r="M20" s="2" t="s">
        <v>8</v>
      </c>
      <c r="N20">
        <f t="shared" si="10"/>
        <v>45318</v>
      </c>
      <c r="O20">
        <f t="shared" si="11"/>
        <v>38702</v>
      </c>
      <c r="P20">
        <f t="shared" si="12"/>
        <v>34518</v>
      </c>
      <c r="Q20">
        <f t="shared" si="13"/>
        <v>32440</v>
      </c>
      <c r="R20">
        <f t="shared" si="14"/>
        <v>31400</v>
      </c>
      <c r="S20">
        <f t="shared" si="15"/>
        <v>29258</v>
      </c>
      <c r="T20">
        <f t="shared" si="16"/>
        <v>28002</v>
      </c>
      <c r="U20">
        <f t="shared" si="17"/>
        <v>28460</v>
      </c>
      <c r="V20">
        <f t="shared" si="18"/>
        <v>29178</v>
      </c>
      <c r="W20">
        <f t="shared" si="19"/>
        <v>30216</v>
      </c>
    </row>
    <row r="21" spans="1:24">
      <c r="A21" s="1" t="s">
        <v>26</v>
      </c>
      <c r="B21">
        <v>3</v>
      </c>
      <c r="C21">
        <v>3</v>
      </c>
      <c r="D21">
        <v>2</v>
      </c>
      <c r="E21">
        <v>3</v>
      </c>
      <c r="F21">
        <v>3</v>
      </c>
      <c r="G21">
        <v>3</v>
      </c>
      <c r="H21">
        <v>3</v>
      </c>
      <c r="I21">
        <v>0</v>
      </c>
      <c r="J21">
        <v>2</v>
      </c>
      <c r="K21">
        <v>2</v>
      </c>
      <c r="L21">
        <v>2</v>
      </c>
      <c r="M21" s="3" t="s">
        <v>10</v>
      </c>
      <c r="N21">
        <f t="shared" si="10"/>
        <v>127450</v>
      </c>
      <c r="O21">
        <f t="shared" si="11"/>
        <v>125736</v>
      </c>
      <c r="P21">
        <f t="shared" si="12"/>
        <v>122848</v>
      </c>
      <c r="Q21">
        <f t="shared" si="13"/>
        <v>118438</v>
      </c>
      <c r="R21">
        <f t="shared" si="14"/>
        <v>117982</v>
      </c>
      <c r="S21">
        <f t="shared" si="15"/>
        <v>116072</v>
      </c>
      <c r="T21">
        <f t="shared" si="16"/>
        <v>113242</v>
      </c>
      <c r="U21">
        <f t="shared" si="17"/>
        <v>114028</v>
      </c>
      <c r="V21">
        <f t="shared" si="18"/>
        <v>113594</v>
      </c>
      <c r="W21">
        <f t="shared" si="19"/>
        <v>115686</v>
      </c>
    </row>
    <row r="22" spans="1:24">
      <c r="A22" s="1" t="s">
        <v>27</v>
      </c>
      <c r="B22">
        <v>3</v>
      </c>
      <c r="C22">
        <v>3</v>
      </c>
      <c r="D22">
        <v>2</v>
      </c>
      <c r="E22">
        <v>3</v>
      </c>
      <c r="F22">
        <v>3</v>
      </c>
      <c r="G22">
        <v>3</v>
      </c>
      <c r="H22">
        <v>3</v>
      </c>
      <c r="I22">
        <v>0</v>
      </c>
      <c r="J22">
        <v>2</v>
      </c>
      <c r="K22">
        <v>2</v>
      </c>
      <c r="L22">
        <v>2</v>
      </c>
      <c r="M22" s="4" t="s">
        <v>12</v>
      </c>
      <c r="N22">
        <f t="shared" si="10"/>
        <v>3284</v>
      </c>
      <c r="O22">
        <f t="shared" si="11"/>
        <v>3410</v>
      </c>
      <c r="P22">
        <f t="shared" si="12"/>
        <v>3532</v>
      </c>
      <c r="Q22">
        <f t="shared" si="13"/>
        <v>3566</v>
      </c>
      <c r="R22">
        <f t="shared" si="14"/>
        <v>3630</v>
      </c>
      <c r="S22">
        <f t="shared" si="15"/>
        <v>3658</v>
      </c>
      <c r="T22">
        <f t="shared" si="16"/>
        <v>3818</v>
      </c>
      <c r="U22">
        <f t="shared" si="17"/>
        <v>4132</v>
      </c>
      <c r="V22">
        <f t="shared" si="18"/>
        <v>4334</v>
      </c>
      <c r="W22">
        <f t="shared" si="19"/>
        <v>4674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5218</v>
      </c>
      <c r="O23">
        <f t="shared" si="11"/>
        <v>5330</v>
      </c>
      <c r="P23">
        <f t="shared" si="12"/>
        <v>5182</v>
      </c>
      <c r="Q23">
        <f t="shared" si="13"/>
        <v>5128</v>
      </c>
      <c r="R23">
        <f t="shared" si="14"/>
        <v>5176</v>
      </c>
      <c r="S23">
        <f t="shared" si="15"/>
        <v>5170</v>
      </c>
      <c r="T23">
        <f t="shared" si="16"/>
        <v>5164</v>
      </c>
      <c r="U23">
        <f t="shared" si="17"/>
        <v>5370</v>
      </c>
      <c r="V23">
        <f t="shared" si="18"/>
        <v>5596</v>
      </c>
      <c r="W23">
        <f t="shared" si="19"/>
        <v>5918</v>
      </c>
    </row>
    <row r="24" spans="1:24">
      <c r="A24" s="1" t="s">
        <v>29</v>
      </c>
      <c r="B24">
        <v>917</v>
      </c>
      <c r="C24">
        <v>837</v>
      </c>
      <c r="D24">
        <v>796</v>
      </c>
      <c r="E24">
        <v>799</v>
      </c>
      <c r="F24">
        <v>791</v>
      </c>
      <c r="G24">
        <v>801</v>
      </c>
      <c r="H24">
        <v>787</v>
      </c>
      <c r="I24">
        <v>806</v>
      </c>
      <c r="J24">
        <v>861</v>
      </c>
      <c r="K24">
        <v>881</v>
      </c>
      <c r="L24">
        <v>909</v>
      </c>
      <c r="M24" s="6" t="s">
        <v>16</v>
      </c>
      <c r="N24">
        <f t="shared" si="10"/>
        <v>10062</v>
      </c>
      <c r="O24">
        <f t="shared" si="11"/>
        <v>9708</v>
      </c>
      <c r="P24">
        <f t="shared" si="12"/>
        <v>9524</v>
      </c>
      <c r="Q24">
        <f t="shared" si="13"/>
        <v>9446</v>
      </c>
      <c r="R24">
        <f t="shared" si="14"/>
        <v>9686</v>
      </c>
      <c r="S24">
        <f t="shared" si="15"/>
        <v>9398</v>
      </c>
      <c r="T24">
        <f t="shared" si="16"/>
        <v>10090</v>
      </c>
      <c r="U24">
        <f t="shared" si="17"/>
        <v>11186</v>
      </c>
      <c r="V24">
        <f t="shared" si="18"/>
        <v>12088</v>
      </c>
      <c r="W24">
        <f t="shared" si="19"/>
        <v>13140</v>
      </c>
    </row>
    <row r="25" spans="1:24">
      <c r="A25" s="1" t="s">
        <v>30</v>
      </c>
      <c r="B25">
        <v>56</v>
      </c>
      <c r="C25">
        <v>47</v>
      </c>
      <c r="D25">
        <v>48</v>
      </c>
      <c r="E25">
        <v>51</v>
      </c>
      <c r="F25">
        <v>48</v>
      </c>
      <c r="G25">
        <v>46</v>
      </c>
      <c r="H25">
        <v>48</v>
      </c>
      <c r="I25">
        <v>46</v>
      </c>
      <c r="J25">
        <v>54</v>
      </c>
      <c r="K25">
        <v>48</v>
      </c>
      <c r="L25">
        <v>53</v>
      </c>
      <c r="M25" s="7" t="s">
        <v>18</v>
      </c>
      <c r="N25">
        <f t="shared" si="10"/>
        <v>47536</v>
      </c>
      <c r="O25">
        <f t="shared" si="11"/>
        <v>46740</v>
      </c>
      <c r="P25">
        <f t="shared" si="12"/>
        <v>47632</v>
      </c>
      <c r="Q25">
        <f t="shared" si="13"/>
        <v>46890</v>
      </c>
      <c r="R25">
        <f t="shared" si="14"/>
        <v>45602</v>
      </c>
      <c r="S25">
        <f t="shared" si="15"/>
        <v>46080</v>
      </c>
      <c r="T25">
        <f t="shared" si="16"/>
        <v>45956</v>
      </c>
      <c r="U25">
        <f t="shared" si="17"/>
        <v>48692</v>
      </c>
      <c r="V25">
        <f t="shared" si="18"/>
        <v>50646</v>
      </c>
      <c r="W25">
        <f t="shared" si="19"/>
        <v>53460</v>
      </c>
    </row>
    <row r="26" spans="1:24">
      <c r="A26" s="1" t="s">
        <v>32</v>
      </c>
      <c r="B26">
        <v>13</v>
      </c>
      <c r="C26">
        <v>9</v>
      </c>
      <c r="D26">
        <v>10</v>
      </c>
      <c r="E26">
        <v>11</v>
      </c>
      <c r="F26">
        <v>11</v>
      </c>
      <c r="G26">
        <v>11</v>
      </c>
      <c r="H26">
        <v>9</v>
      </c>
      <c r="I26">
        <v>9</v>
      </c>
      <c r="J26">
        <v>8</v>
      </c>
      <c r="K26">
        <v>10</v>
      </c>
      <c r="L26">
        <v>10</v>
      </c>
      <c r="M26" s="8" t="s">
        <v>20</v>
      </c>
      <c r="N26">
        <f t="shared" si="10"/>
        <v>15172</v>
      </c>
      <c r="O26">
        <f t="shared" si="11"/>
        <v>15684</v>
      </c>
      <c r="P26">
        <f t="shared" si="12"/>
        <v>16118</v>
      </c>
      <c r="Q26">
        <f t="shared" si="13"/>
        <v>17186</v>
      </c>
      <c r="R26">
        <f t="shared" si="14"/>
        <v>17314</v>
      </c>
      <c r="S26">
        <f t="shared" si="15"/>
        <v>17622</v>
      </c>
      <c r="T26">
        <f t="shared" si="16"/>
        <v>17958</v>
      </c>
      <c r="U26">
        <f t="shared" si="17"/>
        <v>19440</v>
      </c>
      <c r="V26">
        <f t="shared" si="18"/>
        <v>20396</v>
      </c>
      <c r="W26">
        <f t="shared" si="19"/>
        <v>21724</v>
      </c>
    </row>
    <row r="27" spans="1:24">
      <c r="A27" s="1" t="s">
        <v>34</v>
      </c>
      <c r="B27">
        <v>41</v>
      </c>
      <c r="C27">
        <v>38</v>
      </c>
      <c r="D27">
        <v>39</v>
      </c>
      <c r="E27">
        <v>37</v>
      </c>
      <c r="F27">
        <v>34</v>
      </c>
      <c r="G27">
        <v>30</v>
      </c>
      <c r="H27">
        <v>33</v>
      </c>
      <c r="I27">
        <v>36</v>
      </c>
      <c r="J27">
        <v>42</v>
      </c>
      <c r="K27">
        <v>33</v>
      </c>
      <c r="L27">
        <v>33</v>
      </c>
      <c r="M27" s="9" t="s">
        <v>22</v>
      </c>
      <c r="N27">
        <f t="shared" si="10"/>
        <v>19718</v>
      </c>
      <c r="O27">
        <f t="shared" si="11"/>
        <v>20370</v>
      </c>
      <c r="P27">
        <f t="shared" si="12"/>
        <v>20572</v>
      </c>
      <c r="Q27">
        <f t="shared" si="13"/>
        <v>20738</v>
      </c>
      <c r="R27">
        <f t="shared" si="14"/>
        <v>20940</v>
      </c>
      <c r="S27">
        <f t="shared" si="15"/>
        <v>21406</v>
      </c>
      <c r="T27">
        <f t="shared" si="16"/>
        <v>22814</v>
      </c>
      <c r="U27">
        <f t="shared" si="17"/>
        <v>24378</v>
      </c>
      <c r="V27">
        <f t="shared" si="18"/>
        <v>25932</v>
      </c>
      <c r="W27">
        <f t="shared" si="19"/>
        <v>27824</v>
      </c>
    </row>
    <row r="28" spans="1:24">
      <c r="A28" s="1" t="s">
        <v>35</v>
      </c>
      <c r="B28">
        <v>8</v>
      </c>
      <c r="C28">
        <v>6</v>
      </c>
      <c r="D28">
        <v>6</v>
      </c>
      <c r="E28">
        <v>5</v>
      </c>
      <c r="F28">
        <v>5</v>
      </c>
      <c r="G28">
        <v>5</v>
      </c>
      <c r="H28">
        <v>6</v>
      </c>
      <c r="I28">
        <v>6</v>
      </c>
      <c r="J28">
        <v>6</v>
      </c>
      <c r="K28">
        <v>4</v>
      </c>
      <c r="L28">
        <v>5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168</v>
      </c>
      <c r="C29">
        <v>145</v>
      </c>
      <c r="D29">
        <v>132</v>
      </c>
      <c r="E29">
        <v>132</v>
      </c>
      <c r="F29">
        <v>124</v>
      </c>
      <c r="G29">
        <v>126</v>
      </c>
      <c r="H29">
        <v>122</v>
      </c>
      <c r="I29">
        <v>128</v>
      </c>
      <c r="J29">
        <v>126</v>
      </c>
      <c r="K29">
        <v>134</v>
      </c>
      <c r="L29">
        <v>146</v>
      </c>
      <c r="M29" s="1" t="s">
        <v>6</v>
      </c>
      <c r="N29">
        <f t="shared" ref="N29:N37" si="20">(N19-AVERAGE($N19:$W19))/STDEV($N19:$W19)</f>
        <v>1.6859627784860445</v>
      </c>
      <c r="O29">
        <f t="shared" ref="O29:O37" si="21">(O19-AVERAGE($N19:$W19))/STDEV($N19:$W19)</f>
        <v>1.6019036312548505</v>
      </c>
      <c r="P29">
        <f t="shared" ref="P29:P37" si="22">(P19-AVERAGE($N19:$W19))/STDEV($N19:$W19)</f>
        <v>0.69538341601648435</v>
      </c>
      <c r="Q29">
        <f t="shared" ref="Q29:Q37" si="23">(Q19-AVERAGE($N19:$W19))/STDEV($N19:$W19)</f>
        <v>4.7798338621653311E-3</v>
      </c>
      <c r="R29">
        <f t="shared" ref="R29:R37" si="24">(R19-AVERAGE($N19:$W19))/STDEV($N19:$W19)</f>
        <v>-0.19630283206343591</v>
      </c>
      <c r="S29">
        <f t="shared" ref="S29:S37" si="25">(S19-AVERAGE($N19:$W19))/STDEV($N19:$W19)</f>
        <v>-0.5523180438661397</v>
      </c>
      <c r="T29">
        <f t="shared" ref="T29:T37" si="26">(T19-AVERAGE($N19:$W19))/STDEV($N19:$W19)</f>
        <v>-0.94459406427837822</v>
      </c>
      <c r="U29">
        <f t="shared" ref="U29:U37" si="27">(U19-AVERAGE($N19:$W19))/STDEV($N19:$W19)</f>
        <v>-0.91492612996148626</v>
      </c>
      <c r="V29">
        <f t="shared" ref="V29:V37" si="28">(V19-AVERAGE($N19:$W19))/STDEV($N19:$W19)</f>
        <v>-0.89349928851039762</v>
      </c>
      <c r="W29">
        <f t="shared" ref="W29:W37" si="29">(W19-AVERAGE($N19:$W19))/STDEV($N19:$W19)</f>
        <v>-0.48638930093971311</v>
      </c>
    </row>
    <row r="30" spans="1:24">
      <c r="A30" s="1" t="s">
        <v>38</v>
      </c>
      <c r="B30">
        <v>40</v>
      </c>
      <c r="C30">
        <v>42</v>
      </c>
      <c r="D30">
        <v>41</v>
      </c>
      <c r="E30">
        <v>44</v>
      </c>
      <c r="F30">
        <v>44</v>
      </c>
      <c r="G30">
        <v>47</v>
      </c>
      <c r="H30">
        <v>47</v>
      </c>
      <c r="I30">
        <v>50</v>
      </c>
      <c r="J30">
        <v>51</v>
      </c>
      <c r="K30">
        <v>52</v>
      </c>
      <c r="L30">
        <v>55</v>
      </c>
      <c r="M30" s="2" t="s">
        <v>8</v>
      </c>
      <c r="N30">
        <f t="shared" si="20"/>
        <v>2.2915691140592958</v>
      </c>
      <c r="O30">
        <f t="shared" si="21"/>
        <v>1.0853265723197263</v>
      </c>
      <c r="P30">
        <f t="shared" si="22"/>
        <v>0.32249120432722939</v>
      </c>
      <c r="Q30">
        <f t="shared" si="23"/>
        <v>-5.6373971267514478E-2</v>
      </c>
      <c r="R30">
        <f t="shared" si="24"/>
        <v>-0.24598888109356531</v>
      </c>
      <c r="S30">
        <f t="shared" si="25"/>
        <v>-0.63652266652375844</v>
      </c>
      <c r="T30">
        <f t="shared" si="26"/>
        <v>-0.86551913454445062</v>
      </c>
      <c r="U30">
        <f t="shared" si="27"/>
        <v>-0.78201564540951674</v>
      </c>
      <c r="V30">
        <f t="shared" si="28"/>
        <v>-0.65110842881807007</v>
      </c>
      <c r="W30">
        <f t="shared" si="29"/>
        <v>-0.46185816304937705</v>
      </c>
    </row>
    <row r="31" spans="1:24">
      <c r="A31" s="1" t="s">
        <v>39</v>
      </c>
      <c r="B31">
        <v>429</v>
      </c>
      <c r="C31">
        <v>395</v>
      </c>
      <c r="D31">
        <v>384</v>
      </c>
      <c r="E31">
        <v>395</v>
      </c>
      <c r="F31">
        <v>405</v>
      </c>
      <c r="G31">
        <v>416</v>
      </c>
      <c r="H31">
        <v>411</v>
      </c>
      <c r="I31">
        <v>413</v>
      </c>
      <c r="J31">
        <v>448</v>
      </c>
      <c r="K31">
        <v>477</v>
      </c>
      <c r="L31">
        <v>488</v>
      </c>
      <c r="M31" s="3" t="s">
        <v>10</v>
      </c>
      <c r="N31">
        <f t="shared" si="20"/>
        <v>1.742000800548124</v>
      </c>
      <c r="O31">
        <f t="shared" si="21"/>
        <v>1.4081095216812105</v>
      </c>
      <c r="P31">
        <f t="shared" si="22"/>
        <v>0.84552024900463763</v>
      </c>
      <c r="Q31">
        <f t="shared" si="23"/>
        <v>-1.3558245629602752E-2</v>
      </c>
      <c r="R31">
        <f t="shared" si="24"/>
        <v>-0.10238813078906163</v>
      </c>
      <c r="S31">
        <f t="shared" si="25"/>
        <v>-0.47446067608416348</v>
      </c>
      <c r="T31">
        <f t="shared" si="26"/>
        <v>-1.0257514107360683</v>
      </c>
      <c r="U31">
        <f t="shared" si="27"/>
        <v>-0.87263674026384319</v>
      </c>
      <c r="V31">
        <f t="shared" si="28"/>
        <v>-0.95718097306911765</v>
      </c>
      <c r="W31">
        <f t="shared" si="29"/>
        <v>-0.54965439466212651</v>
      </c>
    </row>
    <row r="32" spans="1:24">
      <c r="A32" s="1" t="s">
        <v>40</v>
      </c>
      <c r="B32">
        <v>150</v>
      </c>
      <c r="C32">
        <v>144</v>
      </c>
      <c r="D32">
        <v>126</v>
      </c>
      <c r="E32">
        <v>114</v>
      </c>
      <c r="F32">
        <v>110</v>
      </c>
      <c r="G32">
        <v>109</v>
      </c>
      <c r="H32">
        <v>99</v>
      </c>
      <c r="I32">
        <v>104</v>
      </c>
      <c r="J32">
        <v>111</v>
      </c>
      <c r="K32">
        <v>110</v>
      </c>
      <c r="L32">
        <v>106</v>
      </c>
      <c r="M32" s="4" t="s">
        <v>12</v>
      </c>
      <c r="N32">
        <f t="shared" si="20"/>
        <v>-1.1776401936017797</v>
      </c>
      <c r="O32">
        <f t="shared" si="21"/>
        <v>-0.89217912320196413</v>
      </c>
      <c r="P32">
        <f t="shared" si="22"/>
        <v>-0.61578030900531711</v>
      </c>
      <c r="Q32">
        <f t="shared" si="23"/>
        <v>-0.53875113127838281</v>
      </c>
      <c r="R32">
        <f t="shared" si="24"/>
        <v>-0.39375503202768269</v>
      </c>
      <c r="S32">
        <f t="shared" si="25"/>
        <v>-0.33031923860550144</v>
      </c>
      <c r="T32">
        <f t="shared" si="26"/>
        <v>3.2171009521248663E-2</v>
      </c>
      <c r="U32">
        <f t="shared" si="27"/>
        <v>0.74355812146999578</v>
      </c>
      <c r="V32">
        <f t="shared" si="28"/>
        <v>1.2012020597300177</v>
      </c>
      <c r="W32">
        <f t="shared" si="29"/>
        <v>1.9714938369993618</v>
      </c>
    </row>
    <row r="33" spans="1:23">
      <c r="A33" s="1" t="s">
        <v>41</v>
      </c>
      <c r="B33">
        <v>12</v>
      </c>
      <c r="C33">
        <v>11</v>
      </c>
      <c r="D33">
        <v>10</v>
      </c>
      <c r="E33">
        <v>10</v>
      </c>
      <c r="F33">
        <v>10</v>
      </c>
      <c r="G33">
        <v>11</v>
      </c>
      <c r="H33">
        <v>12</v>
      </c>
      <c r="I33">
        <v>14</v>
      </c>
      <c r="J33">
        <v>15</v>
      </c>
      <c r="K33">
        <v>13</v>
      </c>
      <c r="L33">
        <v>13</v>
      </c>
      <c r="M33" s="5" t="s">
        <v>14</v>
      </c>
      <c r="N33">
        <f t="shared" si="20"/>
        <v>-0.4259719974605703</v>
      </c>
      <c r="O33">
        <f t="shared" si="21"/>
        <v>1.9073373020623306E-2</v>
      </c>
      <c r="P33">
        <f t="shared" si="22"/>
        <v>-0.56902229511523972</v>
      </c>
      <c r="Q33">
        <f t="shared" si="23"/>
        <v>-0.78359774159724371</v>
      </c>
      <c r="R33">
        <f t="shared" si="24"/>
        <v>-0.59286401139101796</v>
      </c>
      <c r="S33">
        <f t="shared" si="25"/>
        <v>-0.6167057276667961</v>
      </c>
      <c r="T33">
        <f t="shared" si="26"/>
        <v>-0.64054744394257435</v>
      </c>
      <c r="U33">
        <f t="shared" si="27"/>
        <v>0.17801814819247816</v>
      </c>
      <c r="V33">
        <f t="shared" si="28"/>
        <v>1.0760561279134582</v>
      </c>
      <c r="W33">
        <f t="shared" si="29"/>
        <v>2.3555615680468898</v>
      </c>
    </row>
    <row r="34" spans="1:23">
      <c r="A34" s="1" t="s">
        <v>42</v>
      </c>
      <c r="B34">
        <v>180</v>
      </c>
      <c r="C34">
        <v>152</v>
      </c>
      <c r="D34">
        <v>145</v>
      </c>
      <c r="E34">
        <v>136</v>
      </c>
      <c r="F34">
        <v>133</v>
      </c>
      <c r="G34">
        <v>139</v>
      </c>
      <c r="H34">
        <v>142</v>
      </c>
      <c r="I34">
        <v>148</v>
      </c>
      <c r="J34">
        <v>157</v>
      </c>
      <c r="K34">
        <v>160</v>
      </c>
      <c r="L34">
        <v>169</v>
      </c>
      <c r="M34" s="6" t="s">
        <v>16</v>
      </c>
      <c r="N34">
        <f t="shared" si="20"/>
        <v>-0.28872105921361102</v>
      </c>
      <c r="O34">
        <f t="shared" si="21"/>
        <v>-0.56436090538841821</v>
      </c>
      <c r="P34">
        <f t="shared" si="22"/>
        <v>-0.70763133390865696</v>
      </c>
      <c r="Q34">
        <f t="shared" si="23"/>
        <v>-0.76836553730310597</v>
      </c>
      <c r="R34">
        <f t="shared" si="24"/>
        <v>-0.58149106532018591</v>
      </c>
      <c r="S34">
        <f t="shared" si="25"/>
        <v>-0.80574043169969001</v>
      </c>
      <c r="T34">
        <f t="shared" si="26"/>
        <v>-0.2669190374822703</v>
      </c>
      <c r="U34">
        <f t="shared" si="27"/>
        <v>0.58647438457306489</v>
      </c>
      <c r="V34">
        <f t="shared" si="28"/>
        <v>1.2888109417755396</v>
      </c>
      <c r="W34">
        <f t="shared" si="29"/>
        <v>2.1079440439673394</v>
      </c>
    </row>
    <row r="35" spans="1:23">
      <c r="A35" s="1" t="s">
        <v>43</v>
      </c>
      <c r="B35">
        <v>180</v>
      </c>
      <c r="C35">
        <v>152</v>
      </c>
      <c r="D35">
        <v>145</v>
      </c>
      <c r="E35">
        <v>136</v>
      </c>
      <c r="F35">
        <v>133</v>
      </c>
      <c r="G35">
        <v>139</v>
      </c>
      <c r="H35">
        <v>142</v>
      </c>
      <c r="I35">
        <v>148</v>
      </c>
      <c r="J35">
        <v>157</v>
      </c>
      <c r="K35">
        <v>160</v>
      </c>
      <c r="L35">
        <v>169</v>
      </c>
      <c r="M35" s="7" t="s">
        <v>18</v>
      </c>
      <c r="N35">
        <f t="shared" si="20"/>
        <v>-0.15812864808950569</v>
      </c>
      <c r="O35">
        <f t="shared" si="21"/>
        <v>-0.48303934473185484</v>
      </c>
      <c r="P35">
        <f t="shared" si="22"/>
        <v>-0.11894343844419725</v>
      </c>
      <c r="Q35">
        <f t="shared" si="23"/>
        <v>-0.42181245466106038</v>
      </c>
      <c r="R35">
        <f t="shared" si="24"/>
        <v>-0.94754735073561525</v>
      </c>
      <c r="S35">
        <f t="shared" si="25"/>
        <v>-0.7524376610433503</v>
      </c>
      <c r="T35">
        <f t="shared" si="26"/>
        <v>-0.80305189016854039</v>
      </c>
      <c r="U35">
        <f t="shared" si="27"/>
        <v>0.31372658472275011</v>
      </c>
      <c r="V35">
        <f t="shared" si="28"/>
        <v>1.1113088727116323</v>
      </c>
      <c r="W35">
        <f t="shared" si="29"/>
        <v>2.259925330439736</v>
      </c>
    </row>
    <row r="36" spans="1:23">
      <c r="A36" s="1" t="s">
        <v>44</v>
      </c>
      <c r="B36">
        <v>35</v>
      </c>
      <c r="C36">
        <v>36</v>
      </c>
      <c r="D36">
        <v>39</v>
      </c>
      <c r="E36">
        <v>41</v>
      </c>
      <c r="F36">
        <v>38</v>
      </c>
      <c r="G36">
        <v>40</v>
      </c>
      <c r="H36">
        <v>35</v>
      </c>
      <c r="I36">
        <v>35</v>
      </c>
      <c r="J36">
        <v>37</v>
      </c>
      <c r="K36">
        <v>38</v>
      </c>
      <c r="L36">
        <v>39</v>
      </c>
      <c r="M36" s="8" t="s">
        <v>20</v>
      </c>
      <c r="N36">
        <f t="shared" si="20"/>
        <v>-1.2809620675366684</v>
      </c>
      <c r="O36">
        <f t="shared" si="21"/>
        <v>-1.0370963061851499</v>
      </c>
      <c r="P36">
        <f t="shared" si="22"/>
        <v>-0.83038196941452669</v>
      </c>
      <c r="Q36">
        <f t="shared" si="23"/>
        <v>-0.32169323284534362</v>
      </c>
      <c r="R36">
        <f t="shared" si="24"/>
        <v>-0.260726792507464</v>
      </c>
      <c r="S36">
        <f t="shared" si="25"/>
        <v>-0.11402629544444118</v>
      </c>
      <c r="T36">
        <f t="shared" si="26"/>
        <v>4.6010610442492834E-2</v>
      </c>
      <c r="U36">
        <f t="shared" si="27"/>
        <v>0.75188767747950536</v>
      </c>
      <c r="V36">
        <f t="shared" si="28"/>
        <v>1.2072307787530439</v>
      </c>
      <c r="W36">
        <f t="shared" si="29"/>
        <v>1.8397575972585449</v>
      </c>
    </row>
    <row r="37" spans="1:23">
      <c r="A37" s="1" t="s">
        <v>45</v>
      </c>
      <c r="B37">
        <v>35</v>
      </c>
      <c r="C37">
        <v>36</v>
      </c>
      <c r="D37">
        <v>39</v>
      </c>
      <c r="E37">
        <v>41</v>
      </c>
      <c r="F37">
        <v>38</v>
      </c>
      <c r="G37">
        <v>40</v>
      </c>
      <c r="H37">
        <v>35</v>
      </c>
      <c r="I37">
        <v>35</v>
      </c>
      <c r="J37">
        <v>37</v>
      </c>
      <c r="K37">
        <v>38</v>
      </c>
      <c r="L37">
        <v>39</v>
      </c>
      <c r="M37" s="9" t="s">
        <v>22</v>
      </c>
      <c r="N37">
        <f t="shared" si="20"/>
        <v>-1.0123628318211266</v>
      </c>
      <c r="O37">
        <f t="shared" si="21"/>
        <v>-0.7724454988946311</v>
      </c>
      <c r="P37">
        <f t="shared" si="22"/>
        <v>-0.69811528225175978</v>
      </c>
      <c r="Q37">
        <f t="shared" si="23"/>
        <v>-0.63703203491157845</v>
      </c>
      <c r="R37">
        <f t="shared" si="24"/>
        <v>-0.56270181826870713</v>
      </c>
      <c r="S37">
        <f t="shared" si="25"/>
        <v>-0.3912271600727763</v>
      </c>
      <c r="T37">
        <f t="shared" si="26"/>
        <v>0.12687652821020776</v>
      </c>
      <c r="U37">
        <f t="shared" si="27"/>
        <v>0.70238375013818155</v>
      </c>
      <c r="V37">
        <f t="shared" si="28"/>
        <v>1.2742112583709637</v>
      </c>
      <c r="W37">
        <f t="shared" si="29"/>
        <v>1.9704130895012235</v>
      </c>
    </row>
    <row r="38" spans="1:23">
      <c r="A38" s="1" t="s">
        <v>46</v>
      </c>
      <c r="B38">
        <v>155</v>
      </c>
      <c r="C38">
        <v>134</v>
      </c>
      <c r="D38">
        <v>125</v>
      </c>
      <c r="E38">
        <v>107</v>
      </c>
      <c r="F38">
        <v>101</v>
      </c>
      <c r="G38">
        <v>107</v>
      </c>
      <c r="H38">
        <v>109</v>
      </c>
      <c r="I38">
        <v>108</v>
      </c>
      <c r="J38">
        <v>119</v>
      </c>
      <c r="K38">
        <v>125</v>
      </c>
      <c r="L38">
        <v>125</v>
      </c>
      <c r="M38" s="34" t="s">
        <v>47</v>
      </c>
      <c r="N38">
        <v>1.9058433195608766</v>
      </c>
      <c r="O38">
        <v>0.37858008215385835</v>
      </c>
      <c r="P38">
        <v>0.48859480688232998</v>
      </c>
      <c r="Q38">
        <v>0.10160183401394147</v>
      </c>
      <c r="R38">
        <v>-0.90147359733388832</v>
      </c>
      <c r="S38">
        <v>-1.2328120623984617</v>
      </c>
      <c r="T38">
        <v>-1.1784518454738051</v>
      </c>
      <c r="U38">
        <v>-0.62190676743565443</v>
      </c>
      <c r="V38">
        <v>0.13913626950953767</v>
      </c>
      <c r="W38">
        <v>0.92088796052126565</v>
      </c>
    </row>
    <row r="39" spans="1:23">
      <c r="A39" s="1" t="s">
        <v>48</v>
      </c>
      <c r="B39">
        <v>3</v>
      </c>
      <c r="C39">
        <v>3</v>
      </c>
      <c r="D39">
        <v>3</v>
      </c>
      <c r="E39">
        <v>4</v>
      </c>
      <c r="F39">
        <v>5</v>
      </c>
      <c r="G39">
        <v>5</v>
      </c>
      <c r="H39">
        <v>6</v>
      </c>
      <c r="I39">
        <v>6</v>
      </c>
      <c r="J39">
        <v>5</v>
      </c>
      <c r="K39">
        <v>4</v>
      </c>
      <c r="L39">
        <v>4</v>
      </c>
    </row>
    <row r="40" spans="1:23">
      <c r="A40" s="1" t="s">
        <v>49</v>
      </c>
      <c r="B40">
        <v>3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3</v>
      </c>
      <c r="K40">
        <v>3</v>
      </c>
      <c r="L40">
        <v>3</v>
      </c>
    </row>
    <row r="41" spans="1:23">
      <c r="A41" s="1" t="s">
        <v>50</v>
      </c>
      <c r="B41">
        <v>16</v>
      </c>
      <c r="C41">
        <v>17</v>
      </c>
      <c r="D41">
        <v>13</v>
      </c>
      <c r="E41">
        <v>13</v>
      </c>
      <c r="F41">
        <v>10</v>
      </c>
      <c r="G41">
        <v>12</v>
      </c>
      <c r="H41">
        <v>10</v>
      </c>
      <c r="I41">
        <v>11</v>
      </c>
      <c r="J41">
        <v>14</v>
      </c>
      <c r="K41">
        <v>15</v>
      </c>
      <c r="L41">
        <v>16</v>
      </c>
    </row>
    <row r="42" spans="1:23">
      <c r="A42" s="1" t="s">
        <v>51</v>
      </c>
      <c r="B42">
        <v>133</v>
      </c>
      <c r="C42">
        <v>112</v>
      </c>
      <c r="D42">
        <v>109</v>
      </c>
      <c r="E42">
        <v>90</v>
      </c>
      <c r="F42">
        <v>86</v>
      </c>
      <c r="G42">
        <v>89</v>
      </c>
      <c r="H42">
        <v>92</v>
      </c>
      <c r="I42">
        <v>90</v>
      </c>
      <c r="J42">
        <v>97</v>
      </c>
      <c r="K42">
        <v>103</v>
      </c>
      <c r="L42">
        <v>102</v>
      </c>
    </row>
    <row r="43" spans="1:23">
      <c r="A43" s="1" t="s">
        <v>52</v>
      </c>
      <c r="B43">
        <v>116</v>
      </c>
      <c r="C43">
        <v>103</v>
      </c>
      <c r="D43">
        <v>86</v>
      </c>
      <c r="E43">
        <v>82</v>
      </c>
      <c r="F43">
        <v>84</v>
      </c>
      <c r="G43">
        <v>86</v>
      </c>
      <c r="H43">
        <v>93</v>
      </c>
      <c r="I43">
        <v>98</v>
      </c>
      <c r="J43">
        <v>118</v>
      </c>
      <c r="K43">
        <v>117</v>
      </c>
      <c r="L43">
        <v>137</v>
      </c>
    </row>
    <row r="44" spans="1:23">
      <c r="A44" s="1" t="s">
        <v>53</v>
      </c>
      <c r="B44">
        <v>115</v>
      </c>
      <c r="C44">
        <v>102</v>
      </c>
      <c r="D44">
        <v>85</v>
      </c>
      <c r="E44">
        <v>80</v>
      </c>
      <c r="F44">
        <v>82</v>
      </c>
      <c r="G44">
        <v>84</v>
      </c>
      <c r="H44">
        <v>91</v>
      </c>
      <c r="I44">
        <v>96</v>
      </c>
      <c r="J44">
        <v>116</v>
      </c>
      <c r="K44">
        <v>115</v>
      </c>
      <c r="L44">
        <v>135</v>
      </c>
    </row>
    <row r="45" spans="1:23">
      <c r="A45" s="1" t="s">
        <v>54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23">
      <c r="A46" s="1" t="s">
        <v>55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23">
      <c r="A47" s="1" t="s">
        <v>56</v>
      </c>
      <c r="B47">
        <v>13</v>
      </c>
      <c r="C47">
        <v>10</v>
      </c>
      <c r="D47">
        <v>9</v>
      </c>
      <c r="E47">
        <v>8</v>
      </c>
      <c r="F47">
        <v>8</v>
      </c>
      <c r="G47">
        <v>8</v>
      </c>
      <c r="H47">
        <v>7</v>
      </c>
      <c r="I47">
        <v>7</v>
      </c>
      <c r="J47">
        <v>7</v>
      </c>
      <c r="K47">
        <v>8</v>
      </c>
      <c r="L47">
        <v>9</v>
      </c>
    </row>
    <row r="48" spans="1:23">
      <c r="A48" s="1" t="s">
        <v>57</v>
      </c>
      <c r="B48">
        <v>10</v>
      </c>
      <c r="C48">
        <v>7</v>
      </c>
      <c r="D48">
        <v>6</v>
      </c>
      <c r="E48">
        <v>5</v>
      </c>
      <c r="F48">
        <v>7</v>
      </c>
      <c r="G48">
        <v>6</v>
      </c>
      <c r="H48">
        <v>5</v>
      </c>
      <c r="I48">
        <v>5</v>
      </c>
      <c r="J48">
        <v>5</v>
      </c>
      <c r="K48">
        <v>6</v>
      </c>
      <c r="L48">
        <v>7</v>
      </c>
    </row>
    <row r="49" spans="1:12">
      <c r="A49" s="1" t="s">
        <v>58</v>
      </c>
      <c r="B49">
        <v>3</v>
      </c>
      <c r="C49">
        <v>3</v>
      </c>
      <c r="D49">
        <v>3</v>
      </c>
      <c r="E49">
        <v>3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 s="1" t="s">
        <v>59</v>
      </c>
      <c r="B50">
        <v>294</v>
      </c>
      <c r="C50">
        <v>280</v>
      </c>
      <c r="D50">
        <v>270</v>
      </c>
      <c r="E50">
        <v>290</v>
      </c>
      <c r="F50">
        <v>307</v>
      </c>
      <c r="G50">
        <v>340</v>
      </c>
      <c r="H50">
        <v>393</v>
      </c>
      <c r="I50">
        <v>433</v>
      </c>
      <c r="J50">
        <v>499</v>
      </c>
      <c r="K50">
        <v>578</v>
      </c>
      <c r="L50">
        <v>631</v>
      </c>
    </row>
    <row r="51" spans="1:12">
      <c r="A51" s="1" t="s">
        <v>60</v>
      </c>
      <c r="B51">
        <v>12</v>
      </c>
      <c r="C51">
        <v>10</v>
      </c>
      <c r="D51">
        <v>7</v>
      </c>
      <c r="E51">
        <v>7</v>
      </c>
      <c r="F51">
        <v>9</v>
      </c>
      <c r="G51">
        <v>11</v>
      </c>
      <c r="H51">
        <v>9</v>
      </c>
      <c r="I51">
        <v>12</v>
      </c>
      <c r="J51">
        <v>14</v>
      </c>
      <c r="K51">
        <v>20</v>
      </c>
      <c r="L51">
        <v>20</v>
      </c>
    </row>
    <row r="52" spans="1:12">
      <c r="A52" s="1" t="s">
        <v>61</v>
      </c>
      <c r="B52">
        <v>282</v>
      </c>
      <c r="C52">
        <v>270</v>
      </c>
      <c r="D52">
        <v>263</v>
      </c>
      <c r="E52">
        <v>283</v>
      </c>
      <c r="F52">
        <v>298</v>
      </c>
      <c r="G52">
        <v>329</v>
      </c>
      <c r="H52">
        <v>384</v>
      </c>
      <c r="I52">
        <v>421</v>
      </c>
      <c r="J52">
        <v>485</v>
      </c>
      <c r="K52">
        <v>558</v>
      </c>
      <c r="L52">
        <v>611</v>
      </c>
    </row>
    <row r="53" spans="1:12">
      <c r="A53" s="1" t="s">
        <v>62</v>
      </c>
      <c r="B53">
        <v>21</v>
      </c>
      <c r="C53">
        <v>22</v>
      </c>
      <c r="D53">
        <v>29</v>
      </c>
      <c r="E53">
        <v>29</v>
      </c>
      <c r="F53">
        <v>28</v>
      </c>
      <c r="G53">
        <v>28</v>
      </c>
      <c r="H53">
        <v>32</v>
      </c>
      <c r="I53">
        <v>28</v>
      </c>
      <c r="J53">
        <v>31</v>
      </c>
      <c r="K53">
        <v>35</v>
      </c>
      <c r="L53">
        <v>37</v>
      </c>
    </row>
    <row r="54" spans="1:12">
      <c r="A54" s="1" t="s">
        <v>63</v>
      </c>
      <c r="B54">
        <v>2</v>
      </c>
      <c r="C54">
        <v>5</v>
      </c>
      <c r="D54">
        <v>6</v>
      </c>
      <c r="E54">
        <v>5</v>
      </c>
      <c r="F54">
        <v>6</v>
      </c>
      <c r="G54">
        <v>6</v>
      </c>
      <c r="H54">
        <v>5</v>
      </c>
      <c r="I54">
        <v>3</v>
      </c>
      <c r="J54">
        <v>4</v>
      </c>
      <c r="K54">
        <v>4</v>
      </c>
      <c r="L54">
        <v>6</v>
      </c>
    </row>
    <row r="55" spans="1:12">
      <c r="A55" s="1" t="s">
        <v>64</v>
      </c>
      <c r="B55">
        <v>19</v>
      </c>
      <c r="C55">
        <v>17</v>
      </c>
      <c r="D55">
        <v>23</v>
      </c>
      <c r="E55">
        <v>24</v>
      </c>
      <c r="F55">
        <v>22</v>
      </c>
      <c r="G55">
        <v>22</v>
      </c>
      <c r="H55">
        <v>27</v>
      </c>
      <c r="I55">
        <v>25</v>
      </c>
      <c r="J55">
        <v>27</v>
      </c>
      <c r="K55">
        <v>31</v>
      </c>
      <c r="L55">
        <v>31</v>
      </c>
    </row>
    <row r="56" spans="1:12">
      <c r="A56" s="1" t="s">
        <v>65</v>
      </c>
      <c r="B56">
        <v>563</v>
      </c>
      <c r="C56">
        <v>512</v>
      </c>
      <c r="D56">
        <v>511</v>
      </c>
      <c r="E56">
        <v>496</v>
      </c>
      <c r="F56">
        <v>495</v>
      </c>
      <c r="G56">
        <v>524</v>
      </c>
      <c r="H56">
        <v>540</v>
      </c>
      <c r="I56">
        <v>527</v>
      </c>
      <c r="J56">
        <v>566</v>
      </c>
      <c r="K56">
        <v>597</v>
      </c>
      <c r="L56">
        <v>619</v>
      </c>
    </row>
    <row r="57" spans="1:12">
      <c r="A57" s="1" t="s">
        <v>66</v>
      </c>
      <c r="B57">
        <v>520</v>
      </c>
      <c r="C57">
        <v>471</v>
      </c>
      <c r="D57">
        <v>469</v>
      </c>
      <c r="E57">
        <v>447</v>
      </c>
      <c r="F57">
        <v>441</v>
      </c>
      <c r="G57">
        <v>465</v>
      </c>
      <c r="H57">
        <v>480</v>
      </c>
      <c r="I57">
        <v>462</v>
      </c>
      <c r="J57">
        <v>496</v>
      </c>
      <c r="K57">
        <v>531</v>
      </c>
      <c r="L57">
        <v>553</v>
      </c>
    </row>
    <row r="58" spans="1:12">
      <c r="A58" s="1" t="s">
        <v>67</v>
      </c>
      <c r="B58">
        <v>43</v>
      </c>
      <c r="C58">
        <v>41</v>
      </c>
      <c r="D58">
        <v>42</v>
      </c>
      <c r="E58">
        <v>49</v>
      </c>
      <c r="F58">
        <v>54</v>
      </c>
      <c r="G58">
        <v>59</v>
      </c>
      <c r="H58">
        <v>60</v>
      </c>
      <c r="I58">
        <v>65</v>
      </c>
      <c r="J58">
        <v>70</v>
      </c>
      <c r="K58">
        <v>66</v>
      </c>
      <c r="L58">
        <v>66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79</v>
      </c>
      <c r="C62">
        <v>72</v>
      </c>
      <c r="D62">
        <v>67</v>
      </c>
      <c r="E62">
        <v>71</v>
      </c>
      <c r="F62">
        <v>66</v>
      </c>
      <c r="G62">
        <v>72</v>
      </c>
      <c r="H62">
        <v>74</v>
      </c>
      <c r="I62">
        <v>73</v>
      </c>
      <c r="J62">
        <v>73</v>
      </c>
      <c r="K62">
        <v>79</v>
      </c>
      <c r="L62">
        <v>84</v>
      </c>
    </row>
    <row r="63" spans="1:12">
      <c r="A63" s="1" t="s">
        <v>72</v>
      </c>
      <c r="B63">
        <v>21</v>
      </c>
      <c r="C63">
        <v>18</v>
      </c>
      <c r="D63">
        <v>17</v>
      </c>
      <c r="E63">
        <v>13</v>
      </c>
      <c r="F63">
        <v>10</v>
      </c>
      <c r="G63">
        <v>10</v>
      </c>
      <c r="H63">
        <v>11</v>
      </c>
      <c r="I63">
        <v>10</v>
      </c>
      <c r="J63">
        <v>9</v>
      </c>
      <c r="K63">
        <v>10</v>
      </c>
      <c r="L63">
        <v>9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 s="1" t="s">
        <v>74</v>
      </c>
      <c r="B65">
        <v>4</v>
      </c>
      <c r="C65">
        <v>3</v>
      </c>
      <c r="D65">
        <v>4</v>
      </c>
      <c r="E65">
        <v>5</v>
      </c>
      <c r="F65">
        <v>5</v>
      </c>
      <c r="G65">
        <v>6</v>
      </c>
      <c r="H65">
        <v>7</v>
      </c>
      <c r="I65">
        <v>8</v>
      </c>
      <c r="J65">
        <v>10</v>
      </c>
      <c r="K65">
        <v>11</v>
      </c>
      <c r="L65">
        <v>12</v>
      </c>
    </row>
    <row r="66" spans="1:12">
      <c r="A66" s="1" t="s">
        <v>75</v>
      </c>
      <c r="B66">
        <v>41</v>
      </c>
      <c r="C66">
        <v>38</v>
      </c>
      <c r="D66">
        <v>36</v>
      </c>
      <c r="E66">
        <v>39</v>
      </c>
      <c r="F66">
        <v>36</v>
      </c>
      <c r="G66">
        <v>38</v>
      </c>
      <c r="H66">
        <v>40</v>
      </c>
      <c r="I66">
        <v>39</v>
      </c>
      <c r="J66">
        <v>39</v>
      </c>
      <c r="K66">
        <v>38</v>
      </c>
      <c r="L66">
        <v>41</v>
      </c>
    </row>
    <row r="67" spans="1:12">
      <c r="A67" s="1" t="s">
        <v>76</v>
      </c>
      <c r="B67">
        <v>13</v>
      </c>
      <c r="C67">
        <v>13</v>
      </c>
      <c r="D67">
        <v>10</v>
      </c>
      <c r="E67">
        <v>14</v>
      </c>
      <c r="F67">
        <v>15</v>
      </c>
      <c r="G67">
        <v>18</v>
      </c>
      <c r="H67">
        <v>16</v>
      </c>
      <c r="I67">
        <v>16</v>
      </c>
      <c r="J67">
        <v>15</v>
      </c>
      <c r="K67">
        <v>20</v>
      </c>
      <c r="L67">
        <v>21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4</v>
      </c>
      <c r="C69">
        <v>3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1</v>
      </c>
      <c r="K69">
        <v>2</v>
      </c>
      <c r="L69">
        <v>1</v>
      </c>
    </row>
    <row r="70" spans="1:12">
      <c r="A70" s="1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3</v>
      </c>
      <c r="C71">
        <v>3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1</v>
      </c>
    </row>
    <row r="72" spans="1:12">
      <c r="A72" s="1" t="s">
        <v>81</v>
      </c>
      <c r="B72">
        <v>60</v>
      </c>
      <c r="C72">
        <v>63</v>
      </c>
      <c r="D72">
        <v>60</v>
      </c>
      <c r="E72">
        <v>60</v>
      </c>
      <c r="F72">
        <v>60</v>
      </c>
      <c r="G72">
        <v>58</v>
      </c>
      <c r="H72">
        <v>64</v>
      </c>
      <c r="I72">
        <v>61</v>
      </c>
      <c r="J72">
        <v>65</v>
      </c>
      <c r="K72">
        <v>70</v>
      </c>
      <c r="L72">
        <v>70</v>
      </c>
    </row>
    <row r="73" spans="1:12">
      <c r="A73" s="1" t="s">
        <v>82</v>
      </c>
      <c r="B73">
        <v>5</v>
      </c>
      <c r="C73">
        <v>6</v>
      </c>
      <c r="D73">
        <v>5</v>
      </c>
      <c r="E73">
        <v>6</v>
      </c>
      <c r="F73">
        <v>6</v>
      </c>
      <c r="G73">
        <v>7</v>
      </c>
      <c r="H73">
        <v>12</v>
      </c>
      <c r="I73">
        <v>10</v>
      </c>
      <c r="J73">
        <v>9</v>
      </c>
      <c r="K73">
        <v>10</v>
      </c>
      <c r="L73">
        <v>10</v>
      </c>
    </row>
    <row r="74" spans="1:12">
      <c r="A74" s="1" t="s">
        <v>83</v>
      </c>
      <c r="B74">
        <v>55</v>
      </c>
      <c r="C74">
        <v>57</v>
      </c>
      <c r="D74">
        <v>55</v>
      </c>
      <c r="E74">
        <v>54</v>
      </c>
      <c r="F74">
        <v>54</v>
      </c>
      <c r="G74">
        <v>51</v>
      </c>
      <c r="H74">
        <v>52</v>
      </c>
      <c r="I74">
        <v>51</v>
      </c>
      <c r="J74">
        <v>56</v>
      </c>
      <c r="K74">
        <v>60</v>
      </c>
      <c r="L74">
        <v>60</v>
      </c>
    </row>
    <row r="75" spans="1:12">
      <c r="A75" s="1" t="s">
        <v>84</v>
      </c>
      <c r="B75">
        <v>206</v>
      </c>
      <c r="C75">
        <v>195</v>
      </c>
      <c r="D75">
        <v>202</v>
      </c>
      <c r="E75">
        <v>205</v>
      </c>
      <c r="F75">
        <v>210</v>
      </c>
      <c r="G75">
        <v>229</v>
      </c>
      <c r="H75">
        <v>244</v>
      </c>
      <c r="I75">
        <v>246</v>
      </c>
      <c r="J75">
        <v>264</v>
      </c>
      <c r="K75">
        <v>274</v>
      </c>
      <c r="L75">
        <v>281</v>
      </c>
    </row>
    <row r="76" spans="1:12">
      <c r="A76" s="1" t="s">
        <v>85</v>
      </c>
      <c r="B76">
        <v>28</v>
      </c>
      <c r="C76">
        <v>26</v>
      </c>
      <c r="D76">
        <v>23</v>
      </c>
      <c r="E76">
        <v>21</v>
      </c>
      <c r="F76">
        <v>18</v>
      </c>
      <c r="G76">
        <v>22</v>
      </c>
      <c r="H76">
        <v>23</v>
      </c>
      <c r="I76">
        <v>24</v>
      </c>
      <c r="J76">
        <v>25</v>
      </c>
      <c r="K76">
        <v>25</v>
      </c>
      <c r="L76">
        <v>23</v>
      </c>
    </row>
    <row r="77" spans="1:12">
      <c r="A77" s="1" t="s">
        <v>86</v>
      </c>
      <c r="B77">
        <v>2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2</v>
      </c>
    </row>
    <row r="78" spans="1:12">
      <c r="A78" s="1" t="s">
        <v>87</v>
      </c>
      <c r="B78">
        <v>7</v>
      </c>
      <c r="C78">
        <v>6</v>
      </c>
      <c r="D78">
        <v>7</v>
      </c>
      <c r="E78">
        <v>6</v>
      </c>
      <c r="F78">
        <v>8</v>
      </c>
      <c r="G78">
        <v>7</v>
      </c>
      <c r="H78">
        <v>9</v>
      </c>
      <c r="I78">
        <v>10</v>
      </c>
      <c r="J78">
        <v>12</v>
      </c>
      <c r="K78">
        <v>9</v>
      </c>
      <c r="L78">
        <v>10</v>
      </c>
    </row>
    <row r="79" spans="1:12">
      <c r="A79" s="1" t="s">
        <v>88</v>
      </c>
      <c r="B79">
        <v>16</v>
      </c>
      <c r="C79">
        <v>13</v>
      </c>
      <c r="D79">
        <v>14</v>
      </c>
      <c r="E79">
        <v>16</v>
      </c>
      <c r="F79">
        <v>17</v>
      </c>
      <c r="G79">
        <v>16</v>
      </c>
      <c r="H79">
        <v>20</v>
      </c>
      <c r="I79">
        <v>20</v>
      </c>
      <c r="J79">
        <v>22</v>
      </c>
      <c r="K79">
        <v>26</v>
      </c>
      <c r="L79">
        <v>31</v>
      </c>
    </row>
    <row r="80" spans="1:12">
      <c r="A80" s="1" t="s">
        <v>89</v>
      </c>
      <c r="B80">
        <v>4</v>
      </c>
      <c r="C80">
        <v>6</v>
      </c>
      <c r="D80">
        <v>6</v>
      </c>
      <c r="E80">
        <v>6</v>
      </c>
      <c r="F80">
        <v>6</v>
      </c>
      <c r="G80">
        <v>7</v>
      </c>
      <c r="H80">
        <v>7</v>
      </c>
      <c r="I80">
        <v>7</v>
      </c>
      <c r="J80">
        <v>6</v>
      </c>
      <c r="K80">
        <v>8</v>
      </c>
      <c r="L80">
        <v>7</v>
      </c>
    </row>
    <row r="81" spans="1:12">
      <c r="A81" s="1" t="s">
        <v>90</v>
      </c>
      <c r="B81">
        <v>85</v>
      </c>
      <c r="C81">
        <v>82</v>
      </c>
      <c r="D81">
        <v>88</v>
      </c>
      <c r="E81">
        <v>93</v>
      </c>
      <c r="F81">
        <v>98</v>
      </c>
      <c r="G81">
        <v>106</v>
      </c>
      <c r="H81">
        <v>105</v>
      </c>
      <c r="I81">
        <v>108</v>
      </c>
      <c r="J81">
        <v>118</v>
      </c>
      <c r="K81">
        <v>121</v>
      </c>
      <c r="L81">
        <v>123</v>
      </c>
    </row>
    <row r="82" spans="1:12">
      <c r="A82" s="1" t="s">
        <v>91</v>
      </c>
      <c r="B82">
        <v>57</v>
      </c>
      <c r="C82">
        <v>54</v>
      </c>
      <c r="D82">
        <v>56</v>
      </c>
      <c r="E82">
        <v>57</v>
      </c>
      <c r="F82">
        <v>57</v>
      </c>
      <c r="G82">
        <v>63</v>
      </c>
      <c r="H82">
        <v>71</v>
      </c>
      <c r="I82">
        <v>67</v>
      </c>
      <c r="J82">
        <v>69</v>
      </c>
      <c r="K82">
        <v>73</v>
      </c>
      <c r="L82">
        <v>75</v>
      </c>
    </row>
    <row r="83" spans="1:12">
      <c r="A83" s="1" t="s">
        <v>92</v>
      </c>
      <c r="B83">
        <v>7</v>
      </c>
      <c r="C83">
        <v>7</v>
      </c>
      <c r="D83">
        <v>7</v>
      </c>
      <c r="E83">
        <v>6</v>
      </c>
      <c r="F83">
        <v>6</v>
      </c>
      <c r="G83">
        <v>8</v>
      </c>
      <c r="H83">
        <v>9</v>
      </c>
      <c r="I83">
        <v>10</v>
      </c>
      <c r="J83">
        <v>11</v>
      </c>
      <c r="K83">
        <v>10</v>
      </c>
      <c r="L83">
        <v>10</v>
      </c>
    </row>
    <row r="84" spans="1:12">
      <c r="A84" s="1" t="s">
        <v>93</v>
      </c>
      <c r="B84">
        <v>14</v>
      </c>
      <c r="C84">
        <v>10</v>
      </c>
      <c r="D84">
        <v>6</v>
      </c>
      <c r="E84">
        <v>9</v>
      </c>
      <c r="F84">
        <v>9</v>
      </c>
      <c r="G84">
        <v>8</v>
      </c>
      <c r="H84">
        <v>11</v>
      </c>
      <c r="I84">
        <v>12</v>
      </c>
      <c r="J84">
        <v>11</v>
      </c>
      <c r="K84">
        <v>12</v>
      </c>
      <c r="L84">
        <v>14</v>
      </c>
    </row>
    <row r="85" spans="1:12">
      <c r="A85" s="1" t="s">
        <v>94</v>
      </c>
      <c r="B85">
        <v>3</v>
      </c>
      <c r="C85">
        <v>2</v>
      </c>
      <c r="D85">
        <v>1</v>
      </c>
      <c r="E85">
        <v>1</v>
      </c>
      <c r="F85">
        <v>1</v>
      </c>
      <c r="G85">
        <v>2</v>
      </c>
      <c r="H85">
        <v>3</v>
      </c>
      <c r="I85">
        <v>3</v>
      </c>
      <c r="J85">
        <v>3</v>
      </c>
      <c r="K85">
        <v>3</v>
      </c>
      <c r="L85">
        <v>4</v>
      </c>
    </row>
    <row r="86" spans="1:12">
      <c r="A86" s="1" t="s">
        <v>95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96</v>
      </c>
      <c r="B87">
        <v>5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5</v>
      </c>
      <c r="C88">
        <v>5</v>
      </c>
      <c r="D88">
        <v>4</v>
      </c>
      <c r="E88">
        <v>4</v>
      </c>
      <c r="F88">
        <v>4</v>
      </c>
      <c r="G88">
        <v>3</v>
      </c>
      <c r="H88">
        <v>3</v>
      </c>
      <c r="I88">
        <v>4</v>
      </c>
      <c r="J88">
        <v>4</v>
      </c>
      <c r="K88">
        <v>4</v>
      </c>
      <c r="L88">
        <v>4</v>
      </c>
    </row>
    <row r="89" spans="1:12">
      <c r="A89" s="1" t="s">
        <v>98</v>
      </c>
      <c r="B89">
        <v>1</v>
      </c>
      <c r="C89">
        <v>2</v>
      </c>
      <c r="D89">
        <v>1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4</v>
      </c>
      <c r="L89">
        <v>5</v>
      </c>
    </row>
    <row r="90" spans="1:12">
      <c r="A90" s="1" t="s">
        <v>99</v>
      </c>
      <c r="B90">
        <v>869</v>
      </c>
      <c r="C90">
        <v>831</v>
      </c>
      <c r="D90">
        <v>807</v>
      </c>
      <c r="E90">
        <v>821</v>
      </c>
      <c r="F90">
        <v>855</v>
      </c>
      <c r="G90">
        <v>925</v>
      </c>
      <c r="H90">
        <v>975</v>
      </c>
      <c r="I90">
        <v>1016</v>
      </c>
      <c r="J90">
        <v>1111</v>
      </c>
      <c r="K90">
        <v>1198</v>
      </c>
      <c r="L90">
        <v>1243</v>
      </c>
    </row>
    <row r="91" spans="1:12">
      <c r="A91" s="1" t="s">
        <v>100</v>
      </c>
      <c r="B91">
        <v>681</v>
      </c>
      <c r="C91">
        <v>639</v>
      </c>
      <c r="D91">
        <v>618</v>
      </c>
      <c r="E91">
        <v>626</v>
      </c>
      <c r="F91">
        <v>640</v>
      </c>
      <c r="G91">
        <v>695</v>
      </c>
      <c r="H91">
        <v>739</v>
      </c>
      <c r="I91">
        <v>775</v>
      </c>
      <c r="J91">
        <v>849</v>
      </c>
      <c r="K91">
        <v>934</v>
      </c>
      <c r="L91">
        <v>965</v>
      </c>
    </row>
    <row r="92" spans="1:12">
      <c r="A92" s="1" t="s">
        <v>101</v>
      </c>
      <c r="B92">
        <v>4</v>
      </c>
      <c r="C92">
        <v>3</v>
      </c>
      <c r="D92">
        <v>3</v>
      </c>
      <c r="E92">
        <v>3</v>
      </c>
      <c r="F92">
        <v>4</v>
      </c>
      <c r="G92">
        <v>4</v>
      </c>
      <c r="H92">
        <v>4</v>
      </c>
      <c r="I92">
        <v>4</v>
      </c>
      <c r="J92">
        <v>4</v>
      </c>
      <c r="K92">
        <v>3</v>
      </c>
      <c r="L92">
        <v>3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</v>
      </c>
      <c r="C95">
        <v>4</v>
      </c>
      <c r="D95">
        <v>3</v>
      </c>
      <c r="E95">
        <v>6</v>
      </c>
      <c r="F95">
        <v>8</v>
      </c>
      <c r="G95">
        <v>10</v>
      </c>
      <c r="H95">
        <v>8</v>
      </c>
      <c r="I95">
        <v>8</v>
      </c>
      <c r="J95">
        <v>14</v>
      </c>
      <c r="K95">
        <v>11</v>
      </c>
      <c r="L95">
        <v>9</v>
      </c>
    </row>
    <row r="96" spans="1:12">
      <c r="A96" s="1" t="s">
        <v>105</v>
      </c>
      <c r="B96">
        <v>79</v>
      </c>
      <c r="C96">
        <v>84</v>
      </c>
      <c r="D96">
        <v>85</v>
      </c>
      <c r="E96">
        <v>80</v>
      </c>
      <c r="F96">
        <v>85</v>
      </c>
      <c r="G96">
        <v>86</v>
      </c>
      <c r="H96">
        <v>82</v>
      </c>
      <c r="I96">
        <v>77</v>
      </c>
      <c r="J96">
        <v>76</v>
      </c>
      <c r="K96">
        <v>83</v>
      </c>
      <c r="L96">
        <v>89</v>
      </c>
    </row>
    <row r="97" spans="1:25">
      <c r="A97" s="1" t="s">
        <v>106</v>
      </c>
      <c r="B97">
        <v>47</v>
      </c>
      <c r="C97">
        <v>48</v>
      </c>
      <c r="D97">
        <v>50</v>
      </c>
      <c r="E97">
        <v>56</v>
      </c>
      <c r="F97">
        <v>62</v>
      </c>
      <c r="G97">
        <v>68</v>
      </c>
      <c r="H97">
        <v>80</v>
      </c>
      <c r="I97">
        <v>88</v>
      </c>
      <c r="J97">
        <v>98</v>
      </c>
      <c r="K97">
        <v>88</v>
      </c>
      <c r="L97">
        <v>93</v>
      </c>
    </row>
    <row r="98" spans="1:25">
      <c r="A98" s="1" t="s">
        <v>107</v>
      </c>
      <c r="B98">
        <v>56</v>
      </c>
      <c r="C98">
        <v>53</v>
      </c>
      <c r="D98">
        <v>48</v>
      </c>
      <c r="E98">
        <v>50</v>
      </c>
      <c r="F98">
        <v>56</v>
      </c>
      <c r="G98">
        <v>62</v>
      </c>
      <c r="H98">
        <v>62</v>
      </c>
      <c r="I98">
        <v>64</v>
      </c>
      <c r="J98">
        <v>70</v>
      </c>
      <c r="K98">
        <v>79</v>
      </c>
      <c r="L98">
        <v>84</v>
      </c>
    </row>
    <row r="99" spans="1:25">
      <c r="A99" s="1" t="s">
        <v>108</v>
      </c>
      <c r="B99">
        <v>25</v>
      </c>
      <c r="C99">
        <v>31</v>
      </c>
      <c r="D99">
        <v>25</v>
      </c>
      <c r="E99">
        <v>28</v>
      </c>
      <c r="F99">
        <v>24</v>
      </c>
      <c r="G99">
        <v>29</v>
      </c>
      <c r="H99">
        <v>33</v>
      </c>
      <c r="I99">
        <v>30</v>
      </c>
      <c r="J99">
        <v>36</v>
      </c>
      <c r="K99">
        <v>38</v>
      </c>
      <c r="L99">
        <v>40</v>
      </c>
    </row>
    <row r="100" spans="1:25">
      <c r="A100" s="1" t="s">
        <v>109</v>
      </c>
      <c r="B100">
        <v>4</v>
      </c>
      <c r="C100">
        <v>4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2</v>
      </c>
    </row>
    <row r="101" spans="1:25">
      <c r="A101" s="1" t="s">
        <v>110</v>
      </c>
      <c r="B101">
        <v>8</v>
      </c>
      <c r="C101">
        <v>10</v>
      </c>
      <c r="D101">
        <v>8</v>
      </c>
      <c r="E101">
        <v>10</v>
      </c>
      <c r="F101">
        <v>8</v>
      </c>
      <c r="G101">
        <v>8</v>
      </c>
      <c r="H101">
        <v>12</v>
      </c>
      <c r="I101">
        <v>12</v>
      </c>
      <c r="J101">
        <v>17</v>
      </c>
      <c r="K101">
        <v>17</v>
      </c>
      <c r="L101">
        <v>16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3</v>
      </c>
      <c r="C102">
        <v>3</v>
      </c>
      <c r="D102">
        <v>2</v>
      </c>
      <c r="E102">
        <v>3</v>
      </c>
      <c r="F102">
        <v>3</v>
      </c>
      <c r="G102">
        <v>3</v>
      </c>
      <c r="H102">
        <v>4</v>
      </c>
      <c r="I102">
        <v>3</v>
      </c>
      <c r="J102">
        <v>2</v>
      </c>
      <c r="K102">
        <v>2</v>
      </c>
      <c r="L102">
        <v>2</v>
      </c>
      <c r="M102" t="s">
        <v>6</v>
      </c>
      <c r="N102">
        <f t="shared" ref="N102:N110" si="30">N19</f>
        <v>13184</v>
      </c>
      <c r="O102">
        <f t="shared" ref="O102:O110" si="31">O19</f>
        <v>13082</v>
      </c>
      <c r="P102">
        <f t="shared" ref="P102:P110" si="32">P19</f>
        <v>11982</v>
      </c>
      <c r="Q102">
        <f t="shared" ref="Q102:Q110" si="33">Q19</f>
        <v>11144</v>
      </c>
      <c r="R102">
        <f t="shared" ref="R102:R110" si="34">R19</f>
        <v>10900</v>
      </c>
      <c r="S102">
        <f t="shared" ref="S102:S110" si="35">S19</f>
        <v>10468</v>
      </c>
      <c r="T102">
        <f t="shared" ref="T102:T110" si="36">T19</f>
        <v>9992</v>
      </c>
      <c r="U102">
        <f t="shared" ref="U102:U110" si="37">U19</f>
        <v>10028</v>
      </c>
      <c r="V102">
        <f t="shared" ref="V102:V110" si="38">V19</f>
        <v>10054</v>
      </c>
      <c r="W102">
        <f t="shared" ref="W102:W110" si="39">W19</f>
        <v>10548</v>
      </c>
    </row>
    <row r="103" spans="1:25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8</v>
      </c>
      <c r="N103">
        <f t="shared" si="30"/>
        <v>45318</v>
      </c>
      <c r="O103">
        <f t="shared" si="31"/>
        <v>38702</v>
      </c>
      <c r="P103">
        <f t="shared" si="32"/>
        <v>34518</v>
      </c>
      <c r="Q103">
        <f t="shared" si="33"/>
        <v>32440</v>
      </c>
      <c r="R103">
        <f t="shared" si="34"/>
        <v>31400</v>
      </c>
      <c r="S103">
        <f t="shared" si="35"/>
        <v>29258</v>
      </c>
      <c r="T103">
        <f t="shared" si="36"/>
        <v>28002</v>
      </c>
      <c r="U103">
        <f t="shared" si="37"/>
        <v>28460</v>
      </c>
      <c r="V103">
        <f t="shared" si="38"/>
        <v>29178</v>
      </c>
      <c r="W103">
        <f t="shared" si="39"/>
        <v>30216</v>
      </c>
    </row>
    <row r="104" spans="1:25">
      <c r="A104" s="1" t="s">
        <v>113</v>
      </c>
      <c r="B104">
        <v>7</v>
      </c>
      <c r="C104">
        <v>11</v>
      </c>
      <c r="D104">
        <v>11</v>
      </c>
      <c r="E104">
        <v>9</v>
      </c>
      <c r="F104">
        <v>6</v>
      </c>
      <c r="G104">
        <v>11</v>
      </c>
      <c r="H104">
        <v>11</v>
      </c>
      <c r="I104">
        <v>8</v>
      </c>
      <c r="J104">
        <v>8</v>
      </c>
      <c r="K104">
        <v>9</v>
      </c>
      <c r="L104">
        <v>12</v>
      </c>
      <c r="M104" t="s">
        <v>10</v>
      </c>
      <c r="N104">
        <f t="shared" si="30"/>
        <v>127450</v>
      </c>
      <c r="O104">
        <f t="shared" si="31"/>
        <v>125736</v>
      </c>
      <c r="P104">
        <f t="shared" si="32"/>
        <v>122848</v>
      </c>
      <c r="Q104">
        <f t="shared" si="33"/>
        <v>118438</v>
      </c>
      <c r="R104">
        <f t="shared" si="34"/>
        <v>117982</v>
      </c>
      <c r="S104">
        <f t="shared" si="35"/>
        <v>116072</v>
      </c>
      <c r="T104">
        <f t="shared" si="36"/>
        <v>113242</v>
      </c>
      <c r="U104">
        <f t="shared" si="37"/>
        <v>114028</v>
      </c>
      <c r="V104">
        <f t="shared" si="38"/>
        <v>113594</v>
      </c>
      <c r="W104">
        <f t="shared" si="39"/>
        <v>115686</v>
      </c>
    </row>
    <row r="105" spans="1:25">
      <c r="A105" s="1" t="s">
        <v>114</v>
      </c>
      <c r="B105">
        <v>2</v>
      </c>
      <c r="C105">
        <v>2</v>
      </c>
      <c r="D105">
        <v>1</v>
      </c>
      <c r="E105">
        <v>3</v>
      </c>
      <c r="F105">
        <v>4</v>
      </c>
      <c r="G105">
        <v>5</v>
      </c>
      <c r="H105">
        <v>4</v>
      </c>
      <c r="I105">
        <v>4</v>
      </c>
      <c r="J105">
        <v>7</v>
      </c>
      <c r="K105">
        <v>7</v>
      </c>
      <c r="L105">
        <v>7</v>
      </c>
      <c r="M105" t="s">
        <v>12</v>
      </c>
      <c r="N105">
        <f t="shared" si="30"/>
        <v>3284</v>
      </c>
      <c r="O105">
        <f t="shared" si="31"/>
        <v>3410</v>
      </c>
      <c r="P105">
        <f t="shared" si="32"/>
        <v>3532</v>
      </c>
      <c r="Q105">
        <f t="shared" si="33"/>
        <v>3566</v>
      </c>
      <c r="R105">
        <f t="shared" si="34"/>
        <v>3630</v>
      </c>
      <c r="S105">
        <f t="shared" si="35"/>
        <v>3658</v>
      </c>
      <c r="T105">
        <f t="shared" si="36"/>
        <v>3818</v>
      </c>
      <c r="U105">
        <f t="shared" si="37"/>
        <v>4132</v>
      </c>
      <c r="V105">
        <f t="shared" si="38"/>
        <v>4334</v>
      </c>
      <c r="W105">
        <f t="shared" si="39"/>
        <v>4674</v>
      </c>
    </row>
    <row r="106" spans="1:25">
      <c r="A106" s="1" t="s">
        <v>115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2</v>
      </c>
      <c r="L106">
        <v>1</v>
      </c>
      <c r="M106" t="s">
        <v>14</v>
      </c>
      <c r="N106">
        <f t="shared" si="30"/>
        <v>5218</v>
      </c>
      <c r="O106">
        <f t="shared" si="31"/>
        <v>5330</v>
      </c>
      <c r="P106">
        <f t="shared" si="32"/>
        <v>5182</v>
      </c>
      <c r="Q106">
        <f t="shared" si="33"/>
        <v>5128</v>
      </c>
      <c r="R106">
        <f t="shared" si="34"/>
        <v>5176</v>
      </c>
      <c r="S106">
        <f t="shared" si="35"/>
        <v>5170</v>
      </c>
      <c r="T106">
        <f t="shared" si="36"/>
        <v>5164</v>
      </c>
      <c r="U106">
        <f t="shared" si="37"/>
        <v>5370</v>
      </c>
      <c r="V106">
        <f t="shared" si="38"/>
        <v>5596</v>
      </c>
      <c r="W106">
        <f t="shared" si="39"/>
        <v>5918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10062</v>
      </c>
      <c r="O107">
        <f t="shared" si="31"/>
        <v>9708</v>
      </c>
      <c r="P107">
        <f t="shared" si="32"/>
        <v>9524</v>
      </c>
      <c r="Q107">
        <f t="shared" si="33"/>
        <v>9446</v>
      </c>
      <c r="R107">
        <f t="shared" si="34"/>
        <v>9686</v>
      </c>
      <c r="S107">
        <f t="shared" si="35"/>
        <v>9398</v>
      </c>
      <c r="T107">
        <f t="shared" si="36"/>
        <v>10090</v>
      </c>
      <c r="U107">
        <f t="shared" si="37"/>
        <v>11186</v>
      </c>
      <c r="V107">
        <f t="shared" si="38"/>
        <v>12088</v>
      </c>
      <c r="W107">
        <f t="shared" si="39"/>
        <v>13140</v>
      </c>
    </row>
    <row r="108" spans="1:25">
      <c r="A108" s="1" t="s">
        <v>117</v>
      </c>
      <c r="B108">
        <v>24</v>
      </c>
      <c r="C108">
        <v>22</v>
      </c>
      <c r="D108">
        <v>21</v>
      </c>
      <c r="E108">
        <v>22</v>
      </c>
      <c r="F108">
        <v>20</v>
      </c>
      <c r="G108">
        <v>24</v>
      </c>
      <c r="H108">
        <v>22</v>
      </c>
      <c r="I108">
        <v>23</v>
      </c>
      <c r="J108">
        <v>28</v>
      </c>
      <c r="K108">
        <v>31</v>
      </c>
      <c r="L108">
        <v>32</v>
      </c>
      <c r="M108" t="s">
        <v>18</v>
      </c>
      <c r="N108">
        <f t="shared" si="30"/>
        <v>47536</v>
      </c>
      <c r="O108">
        <f t="shared" si="31"/>
        <v>46740</v>
      </c>
      <c r="P108">
        <f t="shared" si="32"/>
        <v>47632</v>
      </c>
      <c r="Q108">
        <f t="shared" si="33"/>
        <v>46890</v>
      </c>
      <c r="R108">
        <f t="shared" si="34"/>
        <v>45602</v>
      </c>
      <c r="S108">
        <f t="shared" si="35"/>
        <v>46080</v>
      </c>
      <c r="T108">
        <f t="shared" si="36"/>
        <v>45956</v>
      </c>
      <c r="U108">
        <f t="shared" si="37"/>
        <v>48692</v>
      </c>
      <c r="V108">
        <f t="shared" si="38"/>
        <v>50646</v>
      </c>
      <c r="W108">
        <f t="shared" si="39"/>
        <v>53460</v>
      </c>
    </row>
    <row r="109" spans="1:25">
      <c r="A109" s="1" t="s">
        <v>118</v>
      </c>
      <c r="B109">
        <v>7</v>
      </c>
      <c r="C109">
        <v>6</v>
      </c>
      <c r="D109">
        <v>6</v>
      </c>
      <c r="E109">
        <v>8</v>
      </c>
      <c r="F109">
        <v>8</v>
      </c>
      <c r="G109">
        <v>8</v>
      </c>
      <c r="H109">
        <v>5</v>
      </c>
      <c r="I109">
        <v>5</v>
      </c>
      <c r="J109">
        <v>7</v>
      </c>
      <c r="K109">
        <v>9</v>
      </c>
      <c r="L109">
        <v>8</v>
      </c>
      <c r="M109" t="s">
        <v>20</v>
      </c>
      <c r="N109">
        <f t="shared" si="30"/>
        <v>15172</v>
      </c>
      <c r="O109">
        <f t="shared" si="31"/>
        <v>15684</v>
      </c>
      <c r="P109">
        <f t="shared" si="32"/>
        <v>16118</v>
      </c>
      <c r="Q109">
        <f t="shared" si="33"/>
        <v>17186</v>
      </c>
      <c r="R109">
        <f t="shared" si="34"/>
        <v>17314</v>
      </c>
      <c r="S109">
        <f t="shared" si="35"/>
        <v>17622</v>
      </c>
      <c r="T109">
        <f t="shared" si="36"/>
        <v>17958</v>
      </c>
      <c r="U109">
        <f t="shared" si="37"/>
        <v>19440</v>
      </c>
      <c r="V109">
        <f t="shared" si="38"/>
        <v>20396</v>
      </c>
      <c r="W109">
        <f t="shared" si="39"/>
        <v>21724</v>
      </c>
    </row>
    <row r="110" spans="1:25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22</v>
      </c>
      <c r="N110">
        <f t="shared" si="30"/>
        <v>19718</v>
      </c>
      <c r="O110">
        <f t="shared" si="31"/>
        <v>20370</v>
      </c>
      <c r="P110">
        <f t="shared" si="32"/>
        <v>20572</v>
      </c>
      <c r="Q110">
        <f t="shared" si="33"/>
        <v>20738</v>
      </c>
      <c r="R110">
        <f t="shared" si="34"/>
        <v>20940</v>
      </c>
      <c r="S110">
        <f t="shared" si="35"/>
        <v>21406</v>
      </c>
      <c r="T110">
        <f t="shared" si="36"/>
        <v>22814</v>
      </c>
      <c r="U110">
        <f t="shared" si="37"/>
        <v>24378</v>
      </c>
      <c r="V110">
        <f t="shared" si="38"/>
        <v>25932</v>
      </c>
      <c r="W110">
        <f t="shared" si="39"/>
        <v>27824</v>
      </c>
    </row>
    <row r="111" spans="1:25">
      <c r="A111" s="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25" ht="38.25">
      <c r="A112" s="1" t="s">
        <v>121</v>
      </c>
      <c r="B112">
        <v>9</v>
      </c>
      <c r="C112">
        <v>9</v>
      </c>
      <c r="D112">
        <v>9</v>
      </c>
      <c r="E112">
        <v>10</v>
      </c>
      <c r="F112">
        <v>10</v>
      </c>
      <c r="G112">
        <v>11</v>
      </c>
      <c r="H112">
        <v>11</v>
      </c>
      <c r="I112">
        <v>13</v>
      </c>
      <c r="J112">
        <v>12</v>
      </c>
      <c r="K112">
        <v>14</v>
      </c>
      <c r="L112">
        <v>16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2</v>
      </c>
      <c r="M113" s="37" t="s">
        <v>358</v>
      </c>
      <c r="N113" s="38">
        <f>SUM(N102:N104)</f>
        <v>185952</v>
      </c>
      <c r="O113" s="38">
        <f>SUM(R102:R104)</f>
        <v>160282</v>
      </c>
      <c r="P113" s="38">
        <f>SUM(W102:W104)</f>
        <v>156450</v>
      </c>
      <c r="Q113" s="38">
        <f t="shared" ref="Q113:Q116" si="40">((O113-N113)/(N113))+((P113-O113)/(O113))/2</f>
        <v>-0.15000030875606696</v>
      </c>
      <c r="R113" s="37" t="s">
        <v>358</v>
      </c>
      <c r="S113" s="38">
        <f>(N113*100)/N117</f>
        <v>64.804734057753834</v>
      </c>
      <c r="T113" s="38">
        <f>(O113*100)/O117</f>
        <v>61.029585348208506</v>
      </c>
      <c r="U113" s="38">
        <f>(P113*100)/P117</f>
        <v>55.245594830325928</v>
      </c>
      <c r="V113" s="36"/>
      <c r="W113" s="37" t="s">
        <v>358</v>
      </c>
      <c r="X113" s="38">
        <f t="shared" ref="X113:X115" si="41">(O113-N113)/N113</f>
        <v>-0.13804637755980037</v>
      </c>
      <c r="Y113" s="38">
        <f t="shared" ref="Y113:Y115" si="42">(P113-O113)/O113</f>
        <v>-2.3907862392533161E-2</v>
      </c>
    </row>
    <row r="114" spans="1:25" ht="153">
      <c r="A114" s="1" t="s">
        <v>123</v>
      </c>
      <c r="B114">
        <v>6</v>
      </c>
      <c r="C114">
        <v>5</v>
      </c>
      <c r="D114">
        <v>4</v>
      </c>
      <c r="E114">
        <v>3</v>
      </c>
      <c r="F114">
        <v>1</v>
      </c>
      <c r="G114">
        <v>3</v>
      </c>
      <c r="H114">
        <v>4</v>
      </c>
      <c r="I114">
        <v>4</v>
      </c>
      <c r="J114">
        <v>7</v>
      </c>
      <c r="K114">
        <v>6</v>
      </c>
      <c r="L114">
        <v>6</v>
      </c>
      <c r="M114" s="39" t="s">
        <v>359</v>
      </c>
      <c r="N114" s="38">
        <f>SUM(N105,N107,N110,N109)</f>
        <v>48236</v>
      </c>
      <c r="O114" s="38">
        <f>SUM(R105,R107,R110,R109)</f>
        <v>51570</v>
      </c>
      <c r="P114" s="38">
        <f>SUM(W105,W107,W110,W109)</f>
        <v>67362</v>
      </c>
      <c r="Q114" s="38">
        <f t="shared" si="40"/>
        <v>0.22223077528311092</v>
      </c>
      <c r="R114" s="39" t="s">
        <v>359</v>
      </c>
      <c r="S114" s="38">
        <f>(N114*100)/N117</f>
        <v>16.810365857908568</v>
      </c>
      <c r="T114" s="38">
        <f>(O114*100)/O117</f>
        <v>19.635989795529834</v>
      </c>
      <c r="U114" s="38">
        <f>(P114*100)/P117</f>
        <v>23.786856880539567</v>
      </c>
      <c r="V114" s="36"/>
      <c r="W114" s="39" t="s">
        <v>359</v>
      </c>
      <c r="X114" s="38">
        <f t="shared" si="41"/>
        <v>6.9118500704867733E-2</v>
      </c>
      <c r="Y114" s="38">
        <f t="shared" si="42"/>
        <v>0.30622454915648634</v>
      </c>
    </row>
    <row r="115" spans="1:25" ht="114.75">
      <c r="A115" s="1" t="s">
        <v>124</v>
      </c>
      <c r="B115">
        <v>27</v>
      </c>
      <c r="C115">
        <v>24</v>
      </c>
      <c r="D115">
        <v>19</v>
      </c>
      <c r="E115">
        <v>17</v>
      </c>
      <c r="F115">
        <v>23</v>
      </c>
      <c r="G115">
        <v>25</v>
      </c>
      <c r="H115">
        <v>26</v>
      </c>
      <c r="I115">
        <v>29</v>
      </c>
      <c r="J115">
        <v>36</v>
      </c>
      <c r="K115">
        <v>42</v>
      </c>
      <c r="L115">
        <v>43</v>
      </c>
      <c r="M115" s="40" t="s">
        <v>360</v>
      </c>
      <c r="N115" s="38">
        <f>SUM(N106,N108)</f>
        <v>52754</v>
      </c>
      <c r="O115" s="38">
        <f>SUM(R106,R108)</f>
        <v>50778</v>
      </c>
      <c r="P115" s="38">
        <f>SUM(W106,W108)</f>
        <v>59378</v>
      </c>
      <c r="Q115" s="38">
        <f t="shared" si="40"/>
        <v>4.7225467438825358E-2</v>
      </c>
      <c r="R115" s="40" t="s">
        <v>360</v>
      </c>
      <c r="S115" s="38">
        <f>(N115*100)/N117</f>
        <v>18.384900084337602</v>
      </c>
      <c r="T115" s="38">
        <f>(O115*100)/O117</f>
        <v>19.334424856261659</v>
      </c>
      <c r="U115" s="38">
        <f>(P115*100)/P117</f>
        <v>20.967548289134502</v>
      </c>
      <c r="V115" s="36"/>
      <c r="W115" s="40" t="s">
        <v>360</v>
      </c>
      <c r="X115" s="38">
        <f t="shared" si="41"/>
        <v>-3.7456875308033516E-2</v>
      </c>
      <c r="Y115" s="38">
        <f t="shared" si="42"/>
        <v>0.16936468549371775</v>
      </c>
    </row>
    <row r="116" spans="1:25">
      <c r="A116" s="1" t="s">
        <v>125</v>
      </c>
      <c r="B116">
        <v>3</v>
      </c>
      <c r="C116">
        <v>2</v>
      </c>
      <c r="D116">
        <v>3</v>
      </c>
      <c r="E116">
        <v>2</v>
      </c>
      <c r="F116">
        <v>4</v>
      </c>
      <c r="G116">
        <v>4</v>
      </c>
      <c r="H116">
        <v>5</v>
      </c>
      <c r="I116">
        <v>5</v>
      </c>
      <c r="J116">
        <v>2</v>
      </c>
      <c r="K116">
        <v>7</v>
      </c>
      <c r="L116">
        <v>6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11</v>
      </c>
      <c r="C117">
        <v>10</v>
      </c>
      <c r="D117">
        <v>6</v>
      </c>
      <c r="E117">
        <v>7</v>
      </c>
      <c r="F117">
        <v>7</v>
      </c>
      <c r="G117">
        <v>8</v>
      </c>
      <c r="H117">
        <v>6</v>
      </c>
      <c r="I117">
        <v>7</v>
      </c>
      <c r="J117">
        <v>13</v>
      </c>
      <c r="K117">
        <v>13</v>
      </c>
      <c r="L117">
        <v>14</v>
      </c>
      <c r="M117" s="42" t="s">
        <v>362</v>
      </c>
      <c r="N117" s="36">
        <f>SUM(N113:N115)</f>
        <v>286942</v>
      </c>
      <c r="O117" s="36">
        <f>SUM(O113:O115)</f>
        <v>262630</v>
      </c>
      <c r="P117" s="36">
        <f>SUM(P113:P115)</f>
        <v>283190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3</v>
      </c>
      <c r="J118">
        <v>4</v>
      </c>
      <c r="K118">
        <v>3</v>
      </c>
      <c r="L118">
        <v>4</v>
      </c>
    </row>
    <row r="119" spans="1:25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</row>
    <row r="120" spans="1:25">
      <c r="A120" s="1" t="s">
        <v>129</v>
      </c>
      <c r="B120">
        <v>11</v>
      </c>
      <c r="C120">
        <v>10</v>
      </c>
      <c r="D120">
        <v>8</v>
      </c>
      <c r="E120">
        <v>6</v>
      </c>
      <c r="F120">
        <v>10</v>
      </c>
      <c r="G120">
        <v>11</v>
      </c>
      <c r="H120">
        <v>12</v>
      </c>
      <c r="I120">
        <v>13</v>
      </c>
      <c r="J120">
        <v>16</v>
      </c>
      <c r="K120">
        <v>19</v>
      </c>
      <c r="L120">
        <v>19</v>
      </c>
    </row>
    <row r="121" spans="1:25">
      <c r="A121" s="1" t="s">
        <v>130</v>
      </c>
      <c r="B121">
        <v>21</v>
      </c>
      <c r="C121">
        <v>22</v>
      </c>
      <c r="D121">
        <v>24</v>
      </c>
      <c r="E121">
        <v>25</v>
      </c>
      <c r="F121">
        <v>26</v>
      </c>
      <c r="G121">
        <v>26</v>
      </c>
      <c r="H121">
        <v>29</v>
      </c>
      <c r="I121">
        <v>26</v>
      </c>
      <c r="J121">
        <v>30</v>
      </c>
      <c r="K121">
        <v>30</v>
      </c>
      <c r="L121">
        <v>28</v>
      </c>
    </row>
    <row r="122" spans="1:25">
      <c r="A122" s="1" t="s">
        <v>131</v>
      </c>
      <c r="B122">
        <v>3</v>
      </c>
      <c r="C122">
        <v>4</v>
      </c>
      <c r="D122">
        <v>3</v>
      </c>
      <c r="E122">
        <v>3</v>
      </c>
      <c r="F122">
        <v>3</v>
      </c>
      <c r="G122">
        <v>4</v>
      </c>
      <c r="H122">
        <v>4</v>
      </c>
      <c r="I122">
        <v>3</v>
      </c>
      <c r="J122">
        <v>2</v>
      </c>
      <c r="K122">
        <v>2</v>
      </c>
      <c r="L122">
        <v>1</v>
      </c>
    </row>
    <row r="123" spans="1:25">
      <c r="A123" s="1" t="s">
        <v>132</v>
      </c>
      <c r="B123">
        <v>14</v>
      </c>
      <c r="C123">
        <v>14</v>
      </c>
      <c r="D123">
        <v>16</v>
      </c>
      <c r="E123">
        <v>16</v>
      </c>
      <c r="F123">
        <v>17</v>
      </c>
      <c r="G123">
        <v>15</v>
      </c>
      <c r="H123">
        <v>16</v>
      </c>
      <c r="I123">
        <v>15</v>
      </c>
      <c r="J123">
        <v>19</v>
      </c>
      <c r="K123">
        <v>20</v>
      </c>
      <c r="L123">
        <v>19</v>
      </c>
    </row>
    <row r="124" spans="1:25">
      <c r="A124" s="1" t="s">
        <v>133</v>
      </c>
      <c r="B124">
        <v>4</v>
      </c>
      <c r="C124">
        <v>4</v>
      </c>
      <c r="D124">
        <v>5</v>
      </c>
      <c r="E124">
        <v>6</v>
      </c>
      <c r="F124">
        <v>6</v>
      </c>
      <c r="G124">
        <v>7</v>
      </c>
      <c r="H124">
        <v>9</v>
      </c>
      <c r="I124">
        <v>8</v>
      </c>
      <c r="J124">
        <v>9</v>
      </c>
      <c r="K124">
        <v>8</v>
      </c>
      <c r="L124">
        <v>8</v>
      </c>
    </row>
    <row r="125" spans="1:25">
      <c r="A125" s="1" t="s">
        <v>134</v>
      </c>
      <c r="B125">
        <v>16</v>
      </c>
      <c r="C125">
        <v>10</v>
      </c>
      <c r="D125">
        <v>10</v>
      </c>
      <c r="E125">
        <v>13</v>
      </c>
      <c r="F125">
        <v>13</v>
      </c>
      <c r="G125">
        <v>16</v>
      </c>
      <c r="H125">
        <v>16</v>
      </c>
      <c r="I125">
        <v>20</v>
      </c>
      <c r="J125">
        <v>20</v>
      </c>
      <c r="K125">
        <v>22</v>
      </c>
      <c r="L125">
        <v>21</v>
      </c>
    </row>
    <row r="126" spans="1:25">
      <c r="A126" s="1" t="s">
        <v>135</v>
      </c>
      <c r="B126">
        <v>15</v>
      </c>
      <c r="C126">
        <v>10</v>
      </c>
      <c r="D126">
        <v>10</v>
      </c>
      <c r="E126">
        <v>11</v>
      </c>
      <c r="F126">
        <v>9</v>
      </c>
      <c r="G126">
        <v>13</v>
      </c>
      <c r="H126">
        <v>12</v>
      </c>
      <c r="I126">
        <v>17</v>
      </c>
      <c r="J126">
        <v>18</v>
      </c>
      <c r="K126">
        <v>19</v>
      </c>
      <c r="L126">
        <v>19</v>
      </c>
    </row>
    <row r="127" spans="1:25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25">
      <c r="A128" s="1" t="s">
        <v>137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1</v>
      </c>
      <c r="C130">
        <v>0</v>
      </c>
      <c r="D130">
        <v>0</v>
      </c>
      <c r="E130">
        <v>1</v>
      </c>
      <c r="F130">
        <v>3</v>
      </c>
      <c r="G130">
        <v>2</v>
      </c>
      <c r="H130">
        <v>3</v>
      </c>
      <c r="I130">
        <v>2</v>
      </c>
      <c r="J130">
        <v>2</v>
      </c>
      <c r="K130">
        <v>2</v>
      </c>
      <c r="L130">
        <v>2</v>
      </c>
    </row>
    <row r="131" spans="1:12">
      <c r="A131" s="1" t="s">
        <v>140</v>
      </c>
      <c r="B131">
        <v>292</v>
      </c>
      <c r="C131">
        <v>306</v>
      </c>
      <c r="D131">
        <v>320</v>
      </c>
      <c r="E131">
        <v>320</v>
      </c>
      <c r="F131">
        <v>313</v>
      </c>
      <c r="G131">
        <v>348</v>
      </c>
      <c r="H131">
        <v>393</v>
      </c>
      <c r="I131">
        <v>419</v>
      </c>
      <c r="J131">
        <v>469</v>
      </c>
      <c r="K131">
        <v>534</v>
      </c>
      <c r="L131">
        <v>568</v>
      </c>
    </row>
    <row r="132" spans="1:12">
      <c r="A132" s="1" t="s">
        <v>141</v>
      </c>
      <c r="B132">
        <v>292</v>
      </c>
      <c r="C132">
        <v>306</v>
      </c>
      <c r="D132">
        <v>320</v>
      </c>
      <c r="E132">
        <v>320</v>
      </c>
      <c r="F132">
        <v>313</v>
      </c>
      <c r="G132">
        <v>348</v>
      </c>
      <c r="H132">
        <v>393</v>
      </c>
      <c r="I132">
        <v>419</v>
      </c>
      <c r="J132">
        <v>469</v>
      </c>
      <c r="K132">
        <v>534</v>
      </c>
      <c r="L132">
        <v>568</v>
      </c>
    </row>
    <row r="133" spans="1:12">
      <c r="A133" s="1" t="s">
        <v>142</v>
      </c>
      <c r="B133">
        <v>315</v>
      </c>
      <c r="C133">
        <v>315</v>
      </c>
      <c r="D133">
        <v>302</v>
      </c>
      <c r="E133">
        <v>280</v>
      </c>
      <c r="F133">
        <v>262</v>
      </c>
      <c r="G133">
        <v>251</v>
      </c>
      <c r="H133">
        <v>265</v>
      </c>
      <c r="I133">
        <v>259</v>
      </c>
      <c r="J133">
        <v>268</v>
      </c>
      <c r="K133">
        <v>280</v>
      </c>
      <c r="L133">
        <v>270</v>
      </c>
    </row>
    <row r="134" spans="1:12">
      <c r="A134" s="1" t="s">
        <v>143</v>
      </c>
      <c r="B134">
        <v>31</v>
      </c>
      <c r="C134">
        <v>31</v>
      </c>
      <c r="D134">
        <v>29</v>
      </c>
      <c r="E134">
        <v>29</v>
      </c>
      <c r="F134">
        <v>23</v>
      </c>
      <c r="G134">
        <v>27</v>
      </c>
      <c r="H134">
        <v>30</v>
      </c>
      <c r="I134">
        <v>32</v>
      </c>
      <c r="J134">
        <v>36</v>
      </c>
      <c r="K134">
        <v>41</v>
      </c>
      <c r="L134">
        <v>39</v>
      </c>
    </row>
    <row r="135" spans="1:12">
      <c r="A135" s="1" t="s">
        <v>144</v>
      </c>
      <c r="B135">
        <v>4</v>
      </c>
      <c r="C135">
        <v>3</v>
      </c>
      <c r="D135">
        <v>2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3</v>
      </c>
    </row>
    <row r="136" spans="1:12">
      <c r="A136" s="1" t="s">
        <v>145</v>
      </c>
      <c r="B136">
        <v>7</v>
      </c>
      <c r="C136">
        <v>8</v>
      </c>
      <c r="D136">
        <v>9</v>
      </c>
      <c r="E136">
        <v>10</v>
      </c>
      <c r="F136">
        <v>5</v>
      </c>
      <c r="G136">
        <v>3</v>
      </c>
      <c r="H136">
        <v>3</v>
      </c>
      <c r="I136">
        <v>2</v>
      </c>
      <c r="J136">
        <v>3</v>
      </c>
      <c r="K136">
        <v>2</v>
      </c>
      <c r="L136">
        <v>2</v>
      </c>
    </row>
    <row r="137" spans="1:12">
      <c r="A137" s="1" t="s">
        <v>146</v>
      </c>
      <c r="B137">
        <v>3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3</v>
      </c>
      <c r="L137">
        <v>3</v>
      </c>
    </row>
    <row r="138" spans="1:12">
      <c r="A138" s="1" t="s">
        <v>147</v>
      </c>
      <c r="B138">
        <v>239</v>
      </c>
      <c r="C138">
        <v>237</v>
      </c>
      <c r="D138">
        <v>231</v>
      </c>
      <c r="E138">
        <v>213</v>
      </c>
      <c r="F138">
        <v>209</v>
      </c>
      <c r="G138">
        <v>200</v>
      </c>
      <c r="H138">
        <v>205</v>
      </c>
      <c r="I138">
        <v>196</v>
      </c>
      <c r="J138">
        <v>197</v>
      </c>
      <c r="K138">
        <v>200</v>
      </c>
      <c r="L138">
        <v>192</v>
      </c>
    </row>
    <row r="139" spans="1:12">
      <c r="A139" s="1" t="s">
        <v>148</v>
      </c>
      <c r="B139">
        <v>31</v>
      </c>
      <c r="C139">
        <v>33</v>
      </c>
      <c r="D139">
        <v>30</v>
      </c>
      <c r="E139">
        <v>24</v>
      </c>
      <c r="F139">
        <v>23</v>
      </c>
      <c r="G139">
        <v>19</v>
      </c>
      <c r="H139">
        <v>25</v>
      </c>
      <c r="I139">
        <v>27</v>
      </c>
      <c r="J139">
        <v>29</v>
      </c>
      <c r="K139">
        <v>33</v>
      </c>
      <c r="L139">
        <v>31</v>
      </c>
    </row>
    <row r="140" spans="1:12">
      <c r="A140" s="1" t="s">
        <v>149</v>
      </c>
      <c r="B140">
        <v>562</v>
      </c>
      <c r="C140">
        <v>478</v>
      </c>
      <c r="D140">
        <v>394</v>
      </c>
      <c r="E140">
        <v>383</v>
      </c>
      <c r="F140">
        <v>367</v>
      </c>
      <c r="G140">
        <v>374</v>
      </c>
      <c r="H140">
        <v>371</v>
      </c>
      <c r="I140">
        <v>384</v>
      </c>
      <c r="J140">
        <v>437</v>
      </c>
      <c r="K140">
        <v>723</v>
      </c>
      <c r="L140">
        <v>701</v>
      </c>
    </row>
    <row r="141" spans="1:12">
      <c r="A141" s="1" t="s">
        <v>150</v>
      </c>
      <c r="B141">
        <v>542</v>
      </c>
      <c r="C141">
        <v>471</v>
      </c>
      <c r="D141">
        <v>393</v>
      </c>
      <c r="E141">
        <v>382</v>
      </c>
      <c r="F141">
        <v>366</v>
      </c>
      <c r="G141">
        <v>374</v>
      </c>
      <c r="H141">
        <v>370</v>
      </c>
      <c r="I141">
        <v>383</v>
      </c>
      <c r="J141">
        <v>432</v>
      </c>
      <c r="K141">
        <v>718</v>
      </c>
      <c r="L141">
        <v>696</v>
      </c>
    </row>
    <row r="142" spans="1:12">
      <c r="A142" s="1" t="s">
        <v>151</v>
      </c>
      <c r="B142">
        <v>20</v>
      </c>
      <c r="C142">
        <v>7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5</v>
      </c>
      <c r="K142">
        <v>5</v>
      </c>
      <c r="L142">
        <v>5</v>
      </c>
    </row>
    <row r="143" spans="1:12">
      <c r="A143" s="1" t="s">
        <v>152</v>
      </c>
      <c r="B143">
        <v>306</v>
      </c>
      <c r="C143">
        <v>267</v>
      </c>
      <c r="D143">
        <v>253</v>
      </c>
      <c r="E143">
        <v>256</v>
      </c>
      <c r="F143">
        <v>252</v>
      </c>
      <c r="G143">
        <v>249</v>
      </c>
      <c r="H143">
        <v>273</v>
      </c>
      <c r="I143">
        <v>271</v>
      </c>
      <c r="J143">
        <v>243</v>
      </c>
      <c r="K143">
        <v>229</v>
      </c>
      <c r="L143">
        <v>97</v>
      </c>
    </row>
    <row r="144" spans="1:12">
      <c r="A144" s="1" t="s">
        <v>153</v>
      </c>
      <c r="B144">
        <v>284</v>
      </c>
      <c r="C144">
        <v>250</v>
      </c>
      <c r="D144">
        <v>235</v>
      </c>
      <c r="E144">
        <v>235</v>
      </c>
      <c r="F144">
        <v>234</v>
      </c>
      <c r="G144">
        <v>231</v>
      </c>
      <c r="H144">
        <v>252</v>
      </c>
      <c r="I144">
        <v>249</v>
      </c>
      <c r="J144">
        <v>224</v>
      </c>
      <c r="K144">
        <v>214</v>
      </c>
      <c r="L144">
        <v>80</v>
      </c>
    </row>
    <row r="145" spans="1:16">
      <c r="A145" s="1" t="s">
        <v>154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</row>
    <row r="146" spans="1:16">
      <c r="A146" s="1" t="s">
        <v>155</v>
      </c>
      <c r="B146">
        <v>21</v>
      </c>
      <c r="C146">
        <v>16</v>
      </c>
      <c r="D146">
        <v>17</v>
      </c>
      <c r="E146">
        <v>19</v>
      </c>
      <c r="F146">
        <v>16</v>
      </c>
      <c r="G146">
        <v>16</v>
      </c>
      <c r="H146">
        <v>19</v>
      </c>
      <c r="I146">
        <v>20</v>
      </c>
      <c r="J146">
        <v>17</v>
      </c>
      <c r="K146">
        <v>13</v>
      </c>
      <c r="L146">
        <v>15</v>
      </c>
    </row>
    <row r="147" spans="1:16">
      <c r="A147" s="1" t="s">
        <v>156</v>
      </c>
      <c r="B147">
        <v>352</v>
      </c>
      <c r="C147">
        <v>325</v>
      </c>
      <c r="D147">
        <v>307</v>
      </c>
      <c r="E147">
        <v>316</v>
      </c>
      <c r="F147">
        <v>308</v>
      </c>
      <c r="G147">
        <v>314</v>
      </c>
      <c r="H147">
        <v>313</v>
      </c>
      <c r="I147">
        <v>312</v>
      </c>
      <c r="J147">
        <v>296</v>
      </c>
      <c r="K147">
        <v>172</v>
      </c>
      <c r="L147">
        <v>172</v>
      </c>
    </row>
    <row r="148" spans="1:16">
      <c r="A148" s="1" t="s">
        <v>157</v>
      </c>
      <c r="B148">
        <v>352</v>
      </c>
      <c r="C148">
        <v>325</v>
      </c>
      <c r="D148">
        <v>307</v>
      </c>
      <c r="E148">
        <v>316</v>
      </c>
      <c r="F148">
        <v>308</v>
      </c>
      <c r="G148">
        <v>314</v>
      </c>
      <c r="H148">
        <v>313</v>
      </c>
      <c r="I148">
        <v>312</v>
      </c>
      <c r="J148">
        <v>296</v>
      </c>
      <c r="K148">
        <v>172</v>
      </c>
      <c r="L148">
        <v>172</v>
      </c>
    </row>
    <row r="149" spans="1:16">
      <c r="A149" s="1" t="s">
        <v>158</v>
      </c>
      <c r="B149">
        <v>23</v>
      </c>
      <c r="C149">
        <v>20</v>
      </c>
      <c r="D149">
        <v>20</v>
      </c>
      <c r="E149">
        <v>19</v>
      </c>
      <c r="F149">
        <v>17</v>
      </c>
      <c r="G149">
        <v>16</v>
      </c>
      <c r="H149">
        <v>15</v>
      </c>
      <c r="I149">
        <v>15</v>
      </c>
      <c r="J149">
        <v>11</v>
      </c>
      <c r="K149">
        <v>16</v>
      </c>
      <c r="L149">
        <v>17</v>
      </c>
    </row>
    <row r="150" spans="1:16">
      <c r="A150" s="1" t="s">
        <v>159</v>
      </c>
      <c r="B150">
        <v>23</v>
      </c>
      <c r="C150">
        <v>20</v>
      </c>
      <c r="D150">
        <v>20</v>
      </c>
      <c r="E150">
        <v>19</v>
      </c>
      <c r="F150">
        <v>17</v>
      </c>
      <c r="G150">
        <v>16</v>
      </c>
      <c r="H150">
        <v>15</v>
      </c>
      <c r="I150">
        <v>15</v>
      </c>
      <c r="J150">
        <v>11</v>
      </c>
      <c r="K150">
        <v>16</v>
      </c>
      <c r="L150">
        <v>17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130</v>
      </c>
      <c r="C151">
        <v>133</v>
      </c>
      <c r="D151">
        <v>122</v>
      </c>
      <c r="E151">
        <v>123</v>
      </c>
      <c r="F151">
        <v>131</v>
      </c>
      <c r="G151">
        <v>134</v>
      </c>
      <c r="H151">
        <v>126</v>
      </c>
      <c r="I151">
        <v>122</v>
      </c>
      <c r="J151">
        <v>129</v>
      </c>
      <c r="K151">
        <v>168</v>
      </c>
      <c r="L151">
        <v>155</v>
      </c>
      <c r="M151" s="37" t="s">
        <v>358</v>
      </c>
      <c r="N151" s="38">
        <f t="shared" ref="N151:N153" si="43">(N113-AVERAGE($N113:$P113))/STDEV($N113:$P113)</f>
        <v>1.1464346172745583</v>
      </c>
      <c r="O151" s="38">
        <f t="shared" ref="O151:O153" si="44">(O113-AVERAGE($N113:$P113))/STDEV($N113:$P113)</f>
        <v>-0.45377798832817101</v>
      </c>
      <c r="P151" s="38">
        <f t="shared" ref="P151:P153" si="45">(P113-AVERAGE($N113:$P113))/STDEV($N113:$P113)</f>
        <v>-0.69265662894638913</v>
      </c>
    </row>
    <row r="152" spans="1:16" ht="153">
      <c r="A152" s="1" t="s">
        <v>161</v>
      </c>
      <c r="B152">
        <v>96</v>
      </c>
      <c r="C152">
        <v>97</v>
      </c>
      <c r="D152">
        <v>91</v>
      </c>
      <c r="E152">
        <v>98</v>
      </c>
      <c r="F152">
        <v>105</v>
      </c>
      <c r="G152">
        <v>108</v>
      </c>
      <c r="H152">
        <v>103</v>
      </c>
      <c r="I152">
        <v>102</v>
      </c>
      <c r="J152">
        <v>105</v>
      </c>
      <c r="K152">
        <v>143</v>
      </c>
      <c r="L152">
        <v>134</v>
      </c>
      <c r="M152" s="39" t="s">
        <v>359</v>
      </c>
      <c r="N152" s="38">
        <f t="shared" si="43"/>
        <v>-0.7327749170226302</v>
      </c>
      <c r="O152" s="38">
        <f t="shared" si="44"/>
        <v>-0.40645191078663956</v>
      </c>
      <c r="P152" s="38">
        <f t="shared" si="45"/>
        <v>1.1392268278092705</v>
      </c>
    </row>
    <row r="153" spans="1:16" ht="114.75">
      <c r="A153" s="1" t="s">
        <v>162</v>
      </c>
      <c r="B153">
        <v>24</v>
      </c>
      <c r="C153">
        <v>24</v>
      </c>
      <c r="D153">
        <v>20</v>
      </c>
      <c r="E153">
        <v>15</v>
      </c>
      <c r="F153">
        <v>14</v>
      </c>
      <c r="G153">
        <v>12</v>
      </c>
      <c r="H153">
        <v>12</v>
      </c>
      <c r="I153">
        <v>10</v>
      </c>
      <c r="J153">
        <v>11</v>
      </c>
      <c r="K153">
        <v>18</v>
      </c>
      <c r="L153">
        <v>12</v>
      </c>
      <c r="M153" s="40" t="s">
        <v>360</v>
      </c>
      <c r="N153" s="38">
        <f t="shared" si="43"/>
        <v>-0.34395399601760873</v>
      </c>
      <c r="O153" s="38">
        <f t="shared" si="44"/>
        <v>-0.78262854171304364</v>
      </c>
      <c r="P153" s="38">
        <f t="shared" si="45"/>
        <v>1.1265825377306509</v>
      </c>
    </row>
    <row r="154" spans="1:16">
      <c r="A154" s="1" t="s">
        <v>163</v>
      </c>
      <c r="B154">
        <v>10</v>
      </c>
      <c r="C154">
        <v>12</v>
      </c>
      <c r="D154">
        <v>11</v>
      </c>
      <c r="E154">
        <v>10</v>
      </c>
      <c r="F154">
        <v>12</v>
      </c>
      <c r="G154">
        <v>14</v>
      </c>
      <c r="H154">
        <v>11</v>
      </c>
      <c r="I154">
        <v>10</v>
      </c>
      <c r="J154">
        <v>13</v>
      </c>
      <c r="K154">
        <v>7</v>
      </c>
      <c r="L154">
        <v>9</v>
      </c>
    </row>
    <row r="155" spans="1:16">
      <c r="A155" s="1" t="s">
        <v>164</v>
      </c>
      <c r="B155">
        <v>18</v>
      </c>
      <c r="C155">
        <v>14</v>
      </c>
      <c r="D155">
        <v>13</v>
      </c>
      <c r="E155">
        <v>14</v>
      </c>
      <c r="F155">
        <v>7</v>
      </c>
      <c r="G155">
        <v>8</v>
      </c>
      <c r="H155">
        <v>8</v>
      </c>
      <c r="I155">
        <v>7</v>
      </c>
      <c r="J155">
        <v>7</v>
      </c>
      <c r="K155">
        <v>22</v>
      </c>
      <c r="L155">
        <v>19</v>
      </c>
    </row>
    <row r="156" spans="1:16">
      <c r="A156" s="1" t="s">
        <v>165</v>
      </c>
      <c r="B156">
        <v>18</v>
      </c>
      <c r="C156">
        <v>14</v>
      </c>
      <c r="D156">
        <v>13</v>
      </c>
      <c r="E156">
        <v>14</v>
      </c>
      <c r="F156">
        <v>7</v>
      </c>
      <c r="G156">
        <v>8</v>
      </c>
      <c r="H156">
        <v>8</v>
      </c>
      <c r="I156">
        <v>7</v>
      </c>
      <c r="J156">
        <v>7</v>
      </c>
      <c r="K156">
        <v>22</v>
      </c>
      <c r="L156">
        <v>19</v>
      </c>
    </row>
    <row r="157" spans="1:16">
      <c r="A157" s="2" t="s">
        <v>166</v>
      </c>
      <c r="B157">
        <v>9216</v>
      </c>
      <c r="C157">
        <v>9043</v>
      </c>
      <c r="D157">
        <v>8988</v>
      </c>
      <c r="E157">
        <v>8848</v>
      </c>
      <c r="F157">
        <v>8755</v>
      </c>
      <c r="G157">
        <v>9107</v>
      </c>
      <c r="H157">
        <v>9758</v>
      </c>
      <c r="I157">
        <v>10169</v>
      </c>
      <c r="J157">
        <v>10829</v>
      </c>
      <c r="K157">
        <v>12345</v>
      </c>
      <c r="L157">
        <v>14629</v>
      </c>
    </row>
    <row r="158" spans="1:16">
      <c r="A158" s="2" t="s">
        <v>167</v>
      </c>
      <c r="B158">
        <v>2500</v>
      </c>
      <c r="C158">
        <v>2478</v>
      </c>
      <c r="D158">
        <v>2499</v>
      </c>
      <c r="E158">
        <v>2565</v>
      </c>
      <c r="F158">
        <v>2676</v>
      </c>
      <c r="G158">
        <v>2774</v>
      </c>
      <c r="H158">
        <v>2866</v>
      </c>
      <c r="I158">
        <v>2958</v>
      </c>
      <c r="J158">
        <v>3053</v>
      </c>
      <c r="K158">
        <v>3393</v>
      </c>
      <c r="L158">
        <v>3659</v>
      </c>
    </row>
    <row r="159" spans="1:16">
      <c r="A159" s="2" t="s">
        <v>168</v>
      </c>
      <c r="B159">
        <v>6716</v>
      </c>
      <c r="C159">
        <v>6565</v>
      </c>
      <c r="D159">
        <v>6489</v>
      </c>
      <c r="E159">
        <v>6283</v>
      </c>
      <c r="F159">
        <v>6079</v>
      </c>
      <c r="G159">
        <v>6333</v>
      </c>
      <c r="H159">
        <v>6892</v>
      </c>
      <c r="I159">
        <v>7211</v>
      </c>
      <c r="J159">
        <v>7776</v>
      </c>
      <c r="K159">
        <v>8952</v>
      </c>
      <c r="L159">
        <v>10970</v>
      </c>
    </row>
    <row r="160" spans="1:16">
      <c r="A160" s="2" t="s">
        <v>169</v>
      </c>
      <c r="B160">
        <v>623</v>
      </c>
      <c r="C160">
        <v>562</v>
      </c>
      <c r="D160">
        <v>549</v>
      </c>
      <c r="E160">
        <v>541</v>
      </c>
      <c r="F160">
        <v>554</v>
      </c>
      <c r="G160">
        <v>593</v>
      </c>
      <c r="H160">
        <v>636</v>
      </c>
      <c r="I160">
        <v>616</v>
      </c>
      <c r="J160">
        <v>600</v>
      </c>
      <c r="K160">
        <v>581</v>
      </c>
      <c r="L160">
        <v>535</v>
      </c>
    </row>
    <row r="161" spans="1:12">
      <c r="A161" s="2" t="s">
        <v>170</v>
      </c>
      <c r="B161">
        <v>54</v>
      </c>
      <c r="C161">
        <v>52</v>
      </c>
      <c r="D161">
        <v>51</v>
      </c>
      <c r="E161">
        <v>48</v>
      </c>
      <c r="F161">
        <v>48</v>
      </c>
      <c r="G161">
        <v>44</v>
      </c>
      <c r="H161">
        <v>42</v>
      </c>
      <c r="I161">
        <v>39</v>
      </c>
      <c r="J161">
        <v>38</v>
      </c>
      <c r="K161">
        <v>30</v>
      </c>
      <c r="L161">
        <v>43</v>
      </c>
    </row>
    <row r="162" spans="1:12">
      <c r="A162" s="2" t="s">
        <v>171</v>
      </c>
      <c r="B162">
        <v>88</v>
      </c>
      <c r="C162">
        <v>41</v>
      </c>
      <c r="D162">
        <v>26</v>
      </c>
      <c r="E162">
        <v>29</v>
      </c>
      <c r="F162">
        <v>25</v>
      </c>
      <c r="G162">
        <v>35</v>
      </c>
      <c r="H162">
        <v>42</v>
      </c>
      <c r="I162">
        <v>46</v>
      </c>
      <c r="J162">
        <v>48</v>
      </c>
      <c r="K162">
        <v>6</v>
      </c>
      <c r="L162">
        <v>4</v>
      </c>
    </row>
    <row r="163" spans="1:12">
      <c r="A163" s="2" t="s">
        <v>172</v>
      </c>
      <c r="B163">
        <v>481</v>
      </c>
      <c r="C163">
        <v>469</v>
      </c>
      <c r="D163">
        <v>472</v>
      </c>
      <c r="E163">
        <v>464</v>
      </c>
      <c r="F163">
        <v>481</v>
      </c>
      <c r="G163">
        <v>514</v>
      </c>
      <c r="H163">
        <v>552</v>
      </c>
      <c r="I163">
        <v>531</v>
      </c>
      <c r="J163">
        <v>514</v>
      </c>
      <c r="K163">
        <v>545</v>
      </c>
      <c r="L163">
        <v>488</v>
      </c>
    </row>
    <row r="164" spans="1:12">
      <c r="A164" s="2" t="s">
        <v>173</v>
      </c>
      <c r="B164">
        <v>6099</v>
      </c>
      <c r="C164">
        <v>5503</v>
      </c>
      <c r="D164">
        <v>5052</v>
      </c>
      <c r="E164">
        <v>4841</v>
      </c>
      <c r="F164">
        <v>4692</v>
      </c>
      <c r="G164">
        <v>4929</v>
      </c>
      <c r="H164">
        <v>5306</v>
      </c>
      <c r="I164">
        <v>5435</v>
      </c>
      <c r="J164">
        <v>5830</v>
      </c>
      <c r="K164">
        <v>6425</v>
      </c>
      <c r="L164">
        <v>7495</v>
      </c>
    </row>
    <row r="165" spans="1:12">
      <c r="A165" s="2" t="s">
        <v>174</v>
      </c>
      <c r="B165">
        <v>313</v>
      </c>
      <c r="C165">
        <v>297</v>
      </c>
      <c r="D165">
        <v>287</v>
      </c>
      <c r="E165">
        <v>307</v>
      </c>
      <c r="F165">
        <v>320</v>
      </c>
      <c r="G165">
        <v>329</v>
      </c>
      <c r="H165">
        <v>341</v>
      </c>
      <c r="I165">
        <v>356</v>
      </c>
      <c r="J165">
        <v>410</v>
      </c>
      <c r="K165">
        <v>414</v>
      </c>
      <c r="L165">
        <v>498</v>
      </c>
    </row>
    <row r="166" spans="1:12">
      <c r="A166" s="2" t="s">
        <v>175</v>
      </c>
      <c r="B166">
        <v>2836</v>
      </c>
      <c r="C166">
        <v>2677</v>
      </c>
      <c r="D166">
        <v>2569</v>
      </c>
      <c r="E166">
        <v>2513</v>
      </c>
      <c r="F166">
        <v>2420</v>
      </c>
      <c r="G166">
        <v>2529</v>
      </c>
      <c r="H166">
        <v>2696</v>
      </c>
      <c r="I166">
        <v>2716</v>
      </c>
      <c r="J166">
        <v>2877</v>
      </c>
      <c r="K166">
        <v>2992</v>
      </c>
      <c r="L166">
        <v>3261</v>
      </c>
    </row>
    <row r="167" spans="1:12">
      <c r="A167" s="2" t="s">
        <v>176</v>
      </c>
      <c r="B167">
        <v>2209</v>
      </c>
      <c r="C167">
        <v>2053</v>
      </c>
      <c r="D167">
        <v>1861</v>
      </c>
      <c r="E167">
        <v>1724</v>
      </c>
      <c r="F167">
        <v>1661</v>
      </c>
      <c r="G167">
        <v>1784</v>
      </c>
      <c r="H167">
        <v>1979</v>
      </c>
      <c r="I167">
        <v>2066</v>
      </c>
      <c r="J167">
        <v>2225</v>
      </c>
      <c r="K167">
        <v>2824</v>
      </c>
      <c r="L167">
        <v>3517</v>
      </c>
    </row>
    <row r="168" spans="1:12">
      <c r="A168" s="2" t="s">
        <v>177</v>
      </c>
      <c r="B168">
        <v>741</v>
      </c>
      <c r="C168">
        <v>476</v>
      </c>
      <c r="D168">
        <v>335</v>
      </c>
      <c r="E168">
        <v>297</v>
      </c>
      <c r="F168">
        <v>291</v>
      </c>
      <c r="G168">
        <v>287</v>
      </c>
      <c r="H168">
        <v>290</v>
      </c>
      <c r="I168">
        <v>297</v>
      </c>
      <c r="J168">
        <v>318</v>
      </c>
      <c r="K168">
        <v>195</v>
      </c>
      <c r="L168">
        <v>219</v>
      </c>
    </row>
    <row r="169" spans="1:12">
      <c r="A169" s="3" t="s">
        <v>178</v>
      </c>
      <c r="B169">
        <v>3746</v>
      </c>
      <c r="C169">
        <v>3672</v>
      </c>
      <c r="D169">
        <v>3606</v>
      </c>
      <c r="E169">
        <v>3505</v>
      </c>
      <c r="F169">
        <v>3420</v>
      </c>
      <c r="G169">
        <v>3438</v>
      </c>
      <c r="H169">
        <v>3433</v>
      </c>
      <c r="I169">
        <v>3486</v>
      </c>
      <c r="J169">
        <v>3791</v>
      </c>
      <c r="K169">
        <v>3714</v>
      </c>
      <c r="L169">
        <v>3757</v>
      </c>
    </row>
    <row r="170" spans="1:12">
      <c r="A170" s="3" t="s">
        <v>179</v>
      </c>
      <c r="B170">
        <v>711</v>
      </c>
      <c r="C170">
        <v>659</v>
      </c>
      <c r="D170">
        <v>639</v>
      </c>
      <c r="E170">
        <v>629</v>
      </c>
      <c r="F170">
        <v>593</v>
      </c>
      <c r="G170">
        <v>586</v>
      </c>
      <c r="H170">
        <v>575</v>
      </c>
      <c r="I170">
        <v>602</v>
      </c>
      <c r="J170">
        <v>688</v>
      </c>
      <c r="K170">
        <v>694</v>
      </c>
      <c r="L170">
        <v>750</v>
      </c>
    </row>
    <row r="171" spans="1:12">
      <c r="A171" s="3" t="s">
        <v>180</v>
      </c>
      <c r="B171">
        <v>2199</v>
      </c>
      <c r="C171">
        <v>2154</v>
      </c>
      <c r="D171">
        <v>2116</v>
      </c>
      <c r="E171">
        <v>2034</v>
      </c>
      <c r="F171">
        <v>1990</v>
      </c>
      <c r="G171">
        <v>2012</v>
      </c>
      <c r="H171">
        <v>2007</v>
      </c>
      <c r="I171">
        <v>2016</v>
      </c>
      <c r="J171">
        <v>2408</v>
      </c>
      <c r="K171">
        <v>2115</v>
      </c>
      <c r="L171">
        <v>2122</v>
      </c>
    </row>
    <row r="172" spans="1:12">
      <c r="A172" s="3" t="s">
        <v>181</v>
      </c>
      <c r="B172">
        <v>663</v>
      </c>
      <c r="C172">
        <v>675</v>
      </c>
      <c r="D172">
        <v>675</v>
      </c>
      <c r="E172">
        <v>664</v>
      </c>
      <c r="F172">
        <v>677</v>
      </c>
      <c r="G172">
        <v>688</v>
      </c>
      <c r="H172">
        <v>701</v>
      </c>
      <c r="I172">
        <v>716</v>
      </c>
      <c r="J172">
        <v>669</v>
      </c>
      <c r="K172">
        <v>709</v>
      </c>
      <c r="L172">
        <v>698</v>
      </c>
    </row>
    <row r="173" spans="1:12">
      <c r="A173" s="3" t="s">
        <v>182</v>
      </c>
      <c r="B173">
        <v>173</v>
      </c>
      <c r="C173">
        <v>184</v>
      </c>
      <c r="D173">
        <v>176</v>
      </c>
      <c r="E173">
        <v>178</v>
      </c>
      <c r="F173">
        <v>160</v>
      </c>
      <c r="G173">
        <v>152</v>
      </c>
      <c r="H173">
        <v>150</v>
      </c>
      <c r="I173">
        <v>152</v>
      </c>
      <c r="J173">
        <v>26</v>
      </c>
      <c r="K173">
        <v>196</v>
      </c>
      <c r="L173">
        <v>187</v>
      </c>
    </row>
    <row r="174" spans="1:12">
      <c r="A174" s="3" t="s">
        <v>183</v>
      </c>
      <c r="B174">
        <v>8827</v>
      </c>
      <c r="C174">
        <v>8801</v>
      </c>
      <c r="D174">
        <v>8674</v>
      </c>
      <c r="E174">
        <v>8871</v>
      </c>
      <c r="F174">
        <v>8640</v>
      </c>
      <c r="G174">
        <v>8713</v>
      </c>
      <c r="H174">
        <v>8790</v>
      </c>
      <c r="I174">
        <v>8758</v>
      </c>
      <c r="J174">
        <v>8591</v>
      </c>
      <c r="K174">
        <v>8938</v>
      </c>
      <c r="L174">
        <v>9002</v>
      </c>
    </row>
    <row r="175" spans="1:12">
      <c r="A175" s="3" t="s">
        <v>184</v>
      </c>
      <c r="B175">
        <v>2176</v>
      </c>
      <c r="C175">
        <v>2097</v>
      </c>
      <c r="D175">
        <v>2044</v>
      </c>
      <c r="E175">
        <v>2089</v>
      </c>
      <c r="F175">
        <v>1986</v>
      </c>
      <c r="G175">
        <v>2101</v>
      </c>
      <c r="H175">
        <v>2160</v>
      </c>
      <c r="I175">
        <v>2166</v>
      </c>
      <c r="J175">
        <v>2088</v>
      </c>
      <c r="K175">
        <v>2056</v>
      </c>
      <c r="L175">
        <v>2068</v>
      </c>
    </row>
    <row r="176" spans="1:12">
      <c r="A176" s="3" t="s">
        <v>185</v>
      </c>
      <c r="B176">
        <v>192</v>
      </c>
      <c r="C176">
        <v>182</v>
      </c>
      <c r="D176">
        <v>177</v>
      </c>
      <c r="E176">
        <v>170</v>
      </c>
      <c r="F176">
        <v>168</v>
      </c>
      <c r="G176">
        <v>174</v>
      </c>
      <c r="H176">
        <v>182</v>
      </c>
      <c r="I176">
        <v>197</v>
      </c>
      <c r="J176">
        <v>204</v>
      </c>
      <c r="K176">
        <v>213</v>
      </c>
      <c r="L176">
        <v>216</v>
      </c>
    </row>
    <row r="177" spans="1:12">
      <c r="A177" s="3" t="s">
        <v>186</v>
      </c>
      <c r="B177">
        <v>2519</v>
      </c>
      <c r="C177">
        <v>2581</v>
      </c>
      <c r="D177">
        <v>2555</v>
      </c>
      <c r="E177">
        <v>2636</v>
      </c>
      <c r="F177">
        <v>2593</v>
      </c>
      <c r="G177">
        <v>2533</v>
      </c>
      <c r="H177">
        <v>2539</v>
      </c>
      <c r="I177">
        <v>2500</v>
      </c>
      <c r="J177">
        <v>2449</v>
      </c>
      <c r="K177">
        <v>2577</v>
      </c>
      <c r="L177">
        <v>2637</v>
      </c>
    </row>
    <row r="178" spans="1:12">
      <c r="A178" s="3" t="s">
        <v>187</v>
      </c>
      <c r="B178">
        <v>1717</v>
      </c>
      <c r="C178">
        <v>1690</v>
      </c>
      <c r="D178">
        <v>1718</v>
      </c>
      <c r="E178">
        <v>1782</v>
      </c>
      <c r="F178">
        <v>1750</v>
      </c>
      <c r="G178">
        <v>1766</v>
      </c>
      <c r="H178">
        <v>1777</v>
      </c>
      <c r="I178">
        <v>1750</v>
      </c>
      <c r="J178">
        <v>1709</v>
      </c>
      <c r="K178">
        <v>1928</v>
      </c>
      <c r="L178">
        <v>1965</v>
      </c>
    </row>
    <row r="179" spans="1:12">
      <c r="A179" s="3" t="s">
        <v>188</v>
      </c>
      <c r="B179">
        <v>183</v>
      </c>
      <c r="C179">
        <v>185</v>
      </c>
      <c r="D179">
        <v>181</v>
      </c>
      <c r="E179">
        <v>189</v>
      </c>
      <c r="F179">
        <v>180</v>
      </c>
      <c r="G179">
        <v>181</v>
      </c>
      <c r="H179">
        <v>186</v>
      </c>
      <c r="I179">
        <v>172</v>
      </c>
      <c r="J179">
        <v>133</v>
      </c>
      <c r="K179">
        <v>119</v>
      </c>
      <c r="L179">
        <v>120</v>
      </c>
    </row>
    <row r="180" spans="1:12">
      <c r="A180" s="3" t="s">
        <v>189</v>
      </c>
      <c r="B180">
        <v>595</v>
      </c>
      <c r="C180">
        <v>617</v>
      </c>
      <c r="D180">
        <v>606</v>
      </c>
      <c r="E180">
        <v>627</v>
      </c>
      <c r="F180">
        <v>622</v>
      </c>
      <c r="G180">
        <v>643</v>
      </c>
      <c r="H180">
        <v>655</v>
      </c>
      <c r="I180">
        <v>679</v>
      </c>
      <c r="J180">
        <v>670</v>
      </c>
      <c r="K180">
        <v>841</v>
      </c>
      <c r="L180">
        <v>832</v>
      </c>
    </row>
    <row r="181" spans="1:12">
      <c r="A181" s="3" t="s">
        <v>190</v>
      </c>
      <c r="B181">
        <v>972</v>
      </c>
      <c r="C181">
        <v>1024</v>
      </c>
      <c r="D181">
        <v>1007</v>
      </c>
      <c r="E181">
        <v>998</v>
      </c>
      <c r="F181">
        <v>978</v>
      </c>
      <c r="G181">
        <v>977</v>
      </c>
      <c r="H181">
        <v>976</v>
      </c>
      <c r="I181">
        <v>993</v>
      </c>
      <c r="J181">
        <v>976</v>
      </c>
      <c r="K181">
        <v>985</v>
      </c>
      <c r="L181">
        <v>952</v>
      </c>
    </row>
    <row r="182" spans="1:12">
      <c r="A182" s="3" t="s">
        <v>191</v>
      </c>
      <c r="B182">
        <v>473</v>
      </c>
      <c r="C182">
        <v>425</v>
      </c>
      <c r="D182">
        <v>386</v>
      </c>
      <c r="E182">
        <v>380</v>
      </c>
      <c r="F182">
        <v>363</v>
      </c>
      <c r="G182">
        <v>338</v>
      </c>
      <c r="H182">
        <v>315</v>
      </c>
      <c r="I182">
        <v>301</v>
      </c>
      <c r="J182">
        <v>362</v>
      </c>
      <c r="K182">
        <v>219</v>
      </c>
      <c r="L182">
        <v>212</v>
      </c>
    </row>
    <row r="183" spans="1:12">
      <c r="A183" s="3" t="s">
        <v>192</v>
      </c>
      <c r="B183">
        <v>20623</v>
      </c>
      <c r="C183">
        <v>20381</v>
      </c>
      <c r="D183">
        <v>20258</v>
      </c>
      <c r="E183">
        <v>20480</v>
      </c>
      <c r="F183">
        <v>20348</v>
      </c>
      <c r="G183">
        <v>20814</v>
      </c>
      <c r="H183">
        <v>21150</v>
      </c>
      <c r="I183">
        <v>21267</v>
      </c>
      <c r="J183">
        <v>22582</v>
      </c>
      <c r="K183">
        <v>23374</v>
      </c>
      <c r="L183">
        <v>23911</v>
      </c>
    </row>
    <row r="184" spans="1:12">
      <c r="A184" s="3" t="s">
        <v>193</v>
      </c>
      <c r="B184">
        <v>2443</v>
      </c>
      <c r="C184">
        <v>2383</v>
      </c>
      <c r="D184">
        <v>2449</v>
      </c>
      <c r="E184">
        <v>2555</v>
      </c>
      <c r="F184">
        <v>2657</v>
      </c>
      <c r="G184">
        <v>2801</v>
      </c>
      <c r="H184">
        <v>2925</v>
      </c>
      <c r="I184">
        <v>2909</v>
      </c>
      <c r="J184">
        <v>4994</v>
      </c>
      <c r="K184">
        <v>3055</v>
      </c>
      <c r="L184">
        <v>3165</v>
      </c>
    </row>
    <row r="185" spans="1:12">
      <c r="A185" s="3" t="s">
        <v>194</v>
      </c>
      <c r="B185">
        <v>3070</v>
      </c>
      <c r="C185">
        <v>2987</v>
      </c>
      <c r="D185">
        <v>2930</v>
      </c>
      <c r="E185">
        <v>2987</v>
      </c>
      <c r="F185">
        <v>2991</v>
      </c>
      <c r="G185">
        <v>3058</v>
      </c>
      <c r="H185">
        <v>3108</v>
      </c>
      <c r="I185">
        <v>3062</v>
      </c>
      <c r="J185">
        <v>2189</v>
      </c>
      <c r="K185">
        <v>3335</v>
      </c>
      <c r="L185">
        <v>3382</v>
      </c>
    </row>
    <row r="186" spans="1:12">
      <c r="A186" s="3" t="s">
        <v>195</v>
      </c>
      <c r="B186">
        <v>244</v>
      </c>
      <c r="C186">
        <v>254</v>
      </c>
      <c r="D186">
        <v>264</v>
      </c>
      <c r="E186">
        <v>267</v>
      </c>
      <c r="F186">
        <v>271</v>
      </c>
      <c r="G186">
        <v>269</v>
      </c>
      <c r="H186">
        <v>272</v>
      </c>
      <c r="I186">
        <v>273</v>
      </c>
      <c r="J186">
        <v>250</v>
      </c>
      <c r="K186">
        <v>302</v>
      </c>
      <c r="L186">
        <v>317</v>
      </c>
    </row>
    <row r="187" spans="1:12">
      <c r="A187" s="3" t="s">
        <v>196</v>
      </c>
      <c r="B187">
        <v>625</v>
      </c>
      <c r="C187">
        <v>582</v>
      </c>
      <c r="D187">
        <v>582</v>
      </c>
      <c r="E187">
        <v>607</v>
      </c>
      <c r="F187">
        <v>601</v>
      </c>
      <c r="G187">
        <v>625</v>
      </c>
      <c r="H187">
        <v>642</v>
      </c>
      <c r="I187">
        <v>666</v>
      </c>
      <c r="J187">
        <v>738</v>
      </c>
      <c r="K187">
        <v>450</v>
      </c>
      <c r="L187">
        <v>475</v>
      </c>
    </row>
    <row r="188" spans="1:12">
      <c r="A188" s="3" t="s">
        <v>197</v>
      </c>
      <c r="B188">
        <v>3439</v>
      </c>
      <c r="C188">
        <v>3502</v>
      </c>
      <c r="D188">
        <v>3516</v>
      </c>
      <c r="E188">
        <v>3629</v>
      </c>
      <c r="F188">
        <v>3660</v>
      </c>
      <c r="G188">
        <v>3801</v>
      </c>
      <c r="H188">
        <v>3972</v>
      </c>
      <c r="I188">
        <v>4061</v>
      </c>
      <c r="J188">
        <v>3708</v>
      </c>
      <c r="K188">
        <v>4510</v>
      </c>
      <c r="L188">
        <v>4690</v>
      </c>
    </row>
    <row r="189" spans="1:12">
      <c r="A189" s="3" t="s">
        <v>198</v>
      </c>
      <c r="B189">
        <v>1333</v>
      </c>
      <c r="C189">
        <v>1304</v>
      </c>
      <c r="D189">
        <v>1303</v>
      </c>
      <c r="E189">
        <v>1336</v>
      </c>
      <c r="F189">
        <v>1322</v>
      </c>
      <c r="G189">
        <v>1350</v>
      </c>
      <c r="H189">
        <v>1374</v>
      </c>
      <c r="I189">
        <v>1359</v>
      </c>
      <c r="J189">
        <v>1210</v>
      </c>
      <c r="K189">
        <v>1304</v>
      </c>
      <c r="L189">
        <v>1307</v>
      </c>
    </row>
    <row r="190" spans="1:12">
      <c r="A190" s="3" t="s">
        <v>199</v>
      </c>
      <c r="B190">
        <v>6548</v>
      </c>
      <c r="C190">
        <v>6449</v>
      </c>
      <c r="D190">
        <v>6349</v>
      </c>
      <c r="E190">
        <v>6272</v>
      </c>
      <c r="F190">
        <v>6245</v>
      </c>
      <c r="G190">
        <v>6254</v>
      </c>
      <c r="H190">
        <v>6278</v>
      </c>
      <c r="I190">
        <v>6285</v>
      </c>
      <c r="J190">
        <v>6448</v>
      </c>
      <c r="K190">
        <v>7108</v>
      </c>
      <c r="L190">
        <v>7213</v>
      </c>
    </row>
    <row r="191" spans="1:12">
      <c r="A191" s="3" t="s">
        <v>200</v>
      </c>
      <c r="B191">
        <v>2457</v>
      </c>
      <c r="C191">
        <v>2489</v>
      </c>
      <c r="D191">
        <v>2452</v>
      </c>
      <c r="E191">
        <v>2446</v>
      </c>
      <c r="F191">
        <v>2268</v>
      </c>
      <c r="G191">
        <v>2325</v>
      </c>
      <c r="H191">
        <v>2261</v>
      </c>
      <c r="I191">
        <v>2325</v>
      </c>
      <c r="J191">
        <v>2739</v>
      </c>
      <c r="K191">
        <v>2935</v>
      </c>
      <c r="L191">
        <v>2973</v>
      </c>
    </row>
    <row r="192" spans="1:12">
      <c r="A192" s="3" t="s">
        <v>201</v>
      </c>
      <c r="B192">
        <v>464</v>
      </c>
      <c r="C192">
        <v>431</v>
      </c>
      <c r="D192">
        <v>413</v>
      </c>
      <c r="E192">
        <v>381</v>
      </c>
      <c r="F192">
        <v>333</v>
      </c>
      <c r="G192">
        <v>331</v>
      </c>
      <c r="H192">
        <v>318</v>
      </c>
      <c r="I192">
        <v>327</v>
      </c>
      <c r="J192">
        <v>306</v>
      </c>
      <c r="K192">
        <v>375</v>
      </c>
      <c r="L192">
        <v>389</v>
      </c>
    </row>
    <row r="193" spans="1:12">
      <c r="A193" s="3" t="s">
        <v>202</v>
      </c>
      <c r="B193">
        <v>7681</v>
      </c>
      <c r="C193">
        <v>7604</v>
      </c>
      <c r="D193">
        <v>7562</v>
      </c>
      <c r="E193">
        <v>7611</v>
      </c>
      <c r="F193">
        <v>7897</v>
      </c>
      <c r="G193">
        <v>8273</v>
      </c>
      <c r="H193">
        <v>8593</v>
      </c>
      <c r="I193">
        <v>8655</v>
      </c>
      <c r="J193">
        <v>9056</v>
      </c>
      <c r="K193">
        <v>9266</v>
      </c>
      <c r="L193">
        <v>9435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3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>
      <c r="A196" s="3" t="s">
        <v>205</v>
      </c>
      <c r="B196">
        <v>5434</v>
      </c>
      <c r="C196">
        <v>5395</v>
      </c>
      <c r="D196">
        <v>5310</v>
      </c>
      <c r="E196">
        <v>5291</v>
      </c>
      <c r="F196">
        <v>5533</v>
      </c>
      <c r="G196">
        <v>5747</v>
      </c>
      <c r="H196">
        <v>5941</v>
      </c>
      <c r="I196">
        <v>5872</v>
      </c>
      <c r="J196">
        <v>6054</v>
      </c>
      <c r="K196">
        <v>6212</v>
      </c>
      <c r="L196">
        <v>6228</v>
      </c>
    </row>
    <row r="197" spans="1:12">
      <c r="A197" s="3" t="s">
        <v>206</v>
      </c>
      <c r="B197">
        <v>2245</v>
      </c>
      <c r="C197">
        <v>2208</v>
      </c>
      <c r="D197">
        <v>2251</v>
      </c>
      <c r="E197">
        <v>2319</v>
      </c>
      <c r="F197">
        <v>2363</v>
      </c>
      <c r="G197">
        <v>2524</v>
      </c>
      <c r="H197">
        <v>2649</v>
      </c>
      <c r="I197">
        <v>2782</v>
      </c>
      <c r="J197">
        <v>3001</v>
      </c>
      <c r="K197">
        <v>3053</v>
      </c>
      <c r="L197">
        <v>3206</v>
      </c>
    </row>
    <row r="198" spans="1:12">
      <c r="A198" s="3" t="s">
        <v>207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0</v>
      </c>
      <c r="K198">
        <v>1</v>
      </c>
      <c r="L198">
        <v>0</v>
      </c>
    </row>
    <row r="199" spans="1:12">
      <c r="A199" s="3" t="s">
        <v>208</v>
      </c>
      <c r="B199">
        <v>179</v>
      </c>
      <c r="C199">
        <v>128</v>
      </c>
      <c r="D199">
        <v>113</v>
      </c>
      <c r="E199">
        <v>109</v>
      </c>
      <c r="F199">
        <v>102</v>
      </c>
      <c r="G199">
        <v>92</v>
      </c>
      <c r="H199">
        <v>106</v>
      </c>
      <c r="I199">
        <v>106</v>
      </c>
      <c r="J199">
        <v>113</v>
      </c>
      <c r="K199">
        <v>98</v>
      </c>
      <c r="L199">
        <v>102</v>
      </c>
    </row>
    <row r="200" spans="1:12">
      <c r="A200" s="3" t="s">
        <v>209</v>
      </c>
      <c r="B200">
        <v>147</v>
      </c>
      <c r="C200">
        <v>103</v>
      </c>
      <c r="D200">
        <v>83</v>
      </c>
      <c r="E200">
        <v>82</v>
      </c>
      <c r="F200">
        <v>77</v>
      </c>
      <c r="G200">
        <v>66</v>
      </c>
      <c r="H200">
        <v>62</v>
      </c>
      <c r="I200">
        <v>67</v>
      </c>
      <c r="J200">
        <v>79</v>
      </c>
      <c r="K200">
        <v>63</v>
      </c>
      <c r="L200">
        <v>68</v>
      </c>
    </row>
    <row r="201" spans="1:12">
      <c r="A201" s="3" t="s">
        <v>210</v>
      </c>
      <c r="B201">
        <v>25</v>
      </c>
      <c r="C201">
        <v>23</v>
      </c>
      <c r="D201">
        <v>29</v>
      </c>
      <c r="E201">
        <v>26</v>
      </c>
      <c r="F201">
        <v>24</v>
      </c>
      <c r="G201">
        <v>24</v>
      </c>
      <c r="H201">
        <v>35</v>
      </c>
      <c r="I201">
        <v>32</v>
      </c>
      <c r="J201">
        <v>27</v>
      </c>
      <c r="K201">
        <v>33</v>
      </c>
      <c r="L201">
        <v>32</v>
      </c>
    </row>
    <row r="202" spans="1:12">
      <c r="A202" s="3" t="s">
        <v>211</v>
      </c>
      <c r="B202">
        <v>6</v>
      </c>
      <c r="C202">
        <v>2</v>
      </c>
      <c r="D202">
        <v>1</v>
      </c>
      <c r="E202">
        <v>1</v>
      </c>
      <c r="F202">
        <v>1</v>
      </c>
      <c r="G202">
        <v>2</v>
      </c>
      <c r="H202">
        <v>8</v>
      </c>
      <c r="I202">
        <v>7</v>
      </c>
      <c r="J202">
        <v>5</v>
      </c>
      <c r="K202">
        <v>1</v>
      </c>
      <c r="L202">
        <v>1</v>
      </c>
    </row>
    <row r="203" spans="1:12">
      <c r="A203" s="3" t="s">
        <v>212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1</v>
      </c>
    </row>
    <row r="204" spans="1:12">
      <c r="A204" s="3" t="s">
        <v>213</v>
      </c>
      <c r="B204">
        <v>27</v>
      </c>
      <c r="C204">
        <v>29</v>
      </c>
      <c r="D204">
        <v>30</v>
      </c>
      <c r="E204">
        <v>28</v>
      </c>
      <c r="F204">
        <v>27</v>
      </c>
      <c r="G204">
        <v>20</v>
      </c>
      <c r="H204">
        <v>20</v>
      </c>
      <c r="I204">
        <v>23</v>
      </c>
      <c r="J204">
        <v>23</v>
      </c>
      <c r="K204">
        <v>21</v>
      </c>
      <c r="L204">
        <v>17</v>
      </c>
    </row>
    <row r="205" spans="1:12">
      <c r="A205" s="3" t="s">
        <v>214</v>
      </c>
      <c r="B205">
        <v>21</v>
      </c>
      <c r="C205">
        <v>23</v>
      </c>
      <c r="D205">
        <v>23</v>
      </c>
      <c r="E205">
        <v>22</v>
      </c>
      <c r="F205">
        <v>20</v>
      </c>
      <c r="G205">
        <v>14</v>
      </c>
      <c r="H205">
        <v>14</v>
      </c>
      <c r="I205">
        <v>17</v>
      </c>
      <c r="J205">
        <v>16</v>
      </c>
      <c r="K205">
        <v>15</v>
      </c>
      <c r="L205">
        <v>11</v>
      </c>
    </row>
    <row r="206" spans="1:12">
      <c r="A206" s="3" t="s">
        <v>215</v>
      </c>
      <c r="B206">
        <v>6</v>
      </c>
      <c r="C206">
        <v>6</v>
      </c>
      <c r="D206">
        <v>7</v>
      </c>
      <c r="E206">
        <v>6</v>
      </c>
      <c r="F206">
        <v>7</v>
      </c>
      <c r="G206">
        <v>6</v>
      </c>
      <c r="H206">
        <v>6</v>
      </c>
      <c r="I206">
        <v>6</v>
      </c>
      <c r="J206">
        <v>7</v>
      </c>
      <c r="K206">
        <v>6</v>
      </c>
      <c r="L206">
        <v>6</v>
      </c>
    </row>
    <row r="207" spans="1:12">
      <c r="A207" s="3" t="s">
        <v>216</v>
      </c>
      <c r="B207">
        <v>991</v>
      </c>
      <c r="C207">
        <v>983</v>
      </c>
      <c r="D207">
        <v>947</v>
      </c>
      <c r="E207">
        <v>991</v>
      </c>
      <c r="F207">
        <v>990</v>
      </c>
      <c r="G207">
        <v>1008</v>
      </c>
      <c r="H207">
        <v>1032</v>
      </c>
      <c r="I207">
        <v>1048</v>
      </c>
      <c r="J207">
        <v>970</v>
      </c>
      <c r="K207">
        <v>980</v>
      </c>
      <c r="L207">
        <v>1017</v>
      </c>
    </row>
    <row r="208" spans="1:12">
      <c r="A208" s="3" t="s">
        <v>217</v>
      </c>
      <c r="B208">
        <v>91</v>
      </c>
      <c r="C208">
        <v>84</v>
      </c>
      <c r="D208">
        <v>76</v>
      </c>
      <c r="E208">
        <v>82</v>
      </c>
      <c r="F208">
        <v>82</v>
      </c>
      <c r="G208">
        <v>86</v>
      </c>
      <c r="H208">
        <v>89</v>
      </c>
      <c r="I208">
        <v>88</v>
      </c>
      <c r="J208">
        <v>106</v>
      </c>
      <c r="K208">
        <v>78</v>
      </c>
      <c r="L208">
        <v>79</v>
      </c>
    </row>
    <row r="209" spans="1:12">
      <c r="A209" s="3" t="s">
        <v>218</v>
      </c>
      <c r="B209">
        <v>900</v>
      </c>
      <c r="C209">
        <v>899</v>
      </c>
      <c r="D209">
        <v>871</v>
      </c>
      <c r="E209">
        <v>909</v>
      </c>
      <c r="F209">
        <v>908</v>
      </c>
      <c r="G209">
        <v>922</v>
      </c>
      <c r="H209">
        <v>943</v>
      </c>
      <c r="I209">
        <v>960</v>
      </c>
      <c r="J209">
        <v>864</v>
      </c>
      <c r="K209">
        <v>902</v>
      </c>
      <c r="L209">
        <v>938</v>
      </c>
    </row>
    <row r="210" spans="1:12">
      <c r="A210" s="3" t="s">
        <v>219</v>
      </c>
      <c r="B210">
        <v>232</v>
      </c>
      <c r="C210">
        <v>239</v>
      </c>
      <c r="D210">
        <v>214</v>
      </c>
      <c r="E210">
        <v>199</v>
      </c>
      <c r="F210">
        <v>205</v>
      </c>
      <c r="G210">
        <v>202</v>
      </c>
      <c r="H210">
        <v>200</v>
      </c>
      <c r="I210">
        <v>198</v>
      </c>
      <c r="J210">
        <v>191</v>
      </c>
      <c r="K210">
        <v>216</v>
      </c>
      <c r="L210">
        <v>220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232</v>
      </c>
      <c r="C212">
        <v>239</v>
      </c>
      <c r="D212">
        <v>214</v>
      </c>
      <c r="E212">
        <v>199</v>
      </c>
      <c r="F212">
        <v>205</v>
      </c>
      <c r="G212">
        <v>202</v>
      </c>
      <c r="H212">
        <v>200</v>
      </c>
      <c r="I212">
        <v>198</v>
      </c>
      <c r="J212">
        <v>191</v>
      </c>
      <c r="K212">
        <v>216</v>
      </c>
      <c r="L212">
        <v>220</v>
      </c>
    </row>
    <row r="213" spans="1:12">
      <c r="A213" s="3" t="s">
        <v>222</v>
      </c>
      <c r="B213">
        <v>2164</v>
      </c>
      <c r="C213">
        <v>1861</v>
      </c>
      <c r="D213">
        <v>1720</v>
      </c>
      <c r="E213">
        <v>1680</v>
      </c>
      <c r="F213">
        <v>1650</v>
      </c>
      <c r="G213">
        <v>1665</v>
      </c>
      <c r="H213">
        <v>1680</v>
      </c>
      <c r="I213">
        <v>1702</v>
      </c>
      <c r="J213">
        <v>1668</v>
      </c>
      <c r="K213">
        <v>1758</v>
      </c>
      <c r="L213">
        <v>1794</v>
      </c>
    </row>
    <row r="214" spans="1:12">
      <c r="A214" s="3" t="s">
        <v>223</v>
      </c>
      <c r="B214">
        <v>627</v>
      </c>
      <c r="C214">
        <v>577</v>
      </c>
      <c r="D214">
        <v>556</v>
      </c>
      <c r="E214">
        <v>540</v>
      </c>
      <c r="F214">
        <v>534</v>
      </c>
      <c r="G214">
        <v>540</v>
      </c>
      <c r="H214">
        <v>547</v>
      </c>
      <c r="I214">
        <v>530</v>
      </c>
      <c r="J214">
        <v>467</v>
      </c>
      <c r="K214">
        <v>522</v>
      </c>
      <c r="L214">
        <v>537</v>
      </c>
    </row>
    <row r="215" spans="1:12">
      <c r="A215" s="3" t="s">
        <v>224</v>
      </c>
      <c r="B215">
        <v>1477</v>
      </c>
      <c r="C215">
        <v>1241</v>
      </c>
      <c r="D215">
        <v>1124</v>
      </c>
      <c r="E215">
        <v>1102</v>
      </c>
      <c r="F215">
        <v>1082</v>
      </c>
      <c r="G215">
        <v>1092</v>
      </c>
      <c r="H215">
        <v>1104</v>
      </c>
      <c r="I215">
        <v>1140</v>
      </c>
      <c r="J215">
        <v>1166</v>
      </c>
      <c r="K215">
        <v>1210</v>
      </c>
      <c r="L215">
        <v>1230</v>
      </c>
    </row>
    <row r="216" spans="1:12">
      <c r="A216" s="3" t="s">
        <v>225</v>
      </c>
      <c r="B216">
        <v>18</v>
      </c>
      <c r="C216">
        <v>16</v>
      </c>
      <c r="D216">
        <v>16</v>
      </c>
      <c r="E216">
        <v>18</v>
      </c>
      <c r="F216">
        <v>19</v>
      </c>
      <c r="G216">
        <v>18</v>
      </c>
      <c r="H216">
        <v>18</v>
      </c>
      <c r="I216">
        <v>19</v>
      </c>
      <c r="J216">
        <v>21</v>
      </c>
      <c r="K216">
        <v>16</v>
      </c>
      <c r="L216">
        <v>17</v>
      </c>
    </row>
    <row r="217" spans="1:12">
      <c r="A217" s="3" t="s">
        <v>226</v>
      </c>
      <c r="B217">
        <v>42</v>
      </c>
      <c r="C217">
        <v>27</v>
      </c>
      <c r="D217">
        <v>24</v>
      </c>
      <c r="E217">
        <v>20</v>
      </c>
      <c r="F217">
        <v>15</v>
      </c>
      <c r="G217">
        <v>15</v>
      </c>
      <c r="H217">
        <v>11</v>
      </c>
      <c r="I217">
        <v>13</v>
      </c>
      <c r="J217">
        <v>14</v>
      </c>
      <c r="K217">
        <v>10</v>
      </c>
      <c r="L217">
        <v>10</v>
      </c>
    </row>
    <row r="218" spans="1:12">
      <c r="A218" s="3" t="s">
        <v>227</v>
      </c>
      <c r="B218">
        <v>14394</v>
      </c>
      <c r="C218">
        <v>14145</v>
      </c>
      <c r="D218">
        <v>13673</v>
      </c>
      <c r="E218">
        <v>13540</v>
      </c>
      <c r="F218">
        <v>13342</v>
      </c>
      <c r="G218">
        <v>13811</v>
      </c>
      <c r="H218">
        <v>13987</v>
      </c>
      <c r="I218">
        <v>13976</v>
      </c>
      <c r="J218">
        <v>14439</v>
      </c>
      <c r="K218">
        <v>14503</v>
      </c>
      <c r="L218">
        <v>14470</v>
      </c>
    </row>
    <row r="219" spans="1:12">
      <c r="A219" s="3" t="s">
        <v>228</v>
      </c>
      <c r="B219">
        <v>6440</v>
      </c>
      <c r="C219">
        <v>6267</v>
      </c>
      <c r="D219">
        <v>6027</v>
      </c>
      <c r="E219">
        <v>5962</v>
      </c>
      <c r="F219">
        <v>5814</v>
      </c>
      <c r="G219">
        <v>6006</v>
      </c>
      <c r="H219">
        <v>5966</v>
      </c>
      <c r="I219">
        <v>5951</v>
      </c>
      <c r="J219">
        <v>6080</v>
      </c>
      <c r="K219">
        <v>6361</v>
      </c>
      <c r="L219">
        <v>6364</v>
      </c>
    </row>
    <row r="220" spans="1:12">
      <c r="A220" s="3" t="s">
        <v>229</v>
      </c>
      <c r="B220">
        <v>713</v>
      </c>
      <c r="C220">
        <v>697</v>
      </c>
      <c r="D220">
        <v>605</v>
      </c>
      <c r="E220">
        <v>589</v>
      </c>
      <c r="F220">
        <v>510</v>
      </c>
      <c r="G220">
        <v>501</v>
      </c>
      <c r="H220">
        <v>489</v>
      </c>
      <c r="I220">
        <v>481</v>
      </c>
      <c r="J220">
        <v>470</v>
      </c>
      <c r="K220">
        <v>527</v>
      </c>
      <c r="L220">
        <v>486</v>
      </c>
    </row>
    <row r="221" spans="1:12">
      <c r="A221" s="3" t="s">
        <v>230</v>
      </c>
      <c r="B221">
        <v>7241</v>
      </c>
      <c r="C221">
        <v>7181</v>
      </c>
      <c r="D221">
        <v>7041</v>
      </c>
      <c r="E221">
        <v>6989</v>
      </c>
      <c r="F221">
        <v>7018</v>
      </c>
      <c r="G221">
        <v>7304</v>
      </c>
      <c r="H221">
        <v>7532</v>
      </c>
      <c r="I221">
        <v>7544</v>
      </c>
      <c r="J221">
        <v>7889</v>
      </c>
      <c r="K221">
        <v>7615</v>
      </c>
      <c r="L221">
        <v>7620</v>
      </c>
    </row>
    <row r="222" spans="1:12">
      <c r="A222" s="4" t="s">
        <v>231</v>
      </c>
      <c r="B222">
        <v>372</v>
      </c>
      <c r="C222">
        <v>339</v>
      </c>
      <c r="D222">
        <v>337</v>
      </c>
      <c r="E222">
        <v>330</v>
      </c>
      <c r="F222">
        <v>293</v>
      </c>
      <c r="G222">
        <v>297</v>
      </c>
      <c r="H222">
        <v>275</v>
      </c>
      <c r="I222">
        <v>284</v>
      </c>
      <c r="J222">
        <v>306</v>
      </c>
      <c r="K222">
        <v>329</v>
      </c>
      <c r="L222">
        <v>301</v>
      </c>
    </row>
    <row r="223" spans="1:12">
      <c r="A223" s="4" t="s">
        <v>232</v>
      </c>
      <c r="B223">
        <v>210</v>
      </c>
      <c r="C223">
        <v>197</v>
      </c>
      <c r="D223">
        <v>204</v>
      </c>
      <c r="E223">
        <v>224</v>
      </c>
      <c r="F223">
        <v>212</v>
      </c>
      <c r="G223">
        <v>219</v>
      </c>
      <c r="H223">
        <v>223</v>
      </c>
      <c r="I223">
        <v>235</v>
      </c>
      <c r="J223">
        <v>258</v>
      </c>
      <c r="K223">
        <v>255</v>
      </c>
      <c r="L223">
        <v>234</v>
      </c>
    </row>
    <row r="224" spans="1:12">
      <c r="A224" s="4" t="s">
        <v>233</v>
      </c>
      <c r="B224">
        <v>162</v>
      </c>
      <c r="C224">
        <v>142</v>
      </c>
      <c r="D224">
        <v>133</v>
      </c>
      <c r="E224">
        <v>106</v>
      </c>
      <c r="F224">
        <v>81</v>
      </c>
      <c r="G224">
        <v>78</v>
      </c>
      <c r="H224">
        <v>52</v>
      </c>
      <c r="I224">
        <v>49</v>
      </c>
      <c r="J224">
        <v>48</v>
      </c>
      <c r="K224">
        <v>74</v>
      </c>
      <c r="L224">
        <v>67</v>
      </c>
    </row>
    <row r="225" spans="1:12">
      <c r="A225" s="4" t="s">
        <v>234</v>
      </c>
      <c r="B225">
        <v>376</v>
      </c>
      <c r="C225">
        <v>302</v>
      </c>
      <c r="D225">
        <v>275</v>
      </c>
      <c r="E225">
        <v>255</v>
      </c>
      <c r="F225">
        <v>238</v>
      </c>
      <c r="G225">
        <v>206</v>
      </c>
      <c r="H225">
        <v>219</v>
      </c>
      <c r="I225">
        <v>221</v>
      </c>
      <c r="J225">
        <v>216</v>
      </c>
      <c r="K225">
        <v>263</v>
      </c>
      <c r="L225">
        <v>249</v>
      </c>
    </row>
    <row r="226" spans="1:12">
      <c r="A226" s="4" t="s">
        <v>235</v>
      </c>
      <c r="B226">
        <v>365</v>
      </c>
      <c r="C226">
        <v>294</v>
      </c>
      <c r="D226">
        <v>268</v>
      </c>
      <c r="E226">
        <v>249</v>
      </c>
      <c r="F226">
        <v>232</v>
      </c>
      <c r="G226">
        <v>198</v>
      </c>
      <c r="H226">
        <v>211</v>
      </c>
      <c r="I226">
        <v>214</v>
      </c>
      <c r="J226">
        <v>207</v>
      </c>
      <c r="K226">
        <v>250</v>
      </c>
      <c r="L226">
        <v>237</v>
      </c>
    </row>
    <row r="227" spans="1:12">
      <c r="A227" s="4" t="s">
        <v>236</v>
      </c>
      <c r="B227">
        <v>11</v>
      </c>
      <c r="C227">
        <v>8</v>
      </c>
      <c r="D227">
        <v>7</v>
      </c>
      <c r="E227">
        <v>6</v>
      </c>
      <c r="F227">
        <v>6</v>
      </c>
      <c r="G227">
        <v>8</v>
      </c>
      <c r="H227">
        <v>8</v>
      </c>
      <c r="I227">
        <v>7</v>
      </c>
      <c r="J227">
        <v>9</v>
      </c>
      <c r="K227">
        <v>13</v>
      </c>
      <c r="L227">
        <v>12</v>
      </c>
    </row>
    <row r="228" spans="1:12">
      <c r="A228" s="4" t="s">
        <v>237</v>
      </c>
      <c r="B228">
        <v>194</v>
      </c>
      <c r="C228">
        <v>204</v>
      </c>
      <c r="D228">
        <v>194</v>
      </c>
      <c r="E228">
        <v>202</v>
      </c>
      <c r="F228">
        <v>195</v>
      </c>
      <c r="G228">
        <v>189</v>
      </c>
      <c r="H228">
        <v>209</v>
      </c>
      <c r="I228">
        <v>227</v>
      </c>
      <c r="J228">
        <v>199</v>
      </c>
      <c r="K228">
        <v>233</v>
      </c>
      <c r="L228">
        <v>226</v>
      </c>
    </row>
    <row r="229" spans="1:12">
      <c r="A229" s="4" t="s">
        <v>238</v>
      </c>
      <c r="B229">
        <v>128</v>
      </c>
      <c r="C229">
        <v>132</v>
      </c>
      <c r="D229">
        <v>125</v>
      </c>
      <c r="E229">
        <v>131</v>
      </c>
      <c r="F229">
        <v>135</v>
      </c>
      <c r="G229">
        <v>126</v>
      </c>
      <c r="H229">
        <v>143</v>
      </c>
      <c r="I229">
        <v>158</v>
      </c>
      <c r="J229">
        <v>137</v>
      </c>
      <c r="K229">
        <v>154</v>
      </c>
      <c r="L229">
        <v>157</v>
      </c>
    </row>
    <row r="230" spans="1:12">
      <c r="A230" s="4" t="s">
        <v>239</v>
      </c>
      <c r="B230">
        <v>66</v>
      </c>
      <c r="C230">
        <v>72</v>
      </c>
      <c r="D230">
        <v>69</v>
      </c>
      <c r="E230">
        <v>71</v>
      </c>
      <c r="F230">
        <v>60</v>
      </c>
      <c r="G230">
        <v>63</v>
      </c>
      <c r="H230">
        <v>66</v>
      </c>
      <c r="I230">
        <v>69</v>
      </c>
      <c r="J230">
        <v>62</v>
      </c>
      <c r="K230">
        <v>79</v>
      </c>
      <c r="L230">
        <v>69</v>
      </c>
    </row>
    <row r="231" spans="1:12">
      <c r="A231" s="4" t="s">
        <v>240</v>
      </c>
      <c r="B231">
        <v>283</v>
      </c>
      <c r="C231">
        <v>251</v>
      </c>
      <c r="D231">
        <v>242</v>
      </c>
      <c r="E231">
        <v>251</v>
      </c>
      <c r="F231">
        <v>239</v>
      </c>
      <c r="G231">
        <v>223</v>
      </c>
      <c r="H231">
        <v>222</v>
      </c>
      <c r="I231">
        <v>210</v>
      </c>
      <c r="J231">
        <v>215</v>
      </c>
      <c r="K231">
        <v>198</v>
      </c>
      <c r="L231">
        <v>209</v>
      </c>
    </row>
    <row r="232" spans="1:12">
      <c r="A232" s="4" t="s">
        <v>241</v>
      </c>
      <c r="B232">
        <v>132</v>
      </c>
      <c r="C232">
        <v>115</v>
      </c>
      <c r="D232">
        <v>119</v>
      </c>
      <c r="E232">
        <v>130</v>
      </c>
      <c r="F232">
        <v>134</v>
      </c>
      <c r="G232">
        <v>136</v>
      </c>
      <c r="H232">
        <v>162</v>
      </c>
      <c r="I232">
        <v>161</v>
      </c>
      <c r="J232">
        <v>174</v>
      </c>
      <c r="K232">
        <v>80</v>
      </c>
      <c r="L232">
        <v>86</v>
      </c>
    </row>
    <row r="233" spans="1:12">
      <c r="A233" s="4" t="s">
        <v>242</v>
      </c>
      <c r="B233">
        <v>28</v>
      </c>
      <c r="C233">
        <v>24</v>
      </c>
      <c r="D233">
        <v>26</v>
      </c>
      <c r="E233">
        <v>17</v>
      </c>
      <c r="F233">
        <v>15</v>
      </c>
      <c r="G233">
        <v>10</v>
      </c>
      <c r="H233">
        <v>3</v>
      </c>
      <c r="I233">
        <v>3</v>
      </c>
      <c r="J233">
        <v>6</v>
      </c>
      <c r="K233">
        <v>23</v>
      </c>
      <c r="L233">
        <v>18</v>
      </c>
    </row>
    <row r="234" spans="1:12">
      <c r="A234" s="4" t="s">
        <v>243</v>
      </c>
      <c r="B234">
        <v>9</v>
      </c>
      <c r="C234">
        <v>8</v>
      </c>
      <c r="D234">
        <v>7</v>
      </c>
      <c r="E234">
        <v>11</v>
      </c>
      <c r="F234">
        <v>7</v>
      </c>
      <c r="G234">
        <v>7</v>
      </c>
      <c r="H234">
        <v>5</v>
      </c>
      <c r="I234">
        <v>3</v>
      </c>
      <c r="J234">
        <v>2</v>
      </c>
      <c r="K234">
        <v>3</v>
      </c>
      <c r="L234">
        <v>4</v>
      </c>
    </row>
    <row r="235" spans="1:12">
      <c r="A235" s="4" t="s">
        <v>244</v>
      </c>
      <c r="B235">
        <v>114</v>
      </c>
      <c r="C235">
        <v>104</v>
      </c>
      <c r="D235">
        <v>90</v>
      </c>
      <c r="E235">
        <v>93</v>
      </c>
      <c r="F235">
        <v>83</v>
      </c>
      <c r="G235">
        <v>70</v>
      </c>
      <c r="H235">
        <v>52</v>
      </c>
      <c r="I235">
        <v>43</v>
      </c>
      <c r="J235">
        <v>33</v>
      </c>
      <c r="K235">
        <v>92</v>
      </c>
      <c r="L235">
        <v>101</v>
      </c>
    </row>
    <row r="236" spans="1:12">
      <c r="A236" s="4" t="s">
        <v>245</v>
      </c>
      <c r="B236">
        <v>1058</v>
      </c>
      <c r="C236">
        <v>967</v>
      </c>
      <c r="D236">
        <v>874</v>
      </c>
      <c r="E236">
        <v>778</v>
      </c>
      <c r="F236">
        <v>684</v>
      </c>
      <c r="G236">
        <v>649</v>
      </c>
      <c r="H236">
        <v>620</v>
      </c>
      <c r="I236">
        <v>570</v>
      </c>
      <c r="J236">
        <v>554</v>
      </c>
      <c r="K236">
        <v>567</v>
      </c>
      <c r="L236">
        <v>550</v>
      </c>
    </row>
    <row r="237" spans="1:12">
      <c r="A237" s="4" t="s">
        <v>246</v>
      </c>
      <c r="B237">
        <v>1058</v>
      </c>
      <c r="C237">
        <v>967</v>
      </c>
      <c r="D237">
        <v>874</v>
      </c>
      <c r="E237">
        <v>778</v>
      </c>
      <c r="F237">
        <v>684</v>
      </c>
      <c r="G237">
        <v>649</v>
      </c>
      <c r="H237">
        <v>620</v>
      </c>
      <c r="I237">
        <v>570</v>
      </c>
      <c r="J237">
        <v>554</v>
      </c>
      <c r="K237">
        <v>567</v>
      </c>
      <c r="L237">
        <v>550</v>
      </c>
    </row>
    <row r="238" spans="1:12">
      <c r="A238" s="4" t="s">
        <v>247</v>
      </c>
      <c r="B238">
        <v>287</v>
      </c>
      <c r="C238">
        <v>274</v>
      </c>
      <c r="D238">
        <v>245</v>
      </c>
      <c r="E238">
        <v>250</v>
      </c>
      <c r="F238">
        <v>260</v>
      </c>
      <c r="G238">
        <v>265</v>
      </c>
      <c r="H238">
        <v>270</v>
      </c>
      <c r="I238">
        <v>271</v>
      </c>
      <c r="J238">
        <v>276</v>
      </c>
      <c r="K238">
        <v>115</v>
      </c>
      <c r="L238">
        <v>107</v>
      </c>
    </row>
    <row r="239" spans="1:12">
      <c r="A239" s="4" t="s">
        <v>248</v>
      </c>
      <c r="B239">
        <v>232</v>
      </c>
      <c r="C239">
        <v>245</v>
      </c>
      <c r="D239">
        <v>241</v>
      </c>
      <c r="E239">
        <v>241</v>
      </c>
      <c r="F239">
        <v>254</v>
      </c>
      <c r="G239">
        <v>255</v>
      </c>
      <c r="H239">
        <v>261</v>
      </c>
      <c r="I239">
        <v>265</v>
      </c>
      <c r="J239">
        <v>264</v>
      </c>
      <c r="K239">
        <v>106</v>
      </c>
      <c r="L239">
        <v>98</v>
      </c>
    </row>
    <row r="240" spans="1:12">
      <c r="A240" s="4" t="s">
        <v>249</v>
      </c>
      <c r="B240">
        <v>55</v>
      </c>
      <c r="C240">
        <v>29</v>
      </c>
      <c r="D240">
        <v>4</v>
      </c>
      <c r="E240">
        <v>9</v>
      </c>
      <c r="F240">
        <v>6</v>
      </c>
      <c r="G240">
        <v>10</v>
      </c>
      <c r="H240">
        <v>9</v>
      </c>
      <c r="I240">
        <v>6</v>
      </c>
      <c r="J240">
        <v>12</v>
      </c>
      <c r="K240">
        <v>9</v>
      </c>
      <c r="L240">
        <v>9</v>
      </c>
    </row>
    <row r="241" spans="1:12">
      <c r="A241" s="5" t="s">
        <v>250</v>
      </c>
      <c r="B241">
        <v>69</v>
      </c>
      <c r="C241">
        <v>58</v>
      </c>
      <c r="D241">
        <v>55</v>
      </c>
      <c r="E241">
        <v>55</v>
      </c>
      <c r="F241">
        <v>57</v>
      </c>
      <c r="G241">
        <v>77</v>
      </c>
      <c r="H241">
        <v>72</v>
      </c>
      <c r="I241">
        <v>69</v>
      </c>
      <c r="J241">
        <v>64</v>
      </c>
      <c r="K241">
        <v>95</v>
      </c>
      <c r="L241">
        <v>98</v>
      </c>
    </row>
    <row r="242" spans="1:12">
      <c r="A242" s="5" t="s">
        <v>251</v>
      </c>
      <c r="B242">
        <v>2</v>
      </c>
      <c r="C242">
        <v>2</v>
      </c>
      <c r="D242">
        <v>2</v>
      </c>
      <c r="E242">
        <v>5</v>
      </c>
      <c r="F242">
        <v>5</v>
      </c>
      <c r="G242">
        <v>4</v>
      </c>
      <c r="H242">
        <v>4</v>
      </c>
      <c r="I242">
        <v>4</v>
      </c>
      <c r="J242">
        <v>4</v>
      </c>
      <c r="K242">
        <v>5</v>
      </c>
      <c r="L242">
        <v>4</v>
      </c>
    </row>
    <row r="243" spans="1:12">
      <c r="A243" s="5" t="s">
        <v>252</v>
      </c>
      <c r="B243">
        <v>12</v>
      </c>
      <c r="C243">
        <v>25</v>
      </c>
      <c r="D243">
        <v>29</v>
      </c>
      <c r="E243">
        <v>24</v>
      </c>
      <c r="F243">
        <v>29</v>
      </c>
      <c r="G243">
        <v>46</v>
      </c>
      <c r="H243">
        <v>43</v>
      </c>
      <c r="I243">
        <v>40</v>
      </c>
      <c r="J243">
        <v>39</v>
      </c>
      <c r="K243">
        <v>41</v>
      </c>
      <c r="L243">
        <v>44</v>
      </c>
    </row>
    <row r="244" spans="1:12">
      <c r="A244" s="5" t="s">
        <v>253</v>
      </c>
      <c r="B244">
        <v>3</v>
      </c>
      <c r="C244">
        <v>10</v>
      </c>
      <c r="D244">
        <v>8</v>
      </c>
      <c r="E244">
        <v>11</v>
      </c>
      <c r="F244">
        <v>10</v>
      </c>
      <c r="G244">
        <v>11</v>
      </c>
      <c r="H244">
        <v>9</v>
      </c>
      <c r="I244">
        <v>9</v>
      </c>
      <c r="J244">
        <v>9</v>
      </c>
      <c r="K244">
        <v>9</v>
      </c>
      <c r="L244">
        <v>8</v>
      </c>
    </row>
    <row r="245" spans="1:12">
      <c r="A245" s="5" t="s">
        <v>254</v>
      </c>
      <c r="B245">
        <v>52</v>
      </c>
      <c r="C245">
        <v>21</v>
      </c>
      <c r="D245">
        <v>16</v>
      </c>
      <c r="E245">
        <v>15</v>
      </c>
      <c r="F245">
        <v>13</v>
      </c>
      <c r="G245">
        <v>16</v>
      </c>
      <c r="H245">
        <v>16</v>
      </c>
      <c r="I245">
        <v>16</v>
      </c>
      <c r="J245">
        <v>12</v>
      </c>
      <c r="K245">
        <v>40</v>
      </c>
      <c r="L245">
        <v>42</v>
      </c>
    </row>
    <row r="246" spans="1:12">
      <c r="A246" s="5" t="s">
        <v>255</v>
      </c>
      <c r="B246">
        <v>23</v>
      </c>
      <c r="C246">
        <v>24</v>
      </c>
      <c r="D246">
        <v>18</v>
      </c>
      <c r="E246">
        <v>16</v>
      </c>
      <c r="F246">
        <v>17</v>
      </c>
      <c r="G246">
        <v>13</v>
      </c>
      <c r="H246">
        <v>12</v>
      </c>
      <c r="I246">
        <v>13</v>
      </c>
      <c r="J246">
        <v>12</v>
      </c>
      <c r="K246">
        <v>9</v>
      </c>
      <c r="L246">
        <v>10</v>
      </c>
    </row>
    <row r="247" spans="1:12">
      <c r="A247" s="5" t="s">
        <v>256</v>
      </c>
      <c r="B247">
        <v>22</v>
      </c>
      <c r="C247">
        <v>23</v>
      </c>
      <c r="D247">
        <v>18</v>
      </c>
      <c r="E247">
        <v>16</v>
      </c>
      <c r="F247">
        <v>17</v>
      </c>
      <c r="G247">
        <v>13</v>
      </c>
      <c r="H247">
        <v>12</v>
      </c>
      <c r="I247">
        <v>13</v>
      </c>
      <c r="J247">
        <v>12</v>
      </c>
      <c r="K247">
        <v>7</v>
      </c>
      <c r="L247">
        <v>8</v>
      </c>
    </row>
    <row r="248" spans="1:12">
      <c r="A248" s="5" t="s">
        <v>257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2845</v>
      </c>
      <c r="C250">
        <v>2877</v>
      </c>
      <c r="D250">
        <v>2725</v>
      </c>
      <c r="E250">
        <v>2614</v>
      </c>
      <c r="F250">
        <v>2508</v>
      </c>
      <c r="G250">
        <v>2495</v>
      </c>
      <c r="H250">
        <v>2504</v>
      </c>
      <c r="I250">
        <v>2482</v>
      </c>
      <c r="J250">
        <v>2515</v>
      </c>
      <c r="K250">
        <v>2561</v>
      </c>
      <c r="L250">
        <v>2501</v>
      </c>
    </row>
    <row r="251" spans="1:12">
      <c r="A251" s="5" t="s">
        <v>260</v>
      </c>
      <c r="B251">
        <v>194</v>
      </c>
      <c r="C251">
        <v>197</v>
      </c>
      <c r="D251">
        <v>198</v>
      </c>
      <c r="E251">
        <v>198</v>
      </c>
      <c r="F251">
        <v>198</v>
      </c>
      <c r="G251">
        <v>201</v>
      </c>
      <c r="H251">
        <v>210</v>
      </c>
      <c r="I251">
        <v>211</v>
      </c>
      <c r="J251">
        <v>226</v>
      </c>
      <c r="K251">
        <v>233</v>
      </c>
      <c r="L251">
        <v>248</v>
      </c>
    </row>
    <row r="252" spans="1:12">
      <c r="A252" s="5" t="s">
        <v>261</v>
      </c>
      <c r="B252">
        <v>2645</v>
      </c>
      <c r="C252">
        <v>2676</v>
      </c>
      <c r="D252">
        <v>2523</v>
      </c>
      <c r="E252">
        <v>2412</v>
      </c>
      <c r="F252">
        <v>2308</v>
      </c>
      <c r="G252">
        <v>2289</v>
      </c>
      <c r="H252">
        <v>2288</v>
      </c>
      <c r="I252">
        <v>2266</v>
      </c>
      <c r="J252">
        <v>2287</v>
      </c>
      <c r="K252">
        <v>2310</v>
      </c>
      <c r="L252">
        <v>2237</v>
      </c>
    </row>
    <row r="253" spans="1:12">
      <c r="A253" s="5" t="s">
        <v>262</v>
      </c>
      <c r="B253">
        <v>6</v>
      </c>
      <c r="C253">
        <v>4</v>
      </c>
      <c r="D253">
        <v>4</v>
      </c>
      <c r="E253">
        <v>4</v>
      </c>
      <c r="F253">
        <v>2</v>
      </c>
      <c r="G253">
        <v>5</v>
      </c>
      <c r="H253">
        <v>6</v>
      </c>
      <c r="I253">
        <v>5</v>
      </c>
      <c r="J253">
        <v>2</v>
      </c>
      <c r="K253">
        <v>18</v>
      </c>
      <c r="L253">
        <v>16</v>
      </c>
    </row>
    <row r="254" spans="1:12">
      <c r="A254" s="6" t="s">
        <v>263</v>
      </c>
      <c r="B254">
        <v>7044</v>
      </c>
      <c r="C254">
        <v>6570</v>
      </c>
      <c r="D254">
        <v>6044</v>
      </c>
      <c r="E254">
        <v>5593</v>
      </c>
      <c r="F254">
        <v>5045</v>
      </c>
      <c r="G254">
        <v>4699</v>
      </c>
      <c r="H254">
        <v>4843</v>
      </c>
      <c r="I254">
        <v>4723</v>
      </c>
      <c r="J254">
        <v>4762</v>
      </c>
      <c r="K254">
        <v>4854</v>
      </c>
      <c r="L254">
        <v>5031</v>
      </c>
    </row>
    <row r="255" spans="1:12">
      <c r="A255" s="6" t="s">
        <v>264</v>
      </c>
      <c r="B255">
        <v>50</v>
      </c>
      <c r="C255">
        <v>40</v>
      </c>
      <c r="D255">
        <v>39</v>
      </c>
      <c r="E255">
        <v>39</v>
      </c>
      <c r="F255">
        <v>43</v>
      </c>
      <c r="G255">
        <v>48</v>
      </c>
      <c r="H255">
        <v>44</v>
      </c>
      <c r="I255">
        <v>49</v>
      </c>
      <c r="J255">
        <v>40</v>
      </c>
      <c r="K255">
        <v>49</v>
      </c>
      <c r="L255">
        <v>56</v>
      </c>
    </row>
    <row r="256" spans="1:12">
      <c r="A256" s="6" t="s">
        <v>265</v>
      </c>
      <c r="B256">
        <v>3808</v>
      </c>
      <c r="C256">
        <v>3645</v>
      </c>
      <c r="D256">
        <v>3471</v>
      </c>
      <c r="E256">
        <v>3348</v>
      </c>
      <c r="F256">
        <v>3103</v>
      </c>
      <c r="G256">
        <v>2860</v>
      </c>
      <c r="H256">
        <v>2713</v>
      </c>
      <c r="I256">
        <v>2551</v>
      </c>
      <c r="J256">
        <v>2512</v>
      </c>
      <c r="K256">
        <v>2518</v>
      </c>
      <c r="L256">
        <v>2495</v>
      </c>
    </row>
    <row r="257" spans="1:12">
      <c r="A257" s="6" t="s">
        <v>266</v>
      </c>
      <c r="B257">
        <v>3186</v>
      </c>
      <c r="C257">
        <v>2885</v>
      </c>
      <c r="D257">
        <v>2534</v>
      </c>
      <c r="E257">
        <v>2206</v>
      </c>
      <c r="F257">
        <v>1899</v>
      </c>
      <c r="G257">
        <v>1791</v>
      </c>
      <c r="H257">
        <v>2086</v>
      </c>
      <c r="I257">
        <v>2123</v>
      </c>
      <c r="J257">
        <v>2210</v>
      </c>
      <c r="K257">
        <v>2287</v>
      </c>
      <c r="L257">
        <v>2480</v>
      </c>
    </row>
    <row r="258" spans="1:12">
      <c r="A258" s="7" t="s">
        <v>267</v>
      </c>
      <c r="B258">
        <v>6919</v>
      </c>
      <c r="C258">
        <v>6704</v>
      </c>
      <c r="D258">
        <v>6458</v>
      </c>
      <c r="E258">
        <v>6328</v>
      </c>
      <c r="F258">
        <v>6227</v>
      </c>
      <c r="G258">
        <v>6885</v>
      </c>
      <c r="H258">
        <v>6778</v>
      </c>
      <c r="I258">
        <v>6912</v>
      </c>
      <c r="J258">
        <v>6843</v>
      </c>
      <c r="K258">
        <v>6882</v>
      </c>
      <c r="L258">
        <v>6998</v>
      </c>
    </row>
    <row r="259" spans="1:12">
      <c r="A259" s="7" t="s">
        <v>268</v>
      </c>
      <c r="B259">
        <v>4054</v>
      </c>
      <c r="C259">
        <v>3864</v>
      </c>
      <c r="D259">
        <v>3717</v>
      </c>
      <c r="E259">
        <v>3731</v>
      </c>
      <c r="F259">
        <v>3711</v>
      </c>
      <c r="G259">
        <v>4429</v>
      </c>
      <c r="H259">
        <v>4373</v>
      </c>
      <c r="I259">
        <v>4570</v>
      </c>
      <c r="J259">
        <v>4524</v>
      </c>
      <c r="K259">
        <v>4446</v>
      </c>
      <c r="L259">
        <v>4580</v>
      </c>
    </row>
    <row r="260" spans="1:12">
      <c r="A260" s="7" t="s">
        <v>269</v>
      </c>
      <c r="B260">
        <v>2865</v>
      </c>
      <c r="C260">
        <v>2840</v>
      </c>
      <c r="D260">
        <v>2741</v>
      </c>
      <c r="E260">
        <v>2597</v>
      </c>
      <c r="F260">
        <v>2516</v>
      </c>
      <c r="G260">
        <v>2456</v>
      </c>
      <c r="H260">
        <v>2405</v>
      </c>
      <c r="I260">
        <v>2342</v>
      </c>
      <c r="J260">
        <v>2319</v>
      </c>
      <c r="K260">
        <v>2436</v>
      </c>
      <c r="L260">
        <v>2418</v>
      </c>
    </row>
    <row r="261" spans="1:12">
      <c r="A261" s="7" t="s">
        <v>270</v>
      </c>
      <c r="B261">
        <v>760</v>
      </c>
      <c r="C261">
        <v>631</v>
      </c>
      <c r="D261">
        <v>570</v>
      </c>
      <c r="E261">
        <v>556</v>
      </c>
      <c r="F261">
        <v>462</v>
      </c>
      <c r="G261">
        <v>447</v>
      </c>
      <c r="H261">
        <v>432</v>
      </c>
      <c r="I261">
        <v>423</v>
      </c>
      <c r="J261">
        <v>479</v>
      </c>
      <c r="K261">
        <v>453</v>
      </c>
      <c r="L261">
        <v>443</v>
      </c>
    </row>
    <row r="262" spans="1:12">
      <c r="A262" s="7" t="s">
        <v>271</v>
      </c>
      <c r="B262">
        <v>88</v>
      </c>
      <c r="C262">
        <v>70</v>
      </c>
      <c r="D262">
        <v>65</v>
      </c>
      <c r="E262">
        <v>66</v>
      </c>
      <c r="F262">
        <v>4</v>
      </c>
      <c r="G262">
        <v>6</v>
      </c>
      <c r="H262">
        <v>3</v>
      </c>
      <c r="I262">
        <v>3</v>
      </c>
      <c r="J262">
        <v>1</v>
      </c>
      <c r="K262">
        <v>0</v>
      </c>
      <c r="L262">
        <v>0</v>
      </c>
    </row>
    <row r="263" spans="1:12">
      <c r="A263" s="7" t="s">
        <v>272</v>
      </c>
      <c r="B263">
        <v>672</v>
      </c>
      <c r="C263">
        <v>561</v>
      </c>
      <c r="D263">
        <v>505</v>
      </c>
      <c r="E263">
        <v>490</v>
      </c>
      <c r="F263">
        <v>458</v>
      </c>
      <c r="G263">
        <v>441</v>
      </c>
      <c r="H263">
        <v>429</v>
      </c>
      <c r="I263">
        <v>420</v>
      </c>
      <c r="J263">
        <v>478</v>
      </c>
      <c r="K263">
        <v>453</v>
      </c>
      <c r="L263">
        <v>443</v>
      </c>
    </row>
    <row r="264" spans="1:12">
      <c r="A264" s="7" t="s">
        <v>273</v>
      </c>
      <c r="B264">
        <v>4772</v>
      </c>
      <c r="C264">
        <v>4627</v>
      </c>
      <c r="D264">
        <v>4469</v>
      </c>
      <c r="E264">
        <v>4449</v>
      </c>
      <c r="F264">
        <v>4454</v>
      </c>
      <c r="G264">
        <v>4798</v>
      </c>
      <c r="H264">
        <v>4922</v>
      </c>
      <c r="I264">
        <v>5240</v>
      </c>
      <c r="J264">
        <v>5471</v>
      </c>
      <c r="K264">
        <v>5620</v>
      </c>
      <c r="L264">
        <v>5884</v>
      </c>
    </row>
    <row r="265" spans="1:12">
      <c r="A265" s="7" t="s">
        <v>274</v>
      </c>
      <c r="B265">
        <v>4361</v>
      </c>
      <c r="C265">
        <v>4176</v>
      </c>
      <c r="D265">
        <v>4004</v>
      </c>
      <c r="E265">
        <v>3961</v>
      </c>
      <c r="F265">
        <v>3978</v>
      </c>
      <c r="G265">
        <v>4318</v>
      </c>
      <c r="H265">
        <v>4501</v>
      </c>
      <c r="I265">
        <v>4820</v>
      </c>
      <c r="J265">
        <v>5030</v>
      </c>
      <c r="K265">
        <v>5167</v>
      </c>
      <c r="L265">
        <v>5428</v>
      </c>
    </row>
    <row r="266" spans="1:12">
      <c r="A266" s="7" t="s">
        <v>275</v>
      </c>
      <c r="B266">
        <v>411</v>
      </c>
      <c r="C266">
        <v>451</v>
      </c>
      <c r="D266">
        <v>465</v>
      </c>
      <c r="E266">
        <v>488</v>
      </c>
      <c r="F266">
        <v>476</v>
      </c>
      <c r="G266">
        <v>480</v>
      </c>
      <c r="H266">
        <v>421</v>
      </c>
      <c r="I266">
        <v>420</v>
      </c>
      <c r="J266">
        <v>441</v>
      </c>
      <c r="K266">
        <v>453</v>
      </c>
      <c r="L266">
        <v>456</v>
      </c>
    </row>
    <row r="267" spans="1:12">
      <c r="A267" s="7" t="s">
        <v>276</v>
      </c>
      <c r="B267">
        <v>267</v>
      </c>
      <c r="C267">
        <v>262</v>
      </c>
      <c r="D267">
        <v>237</v>
      </c>
      <c r="E267">
        <v>249</v>
      </c>
      <c r="F267">
        <v>224</v>
      </c>
      <c r="G267">
        <v>208</v>
      </c>
      <c r="H267">
        <v>213</v>
      </c>
      <c r="I267">
        <v>225</v>
      </c>
      <c r="J267">
        <v>652</v>
      </c>
      <c r="K267">
        <v>654</v>
      </c>
      <c r="L267">
        <v>615</v>
      </c>
    </row>
    <row r="268" spans="1:12">
      <c r="A268" s="7" t="s">
        <v>277</v>
      </c>
      <c r="B268">
        <v>180</v>
      </c>
      <c r="C268">
        <v>175</v>
      </c>
      <c r="D268">
        <v>154</v>
      </c>
      <c r="E268">
        <v>156</v>
      </c>
      <c r="F268">
        <v>145</v>
      </c>
      <c r="G268">
        <v>146</v>
      </c>
      <c r="H268">
        <v>151</v>
      </c>
      <c r="I268">
        <v>165</v>
      </c>
      <c r="J268">
        <v>155</v>
      </c>
      <c r="K268">
        <v>166</v>
      </c>
      <c r="L268">
        <v>147</v>
      </c>
    </row>
    <row r="269" spans="1:12">
      <c r="A269" s="7" t="s">
        <v>278</v>
      </c>
      <c r="B269">
        <v>87</v>
      </c>
      <c r="C269">
        <v>87</v>
      </c>
      <c r="D269">
        <v>83</v>
      </c>
      <c r="E269">
        <v>93</v>
      </c>
      <c r="F269">
        <v>79</v>
      </c>
      <c r="G269">
        <v>62</v>
      </c>
      <c r="H269">
        <v>62</v>
      </c>
      <c r="I269">
        <v>60</v>
      </c>
      <c r="J269">
        <v>497</v>
      </c>
      <c r="K269">
        <v>488</v>
      </c>
      <c r="L269">
        <v>468</v>
      </c>
    </row>
    <row r="270" spans="1:12">
      <c r="A270" s="7" t="s">
        <v>279</v>
      </c>
      <c r="B270">
        <v>1873</v>
      </c>
      <c r="C270">
        <v>1802</v>
      </c>
      <c r="D270">
        <v>1667</v>
      </c>
      <c r="E270">
        <v>1561</v>
      </c>
      <c r="F270">
        <v>1452</v>
      </c>
      <c r="G270">
        <v>1238</v>
      </c>
      <c r="H270">
        <v>1231</v>
      </c>
      <c r="I270">
        <v>1348</v>
      </c>
      <c r="J270">
        <v>1342</v>
      </c>
      <c r="K270">
        <v>1380</v>
      </c>
      <c r="L270">
        <v>1410</v>
      </c>
    </row>
    <row r="271" spans="1:12">
      <c r="A271" s="7" t="s">
        <v>280</v>
      </c>
      <c r="B271">
        <v>1756</v>
      </c>
      <c r="C271">
        <v>1681</v>
      </c>
      <c r="D271">
        <v>1550</v>
      </c>
      <c r="E271">
        <v>1442</v>
      </c>
      <c r="F271">
        <v>1328</v>
      </c>
      <c r="G271">
        <v>1117</v>
      </c>
      <c r="H271">
        <v>1103</v>
      </c>
      <c r="I271">
        <v>1227</v>
      </c>
      <c r="J271">
        <v>1224</v>
      </c>
      <c r="K271">
        <v>1256</v>
      </c>
      <c r="L271">
        <v>1284</v>
      </c>
    </row>
    <row r="272" spans="1:12">
      <c r="A272" s="7" t="s">
        <v>281</v>
      </c>
      <c r="B272">
        <v>117</v>
      </c>
      <c r="C272">
        <v>121</v>
      </c>
      <c r="D272">
        <v>117</v>
      </c>
      <c r="E272">
        <v>119</v>
      </c>
      <c r="F272">
        <v>124</v>
      </c>
      <c r="G272">
        <v>121</v>
      </c>
      <c r="H272">
        <v>128</v>
      </c>
      <c r="I272">
        <v>121</v>
      </c>
      <c r="J272">
        <v>118</v>
      </c>
      <c r="K272">
        <v>124</v>
      </c>
      <c r="L272">
        <v>126</v>
      </c>
    </row>
    <row r="273" spans="1:12">
      <c r="A273" s="7" t="s">
        <v>282</v>
      </c>
      <c r="B273">
        <v>2632</v>
      </c>
      <c r="C273">
        <v>2398</v>
      </c>
      <c r="D273">
        <v>2111</v>
      </c>
      <c r="E273">
        <v>1831</v>
      </c>
      <c r="F273">
        <v>1528</v>
      </c>
      <c r="G273">
        <v>1342</v>
      </c>
      <c r="H273">
        <v>1495</v>
      </c>
      <c r="I273">
        <v>1651</v>
      </c>
      <c r="J273">
        <v>1660</v>
      </c>
      <c r="K273">
        <v>1570</v>
      </c>
      <c r="L273">
        <v>1629</v>
      </c>
    </row>
    <row r="274" spans="1:12">
      <c r="A274" s="7" t="s">
        <v>283</v>
      </c>
      <c r="B274">
        <v>69</v>
      </c>
      <c r="C274">
        <v>77</v>
      </c>
      <c r="D274">
        <v>54</v>
      </c>
      <c r="E274">
        <v>41</v>
      </c>
      <c r="F274">
        <v>36</v>
      </c>
      <c r="G274">
        <v>33</v>
      </c>
      <c r="H274">
        <v>44</v>
      </c>
      <c r="I274">
        <v>48</v>
      </c>
      <c r="J274">
        <v>94</v>
      </c>
      <c r="K274">
        <v>20</v>
      </c>
      <c r="L274">
        <v>21</v>
      </c>
    </row>
    <row r="275" spans="1:12">
      <c r="A275" s="7" t="s">
        <v>284</v>
      </c>
      <c r="B275">
        <v>531</v>
      </c>
      <c r="C275">
        <v>490</v>
      </c>
      <c r="D275">
        <v>438</v>
      </c>
      <c r="E275">
        <v>391</v>
      </c>
      <c r="F275">
        <v>341</v>
      </c>
      <c r="G275">
        <v>316</v>
      </c>
      <c r="H275">
        <v>342</v>
      </c>
      <c r="I275">
        <v>365</v>
      </c>
      <c r="J275">
        <v>358</v>
      </c>
      <c r="K275">
        <v>406</v>
      </c>
      <c r="L275">
        <v>429</v>
      </c>
    </row>
    <row r="276" spans="1:12">
      <c r="A276" s="7" t="s">
        <v>285</v>
      </c>
      <c r="B276">
        <v>273</v>
      </c>
      <c r="C276">
        <v>242</v>
      </c>
      <c r="D276">
        <v>183</v>
      </c>
      <c r="E276">
        <v>168</v>
      </c>
      <c r="F276">
        <v>146</v>
      </c>
      <c r="G276">
        <v>136</v>
      </c>
      <c r="H276">
        <v>176</v>
      </c>
      <c r="I276">
        <v>196</v>
      </c>
      <c r="J276">
        <v>186</v>
      </c>
      <c r="K276">
        <v>166</v>
      </c>
      <c r="L276">
        <v>177</v>
      </c>
    </row>
    <row r="277" spans="1:12">
      <c r="A277" s="7" t="s">
        <v>286</v>
      </c>
      <c r="B277">
        <v>1759</v>
      </c>
      <c r="C277">
        <v>1589</v>
      </c>
      <c r="D277">
        <v>1436</v>
      </c>
      <c r="E277">
        <v>1231</v>
      </c>
      <c r="F277">
        <v>1005</v>
      </c>
      <c r="G277">
        <v>857</v>
      </c>
      <c r="H277">
        <v>933</v>
      </c>
      <c r="I277">
        <v>1042</v>
      </c>
      <c r="J277">
        <v>1022</v>
      </c>
      <c r="K277">
        <v>978</v>
      </c>
      <c r="L277">
        <v>1002</v>
      </c>
    </row>
    <row r="278" spans="1:12">
      <c r="A278" s="7" t="s">
        <v>287</v>
      </c>
      <c r="B278">
        <v>448</v>
      </c>
      <c r="C278">
        <v>450</v>
      </c>
      <c r="D278">
        <v>425</v>
      </c>
      <c r="E278">
        <v>412</v>
      </c>
      <c r="F278">
        <v>377</v>
      </c>
      <c r="G278">
        <v>355</v>
      </c>
      <c r="H278">
        <v>340</v>
      </c>
      <c r="I278">
        <v>314</v>
      </c>
      <c r="J278">
        <v>296</v>
      </c>
      <c r="K278">
        <v>303</v>
      </c>
      <c r="L278">
        <v>293</v>
      </c>
    </row>
    <row r="279" spans="1:12">
      <c r="A279" s="7" t="s">
        <v>288</v>
      </c>
      <c r="B279">
        <v>448</v>
      </c>
      <c r="C279">
        <v>450</v>
      </c>
      <c r="D279">
        <v>425</v>
      </c>
      <c r="E279">
        <v>412</v>
      </c>
      <c r="F279">
        <v>377</v>
      </c>
      <c r="G279">
        <v>355</v>
      </c>
      <c r="H279">
        <v>340</v>
      </c>
      <c r="I279">
        <v>314</v>
      </c>
      <c r="J279">
        <v>296</v>
      </c>
      <c r="K279">
        <v>303</v>
      </c>
      <c r="L279">
        <v>293</v>
      </c>
    </row>
    <row r="280" spans="1:12">
      <c r="A280" s="7" t="s">
        <v>289</v>
      </c>
      <c r="B280">
        <v>1516</v>
      </c>
      <c r="C280">
        <v>1546</v>
      </c>
      <c r="D280">
        <v>1527</v>
      </c>
      <c r="E280">
        <v>1484</v>
      </c>
      <c r="F280">
        <v>1409</v>
      </c>
      <c r="G280">
        <v>1442</v>
      </c>
      <c r="H280">
        <v>1482</v>
      </c>
      <c r="I280">
        <v>1473</v>
      </c>
      <c r="J280">
        <v>1578</v>
      </c>
      <c r="K280">
        <v>1565</v>
      </c>
      <c r="L280">
        <v>1594</v>
      </c>
    </row>
    <row r="281" spans="1:12">
      <c r="A281" s="7" t="s">
        <v>290</v>
      </c>
      <c r="B281">
        <v>511</v>
      </c>
      <c r="C281">
        <v>504</v>
      </c>
      <c r="D281">
        <v>503</v>
      </c>
      <c r="E281">
        <v>503</v>
      </c>
      <c r="F281">
        <v>473</v>
      </c>
      <c r="G281">
        <v>495</v>
      </c>
      <c r="H281">
        <v>493</v>
      </c>
      <c r="I281">
        <v>474</v>
      </c>
      <c r="J281">
        <v>477</v>
      </c>
      <c r="K281">
        <v>477</v>
      </c>
      <c r="L281">
        <v>508</v>
      </c>
    </row>
    <row r="282" spans="1:12">
      <c r="A282" s="7" t="s">
        <v>291</v>
      </c>
      <c r="B282">
        <v>342</v>
      </c>
      <c r="C282">
        <v>328</v>
      </c>
      <c r="D282">
        <v>321</v>
      </c>
      <c r="E282">
        <v>326</v>
      </c>
      <c r="F282">
        <v>305</v>
      </c>
      <c r="G282">
        <v>310</v>
      </c>
      <c r="H282">
        <v>319</v>
      </c>
      <c r="I282">
        <v>311</v>
      </c>
      <c r="J282">
        <v>349</v>
      </c>
      <c r="K282">
        <v>391</v>
      </c>
      <c r="L282">
        <v>433</v>
      </c>
    </row>
    <row r="283" spans="1:12">
      <c r="A283" s="7" t="s">
        <v>292</v>
      </c>
      <c r="B283">
        <v>660</v>
      </c>
      <c r="C283">
        <v>712</v>
      </c>
      <c r="D283">
        <v>703</v>
      </c>
      <c r="E283">
        <v>655</v>
      </c>
      <c r="F283">
        <v>630</v>
      </c>
      <c r="G283">
        <v>637</v>
      </c>
      <c r="H283">
        <v>670</v>
      </c>
      <c r="I283">
        <v>686</v>
      </c>
      <c r="J283">
        <v>725</v>
      </c>
      <c r="K283">
        <v>695</v>
      </c>
      <c r="L283">
        <v>652</v>
      </c>
    </row>
    <row r="284" spans="1:12">
      <c r="A284" s="7" t="s">
        <v>293</v>
      </c>
      <c r="B284">
        <v>3</v>
      </c>
      <c r="C284">
        <v>2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2</v>
      </c>
      <c r="J284">
        <v>27</v>
      </c>
      <c r="K284">
        <v>2</v>
      </c>
      <c r="L284">
        <v>1</v>
      </c>
    </row>
    <row r="285" spans="1:12">
      <c r="A285" s="7" t="s">
        <v>294</v>
      </c>
      <c r="B285">
        <v>223</v>
      </c>
      <c r="C285">
        <v>209</v>
      </c>
      <c r="D285">
        <v>198</v>
      </c>
      <c r="E285">
        <v>192</v>
      </c>
      <c r="F285">
        <v>178</v>
      </c>
      <c r="G285">
        <v>183</v>
      </c>
      <c r="H285">
        <v>194</v>
      </c>
      <c r="I285">
        <v>184</v>
      </c>
      <c r="J285">
        <v>203</v>
      </c>
      <c r="K285">
        <v>197</v>
      </c>
      <c r="L285">
        <v>206</v>
      </c>
    </row>
    <row r="286" spans="1:12">
      <c r="A286" s="7" t="s">
        <v>295</v>
      </c>
      <c r="B286">
        <v>130</v>
      </c>
      <c r="C286">
        <v>114</v>
      </c>
      <c r="D286">
        <v>111</v>
      </c>
      <c r="E286">
        <v>105</v>
      </c>
      <c r="F286">
        <v>96</v>
      </c>
      <c r="G286">
        <v>95</v>
      </c>
      <c r="H286">
        <v>112</v>
      </c>
      <c r="I286">
        <v>101</v>
      </c>
      <c r="J286">
        <v>108</v>
      </c>
      <c r="K286">
        <v>89</v>
      </c>
      <c r="L286">
        <v>87</v>
      </c>
    </row>
    <row r="287" spans="1:12">
      <c r="A287" s="7" t="s">
        <v>296</v>
      </c>
      <c r="B287">
        <v>62</v>
      </c>
      <c r="C287">
        <v>61</v>
      </c>
      <c r="D287">
        <v>62</v>
      </c>
      <c r="E287">
        <v>72</v>
      </c>
      <c r="F287">
        <v>72</v>
      </c>
      <c r="G287">
        <v>75</v>
      </c>
      <c r="H287">
        <v>76</v>
      </c>
      <c r="I287">
        <v>79</v>
      </c>
      <c r="J287">
        <v>80</v>
      </c>
      <c r="K287">
        <v>35</v>
      </c>
      <c r="L287">
        <v>38</v>
      </c>
    </row>
    <row r="288" spans="1:12">
      <c r="A288" s="7" t="s">
        <v>297</v>
      </c>
      <c r="B288">
        <v>31</v>
      </c>
      <c r="C288">
        <v>34</v>
      </c>
      <c r="D288">
        <v>25</v>
      </c>
      <c r="E288">
        <v>15</v>
      </c>
      <c r="F288">
        <v>10</v>
      </c>
      <c r="G288">
        <v>13</v>
      </c>
      <c r="H288">
        <v>6</v>
      </c>
      <c r="I288">
        <v>4</v>
      </c>
      <c r="J288">
        <v>15</v>
      </c>
      <c r="K288">
        <v>73</v>
      </c>
      <c r="L288">
        <v>81</v>
      </c>
    </row>
    <row r="289" spans="1:12">
      <c r="A289" s="7" t="s">
        <v>298</v>
      </c>
      <c r="B289">
        <v>1211</v>
      </c>
      <c r="C289">
        <v>1166</v>
      </c>
      <c r="D289">
        <v>1099</v>
      </c>
      <c r="E289">
        <v>1049</v>
      </c>
      <c r="F289">
        <v>942</v>
      </c>
      <c r="G289">
        <v>917</v>
      </c>
      <c r="H289">
        <v>905</v>
      </c>
      <c r="I289">
        <v>865</v>
      </c>
      <c r="J289">
        <v>860</v>
      </c>
      <c r="K289">
        <v>852</v>
      </c>
      <c r="L289">
        <v>852</v>
      </c>
    </row>
    <row r="290" spans="1:12">
      <c r="A290" s="7" t="s">
        <v>299</v>
      </c>
      <c r="B290">
        <v>704</v>
      </c>
      <c r="C290">
        <v>688</v>
      </c>
      <c r="D290">
        <v>655</v>
      </c>
      <c r="E290">
        <v>618</v>
      </c>
      <c r="F290">
        <v>575</v>
      </c>
      <c r="G290">
        <v>556</v>
      </c>
      <c r="H290">
        <v>535</v>
      </c>
      <c r="I290">
        <v>521</v>
      </c>
      <c r="J290">
        <v>527</v>
      </c>
      <c r="K290">
        <v>515</v>
      </c>
      <c r="L290">
        <v>517</v>
      </c>
    </row>
    <row r="291" spans="1:12">
      <c r="A291" s="7" t="s">
        <v>300</v>
      </c>
      <c r="B291">
        <v>507</v>
      </c>
      <c r="C291">
        <v>478</v>
      </c>
      <c r="D291">
        <v>444</v>
      </c>
      <c r="E291">
        <v>431</v>
      </c>
      <c r="F291">
        <v>367</v>
      </c>
      <c r="G291">
        <v>361</v>
      </c>
      <c r="H291">
        <v>370</v>
      </c>
      <c r="I291">
        <v>344</v>
      </c>
      <c r="J291">
        <v>333</v>
      </c>
      <c r="K291">
        <v>337</v>
      </c>
      <c r="L291">
        <v>335</v>
      </c>
    </row>
    <row r="292" spans="1:12">
      <c r="A292" s="7" t="s">
        <v>301</v>
      </c>
      <c r="B292">
        <v>177</v>
      </c>
      <c r="C292">
        <v>163</v>
      </c>
      <c r="D292">
        <v>147</v>
      </c>
      <c r="E292">
        <v>149</v>
      </c>
      <c r="F292">
        <v>150</v>
      </c>
      <c r="G292">
        <v>152</v>
      </c>
      <c r="H292">
        <v>139</v>
      </c>
      <c r="I292">
        <v>138</v>
      </c>
      <c r="J292">
        <v>135</v>
      </c>
      <c r="K292">
        <v>143</v>
      </c>
      <c r="L292">
        <v>152</v>
      </c>
    </row>
    <row r="293" spans="1:12">
      <c r="A293" s="7" t="s">
        <v>302</v>
      </c>
      <c r="B293">
        <v>124</v>
      </c>
      <c r="C293">
        <v>121</v>
      </c>
      <c r="D293">
        <v>104</v>
      </c>
      <c r="E293">
        <v>107</v>
      </c>
      <c r="F293">
        <v>112</v>
      </c>
      <c r="G293">
        <v>115</v>
      </c>
      <c r="H293">
        <v>103</v>
      </c>
      <c r="I293">
        <v>106</v>
      </c>
      <c r="J293">
        <v>97</v>
      </c>
      <c r="K293">
        <v>105</v>
      </c>
      <c r="L293">
        <v>113</v>
      </c>
    </row>
    <row r="294" spans="1:12">
      <c r="A294" s="7" t="s">
        <v>303</v>
      </c>
      <c r="B294">
        <v>11</v>
      </c>
      <c r="C294">
        <v>7</v>
      </c>
      <c r="D294">
        <v>8</v>
      </c>
      <c r="E294">
        <v>7</v>
      </c>
      <c r="F294">
        <v>6</v>
      </c>
      <c r="G294">
        <v>6</v>
      </c>
      <c r="H294">
        <v>6</v>
      </c>
      <c r="I294">
        <v>4</v>
      </c>
      <c r="J294">
        <v>4</v>
      </c>
      <c r="K294">
        <v>2</v>
      </c>
      <c r="L294">
        <v>2</v>
      </c>
    </row>
    <row r="295" spans="1:12">
      <c r="A295" s="7" t="s">
        <v>304</v>
      </c>
      <c r="B295">
        <v>42</v>
      </c>
      <c r="C295">
        <v>35</v>
      </c>
      <c r="D295">
        <v>35</v>
      </c>
      <c r="E295">
        <v>35</v>
      </c>
      <c r="F295">
        <v>32</v>
      </c>
      <c r="G295">
        <v>31</v>
      </c>
      <c r="H295">
        <v>30</v>
      </c>
      <c r="I295">
        <v>28</v>
      </c>
      <c r="J295">
        <v>34</v>
      </c>
      <c r="K295">
        <v>36</v>
      </c>
      <c r="L295">
        <v>37</v>
      </c>
    </row>
    <row r="296" spans="1:12">
      <c r="A296" s="7" t="s">
        <v>305</v>
      </c>
      <c r="B296">
        <v>2151</v>
      </c>
      <c r="C296">
        <v>1938</v>
      </c>
      <c r="D296">
        <v>1740</v>
      </c>
      <c r="E296">
        <v>1610</v>
      </c>
      <c r="F296">
        <v>1510</v>
      </c>
      <c r="G296">
        <v>1485</v>
      </c>
      <c r="H296">
        <v>1415</v>
      </c>
      <c r="I296">
        <v>1370</v>
      </c>
      <c r="J296">
        <v>1391</v>
      </c>
      <c r="K296">
        <v>1105</v>
      </c>
      <c r="L296">
        <v>1095</v>
      </c>
    </row>
    <row r="297" spans="1:12">
      <c r="A297" s="7" t="s">
        <v>306</v>
      </c>
      <c r="B297">
        <v>130</v>
      </c>
      <c r="C297">
        <v>75</v>
      </c>
      <c r="D297">
        <v>45</v>
      </c>
      <c r="E297">
        <v>33</v>
      </c>
      <c r="F297">
        <v>28</v>
      </c>
      <c r="G297">
        <v>26</v>
      </c>
      <c r="H297">
        <v>26</v>
      </c>
      <c r="I297">
        <v>18</v>
      </c>
      <c r="J297">
        <v>22</v>
      </c>
      <c r="K297">
        <v>21</v>
      </c>
      <c r="L297">
        <v>24</v>
      </c>
    </row>
    <row r="298" spans="1:12">
      <c r="A298" s="7" t="s">
        <v>307</v>
      </c>
      <c r="B298">
        <v>1636</v>
      </c>
      <c r="C298">
        <v>1509</v>
      </c>
      <c r="D298">
        <v>1369</v>
      </c>
      <c r="E298">
        <v>1280</v>
      </c>
      <c r="F298">
        <v>1193</v>
      </c>
      <c r="G298">
        <v>1180</v>
      </c>
      <c r="H298">
        <v>1119</v>
      </c>
      <c r="I298">
        <v>1076</v>
      </c>
      <c r="J298">
        <v>1104</v>
      </c>
      <c r="K298">
        <v>1074</v>
      </c>
      <c r="L298">
        <v>1060</v>
      </c>
    </row>
    <row r="299" spans="1:12">
      <c r="A299" s="7" t="s">
        <v>308</v>
      </c>
      <c r="B299">
        <v>385</v>
      </c>
      <c r="C299">
        <v>354</v>
      </c>
      <c r="D299">
        <v>326</v>
      </c>
      <c r="E299">
        <v>297</v>
      </c>
      <c r="F299">
        <v>289</v>
      </c>
      <c r="G299">
        <v>279</v>
      </c>
      <c r="H299">
        <v>270</v>
      </c>
      <c r="I299">
        <v>276</v>
      </c>
      <c r="J299">
        <v>265</v>
      </c>
      <c r="K299">
        <v>10</v>
      </c>
      <c r="L299">
        <v>11</v>
      </c>
    </row>
    <row r="300" spans="1:12">
      <c r="A300" s="7" t="s">
        <v>309</v>
      </c>
      <c r="B300">
        <v>4807</v>
      </c>
      <c r="C300">
        <v>4834</v>
      </c>
      <c r="D300">
        <v>4675</v>
      </c>
      <c r="E300">
        <v>4476</v>
      </c>
      <c r="F300">
        <v>4065</v>
      </c>
      <c r="G300">
        <v>3588</v>
      </c>
      <c r="H300">
        <v>3255</v>
      </c>
      <c r="I300">
        <v>3302</v>
      </c>
      <c r="J300">
        <v>2906</v>
      </c>
      <c r="K300">
        <v>2646</v>
      </c>
      <c r="L300">
        <v>2597</v>
      </c>
    </row>
    <row r="301" spans="1:12">
      <c r="A301" s="7" t="s">
        <v>310</v>
      </c>
      <c r="B301">
        <v>396</v>
      </c>
      <c r="C301">
        <v>367</v>
      </c>
      <c r="D301">
        <v>358</v>
      </c>
      <c r="E301">
        <v>310</v>
      </c>
      <c r="F301">
        <v>251</v>
      </c>
      <c r="G301">
        <v>242</v>
      </c>
      <c r="H301">
        <v>276</v>
      </c>
      <c r="I301">
        <v>305</v>
      </c>
      <c r="J301">
        <v>325</v>
      </c>
      <c r="K301">
        <v>387</v>
      </c>
      <c r="L301">
        <v>387</v>
      </c>
    </row>
    <row r="302" spans="1:12">
      <c r="A302" s="7" t="s">
        <v>311</v>
      </c>
      <c r="B302">
        <v>16</v>
      </c>
      <c r="C302">
        <v>15</v>
      </c>
      <c r="D302">
        <v>7</v>
      </c>
      <c r="E302">
        <v>9</v>
      </c>
      <c r="F302">
        <v>9</v>
      </c>
      <c r="G302">
        <v>5</v>
      </c>
      <c r="H302">
        <v>7</v>
      </c>
      <c r="I302">
        <v>6</v>
      </c>
      <c r="J302">
        <v>8</v>
      </c>
      <c r="K302">
        <v>8</v>
      </c>
      <c r="L302">
        <v>9</v>
      </c>
    </row>
    <row r="303" spans="1:12">
      <c r="A303" s="7" t="s">
        <v>312</v>
      </c>
      <c r="B303">
        <v>285</v>
      </c>
      <c r="C303">
        <v>258</v>
      </c>
      <c r="D303">
        <v>238</v>
      </c>
      <c r="E303">
        <v>222</v>
      </c>
      <c r="F303">
        <v>193</v>
      </c>
      <c r="G303">
        <v>167</v>
      </c>
      <c r="H303">
        <v>162</v>
      </c>
      <c r="I303">
        <v>172</v>
      </c>
      <c r="J303">
        <v>168</v>
      </c>
      <c r="K303">
        <v>167</v>
      </c>
      <c r="L303">
        <v>157</v>
      </c>
    </row>
    <row r="304" spans="1:12">
      <c r="A304" s="7" t="s">
        <v>313</v>
      </c>
      <c r="B304">
        <v>4110</v>
      </c>
      <c r="C304">
        <v>4194</v>
      </c>
      <c r="D304">
        <v>4072</v>
      </c>
      <c r="E304">
        <v>3935</v>
      </c>
      <c r="F304">
        <v>3612</v>
      </c>
      <c r="G304">
        <v>3174</v>
      </c>
      <c r="H304">
        <v>2810</v>
      </c>
      <c r="I304">
        <v>2819</v>
      </c>
      <c r="J304">
        <v>2405</v>
      </c>
      <c r="K304">
        <v>2084</v>
      </c>
      <c r="L304">
        <v>2044</v>
      </c>
    </row>
    <row r="305" spans="1:12">
      <c r="A305" s="8" t="s">
        <v>314</v>
      </c>
      <c r="B305">
        <v>4043</v>
      </c>
      <c r="C305">
        <v>3890</v>
      </c>
      <c r="D305">
        <v>3528</v>
      </c>
      <c r="E305">
        <v>3271</v>
      </c>
      <c r="F305">
        <v>2919</v>
      </c>
      <c r="G305">
        <v>2679</v>
      </c>
      <c r="H305">
        <v>2840</v>
      </c>
      <c r="I305">
        <v>2879</v>
      </c>
      <c r="J305">
        <v>2815</v>
      </c>
      <c r="K305">
        <v>2721</v>
      </c>
      <c r="L305">
        <v>2550</v>
      </c>
    </row>
    <row r="306" spans="1:12">
      <c r="A306" s="8" t="s">
        <v>315</v>
      </c>
      <c r="B306">
        <v>237</v>
      </c>
      <c r="C306">
        <v>248</v>
      </c>
      <c r="D306">
        <v>259</v>
      </c>
      <c r="E306">
        <v>263</v>
      </c>
      <c r="F306">
        <v>270</v>
      </c>
      <c r="G306">
        <v>274</v>
      </c>
      <c r="H306">
        <v>279</v>
      </c>
      <c r="I306">
        <v>299</v>
      </c>
      <c r="J306">
        <v>327</v>
      </c>
      <c r="K306">
        <v>316</v>
      </c>
      <c r="L306">
        <v>315</v>
      </c>
    </row>
    <row r="307" spans="1:12">
      <c r="A307" s="8" t="s">
        <v>316</v>
      </c>
      <c r="B307">
        <v>95</v>
      </c>
      <c r="C307">
        <v>94</v>
      </c>
      <c r="D307">
        <v>112</v>
      </c>
      <c r="E307">
        <v>94</v>
      </c>
      <c r="F307">
        <v>90</v>
      </c>
      <c r="G307">
        <v>74</v>
      </c>
      <c r="H307">
        <v>98</v>
      </c>
      <c r="I307">
        <v>110</v>
      </c>
      <c r="J307">
        <v>127</v>
      </c>
      <c r="K307">
        <v>108</v>
      </c>
      <c r="L307">
        <v>112</v>
      </c>
    </row>
    <row r="308" spans="1:12">
      <c r="A308" s="8" t="s">
        <v>317</v>
      </c>
      <c r="B308">
        <v>457</v>
      </c>
      <c r="C308">
        <v>441</v>
      </c>
      <c r="D308">
        <v>392</v>
      </c>
      <c r="E308">
        <v>367</v>
      </c>
      <c r="F308">
        <v>360</v>
      </c>
      <c r="G308">
        <v>364</v>
      </c>
      <c r="H308">
        <v>404</v>
      </c>
      <c r="I308">
        <v>417</v>
      </c>
      <c r="J308">
        <v>407</v>
      </c>
      <c r="K308">
        <v>516</v>
      </c>
      <c r="L308">
        <v>517</v>
      </c>
    </row>
    <row r="309" spans="1:12">
      <c r="A309" s="8" t="s">
        <v>318</v>
      </c>
      <c r="B309">
        <v>109</v>
      </c>
      <c r="C309">
        <v>103</v>
      </c>
      <c r="D309">
        <v>93</v>
      </c>
      <c r="E309">
        <v>83</v>
      </c>
      <c r="F309">
        <v>89</v>
      </c>
      <c r="G309">
        <v>84</v>
      </c>
      <c r="H309">
        <v>90</v>
      </c>
      <c r="I309">
        <v>89</v>
      </c>
      <c r="J309">
        <v>84</v>
      </c>
      <c r="K309">
        <v>84</v>
      </c>
      <c r="L309">
        <v>77</v>
      </c>
    </row>
    <row r="310" spans="1:12">
      <c r="A310" s="8" t="s">
        <v>319</v>
      </c>
      <c r="B310">
        <v>3098</v>
      </c>
      <c r="C310">
        <v>2971</v>
      </c>
      <c r="D310">
        <v>2643</v>
      </c>
      <c r="E310">
        <v>2439</v>
      </c>
      <c r="F310">
        <v>2090</v>
      </c>
      <c r="G310">
        <v>1865</v>
      </c>
      <c r="H310">
        <v>1955</v>
      </c>
      <c r="I310">
        <v>1954</v>
      </c>
      <c r="J310">
        <v>1860</v>
      </c>
      <c r="K310">
        <v>1690</v>
      </c>
      <c r="L310">
        <v>1523</v>
      </c>
    </row>
    <row r="311" spans="1:12">
      <c r="A311" s="8" t="s">
        <v>320</v>
      </c>
      <c r="B311">
        <v>47</v>
      </c>
      <c r="C311">
        <v>33</v>
      </c>
      <c r="D311">
        <v>29</v>
      </c>
      <c r="E311">
        <v>25</v>
      </c>
      <c r="F311">
        <v>20</v>
      </c>
      <c r="G311">
        <v>18</v>
      </c>
      <c r="H311">
        <v>14</v>
      </c>
      <c r="I311">
        <v>10</v>
      </c>
      <c r="J311">
        <v>10</v>
      </c>
      <c r="K311">
        <v>7</v>
      </c>
      <c r="L311">
        <v>6</v>
      </c>
    </row>
    <row r="312" spans="1:12">
      <c r="A312" s="8" t="s">
        <v>321</v>
      </c>
      <c r="B312">
        <v>6874</v>
      </c>
      <c r="C312">
        <v>6703</v>
      </c>
      <c r="D312">
        <v>6421</v>
      </c>
      <c r="E312">
        <v>6211</v>
      </c>
      <c r="F312">
        <v>5821</v>
      </c>
      <c r="G312">
        <v>5896</v>
      </c>
      <c r="H312">
        <v>5588</v>
      </c>
      <c r="I312">
        <v>5497</v>
      </c>
      <c r="J312">
        <v>5033</v>
      </c>
      <c r="K312">
        <v>4894</v>
      </c>
      <c r="L312">
        <v>4809</v>
      </c>
    </row>
    <row r="313" spans="1:12">
      <c r="A313" s="8" t="s">
        <v>322</v>
      </c>
      <c r="B313">
        <v>40</v>
      </c>
      <c r="C313">
        <v>41</v>
      </c>
      <c r="D313">
        <v>39</v>
      </c>
      <c r="E313">
        <v>38</v>
      </c>
      <c r="F313">
        <v>39</v>
      </c>
      <c r="G313">
        <v>40</v>
      </c>
      <c r="H313">
        <v>41</v>
      </c>
      <c r="I313">
        <v>49</v>
      </c>
      <c r="J313">
        <v>53</v>
      </c>
      <c r="K313">
        <v>37</v>
      </c>
      <c r="L313">
        <v>40</v>
      </c>
    </row>
    <row r="314" spans="1:12">
      <c r="A314" s="8" t="s">
        <v>323</v>
      </c>
      <c r="B314">
        <v>3763</v>
      </c>
      <c r="C314">
        <v>3600</v>
      </c>
      <c r="D314">
        <v>3462</v>
      </c>
      <c r="E314">
        <v>3370</v>
      </c>
      <c r="F314">
        <v>3318</v>
      </c>
      <c r="G314">
        <v>3491</v>
      </c>
      <c r="H314">
        <v>3291</v>
      </c>
      <c r="I314">
        <v>3301</v>
      </c>
      <c r="J314">
        <v>3241</v>
      </c>
      <c r="K314">
        <v>3080</v>
      </c>
      <c r="L314">
        <v>3069</v>
      </c>
    </row>
    <row r="315" spans="1:12">
      <c r="A315" s="8" t="s">
        <v>324</v>
      </c>
      <c r="B315">
        <v>3071</v>
      </c>
      <c r="C315">
        <v>3062</v>
      </c>
      <c r="D315">
        <v>2920</v>
      </c>
      <c r="E315">
        <v>2803</v>
      </c>
      <c r="F315">
        <v>2464</v>
      </c>
      <c r="G315">
        <v>2365</v>
      </c>
      <c r="H315">
        <v>2256</v>
      </c>
      <c r="I315">
        <v>2147</v>
      </c>
      <c r="J315">
        <v>1739</v>
      </c>
      <c r="K315">
        <v>1777</v>
      </c>
      <c r="L315">
        <v>1700</v>
      </c>
    </row>
    <row r="316" spans="1:12">
      <c r="A316" s="8" t="s">
        <v>325</v>
      </c>
      <c r="B316">
        <v>113</v>
      </c>
      <c r="C316">
        <v>113</v>
      </c>
      <c r="D316">
        <v>113</v>
      </c>
      <c r="E316">
        <v>111</v>
      </c>
      <c r="F316">
        <v>109</v>
      </c>
      <c r="G316">
        <v>109</v>
      </c>
      <c r="H316">
        <v>106</v>
      </c>
      <c r="I316">
        <v>110</v>
      </c>
      <c r="J316">
        <v>103</v>
      </c>
      <c r="K316">
        <v>125</v>
      </c>
      <c r="L316">
        <v>136</v>
      </c>
    </row>
    <row r="317" spans="1:12">
      <c r="A317" s="8" t="s">
        <v>326</v>
      </c>
      <c r="B317">
        <v>23</v>
      </c>
      <c r="C317">
        <v>21</v>
      </c>
      <c r="D317">
        <v>22</v>
      </c>
      <c r="E317">
        <v>20</v>
      </c>
      <c r="F317">
        <v>18</v>
      </c>
      <c r="G317">
        <v>18</v>
      </c>
      <c r="H317">
        <v>18</v>
      </c>
      <c r="I317">
        <v>19</v>
      </c>
      <c r="J317">
        <v>24</v>
      </c>
      <c r="K317">
        <v>3</v>
      </c>
      <c r="L317">
        <v>4</v>
      </c>
    </row>
    <row r="318" spans="1:12">
      <c r="A318" s="8" t="s">
        <v>327</v>
      </c>
      <c r="B318">
        <v>17</v>
      </c>
      <c r="C318">
        <v>20</v>
      </c>
      <c r="D318">
        <v>18</v>
      </c>
      <c r="E318">
        <v>20</v>
      </c>
      <c r="F318">
        <v>16</v>
      </c>
      <c r="G318">
        <v>17</v>
      </c>
      <c r="H318">
        <v>14</v>
      </c>
      <c r="I318">
        <v>14</v>
      </c>
      <c r="J318">
        <v>7</v>
      </c>
      <c r="K318">
        <v>0</v>
      </c>
      <c r="L318">
        <v>2</v>
      </c>
    </row>
    <row r="319" spans="1:12">
      <c r="A319" s="8" t="s">
        <v>328</v>
      </c>
      <c r="B319">
        <v>65</v>
      </c>
      <c r="C319">
        <v>66</v>
      </c>
      <c r="D319">
        <v>66</v>
      </c>
      <c r="E319">
        <v>63</v>
      </c>
      <c r="F319">
        <v>68</v>
      </c>
      <c r="G319">
        <v>67</v>
      </c>
      <c r="H319">
        <v>64</v>
      </c>
      <c r="I319">
        <v>67</v>
      </c>
      <c r="J319">
        <v>63</v>
      </c>
      <c r="K319">
        <v>110</v>
      </c>
      <c r="L319">
        <v>114</v>
      </c>
    </row>
    <row r="320" spans="1:12">
      <c r="A320" s="8" t="s">
        <v>329</v>
      </c>
      <c r="B320">
        <v>8</v>
      </c>
      <c r="C320">
        <v>6</v>
      </c>
      <c r="D320">
        <v>7</v>
      </c>
      <c r="E320">
        <v>8</v>
      </c>
      <c r="F320">
        <v>7</v>
      </c>
      <c r="G320">
        <v>7</v>
      </c>
      <c r="H320">
        <v>10</v>
      </c>
      <c r="I320">
        <v>10</v>
      </c>
      <c r="J320">
        <v>9</v>
      </c>
      <c r="K320">
        <v>12</v>
      </c>
      <c r="L320">
        <v>16</v>
      </c>
    </row>
    <row r="321" spans="1:12">
      <c r="A321" s="8" t="s">
        <v>330</v>
      </c>
      <c r="B321">
        <v>179</v>
      </c>
      <c r="C321">
        <v>156</v>
      </c>
      <c r="D321">
        <v>136</v>
      </c>
      <c r="E321">
        <v>127</v>
      </c>
      <c r="F321">
        <v>130</v>
      </c>
      <c r="G321">
        <v>127</v>
      </c>
      <c r="H321">
        <v>123</v>
      </c>
      <c r="I321">
        <v>107</v>
      </c>
      <c r="J321">
        <v>108</v>
      </c>
      <c r="K321">
        <v>102</v>
      </c>
      <c r="L321">
        <v>91</v>
      </c>
    </row>
    <row r="322" spans="1:12">
      <c r="A322" s="8" t="s">
        <v>331</v>
      </c>
      <c r="B322">
        <v>105</v>
      </c>
      <c r="C322">
        <v>95</v>
      </c>
      <c r="D322">
        <v>92</v>
      </c>
      <c r="E322">
        <v>90</v>
      </c>
      <c r="F322">
        <v>97</v>
      </c>
      <c r="G322">
        <v>100</v>
      </c>
      <c r="H322">
        <v>103</v>
      </c>
      <c r="I322">
        <v>92</v>
      </c>
      <c r="J322">
        <v>83</v>
      </c>
      <c r="K322">
        <v>18</v>
      </c>
      <c r="L322">
        <v>22</v>
      </c>
    </row>
    <row r="323" spans="1:12">
      <c r="A323" s="8" t="s">
        <v>332</v>
      </c>
      <c r="B323">
        <v>74</v>
      </c>
      <c r="C323">
        <v>61</v>
      </c>
      <c r="D323">
        <v>44</v>
      </c>
      <c r="E323">
        <v>37</v>
      </c>
      <c r="F323">
        <v>33</v>
      </c>
      <c r="G323">
        <v>27</v>
      </c>
      <c r="H323">
        <v>20</v>
      </c>
      <c r="I323">
        <v>15</v>
      </c>
      <c r="J323">
        <v>25</v>
      </c>
      <c r="K323">
        <v>84</v>
      </c>
      <c r="L323">
        <v>69</v>
      </c>
    </row>
    <row r="324" spans="1:12">
      <c r="A324" s="9" t="s">
        <v>333</v>
      </c>
      <c r="B324">
        <v>1724</v>
      </c>
      <c r="C324">
        <v>1632</v>
      </c>
      <c r="D324">
        <v>1436</v>
      </c>
      <c r="E324">
        <v>1353</v>
      </c>
      <c r="F324">
        <v>1163</v>
      </c>
      <c r="G324">
        <v>1072</v>
      </c>
      <c r="H324">
        <v>971</v>
      </c>
      <c r="I324">
        <v>949</v>
      </c>
      <c r="J324">
        <v>971</v>
      </c>
      <c r="K324">
        <v>964</v>
      </c>
      <c r="L324">
        <v>908</v>
      </c>
    </row>
    <row r="325" spans="1:12">
      <c r="A325" s="9" t="s">
        <v>334</v>
      </c>
      <c r="B325">
        <v>1724</v>
      </c>
      <c r="C325">
        <v>1632</v>
      </c>
      <c r="D325">
        <v>1436</v>
      </c>
      <c r="E325">
        <v>1353</v>
      </c>
      <c r="F325">
        <v>1163</v>
      </c>
      <c r="G325">
        <v>1072</v>
      </c>
      <c r="H325">
        <v>971</v>
      </c>
      <c r="I325">
        <v>949</v>
      </c>
      <c r="J325">
        <v>971</v>
      </c>
      <c r="K325">
        <v>964</v>
      </c>
      <c r="L325">
        <v>908</v>
      </c>
    </row>
    <row r="326" spans="1:12">
      <c r="A326" s="9" t="s">
        <v>335</v>
      </c>
      <c r="B326">
        <v>165</v>
      </c>
      <c r="C326">
        <v>169</v>
      </c>
      <c r="D326">
        <v>180</v>
      </c>
      <c r="E326">
        <v>171</v>
      </c>
      <c r="F326">
        <v>159</v>
      </c>
      <c r="G326">
        <v>137</v>
      </c>
      <c r="H326">
        <v>123</v>
      </c>
      <c r="I326">
        <v>107</v>
      </c>
      <c r="J326">
        <v>102</v>
      </c>
      <c r="K326">
        <v>58</v>
      </c>
      <c r="L326">
        <v>59</v>
      </c>
    </row>
    <row r="327" spans="1:12">
      <c r="A327" s="9" t="s">
        <v>336</v>
      </c>
      <c r="B327">
        <v>165</v>
      </c>
      <c r="C327">
        <v>169</v>
      </c>
      <c r="D327">
        <v>180</v>
      </c>
      <c r="E327">
        <v>171</v>
      </c>
      <c r="F327">
        <v>159</v>
      </c>
      <c r="G327">
        <v>137</v>
      </c>
      <c r="H327">
        <v>123</v>
      </c>
      <c r="I327">
        <v>107</v>
      </c>
      <c r="J327">
        <v>102</v>
      </c>
      <c r="K327">
        <v>58</v>
      </c>
      <c r="L327">
        <v>59</v>
      </c>
    </row>
    <row r="328" spans="1:12">
      <c r="A328" s="9" t="s">
        <v>337</v>
      </c>
      <c r="B328">
        <v>480</v>
      </c>
      <c r="C328">
        <v>538</v>
      </c>
      <c r="D328">
        <v>540</v>
      </c>
      <c r="E328">
        <v>532</v>
      </c>
      <c r="F328">
        <v>538</v>
      </c>
      <c r="G328">
        <v>542</v>
      </c>
      <c r="H328">
        <v>550</v>
      </c>
      <c r="I328">
        <v>551</v>
      </c>
      <c r="J328">
        <v>554</v>
      </c>
      <c r="K328">
        <v>555</v>
      </c>
      <c r="L328">
        <v>557</v>
      </c>
    </row>
    <row r="329" spans="1:12">
      <c r="A329" s="9" t="s">
        <v>338</v>
      </c>
      <c r="B329">
        <v>480</v>
      </c>
      <c r="C329">
        <v>538</v>
      </c>
      <c r="D329">
        <v>540</v>
      </c>
      <c r="E329">
        <v>532</v>
      </c>
      <c r="F329">
        <v>538</v>
      </c>
      <c r="G329">
        <v>542</v>
      </c>
      <c r="H329">
        <v>550</v>
      </c>
      <c r="I329">
        <v>551</v>
      </c>
      <c r="J329">
        <v>554</v>
      </c>
      <c r="K329">
        <v>555</v>
      </c>
      <c r="L329">
        <v>557</v>
      </c>
    </row>
    <row r="330" spans="1:12">
      <c r="A330" s="9" t="s">
        <v>339</v>
      </c>
      <c r="B330">
        <v>2407</v>
      </c>
      <c r="C330">
        <v>2417</v>
      </c>
      <c r="D330">
        <v>2264</v>
      </c>
      <c r="E330">
        <v>2157</v>
      </c>
      <c r="F330">
        <v>2018</v>
      </c>
      <c r="G330">
        <v>1840</v>
      </c>
      <c r="H330">
        <v>1823</v>
      </c>
      <c r="I330">
        <v>1695</v>
      </c>
      <c r="J330">
        <v>1702</v>
      </c>
      <c r="K330">
        <v>1791</v>
      </c>
      <c r="L330">
        <v>1769</v>
      </c>
    </row>
    <row r="331" spans="1:12">
      <c r="A331" s="9" t="s">
        <v>340</v>
      </c>
      <c r="B331">
        <v>1657</v>
      </c>
      <c r="C331">
        <v>1669</v>
      </c>
      <c r="D331">
        <v>1551</v>
      </c>
      <c r="E331">
        <v>1431</v>
      </c>
      <c r="F331">
        <v>1288</v>
      </c>
      <c r="G331">
        <v>1117</v>
      </c>
      <c r="H331">
        <v>1057</v>
      </c>
      <c r="I331">
        <v>955</v>
      </c>
      <c r="J331">
        <v>911</v>
      </c>
      <c r="K331">
        <v>848</v>
      </c>
      <c r="L331">
        <v>834</v>
      </c>
    </row>
    <row r="332" spans="1:12">
      <c r="A332" s="9" t="s">
        <v>341</v>
      </c>
      <c r="B332">
        <v>750</v>
      </c>
      <c r="C332">
        <v>748</v>
      </c>
      <c r="D332">
        <v>713</v>
      </c>
      <c r="E332">
        <v>726</v>
      </c>
      <c r="F332">
        <v>730</v>
      </c>
      <c r="G332">
        <v>723</v>
      </c>
      <c r="H332">
        <v>766</v>
      </c>
      <c r="I332">
        <v>740</v>
      </c>
      <c r="J332">
        <v>791</v>
      </c>
      <c r="K332">
        <v>943</v>
      </c>
      <c r="L332">
        <v>935</v>
      </c>
    </row>
    <row r="333" spans="1:12">
      <c r="A333" s="9" t="s">
        <v>342</v>
      </c>
      <c r="B333">
        <v>1634</v>
      </c>
      <c r="C333">
        <v>1510</v>
      </c>
      <c r="D333">
        <v>1391</v>
      </c>
      <c r="E333">
        <v>1257</v>
      </c>
      <c r="F333">
        <v>1199</v>
      </c>
      <c r="G333">
        <v>1140</v>
      </c>
      <c r="H333">
        <v>1104</v>
      </c>
      <c r="I333">
        <v>1084</v>
      </c>
      <c r="J333">
        <v>1014</v>
      </c>
      <c r="K333">
        <v>1058</v>
      </c>
      <c r="L333">
        <v>1007</v>
      </c>
    </row>
    <row r="334" spans="1:12">
      <c r="A334" s="9" t="s">
        <v>343</v>
      </c>
      <c r="B334">
        <v>188</v>
      </c>
      <c r="C334">
        <v>171</v>
      </c>
      <c r="D334">
        <v>171</v>
      </c>
      <c r="E334">
        <v>168</v>
      </c>
      <c r="F334">
        <v>194</v>
      </c>
      <c r="G334">
        <v>193</v>
      </c>
      <c r="H334">
        <v>195</v>
      </c>
      <c r="I334">
        <v>193</v>
      </c>
      <c r="J334">
        <v>180</v>
      </c>
      <c r="K334">
        <v>195</v>
      </c>
      <c r="L334">
        <v>220</v>
      </c>
    </row>
    <row r="335" spans="1:12">
      <c r="A335" s="9" t="s">
        <v>344</v>
      </c>
      <c r="B335">
        <v>16</v>
      </c>
      <c r="C335">
        <v>15</v>
      </c>
      <c r="D335">
        <v>16</v>
      </c>
      <c r="E335">
        <v>16</v>
      </c>
      <c r="F335">
        <v>17</v>
      </c>
      <c r="G335">
        <v>15</v>
      </c>
      <c r="H335">
        <v>13</v>
      </c>
      <c r="I335">
        <v>12</v>
      </c>
      <c r="J335">
        <v>14</v>
      </c>
      <c r="K335">
        <v>12</v>
      </c>
      <c r="L335">
        <v>13</v>
      </c>
    </row>
    <row r="336" spans="1:12">
      <c r="A336" s="9" t="s">
        <v>345</v>
      </c>
      <c r="B336">
        <v>1430</v>
      </c>
      <c r="C336">
        <v>1324</v>
      </c>
      <c r="D336">
        <v>1204</v>
      </c>
      <c r="E336">
        <v>1073</v>
      </c>
      <c r="F336">
        <v>988</v>
      </c>
      <c r="G336">
        <v>932</v>
      </c>
      <c r="H336">
        <v>896</v>
      </c>
      <c r="I336">
        <v>879</v>
      </c>
      <c r="J336">
        <v>820</v>
      </c>
      <c r="K336">
        <v>851</v>
      </c>
      <c r="L336">
        <v>774</v>
      </c>
    </row>
    <row r="337" spans="1:12">
      <c r="A337" s="9" t="s">
        <v>346</v>
      </c>
      <c r="B337">
        <v>1601</v>
      </c>
      <c r="C337">
        <v>1770</v>
      </c>
      <c r="D337">
        <v>1721</v>
      </c>
      <c r="E337">
        <v>1638</v>
      </c>
      <c r="F337">
        <v>1525</v>
      </c>
      <c r="G337">
        <v>1449</v>
      </c>
      <c r="H337">
        <v>1437</v>
      </c>
      <c r="I337">
        <v>1396</v>
      </c>
      <c r="J337">
        <v>1382</v>
      </c>
      <c r="K337">
        <v>1110</v>
      </c>
      <c r="L337">
        <v>1091</v>
      </c>
    </row>
    <row r="338" spans="1:12">
      <c r="A338" s="9" t="s">
        <v>347</v>
      </c>
      <c r="B338">
        <v>654</v>
      </c>
      <c r="C338">
        <v>731</v>
      </c>
      <c r="D338">
        <v>673</v>
      </c>
      <c r="E338">
        <v>660</v>
      </c>
      <c r="F338">
        <v>642</v>
      </c>
      <c r="G338">
        <v>604</v>
      </c>
      <c r="H338">
        <v>601</v>
      </c>
      <c r="I338">
        <v>578</v>
      </c>
      <c r="J338">
        <v>559</v>
      </c>
      <c r="K338">
        <v>310</v>
      </c>
      <c r="L338">
        <v>290</v>
      </c>
    </row>
    <row r="339" spans="1:12">
      <c r="A339" s="9" t="s">
        <v>348</v>
      </c>
      <c r="B339">
        <v>947</v>
      </c>
      <c r="C339">
        <v>1039</v>
      </c>
      <c r="D339">
        <v>1048</v>
      </c>
      <c r="E339">
        <v>978</v>
      </c>
      <c r="F339">
        <v>883</v>
      </c>
      <c r="G339">
        <v>845</v>
      </c>
      <c r="H339">
        <v>836</v>
      </c>
      <c r="I339">
        <v>818</v>
      </c>
      <c r="J339">
        <v>823</v>
      </c>
      <c r="K339">
        <v>800</v>
      </c>
      <c r="L339">
        <v>801</v>
      </c>
    </row>
    <row r="340" spans="1:12">
      <c r="A340" s="9" t="s">
        <v>349</v>
      </c>
      <c r="B340">
        <v>6110</v>
      </c>
      <c r="C340">
        <v>5876</v>
      </c>
      <c r="D340">
        <v>5434</v>
      </c>
      <c r="E340">
        <v>5081</v>
      </c>
      <c r="F340">
        <v>4805</v>
      </c>
      <c r="G340">
        <v>4523</v>
      </c>
      <c r="H340">
        <v>4462</v>
      </c>
      <c r="I340">
        <v>4587</v>
      </c>
      <c r="J340">
        <v>4561</v>
      </c>
      <c r="K340">
        <v>4649</v>
      </c>
      <c r="L340">
        <v>4468</v>
      </c>
    </row>
    <row r="341" spans="1:12">
      <c r="A341" s="9" t="s">
        <v>350</v>
      </c>
      <c r="B341">
        <v>6110</v>
      </c>
      <c r="C341">
        <v>5876</v>
      </c>
      <c r="D341">
        <v>5434</v>
      </c>
      <c r="E341">
        <v>5081</v>
      </c>
      <c r="F341">
        <v>4805</v>
      </c>
      <c r="G341">
        <v>4523</v>
      </c>
      <c r="H341">
        <v>4462</v>
      </c>
      <c r="I341">
        <v>4587</v>
      </c>
      <c r="J341">
        <v>4561</v>
      </c>
      <c r="K341">
        <v>4649</v>
      </c>
      <c r="L341">
        <v>4468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4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2" width="8.140625" customWidth="1"/>
    <col min="3" max="10" width="6.28515625" customWidth="1"/>
    <col min="11" max="11" width="6.140625" customWidth="1"/>
    <col min="12" max="12" width="6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366</v>
      </c>
    </row>
    <row r="8" spans="1:24">
      <c r="A8" t="s">
        <v>4</v>
      </c>
      <c r="B8">
        <v>38522</v>
      </c>
      <c r="C8">
        <v>38459</v>
      </c>
      <c r="D8">
        <v>37696</v>
      </c>
      <c r="E8">
        <v>37332</v>
      </c>
      <c r="F8">
        <v>36698</v>
      </c>
      <c r="G8">
        <v>37190</v>
      </c>
      <c r="H8">
        <v>38137</v>
      </c>
      <c r="I8">
        <v>38867</v>
      </c>
      <c r="J8">
        <v>39024</v>
      </c>
      <c r="K8">
        <v>39611</v>
      </c>
      <c r="L8">
        <v>40393</v>
      </c>
      <c r="N8">
        <f t="shared" ref="N8:X8" si="0">B8</f>
        <v>38522</v>
      </c>
      <c r="O8">
        <f t="shared" si="0"/>
        <v>38459</v>
      </c>
      <c r="P8">
        <f t="shared" si="0"/>
        <v>37696</v>
      </c>
      <c r="Q8">
        <f t="shared" si="0"/>
        <v>37332</v>
      </c>
      <c r="R8">
        <f t="shared" si="0"/>
        <v>36698</v>
      </c>
      <c r="S8">
        <f t="shared" si="0"/>
        <v>37190</v>
      </c>
      <c r="T8">
        <f t="shared" si="0"/>
        <v>38137</v>
      </c>
      <c r="U8">
        <f t="shared" si="0"/>
        <v>38867</v>
      </c>
      <c r="V8">
        <f t="shared" si="0"/>
        <v>39024</v>
      </c>
      <c r="W8">
        <f t="shared" si="0"/>
        <v>39611</v>
      </c>
      <c r="X8">
        <f t="shared" si="0"/>
        <v>40393</v>
      </c>
    </row>
    <row r="9" spans="1:24">
      <c r="A9" s="1" t="s">
        <v>5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 s="1" t="s">
        <v>6</v>
      </c>
      <c r="N9">
        <f t="shared" ref="N9:X9" si="1">SUM(B9:B156)</f>
        <v>4160</v>
      </c>
      <c r="O9">
        <f t="shared" si="1"/>
        <v>4064</v>
      </c>
      <c r="P9">
        <f t="shared" si="1"/>
        <v>4020</v>
      </c>
      <c r="Q9">
        <f t="shared" si="1"/>
        <v>4142</v>
      </c>
      <c r="R9">
        <f t="shared" si="1"/>
        <v>4150</v>
      </c>
      <c r="S9">
        <f t="shared" si="1"/>
        <v>4300</v>
      </c>
      <c r="T9">
        <f t="shared" si="1"/>
        <v>4498</v>
      </c>
      <c r="U9">
        <f t="shared" si="1"/>
        <v>4560</v>
      </c>
      <c r="V9">
        <f t="shared" si="1"/>
        <v>4654</v>
      </c>
      <c r="W9">
        <f t="shared" si="1"/>
        <v>4956</v>
      </c>
      <c r="X9">
        <f t="shared" si="1"/>
        <v>5044</v>
      </c>
    </row>
    <row r="10" spans="1:24">
      <c r="A10" s="1" t="s">
        <v>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 s="2" t="s">
        <v>8</v>
      </c>
      <c r="N10">
        <f t="shared" ref="N10:X10" si="2">SUM(B157:B168)</f>
        <v>10968</v>
      </c>
      <c r="O10">
        <f t="shared" si="2"/>
        <v>10992</v>
      </c>
      <c r="P10">
        <f t="shared" si="2"/>
        <v>10848</v>
      </c>
      <c r="Q10">
        <f t="shared" si="2"/>
        <v>10826</v>
      </c>
      <c r="R10">
        <f t="shared" si="2"/>
        <v>10894</v>
      </c>
      <c r="S10">
        <f t="shared" si="2"/>
        <v>11388</v>
      </c>
      <c r="T10">
        <f t="shared" si="2"/>
        <v>12498</v>
      </c>
      <c r="U10">
        <f t="shared" si="2"/>
        <v>13184</v>
      </c>
      <c r="V10">
        <f t="shared" si="2"/>
        <v>13810</v>
      </c>
      <c r="W10">
        <f t="shared" si="2"/>
        <v>14796</v>
      </c>
      <c r="X10">
        <f t="shared" si="2"/>
        <v>16144</v>
      </c>
    </row>
    <row r="11" spans="1:24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s="3" t="s">
        <v>10</v>
      </c>
      <c r="N11">
        <f t="shared" ref="N11:X11" si="3">SUM(B169:B221)</f>
        <v>29502</v>
      </c>
      <c r="O11">
        <f t="shared" si="3"/>
        <v>29890</v>
      </c>
      <c r="P11">
        <f t="shared" si="3"/>
        <v>29912</v>
      </c>
      <c r="Q11">
        <f t="shared" si="3"/>
        <v>30224</v>
      </c>
      <c r="R11">
        <f t="shared" si="3"/>
        <v>30456</v>
      </c>
      <c r="S11">
        <f t="shared" si="3"/>
        <v>30986</v>
      </c>
      <c r="T11">
        <f t="shared" si="3"/>
        <v>31524</v>
      </c>
      <c r="U11">
        <f t="shared" si="3"/>
        <v>32012</v>
      </c>
      <c r="V11">
        <f t="shared" si="3"/>
        <v>32248</v>
      </c>
      <c r="W11">
        <f t="shared" si="3"/>
        <v>32878</v>
      </c>
      <c r="X11">
        <f t="shared" si="3"/>
        <v>33338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914</v>
      </c>
      <c r="O12">
        <f t="shared" si="4"/>
        <v>852</v>
      </c>
      <c r="P12">
        <f t="shared" si="4"/>
        <v>816</v>
      </c>
      <c r="Q12">
        <f t="shared" si="4"/>
        <v>794</v>
      </c>
      <c r="R12">
        <f t="shared" si="4"/>
        <v>766</v>
      </c>
      <c r="S12">
        <f t="shared" si="4"/>
        <v>780</v>
      </c>
      <c r="T12">
        <f t="shared" si="4"/>
        <v>786</v>
      </c>
      <c r="U12">
        <f t="shared" si="4"/>
        <v>764</v>
      </c>
      <c r="V12">
        <f t="shared" si="4"/>
        <v>728</v>
      </c>
      <c r="W12">
        <f t="shared" si="4"/>
        <v>710</v>
      </c>
      <c r="X12">
        <f t="shared" si="4"/>
        <v>684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1784</v>
      </c>
      <c r="O13">
        <f t="shared" si="5"/>
        <v>1732</v>
      </c>
      <c r="P13">
        <f t="shared" si="5"/>
        <v>1670</v>
      </c>
      <c r="Q13">
        <f t="shared" si="5"/>
        <v>1592</v>
      </c>
      <c r="R13">
        <f t="shared" si="5"/>
        <v>1576</v>
      </c>
      <c r="S13">
        <f t="shared" si="5"/>
        <v>1632</v>
      </c>
      <c r="T13">
        <f t="shared" si="5"/>
        <v>1652</v>
      </c>
      <c r="U13">
        <f t="shared" si="5"/>
        <v>1626</v>
      </c>
      <c r="V13">
        <f t="shared" si="5"/>
        <v>1564</v>
      </c>
      <c r="W13">
        <f t="shared" si="5"/>
        <v>1576</v>
      </c>
      <c r="X13">
        <f t="shared" si="5"/>
        <v>1522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3684</v>
      </c>
      <c r="O14">
        <f t="shared" si="6"/>
        <v>3534</v>
      </c>
      <c r="P14">
        <f t="shared" si="6"/>
        <v>3272</v>
      </c>
      <c r="Q14">
        <f t="shared" si="6"/>
        <v>3076</v>
      </c>
      <c r="R14">
        <f t="shared" si="6"/>
        <v>2800</v>
      </c>
      <c r="S14">
        <f t="shared" si="6"/>
        <v>2624</v>
      </c>
      <c r="T14">
        <f t="shared" si="6"/>
        <v>2654</v>
      </c>
      <c r="U14">
        <f t="shared" si="6"/>
        <v>2596</v>
      </c>
      <c r="V14">
        <f t="shared" si="6"/>
        <v>2408</v>
      </c>
      <c r="W14">
        <f t="shared" si="6"/>
        <v>2346</v>
      </c>
      <c r="X14">
        <f t="shared" si="6"/>
        <v>2288</v>
      </c>
    </row>
    <row r="15" spans="1:2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7">SUM(B258:B304)</f>
        <v>12058</v>
      </c>
      <c r="O15">
        <f t="shared" si="7"/>
        <v>11912</v>
      </c>
      <c r="P15">
        <f t="shared" si="7"/>
        <v>11560</v>
      </c>
      <c r="Q15">
        <f t="shared" si="7"/>
        <v>11292</v>
      </c>
      <c r="R15">
        <f t="shared" si="7"/>
        <v>10932</v>
      </c>
      <c r="S15">
        <f t="shared" si="7"/>
        <v>11238</v>
      </c>
      <c r="T15">
        <f t="shared" si="7"/>
        <v>11130</v>
      </c>
      <c r="U15">
        <f t="shared" si="7"/>
        <v>11412</v>
      </c>
      <c r="V15">
        <f t="shared" si="7"/>
        <v>11526</v>
      </c>
      <c r="W15">
        <f t="shared" si="7"/>
        <v>11144</v>
      </c>
      <c r="X15">
        <f t="shared" si="7"/>
        <v>11184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6544</v>
      </c>
      <c r="O16">
        <f t="shared" si="8"/>
        <v>6510</v>
      </c>
      <c r="P16">
        <f t="shared" si="8"/>
        <v>6190</v>
      </c>
      <c r="Q16">
        <f t="shared" si="8"/>
        <v>5884</v>
      </c>
      <c r="R16">
        <f t="shared" si="8"/>
        <v>5392</v>
      </c>
      <c r="S16">
        <f t="shared" si="8"/>
        <v>5318</v>
      </c>
      <c r="T16">
        <f t="shared" si="8"/>
        <v>5448</v>
      </c>
      <c r="U16">
        <f t="shared" si="8"/>
        <v>5364</v>
      </c>
      <c r="V16">
        <f t="shared" si="8"/>
        <v>5024</v>
      </c>
      <c r="W16">
        <f t="shared" si="8"/>
        <v>4896</v>
      </c>
      <c r="X16">
        <f t="shared" si="8"/>
        <v>4718</v>
      </c>
    </row>
    <row r="17" spans="1:2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9">SUM(B324:B341)</f>
        <v>7430</v>
      </c>
      <c r="O17">
        <f t="shared" si="9"/>
        <v>7432</v>
      </c>
      <c r="P17">
        <f t="shared" si="9"/>
        <v>7104</v>
      </c>
      <c r="Q17">
        <f t="shared" si="9"/>
        <v>6834</v>
      </c>
      <c r="R17">
        <f t="shared" si="9"/>
        <v>6430</v>
      </c>
      <c r="S17">
        <f t="shared" si="9"/>
        <v>6114</v>
      </c>
      <c r="T17">
        <f t="shared" si="9"/>
        <v>6084</v>
      </c>
      <c r="U17">
        <f t="shared" si="9"/>
        <v>6216</v>
      </c>
      <c r="V17">
        <f t="shared" si="9"/>
        <v>6086</v>
      </c>
      <c r="W17">
        <f t="shared" si="9"/>
        <v>5920</v>
      </c>
      <c r="X17">
        <f t="shared" si="9"/>
        <v>5864</v>
      </c>
    </row>
    <row r="18" spans="1:24">
      <c r="A18" s="1" t="s">
        <v>23</v>
      </c>
      <c r="B18">
        <v>15</v>
      </c>
      <c r="C18">
        <v>18</v>
      </c>
      <c r="D18">
        <v>18</v>
      </c>
      <c r="E18">
        <v>21</v>
      </c>
      <c r="F18">
        <v>23</v>
      </c>
      <c r="G18">
        <v>26</v>
      </c>
      <c r="H18">
        <v>27</v>
      </c>
      <c r="I18">
        <v>26</v>
      </c>
      <c r="J18">
        <v>26</v>
      </c>
      <c r="K18">
        <v>28</v>
      </c>
      <c r="L18">
        <v>26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13</v>
      </c>
      <c r="C19">
        <v>16</v>
      </c>
      <c r="D19">
        <v>16</v>
      </c>
      <c r="E19">
        <v>19</v>
      </c>
      <c r="F19">
        <v>20</v>
      </c>
      <c r="G19">
        <v>22</v>
      </c>
      <c r="H19">
        <v>23</v>
      </c>
      <c r="I19">
        <v>22</v>
      </c>
      <c r="J19">
        <v>22</v>
      </c>
      <c r="K19">
        <v>23</v>
      </c>
      <c r="L19">
        <v>21</v>
      </c>
      <c r="M19" s="1" t="s">
        <v>6</v>
      </c>
      <c r="N19">
        <f t="shared" ref="N19:N27" si="10">X9</f>
        <v>5044</v>
      </c>
      <c r="O19">
        <f t="shared" ref="O19:O27" si="11">W9</f>
        <v>4956</v>
      </c>
      <c r="P19">
        <f t="shared" ref="P19:P27" si="12">V9</f>
        <v>4654</v>
      </c>
      <c r="Q19">
        <f t="shared" ref="Q19:Q27" si="13">U9</f>
        <v>4560</v>
      </c>
      <c r="R19">
        <f t="shared" ref="R19:R27" si="14">T9</f>
        <v>4498</v>
      </c>
      <c r="S19">
        <f t="shared" ref="S19:S27" si="15">S9</f>
        <v>4300</v>
      </c>
      <c r="T19">
        <f t="shared" ref="T19:T27" si="16">R9</f>
        <v>4150</v>
      </c>
      <c r="U19">
        <f t="shared" ref="U19:U27" si="17">Q9</f>
        <v>4142</v>
      </c>
      <c r="V19">
        <f t="shared" ref="V19:V27" si="18">P9</f>
        <v>4020</v>
      </c>
      <c r="W19">
        <f t="shared" ref="W19:W27" si="19">O9</f>
        <v>4064</v>
      </c>
    </row>
    <row r="20" spans="1:24">
      <c r="A20" s="1" t="s">
        <v>25</v>
      </c>
      <c r="B20">
        <v>2</v>
      </c>
      <c r="C20">
        <v>2</v>
      </c>
      <c r="D20">
        <v>2</v>
      </c>
      <c r="E20">
        <v>2</v>
      </c>
      <c r="F20">
        <v>3</v>
      </c>
      <c r="G20">
        <v>4</v>
      </c>
      <c r="H20">
        <v>4</v>
      </c>
      <c r="I20">
        <v>4</v>
      </c>
      <c r="J20">
        <v>4</v>
      </c>
      <c r="K20">
        <v>5</v>
      </c>
      <c r="L20">
        <v>5</v>
      </c>
      <c r="M20" s="2" t="s">
        <v>8</v>
      </c>
      <c r="N20">
        <f t="shared" si="10"/>
        <v>16144</v>
      </c>
      <c r="O20">
        <f t="shared" si="11"/>
        <v>14796</v>
      </c>
      <c r="P20">
        <f t="shared" si="12"/>
        <v>13810</v>
      </c>
      <c r="Q20">
        <f t="shared" si="13"/>
        <v>13184</v>
      </c>
      <c r="R20">
        <f t="shared" si="14"/>
        <v>12498</v>
      </c>
      <c r="S20">
        <f t="shared" si="15"/>
        <v>11388</v>
      </c>
      <c r="T20">
        <f t="shared" si="16"/>
        <v>10894</v>
      </c>
      <c r="U20">
        <f t="shared" si="17"/>
        <v>10826</v>
      </c>
      <c r="V20">
        <f t="shared" si="18"/>
        <v>10848</v>
      </c>
      <c r="W20">
        <f t="shared" si="19"/>
        <v>10992</v>
      </c>
    </row>
    <row r="21" spans="1:24">
      <c r="A21" s="1" t="s">
        <v>26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s="3" t="s">
        <v>10</v>
      </c>
      <c r="N21">
        <f t="shared" si="10"/>
        <v>33338</v>
      </c>
      <c r="O21">
        <f t="shared" si="11"/>
        <v>32878</v>
      </c>
      <c r="P21">
        <f t="shared" si="12"/>
        <v>32248</v>
      </c>
      <c r="Q21">
        <f t="shared" si="13"/>
        <v>32012</v>
      </c>
      <c r="R21">
        <f t="shared" si="14"/>
        <v>31524</v>
      </c>
      <c r="S21">
        <f t="shared" si="15"/>
        <v>30986</v>
      </c>
      <c r="T21">
        <f t="shared" si="16"/>
        <v>30456</v>
      </c>
      <c r="U21">
        <f t="shared" si="17"/>
        <v>30224</v>
      </c>
      <c r="V21">
        <f t="shared" si="18"/>
        <v>29912</v>
      </c>
      <c r="W21">
        <f t="shared" si="19"/>
        <v>29890</v>
      </c>
    </row>
    <row r="22" spans="1:24">
      <c r="A22" s="1" t="s">
        <v>27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s="4" t="s">
        <v>12</v>
      </c>
      <c r="N22">
        <f t="shared" si="10"/>
        <v>684</v>
      </c>
      <c r="O22">
        <f t="shared" si="11"/>
        <v>710</v>
      </c>
      <c r="P22">
        <f t="shared" si="12"/>
        <v>728</v>
      </c>
      <c r="Q22">
        <f t="shared" si="13"/>
        <v>764</v>
      </c>
      <c r="R22">
        <f t="shared" si="14"/>
        <v>786</v>
      </c>
      <c r="S22">
        <f t="shared" si="15"/>
        <v>780</v>
      </c>
      <c r="T22">
        <f t="shared" si="16"/>
        <v>766</v>
      </c>
      <c r="U22">
        <f t="shared" si="17"/>
        <v>794</v>
      </c>
      <c r="V22">
        <f t="shared" si="18"/>
        <v>816</v>
      </c>
      <c r="W22">
        <f t="shared" si="19"/>
        <v>852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1522</v>
      </c>
      <c r="O23">
        <f t="shared" si="11"/>
        <v>1576</v>
      </c>
      <c r="P23">
        <f t="shared" si="12"/>
        <v>1564</v>
      </c>
      <c r="Q23">
        <f t="shared" si="13"/>
        <v>1626</v>
      </c>
      <c r="R23">
        <f t="shared" si="14"/>
        <v>1652</v>
      </c>
      <c r="S23">
        <f t="shared" si="15"/>
        <v>1632</v>
      </c>
      <c r="T23">
        <f t="shared" si="16"/>
        <v>1576</v>
      </c>
      <c r="U23">
        <f t="shared" si="17"/>
        <v>1592</v>
      </c>
      <c r="V23">
        <f t="shared" si="18"/>
        <v>1670</v>
      </c>
      <c r="W23">
        <f t="shared" si="19"/>
        <v>1732</v>
      </c>
    </row>
    <row r="24" spans="1:24">
      <c r="A24" s="1" t="s">
        <v>29</v>
      </c>
      <c r="B24">
        <v>382</v>
      </c>
      <c r="C24">
        <v>364</v>
      </c>
      <c r="D24">
        <v>347</v>
      </c>
      <c r="E24">
        <v>355</v>
      </c>
      <c r="F24">
        <v>357</v>
      </c>
      <c r="G24">
        <v>361</v>
      </c>
      <c r="H24">
        <v>372</v>
      </c>
      <c r="I24">
        <v>360</v>
      </c>
      <c r="J24">
        <v>369</v>
      </c>
      <c r="K24">
        <v>395</v>
      </c>
      <c r="L24">
        <v>399</v>
      </c>
      <c r="M24" s="6" t="s">
        <v>16</v>
      </c>
      <c r="N24">
        <f t="shared" si="10"/>
        <v>2288</v>
      </c>
      <c r="O24">
        <f t="shared" si="11"/>
        <v>2346</v>
      </c>
      <c r="P24">
        <f t="shared" si="12"/>
        <v>2408</v>
      </c>
      <c r="Q24">
        <f t="shared" si="13"/>
        <v>2596</v>
      </c>
      <c r="R24">
        <f t="shared" si="14"/>
        <v>2654</v>
      </c>
      <c r="S24">
        <f t="shared" si="15"/>
        <v>2624</v>
      </c>
      <c r="T24">
        <f t="shared" si="16"/>
        <v>2800</v>
      </c>
      <c r="U24">
        <f t="shared" si="17"/>
        <v>3076</v>
      </c>
      <c r="V24">
        <f t="shared" si="18"/>
        <v>3272</v>
      </c>
      <c r="W24">
        <f t="shared" si="19"/>
        <v>3534</v>
      </c>
    </row>
    <row r="25" spans="1:24">
      <c r="A25" s="1" t="s">
        <v>30</v>
      </c>
      <c r="B25">
        <v>32</v>
      </c>
      <c r="C25">
        <v>32</v>
      </c>
      <c r="D25">
        <v>31</v>
      </c>
      <c r="E25">
        <v>29</v>
      </c>
      <c r="F25">
        <v>31</v>
      </c>
      <c r="G25">
        <v>32</v>
      </c>
      <c r="H25">
        <v>32</v>
      </c>
      <c r="I25">
        <v>32</v>
      </c>
      <c r="J25">
        <v>33</v>
      </c>
      <c r="K25">
        <v>34</v>
      </c>
      <c r="L25">
        <v>34</v>
      </c>
      <c r="M25" s="7" t="s">
        <v>18</v>
      </c>
      <c r="N25">
        <f t="shared" si="10"/>
        <v>11184</v>
      </c>
      <c r="O25">
        <f t="shared" si="11"/>
        <v>11144</v>
      </c>
      <c r="P25">
        <f t="shared" si="12"/>
        <v>11526</v>
      </c>
      <c r="Q25">
        <f t="shared" si="13"/>
        <v>11412</v>
      </c>
      <c r="R25">
        <f t="shared" si="14"/>
        <v>11130</v>
      </c>
      <c r="S25">
        <f t="shared" si="15"/>
        <v>11238</v>
      </c>
      <c r="T25">
        <f t="shared" si="16"/>
        <v>10932</v>
      </c>
      <c r="U25">
        <f t="shared" si="17"/>
        <v>11292</v>
      </c>
      <c r="V25">
        <f t="shared" si="18"/>
        <v>11560</v>
      </c>
      <c r="W25">
        <f t="shared" si="19"/>
        <v>11912</v>
      </c>
    </row>
    <row r="26" spans="1:24">
      <c r="A26" s="1" t="s">
        <v>32</v>
      </c>
      <c r="B26">
        <v>77</v>
      </c>
      <c r="C26">
        <v>76</v>
      </c>
      <c r="D26">
        <v>71</v>
      </c>
      <c r="E26">
        <v>66</v>
      </c>
      <c r="F26">
        <v>71</v>
      </c>
      <c r="G26">
        <v>70</v>
      </c>
      <c r="H26">
        <v>72</v>
      </c>
      <c r="I26">
        <v>71</v>
      </c>
      <c r="J26">
        <v>73</v>
      </c>
      <c r="K26">
        <v>76</v>
      </c>
      <c r="L26">
        <v>79</v>
      </c>
      <c r="M26" s="8" t="s">
        <v>20</v>
      </c>
      <c r="N26">
        <f t="shared" si="10"/>
        <v>4718</v>
      </c>
      <c r="O26">
        <f t="shared" si="11"/>
        <v>4896</v>
      </c>
      <c r="P26">
        <f t="shared" si="12"/>
        <v>5024</v>
      </c>
      <c r="Q26">
        <f t="shared" si="13"/>
        <v>5364</v>
      </c>
      <c r="R26">
        <f t="shared" si="14"/>
        <v>5448</v>
      </c>
      <c r="S26">
        <f t="shared" si="15"/>
        <v>5318</v>
      </c>
      <c r="T26">
        <f t="shared" si="16"/>
        <v>5392</v>
      </c>
      <c r="U26">
        <f t="shared" si="17"/>
        <v>5884</v>
      </c>
      <c r="V26">
        <f t="shared" si="18"/>
        <v>6190</v>
      </c>
      <c r="W26">
        <f t="shared" si="19"/>
        <v>6510</v>
      </c>
    </row>
    <row r="27" spans="1:24">
      <c r="A27" s="1" t="s">
        <v>34</v>
      </c>
      <c r="B27">
        <v>7</v>
      </c>
      <c r="C27">
        <v>7</v>
      </c>
      <c r="D27">
        <v>10</v>
      </c>
      <c r="E27">
        <v>10</v>
      </c>
      <c r="F27">
        <v>9</v>
      </c>
      <c r="G27">
        <v>8</v>
      </c>
      <c r="H27">
        <v>7</v>
      </c>
      <c r="I27">
        <v>7</v>
      </c>
      <c r="J27">
        <v>7</v>
      </c>
      <c r="K27">
        <v>10</v>
      </c>
      <c r="L27">
        <v>9</v>
      </c>
      <c r="M27" s="9" t="s">
        <v>22</v>
      </c>
      <c r="N27">
        <f t="shared" si="10"/>
        <v>5864</v>
      </c>
      <c r="O27">
        <f t="shared" si="11"/>
        <v>5920</v>
      </c>
      <c r="P27">
        <f t="shared" si="12"/>
        <v>6086</v>
      </c>
      <c r="Q27">
        <f t="shared" si="13"/>
        <v>6216</v>
      </c>
      <c r="R27">
        <f t="shared" si="14"/>
        <v>6084</v>
      </c>
      <c r="S27">
        <f t="shared" si="15"/>
        <v>6114</v>
      </c>
      <c r="T27">
        <f t="shared" si="16"/>
        <v>6430</v>
      </c>
      <c r="U27">
        <f t="shared" si="17"/>
        <v>6834</v>
      </c>
      <c r="V27">
        <f t="shared" si="18"/>
        <v>7104</v>
      </c>
      <c r="W27">
        <f t="shared" si="19"/>
        <v>7432</v>
      </c>
    </row>
    <row r="28" spans="1:24">
      <c r="A28" s="1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51</v>
      </c>
      <c r="C29">
        <v>51</v>
      </c>
      <c r="D29">
        <v>48</v>
      </c>
      <c r="E29">
        <v>51</v>
      </c>
      <c r="F29">
        <v>50</v>
      </c>
      <c r="G29">
        <v>48</v>
      </c>
      <c r="H29">
        <v>49</v>
      </c>
      <c r="I29">
        <v>47</v>
      </c>
      <c r="J29">
        <v>47</v>
      </c>
      <c r="K29">
        <v>48</v>
      </c>
      <c r="L29">
        <v>52</v>
      </c>
      <c r="M29" s="1" t="s">
        <v>6</v>
      </c>
      <c r="N29">
        <f t="shared" ref="N29:N37" si="20">(N19-AVERAGE($N19:$W19))/STDEV($N19:$W19)</f>
        <v>1.6540365586988592</v>
      </c>
      <c r="O29">
        <f t="shared" ref="O29:O37" si="21">(O19-AVERAGE($N19:$W19))/STDEV($N19:$W19)</f>
        <v>1.4135289295423827</v>
      </c>
      <c r="P29">
        <f t="shared" ref="P29:P37" si="22">(P19-AVERAGE($N19:$W19))/STDEV($N19:$W19)</f>
        <v>0.58815047493720152</v>
      </c>
      <c r="Q29">
        <f t="shared" ref="Q29:Q37" si="23">(Q19-AVERAGE($N19:$W19))/STDEV($N19:$W19)</f>
        <v>0.33124459833823777</v>
      </c>
      <c r="R29">
        <f t="shared" ref="R29:R37" si="24">(R19-AVERAGE($N19:$W19))/STDEV($N19:$W19)</f>
        <v>0.16179604143253834</v>
      </c>
      <c r="S29">
        <f t="shared" ref="S29:S37" si="25">(S19-AVERAGE($N19:$W19))/STDEV($N19:$W19)</f>
        <v>-0.37934612416953412</v>
      </c>
      <c r="T29">
        <f t="shared" ref="T29:T37" si="26">(T19-AVERAGE($N19:$W19))/STDEV($N19:$W19)</f>
        <v>-0.78930231023171016</v>
      </c>
      <c r="U29">
        <f t="shared" ref="U29:U37" si="27">(U19-AVERAGE($N19:$W19))/STDEV($N19:$W19)</f>
        <v>-0.81116664015502626</v>
      </c>
      <c r="V29">
        <f t="shared" ref="V29:V37" si="28">(V19-AVERAGE($N19:$W19))/STDEV($N19:$W19)</f>
        <v>-1.1445976714855961</v>
      </c>
      <c r="W29">
        <f t="shared" ref="W29:W37" si="29">(W19-AVERAGE($N19:$W19))/STDEV($N19:$W19)</f>
        <v>-1.0243438569073577</v>
      </c>
    </row>
    <row r="30" spans="1:24">
      <c r="A30" s="1" t="s">
        <v>38</v>
      </c>
      <c r="B30">
        <v>3</v>
      </c>
      <c r="C30">
        <v>5</v>
      </c>
      <c r="D30">
        <v>4</v>
      </c>
      <c r="E30">
        <v>5</v>
      </c>
      <c r="F30">
        <v>7</v>
      </c>
      <c r="G30">
        <v>7</v>
      </c>
      <c r="H30">
        <v>8</v>
      </c>
      <c r="I30">
        <v>9</v>
      </c>
      <c r="J30">
        <v>10</v>
      </c>
      <c r="K30">
        <v>10</v>
      </c>
      <c r="L30">
        <v>10</v>
      </c>
      <c r="M30" s="2" t="s">
        <v>8</v>
      </c>
      <c r="N30">
        <f t="shared" si="20"/>
        <v>1.9022588371655966</v>
      </c>
      <c r="O30">
        <f t="shared" si="21"/>
        <v>1.191153758824159</v>
      </c>
      <c r="P30">
        <f t="shared" si="22"/>
        <v>0.67101310063079278</v>
      </c>
      <c r="Q30">
        <f t="shared" si="23"/>
        <v>0.34078181054048123</v>
      </c>
      <c r="R30">
        <f t="shared" si="24"/>
        <v>-2.1101040900339395E-2</v>
      </c>
      <c r="S30">
        <f t="shared" si="25"/>
        <v>-0.60665492588475767</v>
      </c>
      <c r="T30">
        <f t="shared" si="26"/>
        <v>-0.8672527810039492</v>
      </c>
      <c r="U30">
        <f t="shared" si="27"/>
        <v>-0.90312455053452612</v>
      </c>
      <c r="V30">
        <f t="shared" si="28"/>
        <v>-0.89151897803933944</v>
      </c>
      <c r="W30">
        <f t="shared" si="29"/>
        <v>-0.81555523079811765</v>
      </c>
    </row>
    <row r="31" spans="1:24">
      <c r="A31" s="1" t="s">
        <v>39</v>
      </c>
      <c r="B31">
        <v>169</v>
      </c>
      <c r="C31">
        <v>153</v>
      </c>
      <c r="D31">
        <v>145</v>
      </c>
      <c r="E31">
        <v>151</v>
      </c>
      <c r="F31">
        <v>146</v>
      </c>
      <c r="G31">
        <v>153</v>
      </c>
      <c r="H31">
        <v>159</v>
      </c>
      <c r="I31">
        <v>151</v>
      </c>
      <c r="J31">
        <v>159</v>
      </c>
      <c r="K31">
        <v>173</v>
      </c>
      <c r="L31">
        <v>165</v>
      </c>
      <c r="M31" s="3" t="s">
        <v>10</v>
      </c>
      <c r="N31">
        <f t="shared" si="20"/>
        <v>1.5987514842544088</v>
      </c>
      <c r="O31">
        <f t="shared" si="21"/>
        <v>1.2294135559915382</v>
      </c>
      <c r="P31">
        <f t="shared" si="22"/>
        <v>0.72358117597934601</v>
      </c>
      <c r="Q31">
        <f t="shared" si="23"/>
        <v>0.5340947606096994</v>
      </c>
      <c r="R31">
        <f t="shared" si="24"/>
        <v>0.14227539323517591</v>
      </c>
      <c r="S31">
        <f t="shared" si="25"/>
        <v>-0.28968940112444219</v>
      </c>
      <c r="T31">
        <f t="shared" si="26"/>
        <v>-0.71523092716644521</v>
      </c>
      <c r="U31">
        <f t="shared" si="27"/>
        <v>-0.90150570837728417</v>
      </c>
      <c r="V31">
        <f t="shared" si="28"/>
        <v>-1.1520131727642746</v>
      </c>
      <c r="W31">
        <f t="shared" si="29"/>
        <v>-1.1696771606377163</v>
      </c>
    </row>
    <row r="32" spans="1:24">
      <c r="A32" s="1" t="s">
        <v>40</v>
      </c>
      <c r="B32">
        <v>27</v>
      </c>
      <c r="C32">
        <v>26</v>
      </c>
      <c r="D32">
        <v>24</v>
      </c>
      <c r="E32">
        <v>27</v>
      </c>
      <c r="F32">
        <v>27</v>
      </c>
      <c r="G32">
        <v>25</v>
      </c>
      <c r="H32">
        <v>27</v>
      </c>
      <c r="I32">
        <v>26</v>
      </c>
      <c r="J32">
        <v>25</v>
      </c>
      <c r="K32">
        <v>25</v>
      </c>
      <c r="L32">
        <v>29</v>
      </c>
      <c r="M32" s="4" t="s">
        <v>12</v>
      </c>
      <c r="N32">
        <f t="shared" si="20"/>
        <v>-1.678359738658308</v>
      </c>
      <c r="O32">
        <f t="shared" si="21"/>
        <v>-1.1588674385974032</v>
      </c>
      <c r="P32">
        <f t="shared" si="22"/>
        <v>-0.79921892317062293</v>
      </c>
      <c r="Q32">
        <f t="shared" si="23"/>
        <v>-7.9921892317062287E-2</v>
      </c>
      <c r="R32">
        <f t="shared" si="24"/>
        <v>0.35964851542678028</v>
      </c>
      <c r="S32">
        <f t="shared" si="25"/>
        <v>0.23976567695118686</v>
      </c>
      <c r="T32">
        <f t="shared" si="26"/>
        <v>-3.9960946158531144E-2</v>
      </c>
      <c r="U32">
        <f t="shared" si="27"/>
        <v>0.51949230006090485</v>
      </c>
      <c r="V32">
        <f t="shared" si="28"/>
        <v>0.95906270780474745</v>
      </c>
      <c r="W32">
        <f t="shared" si="29"/>
        <v>1.678359738658308</v>
      </c>
    </row>
    <row r="33" spans="1:23">
      <c r="A33" s="1" t="s">
        <v>41</v>
      </c>
      <c r="B33">
        <v>15</v>
      </c>
      <c r="C33">
        <v>13</v>
      </c>
      <c r="D33">
        <v>13</v>
      </c>
      <c r="E33">
        <v>15</v>
      </c>
      <c r="F33">
        <v>15</v>
      </c>
      <c r="G33">
        <v>17</v>
      </c>
      <c r="H33">
        <v>17</v>
      </c>
      <c r="I33">
        <v>16</v>
      </c>
      <c r="J33">
        <v>14</v>
      </c>
      <c r="K33">
        <v>18</v>
      </c>
      <c r="L33">
        <v>20</v>
      </c>
      <c r="M33" s="5" t="s">
        <v>14</v>
      </c>
      <c r="N33">
        <f t="shared" si="20"/>
        <v>-1.5155857231001155</v>
      </c>
      <c r="O33">
        <f t="shared" si="21"/>
        <v>-0.62793247963584009</v>
      </c>
      <c r="P33">
        <f t="shared" si="22"/>
        <v>-0.82518875596123464</v>
      </c>
      <c r="Q33">
        <f t="shared" si="23"/>
        <v>0.19396867171997056</v>
      </c>
      <c r="R33">
        <f t="shared" si="24"/>
        <v>0.62135727042499211</v>
      </c>
      <c r="S33">
        <f t="shared" si="25"/>
        <v>0.29259680988266784</v>
      </c>
      <c r="T33">
        <f t="shared" si="26"/>
        <v>-0.62793247963584009</v>
      </c>
      <c r="U33">
        <f t="shared" si="27"/>
        <v>-0.36492411120198071</v>
      </c>
      <c r="V33">
        <f t="shared" si="28"/>
        <v>0.917241684913084</v>
      </c>
      <c r="W33">
        <f t="shared" si="29"/>
        <v>1.9363991125942892</v>
      </c>
    </row>
    <row r="34" spans="1:23">
      <c r="A34" s="1" t="s">
        <v>42</v>
      </c>
      <c r="B34">
        <v>36</v>
      </c>
      <c r="C34">
        <v>32</v>
      </c>
      <c r="D34">
        <v>31</v>
      </c>
      <c r="E34">
        <v>31</v>
      </c>
      <c r="F34">
        <v>31</v>
      </c>
      <c r="G34">
        <v>25</v>
      </c>
      <c r="H34">
        <v>22</v>
      </c>
      <c r="I34">
        <v>18</v>
      </c>
      <c r="J34">
        <v>18</v>
      </c>
      <c r="K34">
        <v>21</v>
      </c>
      <c r="L34">
        <v>21</v>
      </c>
      <c r="M34" s="6" t="s">
        <v>16</v>
      </c>
      <c r="N34">
        <f t="shared" si="20"/>
        <v>-1.1415304596265101</v>
      </c>
      <c r="O34">
        <f t="shared" si="21"/>
        <v>-1.0011981860819201</v>
      </c>
      <c r="P34">
        <f t="shared" si="22"/>
        <v>-0.85118782470666876</v>
      </c>
      <c r="Q34">
        <f t="shared" si="23"/>
        <v>-0.39631769666558392</v>
      </c>
      <c r="R34">
        <f t="shared" si="24"/>
        <v>-0.25598542312099393</v>
      </c>
      <c r="S34">
        <f t="shared" si="25"/>
        <v>-0.32857108185095429</v>
      </c>
      <c r="T34">
        <f t="shared" si="26"/>
        <v>9.7264782698146424E-2</v>
      </c>
      <c r="U34">
        <f t="shared" si="27"/>
        <v>0.76505284301378162</v>
      </c>
      <c r="V34">
        <f t="shared" si="28"/>
        <v>1.2392791467161892</v>
      </c>
      <c r="W34">
        <f t="shared" si="29"/>
        <v>1.8731938996245097</v>
      </c>
    </row>
    <row r="35" spans="1:23">
      <c r="A35" s="1" t="s">
        <v>43</v>
      </c>
      <c r="B35">
        <v>36</v>
      </c>
      <c r="C35">
        <v>32</v>
      </c>
      <c r="D35">
        <v>31</v>
      </c>
      <c r="E35">
        <v>31</v>
      </c>
      <c r="F35">
        <v>31</v>
      </c>
      <c r="G35">
        <v>25</v>
      </c>
      <c r="H35">
        <v>22</v>
      </c>
      <c r="I35">
        <v>18</v>
      </c>
      <c r="J35">
        <v>18</v>
      </c>
      <c r="K35">
        <v>21</v>
      </c>
      <c r="L35">
        <v>21</v>
      </c>
      <c r="M35" s="7" t="s">
        <v>18</v>
      </c>
      <c r="N35">
        <f t="shared" si="20"/>
        <v>-0.5339248235017976</v>
      </c>
      <c r="O35">
        <f t="shared" si="21"/>
        <v>-0.67726034658952849</v>
      </c>
      <c r="P35">
        <f t="shared" si="22"/>
        <v>0.69159389889830158</v>
      </c>
      <c r="Q35">
        <f t="shared" si="23"/>
        <v>0.28308765809826852</v>
      </c>
      <c r="R35">
        <f t="shared" si="24"/>
        <v>-0.72742777967023431</v>
      </c>
      <c r="S35">
        <f t="shared" si="25"/>
        <v>-0.34042186733336088</v>
      </c>
      <c r="T35">
        <f t="shared" si="26"/>
        <v>-1.4369386189545021</v>
      </c>
      <c r="U35">
        <f t="shared" si="27"/>
        <v>-0.14691891116492417</v>
      </c>
      <c r="V35">
        <f t="shared" si="28"/>
        <v>0.81342909352287285</v>
      </c>
      <c r="W35">
        <f t="shared" si="29"/>
        <v>2.0747816966949046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8" t="s">
        <v>20</v>
      </c>
      <c r="N36">
        <f t="shared" si="20"/>
        <v>-1.3311423225402279</v>
      </c>
      <c r="O36">
        <f t="shared" si="21"/>
        <v>-1.0178909563157956</v>
      </c>
      <c r="P36">
        <f t="shared" si="22"/>
        <v>-0.79263154689597892</v>
      </c>
      <c r="Q36">
        <f t="shared" si="23"/>
        <v>-0.19428624062459116</v>
      </c>
      <c r="R36">
        <f t="shared" si="24"/>
        <v>-4.6459753192836531E-2</v>
      </c>
      <c r="S36">
        <f t="shared" si="25"/>
        <v>-0.27523884088483774</v>
      </c>
      <c r="T36">
        <f t="shared" si="26"/>
        <v>-0.14501074481400628</v>
      </c>
      <c r="U36">
        <f t="shared" si="27"/>
        <v>0.72083011014341369</v>
      </c>
      <c r="V36">
        <f t="shared" si="28"/>
        <v>1.2593408857876627</v>
      </c>
      <c r="W36">
        <f t="shared" si="29"/>
        <v>1.8224894093372042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9" t="s">
        <v>22</v>
      </c>
      <c r="N37">
        <f t="shared" si="20"/>
        <v>-1.0165908036870004</v>
      </c>
      <c r="O37">
        <f t="shared" si="21"/>
        <v>-0.91201864166188651</v>
      </c>
      <c r="P37">
        <f t="shared" si="22"/>
        <v>-0.60203687565886999</v>
      </c>
      <c r="Q37">
        <f t="shared" si="23"/>
        <v>-0.35928007095771247</v>
      </c>
      <c r="R37">
        <f t="shared" si="24"/>
        <v>-0.60577159573119543</v>
      </c>
      <c r="S37">
        <f t="shared" si="25"/>
        <v>-0.54975079464631293</v>
      </c>
      <c r="T37">
        <f t="shared" si="26"/>
        <v>4.0334976781116083E-2</v>
      </c>
      <c r="U37">
        <f t="shared" si="27"/>
        <v>0.79474843139086715</v>
      </c>
      <c r="V37">
        <f t="shared" si="28"/>
        <v>1.2989356411548096</v>
      </c>
      <c r="W37">
        <f t="shared" si="29"/>
        <v>1.9114297330161918</v>
      </c>
    </row>
    <row r="38" spans="1:23">
      <c r="A38" s="1" t="s">
        <v>46</v>
      </c>
      <c r="B38">
        <v>52</v>
      </c>
      <c r="C38">
        <v>48</v>
      </c>
      <c r="D38">
        <v>37</v>
      </c>
      <c r="E38">
        <v>36</v>
      </c>
      <c r="F38">
        <v>33</v>
      </c>
      <c r="G38">
        <v>36</v>
      </c>
      <c r="H38">
        <v>38</v>
      </c>
      <c r="I38">
        <v>38</v>
      </c>
      <c r="J38">
        <v>42</v>
      </c>
      <c r="K38">
        <v>44</v>
      </c>
      <c r="L38">
        <v>45</v>
      </c>
      <c r="M38" s="34" t="s">
        <v>47</v>
      </c>
      <c r="N38">
        <v>1.604031517369894</v>
      </c>
      <c r="O38">
        <v>0.50670613325366876</v>
      </c>
      <c r="P38">
        <v>0.42494463404500882</v>
      </c>
      <c r="Q38">
        <v>-7.9609880808432024E-2</v>
      </c>
      <c r="R38">
        <v>-0.86064736009115705</v>
      </c>
      <c r="S38">
        <v>-1.4996780249588413</v>
      </c>
      <c r="T38">
        <v>-1.0747333909138324</v>
      </c>
      <c r="U38">
        <v>-0.49379642285230135</v>
      </c>
      <c r="V38">
        <v>0.23129897802449847</v>
      </c>
      <c r="W38">
        <v>1.2414838169314941</v>
      </c>
    </row>
    <row r="39" spans="1:23">
      <c r="A39" s="1" t="s">
        <v>48</v>
      </c>
      <c r="B39">
        <v>2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23">
      <c r="A40" s="1" t="s">
        <v>49</v>
      </c>
      <c r="B40">
        <v>2</v>
      </c>
      <c r="C40">
        <v>1</v>
      </c>
      <c r="D40">
        <v>2</v>
      </c>
      <c r="E40">
        <v>2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</row>
    <row r="41" spans="1:23">
      <c r="A41" s="1" t="s">
        <v>50</v>
      </c>
      <c r="B41">
        <v>7</v>
      </c>
      <c r="C41">
        <v>5</v>
      </c>
      <c r="D41">
        <v>1</v>
      </c>
      <c r="E41">
        <v>2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4</v>
      </c>
    </row>
    <row r="42" spans="1:23">
      <c r="A42" s="1" t="s">
        <v>51</v>
      </c>
      <c r="B42">
        <v>41</v>
      </c>
      <c r="C42">
        <v>40</v>
      </c>
      <c r="D42">
        <v>33</v>
      </c>
      <c r="E42">
        <v>31</v>
      </c>
      <c r="F42">
        <v>29</v>
      </c>
      <c r="G42">
        <v>33</v>
      </c>
      <c r="H42">
        <v>34</v>
      </c>
      <c r="I42">
        <v>35</v>
      </c>
      <c r="J42">
        <v>38</v>
      </c>
      <c r="K42">
        <v>40</v>
      </c>
      <c r="L42">
        <v>40</v>
      </c>
    </row>
    <row r="43" spans="1:23">
      <c r="A43" s="1" t="s">
        <v>52</v>
      </c>
      <c r="B43">
        <v>43</v>
      </c>
      <c r="C43">
        <v>39</v>
      </c>
      <c r="D43">
        <v>39</v>
      </c>
      <c r="E43">
        <v>33</v>
      </c>
      <c r="F43">
        <v>34</v>
      </c>
      <c r="G43">
        <v>42</v>
      </c>
      <c r="H43">
        <v>46</v>
      </c>
      <c r="I43">
        <v>51</v>
      </c>
      <c r="J43">
        <v>54</v>
      </c>
      <c r="K43">
        <v>54</v>
      </c>
      <c r="L43">
        <v>61</v>
      </c>
    </row>
    <row r="44" spans="1:23">
      <c r="A44" s="1" t="s">
        <v>53</v>
      </c>
      <c r="B44">
        <v>43</v>
      </c>
      <c r="C44">
        <v>39</v>
      </c>
      <c r="D44">
        <v>39</v>
      </c>
      <c r="E44">
        <v>32</v>
      </c>
      <c r="F44">
        <v>34</v>
      </c>
      <c r="G44">
        <v>41</v>
      </c>
      <c r="H44">
        <v>43</v>
      </c>
      <c r="I44">
        <v>48</v>
      </c>
      <c r="J44">
        <v>51</v>
      </c>
      <c r="K44">
        <v>51</v>
      </c>
      <c r="L44">
        <v>58</v>
      </c>
    </row>
    <row r="45" spans="1:23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23">
      <c r="A46" s="1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23">
      <c r="A47" s="1" t="s">
        <v>56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4</v>
      </c>
      <c r="I47">
        <v>6</v>
      </c>
      <c r="J47">
        <v>6</v>
      </c>
      <c r="K47">
        <v>6</v>
      </c>
      <c r="L47">
        <v>9</v>
      </c>
    </row>
    <row r="48" spans="1:23">
      <c r="A48" s="1" t="s">
        <v>57</v>
      </c>
      <c r="B48">
        <v>3</v>
      </c>
      <c r="C48">
        <v>3</v>
      </c>
      <c r="D48">
        <v>2</v>
      </c>
      <c r="E48">
        <v>2</v>
      </c>
      <c r="F48">
        <v>2</v>
      </c>
      <c r="G48">
        <v>3</v>
      </c>
      <c r="H48">
        <v>4</v>
      </c>
      <c r="I48">
        <v>5</v>
      </c>
      <c r="J48">
        <v>5</v>
      </c>
      <c r="K48">
        <v>5</v>
      </c>
      <c r="L48">
        <v>8</v>
      </c>
    </row>
    <row r="49" spans="1:12">
      <c r="A49" s="1" t="s">
        <v>58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</row>
    <row r="50" spans="1:12">
      <c r="A50" s="1" t="s">
        <v>59</v>
      </c>
      <c r="B50">
        <v>188</v>
      </c>
      <c r="C50">
        <v>190</v>
      </c>
      <c r="D50">
        <v>193</v>
      </c>
      <c r="E50">
        <v>198</v>
      </c>
      <c r="F50">
        <v>207</v>
      </c>
      <c r="G50">
        <v>227</v>
      </c>
      <c r="H50">
        <v>243</v>
      </c>
      <c r="I50">
        <v>252</v>
      </c>
      <c r="J50">
        <v>261</v>
      </c>
      <c r="K50">
        <v>280</v>
      </c>
      <c r="L50">
        <v>301</v>
      </c>
    </row>
    <row r="51" spans="1:12">
      <c r="A51" s="1" t="s">
        <v>60</v>
      </c>
      <c r="B51">
        <v>13</v>
      </c>
      <c r="C51">
        <v>11</v>
      </c>
      <c r="D51">
        <v>14</v>
      </c>
      <c r="E51">
        <v>11</v>
      </c>
      <c r="F51">
        <v>12</v>
      </c>
      <c r="G51">
        <v>13</v>
      </c>
      <c r="H51">
        <v>13</v>
      </c>
      <c r="I51">
        <v>13</v>
      </c>
      <c r="J51">
        <v>13</v>
      </c>
      <c r="K51">
        <v>12</v>
      </c>
      <c r="L51">
        <v>16</v>
      </c>
    </row>
    <row r="52" spans="1:12">
      <c r="A52" s="1" t="s">
        <v>61</v>
      </c>
      <c r="B52">
        <v>175</v>
      </c>
      <c r="C52">
        <v>179</v>
      </c>
      <c r="D52">
        <v>179</v>
      </c>
      <c r="E52">
        <v>187</v>
      </c>
      <c r="F52">
        <v>195</v>
      </c>
      <c r="G52">
        <v>214</v>
      </c>
      <c r="H52">
        <v>230</v>
      </c>
      <c r="I52">
        <v>239</v>
      </c>
      <c r="J52">
        <v>248</v>
      </c>
      <c r="K52">
        <v>268</v>
      </c>
      <c r="L52">
        <v>285</v>
      </c>
    </row>
    <row r="53" spans="1:12">
      <c r="A53" s="1" t="s">
        <v>62</v>
      </c>
      <c r="B53">
        <v>6</v>
      </c>
      <c r="C53">
        <v>6</v>
      </c>
      <c r="D53">
        <v>7</v>
      </c>
      <c r="E53">
        <v>8</v>
      </c>
      <c r="F53">
        <v>7</v>
      </c>
      <c r="G53">
        <v>6</v>
      </c>
      <c r="H53">
        <v>9</v>
      </c>
      <c r="I53">
        <v>10</v>
      </c>
      <c r="J53">
        <v>11</v>
      </c>
      <c r="K53">
        <v>13</v>
      </c>
      <c r="L53">
        <v>13</v>
      </c>
    </row>
    <row r="54" spans="1:12">
      <c r="A54" s="1" t="s">
        <v>63</v>
      </c>
      <c r="B54">
        <v>1</v>
      </c>
      <c r="C54">
        <v>1</v>
      </c>
      <c r="D54">
        <v>1</v>
      </c>
      <c r="E54">
        <v>2</v>
      </c>
      <c r="F54">
        <v>1</v>
      </c>
      <c r="G54">
        <v>1</v>
      </c>
      <c r="H54">
        <v>2</v>
      </c>
      <c r="I54">
        <v>3</v>
      </c>
      <c r="J54">
        <v>1</v>
      </c>
      <c r="K54">
        <v>3</v>
      </c>
      <c r="L54">
        <v>3</v>
      </c>
    </row>
    <row r="55" spans="1:12">
      <c r="A55" s="1" t="s">
        <v>64</v>
      </c>
      <c r="B55">
        <v>5</v>
      </c>
      <c r="C55">
        <v>5</v>
      </c>
      <c r="D55">
        <v>6</v>
      </c>
      <c r="E55">
        <v>6</v>
      </c>
      <c r="F55">
        <v>6</v>
      </c>
      <c r="G55">
        <v>5</v>
      </c>
      <c r="H55">
        <v>7</v>
      </c>
      <c r="I55">
        <v>7</v>
      </c>
      <c r="J55">
        <v>10</v>
      </c>
      <c r="K55">
        <v>10</v>
      </c>
      <c r="L55">
        <v>10</v>
      </c>
    </row>
    <row r="56" spans="1:12">
      <c r="A56" s="1" t="s">
        <v>65</v>
      </c>
      <c r="B56">
        <v>106</v>
      </c>
      <c r="C56">
        <v>105</v>
      </c>
      <c r="D56">
        <v>120</v>
      </c>
      <c r="E56">
        <v>123</v>
      </c>
      <c r="F56">
        <v>122</v>
      </c>
      <c r="G56">
        <v>127</v>
      </c>
      <c r="H56">
        <v>131</v>
      </c>
      <c r="I56">
        <v>129</v>
      </c>
      <c r="J56">
        <v>126</v>
      </c>
      <c r="K56">
        <v>129</v>
      </c>
      <c r="L56">
        <v>128</v>
      </c>
    </row>
    <row r="57" spans="1:12">
      <c r="A57" s="1" t="s">
        <v>66</v>
      </c>
      <c r="B57">
        <v>99</v>
      </c>
      <c r="C57">
        <v>93</v>
      </c>
      <c r="D57">
        <v>105</v>
      </c>
      <c r="E57">
        <v>112</v>
      </c>
      <c r="F57">
        <v>114</v>
      </c>
      <c r="G57">
        <v>120</v>
      </c>
      <c r="H57">
        <v>122</v>
      </c>
      <c r="I57">
        <v>120</v>
      </c>
      <c r="J57">
        <v>118</v>
      </c>
      <c r="K57">
        <v>120</v>
      </c>
      <c r="L57">
        <v>120</v>
      </c>
    </row>
    <row r="58" spans="1:12">
      <c r="A58" s="1" t="s">
        <v>67</v>
      </c>
      <c r="B58">
        <v>7</v>
      </c>
      <c r="C58">
        <v>12</v>
      </c>
      <c r="D58">
        <v>15</v>
      </c>
      <c r="E58">
        <v>11</v>
      </c>
      <c r="F58">
        <v>8</v>
      </c>
      <c r="G58">
        <v>7</v>
      </c>
      <c r="H58">
        <v>9</v>
      </c>
      <c r="I58">
        <v>9</v>
      </c>
      <c r="J58">
        <v>8</v>
      </c>
      <c r="K58">
        <v>9</v>
      </c>
      <c r="L58">
        <v>8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32</v>
      </c>
      <c r="C62">
        <v>36</v>
      </c>
      <c r="D62">
        <v>34</v>
      </c>
      <c r="E62">
        <v>33</v>
      </c>
      <c r="F62">
        <v>29</v>
      </c>
      <c r="G62">
        <v>34</v>
      </c>
      <c r="H62">
        <v>34</v>
      </c>
      <c r="I62">
        <v>38</v>
      </c>
      <c r="J62">
        <v>39</v>
      </c>
      <c r="K62">
        <v>37</v>
      </c>
      <c r="L62">
        <v>43</v>
      </c>
    </row>
    <row r="63" spans="1:12">
      <c r="A63" s="1" t="s">
        <v>72</v>
      </c>
      <c r="B63">
        <v>7</v>
      </c>
      <c r="C63">
        <v>8</v>
      </c>
      <c r="D63">
        <v>8</v>
      </c>
      <c r="E63">
        <v>9</v>
      </c>
      <c r="F63">
        <v>9</v>
      </c>
      <c r="G63">
        <v>10</v>
      </c>
      <c r="H63">
        <v>10</v>
      </c>
      <c r="I63">
        <v>14</v>
      </c>
      <c r="J63">
        <v>13</v>
      </c>
      <c r="K63">
        <v>12</v>
      </c>
      <c r="L63">
        <v>15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5</v>
      </c>
      <c r="C65">
        <v>5</v>
      </c>
      <c r="D65">
        <v>5</v>
      </c>
      <c r="E65">
        <v>5</v>
      </c>
      <c r="F65">
        <v>4</v>
      </c>
      <c r="G65">
        <v>4</v>
      </c>
      <c r="H65">
        <v>5</v>
      </c>
      <c r="I65">
        <v>6</v>
      </c>
      <c r="J65">
        <v>7</v>
      </c>
      <c r="K65">
        <v>7</v>
      </c>
      <c r="L65">
        <v>8</v>
      </c>
    </row>
    <row r="66" spans="1:12">
      <c r="A66" s="1" t="s">
        <v>75</v>
      </c>
      <c r="B66">
        <v>10</v>
      </c>
      <c r="C66">
        <v>11</v>
      </c>
      <c r="D66">
        <v>10</v>
      </c>
      <c r="E66">
        <v>8</v>
      </c>
      <c r="F66">
        <v>7</v>
      </c>
      <c r="G66">
        <v>7</v>
      </c>
      <c r="H66">
        <v>7</v>
      </c>
      <c r="I66">
        <v>7</v>
      </c>
      <c r="J66">
        <v>7</v>
      </c>
      <c r="K66">
        <v>6</v>
      </c>
      <c r="L66">
        <v>7</v>
      </c>
    </row>
    <row r="67" spans="1:12">
      <c r="A67" s="1" t="s">
        <v>76</v>
      </c>
      <c r="B67">
        <v>10</v>
      </c>
      <c r="C67">
        <v>12</v>
      </c>
      <c r="D67">
        <v>11</v>
      </c>
      <c r="E67">
        <v>11</v>
      </c>
      <c r="F67">
        <v>9</v>
      </c>
      <c r="G67">
        <v>13</v>
      </c>
      <c r="H67">
        <v>12</v>
      </c>
      <c r="I67">
        <v>11</v>
      </c>
      <c r="J67">
        <v>12</v>
      </c>
      <c r="K67">
        <v>12</v>
      </c>
      <c r="L67">
        <v>13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2</v>
      </c>
      <c r="K71">
        <v>2</v>
      </c>
      <c r="L71">
        <v>2</v>
      </c>
    </row>
    <row r="72" spans="1:12">
      <c r="A72" s="1" t="s">
        <v>81</v>
      </c>
      <c r="B72">
        <v>36</v>
      </c>
      <c r="C72">
        <v>36</v>
      </c>
      <c r="D72">
        <v>37</v>
      </c>
      <c r="E72">
        <v>37</v>
      </c>
      <c r="F72">
        <v>39</v>
      </c>
      <c r="G72">
        <v>40</v>
      </c>
      <c r="H72">
        <v>45</v>
      </c>
      <c r="I72">
        <v>45</v>
      </c>
      <c r="J72">
        <v>49</v>
      </c>
      <c r="K72">
        <v>46</v>
      </c>
      <c r="L72">
        <v>48</v>
      </c>
    </row>
    <row r="73" spans="1:12">
      <c r="A73" s="1" t="s">
        <v>82</v>
      </c>
      <c r="B73">
        <v>6</v>
      </c>
      <c r="C73">
        <v>6</v>
      </c>
      <c r="D73">
        <v>6</v>
      </c>
      <c r="E73">
        <v>6</v>
      </c>
      <c r="F73">
        <v>5</v>
      </c>
      <c r="G73">
        <v>5</v>
      </c>
      <c r="H73">
        <v>4</v>
      </c>
      <c r="I73">
        <v>4</v>
      </c>
      <c r="J73">
        <v>5</v>
      </c>
      <c r="K73">
        <v>5</v>
      </c>
      <c r="L73">
        <v>6</v>
      </c>
    </row>
    <row r="74" spans="1:12">
      <c r="A74" s="1" t="s">
        <v>83</v>
      </c>
      <c r="B74">
        <v>30</v>
      </c>
      <c r="C74">
        <v>30</v>
      </c>
      <c r="D74">
        <v>31</v>
      </c>
      <c r="E74">
        <v>31</v>
      </c>
      <c r="F74">
        <v>34</v>
      </c>
      <c r="G74">
        <v>35</v>
      </c>
      <c r="H74">
        <v>41</v>
      </c>
      <c r="I74">
        <v>41</v>
      </c>
      <c r="J74">
        <v>44</v>
      </c>
      <c r="K74">
        <v>41</v>
      </c>
      <c r="L74">
        <v>42</v>
      </c>
    </row>
    <row r="75" spans="1:12">
      <c r="A75" s="1" t="s">
        <v>84</v>
      </c>
      <c r="B75">
        <v>98</v>
      </c>
      <c r="C75">
        <v>96</v>
      </c>
      <c r="D75">
        <v>96</v>
      </c>
      <c r="E75">
        <v>103</v>
      </c>
      <c r="F75">
        <v>98</v>
      </c>
      <c r="G75">
        <v>103</v>
      </c>
      <c r="H75">
        <v>109</v>
      </c>
      <c r="I75">
        <v>115</v>
      </c>
      <c r="J75">
        <v>125</v>
      </c>
      <c r="K75">
        <v>125</v>
      </c>
      <c r="L75">
        <v>132</v>
      </c>
    </row>
    <row r="76" spans="1:12">
      <c r="A76" s="1" t="s">
        <v>85</v>
      </c>
      <c r="B76">
        <v>10</v>
      </c>
      <c r="C76">
        <v>8</v>
      </c>
      <c r="D76">
        <v>10</v>
      </c>
      <c r="E76">
        <v>9</v>
      </c>
      <c r="F76">
        <v>8</v>
      </c>
      <c r="G76">
        <v>11</v>
      </c>
      <c r="H76">
        <v>11</v>
      </c>
      <c r="I76">
        <v>11</v>
      </c>
      <c r="J76">
        <v>13</v>
      </c>
      <c r="K76">
        <v>10</v>
      </c>
      <c r="L76">
        <v>11</v>
      </c>
    </row>
    <row r="77" spans="1:12">
      <c r="A77" s="1" t="s">
        <v>86</v>
      </c>
      <c r="B77">
        <v>4</v>
      </c>
      <c r="C77">
        <v>4</v>
      </c>
      <c r="D77">
        <v>4</v>
      </c>
      <c r="E77">
        <v>1</v>
      </c>
      <c r="F77">
        <v>1</v>
      </c>
      <c r="G77">
        <v>4</v>
      </c>
      <c r="H77">
        <v>4</v>
      </c>
      <c r="I77">
        <v>5</v>
      </c>
      <c r="J77">
        <v>5</v>
      </c>
      <c r="K77">
        <v>5</v>
      </c>
      <c r="L77">
        <v>5</v>
      </c>
    </row>
    <row r="78" spans="1:12">
      <c r="A78" s="1" t="s">
        <v>87</v>
      </c>
      <c r="B78">
        <v>3</v>
      </c>
      <c r="C78">
        <v>1</v>
      </c>
      <c r="D78">
        <v>2</v>
      </c>
      <c r="E78">
        <v>4</v>
      </c>
      <c r="F78">
        <v>2</v>
      </c>
      <c r="G78">
        <v>2</v>
      </c>
      <c r="H78">
        <v>2</v>
      </c>
      <c r="I78">
        <v>3</v>
      </c>
      <c r="J78">
        <v>3</v>
      </c>
      <c r="K78">
        <v>3</v>
      </c>
      <c r="L78">
        <v>5</v>
      </c>
    </row>
    <row r="79" spans="1:12">
      <c r="A79" s="1" t="s">
        <v>88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3</v>
      </c>
      <c r="J79">
        <v>7</v>
      </c>
      <c r="K79">
        <v>11</v>
      </c>
      <c r="L79">
        <v>11</v>
      </c>
    </row>
    <row r="80" spans="1:12">
      <c r="A80" s="1" t="s">
        <v>89</v>
      </c>
      <c r="B80">
        <v>3</v>
      </c>
      <c r="C80">
        <v>3</v>
      </c>
      <c r="D80">
        <v>2</v>
      </c>
      <c r="E80">
        <v>2</v>
      </c>
      <c r="F80">
        <v>3</v>
      </c>
      <c r="G80">
        <v>2</v>
      </c>
      <c r="H80">
        <v>3</v>
      </c>
      <c r="I80">
        <v>2</v>
      </c>
      <c r="J80">
        <v>3</v>
      </c>
      <c r="K80">
        <v>3</v>
      </c>
      <c r="L80">
        <v>3</v>
      </c>
    </row>
    <row r="81" spans="1:12">
      <c r="A81" s="1" t="s">
        <v>90</v>
      </c>
      <c r="B81">
        <v>31</v>
      </c>
      <c r="C81">
        <v>31</v>
      </c>
      <c r="D81">
        <v>31</v>
      </c>
      <c r="E81">
        <v>35</v>
      </c>
      <c r="F81">
        <v>36</v>
      </c>
      <c r="G81">
        <v>37</v>
      </c>
      <c r="H81">
        <v>38</v>
      </c>
      <c r="I81">
        <v>42</v>
      </c>
      <c r="J81">
        <v>43</v>
      </c>
      <c r="K81">
        <v>42</v>
      </c>
      <c r="L81">
        <v>41</v>
      </c>
    </row>
    <row r="82" spans="1:12">
      <c r="A82" s="1" t="s">
        <v>91</v>
      </c>
      <c r="B82">
        <v>40</v>
      </c>
      <c r="C82">
        <v>42</v>
      </c>
      <c r="D82">
        <v>41</v>
      </c>
      <c r="E82">
        <v>45</v>
      </c>
      <c r="F82">
        <v>42</v>
      </c>
      <c r="G82">
        <v>41</v>
      </c>
      <c r="H82">
        <v>44</v>
      </c>
      <c r="I82">
        <v>44</v>
      </c>
      <c r="J82">
        <v>46</v>
      </c>
      <c r="K82">
        <v>47</v>
      </c>
      <c r="L82">
        <v>52</v>
      </c>
    </row>
    <row r="83" spans="1:12">
      <c r="A83" s="1" t="s">
        <v>92</v>
      </c>
      <c r="B83">
        <v>6</v>
      </c>
      <c r="C83">
        <v>6</v>
      </c>
      <c r="D83">
        <v>5</v>
      </c>
      <c r="E83">
        <v>6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4</v>
      </c>
    </row>
    <row r="84" spans="1:12">
      <c r="A84" s="1" t="s">
        <v>93</v>
      </c>
      <c r="B84">
        <v>24</v>
      </c>
      <c r="C84">
        <v>21</v>
      </c>
      <c r="D84">
        <v>24</v>
      </c>
      <c r="E84">
        <v>22</v>
      </c>
      <c r="F84">
        <v>23</v>
      </c>
      <c r="G84">
        <v>27</v>
      </c>
      <c r="H84">
        <v>28</v>
      </c>
      <c r="I84">
        <v>31</v>
      </c>
      <c r="J84">
        <v>34</v>
      </c>
      <c r="K84">
        <v>36</v>
      </c>
      <c r="L84">
        <v>34</v>
      </c>
    </row>
    <row r="85" spans="1:12">
      <c r="A85" s="1" t="s">
        <v>94</v>
      </c>
      <c r="B85">
        <v>6</v>
      </c>
      <c r="C85">
        <v>6</v>
      </c>
      <c r="D85">
        <v>6</v>
      </c>
      <c r="E85">
        <v>4</v>
      </c>
      <c r="F85">
        <v>6</v>
      </c>
      <c r="G85">
        <v>8</v>
      </c>
      <c r="H85">
        <v>9</v>
      </c>
      <c r="I85">
        <v>9</v>
      </c>
      <c r="J85">
        <v>11</v>
      </c>
      <c r="K85">
        <v>8</v>
      </c>
      <c r="L85">
        <v>8</v>
      </c>
    </row>
    <row r="86" spans="1:12">
      <c r="A86" s="1" t="s">
        <v>95</v>
      </c>
      <c r="B86">
        <v>1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96</v>
      </c>
      <c r="B87">
        <v>2</v>
      </c>
      <c r="C87">
        <v>1</v>
      </c>
      <c r="D87">
        <v>2</v>
      </c>
      <c r="E87">
        <v>2</v>
      </c>
      <c r="F87">
        <v>2</v>
      </c>
      <c r="G87">
        <v>3</v>
      </c>
      <c r="H87">
        <v>3</v>
      </c>
      <c r="I87">
        <v>5</v>
      </c>
      <c r="J87">
        <v>4</v>
      </c>
      <c r="K87">
        <v>4</v>
      </c>
      <c r="L87">
        <v>4</v>
      </c>
    </row>
    <row r="88" spans="1:12">
      <c r="A88" s="1" t="s">
        <v>97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4</v>
      </c>
      <c r="L88">
        <v>3</v>
      </c>
    </row>
    <row r="89" spans="1:12">
      <c r="A89" s="1" t="s">
        <v>98</v>
      </c>
      <c r="B89">
        <v>14</v>
      </c>
      <c r="C89">
        <v>12</v>
      </c>
      <c r="D89">
        <v>13</v>
      </c>
      <c r="E89">
        <v>14</v>
      </c>
      <c r="F89">
        <v>13</v>
      </c>
      <c r="G89">
        <v>14</v>
      </c>
      <c r="H89">
        <v>14</v>
      </c>
      <c r="I89">
        <v>15</v>
      </c>
      <c r="J89">
        <v>16</v>
      </c>
      <c r="K89">
        <v>19</v>
      </c>
      <c r="L89">
        <v>18</v>
      </c>
    </row>
    <row r="90" spans="1:12">
      <c r="A90" s="1" t="s">
        <v>99</v>
      </c>
      <c r="B90">
        <v>394</v>
      </c>
      <c r="C90">
        <v>411</v>
      </c>
      <c r="D90">
        <v>406</v>
      </c>
      <c r="E90">
        <v>436</v>
      </c>
      <c r="F90">
        <v>435</v>
      </c>
      <c r="G90">
        <v>446</v>
      </c>
      <c r="H90">
        <v>455</v>
      </c>
      <c r="I90">
        <v>465</v>
      </c>
      <c r="J90">
        <v>476</v>
      </c>
      <c r="K90">
        <v>511</v>
      </c>
      <c r="L90">
        <v>497</v>
      </c>
    </row>
    <row r="91" spans="1:12">
      <c r="A91" s="1" t="s">
        <v>100</v>
      </c>
      <c r="B91">
        <v>201</v>
      </c>
      <c r="C91">
        <v>208</v>
      </c>
      <c r="D91">
        <v>209</v>
      </c>
      <c r="E91">
        <v>221</v>
      </c>
      <c r="F91">
        <v>220</v>
      </c>
      <c r="G91">
        <v>225</v>
      </c>
      <c r="H91">
        <v>230</v>
      </c>
      <c r="I91">
        <v>232</v>
      </c>
      <c r="J91">
        <v>244</v>
      </c>
      <c r="K91">
        <v>269</v>
      </c>
      <c r="L91">
        <v>263</v>
      </c>
    </row>
    <row r="92" spans="1:12">
      <c r="A92" s="1" t="s">
        <v>101</v>
      </c>
      <c r="B92">
        <v>16</v>
      </c>
      <c r="C92">
        <v>18</v>
      </c>
      <c r="D92">
        <v>18</v>
      </c>
      <c r="E92">
        <v>24</v>
      </c>
      <c r="F92">
        <v>23</v>
      </c>
      <c r="G92">
        <v>26</v>
      </c>
      <c r="H92">
        <v>22</v>
      </c>
      <c r="I92">
        <v>23</v>
      </c>
      <c r="J92">
        <v>24</v>
      </c>
      <c r="K92">
        <v>23</v>
      </c>
      <c r="L92">
        <v>22</v>
      </c>
    </row>
    <row r="93" spans="1:12">
      <c r="A93" s="1" t="s">
        <v>102</v>
      </c>
      <c r="B93">
        <v>2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  <c r="L93">
        <v>2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23</v>
      </c>
      <c r="C95">
        <v>25</v>
      </c>
      <c r="D95">
        <v>23</v>
      </c>
      <c r="E95">
        <v>29</v>
      </c>
      <c r="F95">
        <v>30</v>
      </c>
      <c r="G95">
        <v>31</v>
      </c>
      <c r="H95">
        <v>32</v>
      </c>
      <c r="I95">
        <v>34</v>
      </c>
      <c r="J95">
        <v>30</v>
      </c>
      <c r="K95">
        <v>27</v>
      </c>
      <c r="L95">
        <v>25</v>
      </c>
    </row>
    <row r="96" spans="1:12">
      <c r="A96" s="1" t="s">
        <v>105</v>
      </c>
      <c r="B96">
        <v>106</v>
      </c>
      <c r="C96">
        <v>111</v>
      </c>
      <c r="D96">
        <v>109</v>
      </c>
      <c r="E96">
        <v>114</v>
      </c>
      <c r="F96">
        <v>116</v>
      </c>
      <c r="G96">
        <v>117</v>
      </c>
      <c r="H96">
        <v>117</v>
      </c>
      <c r="I96">
        <v>120</v>
      </c>
      <c r="J96">
        <v>118</v>
      </c>
      <c r="K96">
        <v>131</v>
      </c>
      <c r="L96">
        <v>129</v>
      </c>
    </row>
    <row r="97" spans="1:25">
      <c r="A97" s="1" t="s">
        <v>106</v>
      </c>
      <c r="B97">
        <v>18</v>
      </c>
      <c r="C97">
        <v>18</v>
      </c>
      <c r="D97">
        <v>16</v>
      </c>
      <c r="E97">
        <v>16</v>
      </c>
      <c r="F97">
        <v>16</v>
      </c>
      <c r="G97">
        <v>15</v>
      </c>
      <c r="H97">
        <v>19</v>
      </c>
      <c r="I97">
        <v>19</v>
      </c>
      <c r="J97">
        <v>23</v>
      </c>
      <c r="K97">
        <v>19</v>
      </c>
      <c r="L97">
        <v>19</v>
      </c>
    </row>
    <row r="98" spans="1:25">
      <c r="A98" s="1" t="s">
        <v>107</v>
      </c>
      <c r="B98">
        <v>28</v>
      </c>
      <c r="C98">
        <v>30</v>
      </c>
      <c r="D98">
        <v>30</v>
      </c>
      <c r="E98">
        <v>30</v>
      </c>
      <c r="F98">
        <v>28</v>
      </c>
      <c r="G98">
        <v>30</v>
      </c>
      <c r="H98">
        <v>33</v>
      </c>
      <c r="I98">
        <v>35</v>
      </c>
      <c r="J98">
        <v>34</v>
      </c>
      <c r="K98">
        <v>39</v>
      </c>
      <c r="L98">
        <v>37</v>
      </c>
    </row>
    <row r="99" spans="1:25">
      <c r="A99" s="1" t="s">
        <v>108</v>
      </c>
      <c r="B99">
        <v>18</v>
      </c>
      <c r="C99">
        <v>17</v>
      </c>
      <c r="D99">
        <v>17</v>
      </c>
      <c r="E99">
        <v>19</v>
      </c>
      <c r="F99">
        <v>18</v>
      </c>
      <c r="G99">
        <v>18</v>
      </c>
      <c r="H99">
        <v>23</v>
      </c>
      <c r="I99">
        <v>26</v>
      </c>
      <c r="J99">
        <v>21</v>
      </c>
      <c r="K99">
        <v>23</v>
      </c>
      <c r="L99">
        <v>25</v>
      </c>
    </row>
    <row r="100" spans="1:25">
      <c r="A100" s="1" t="s">
        <v>109</v>
      </c>
      <c r="B100">
        <v>5</v>
      </c>
      <c r="C100">
        <v>3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6</v>
      </c>
      <c r="J100">
        <v>3</v>
      </c>
      <c r="K100">
        <v>3</v>
      </c>
      <c r="L100">
        <v>3</v>
      </c>
    </row>
    <row r="101" spans="1:25">
      <c r="A101" s="1" t="s">
        <v>110</v>
      </c>
      <c r="B101">
        <v>4</v>
      </c>
      <c r="C101">
        <v>5</v>
      </c>
      <c r="D101">
        <v>5</v>
      </c>
      <c r="E101">
        <v>6</v>
      </c>
      <c r="F101">
        <v>5</v>
      </c>
      <c r="G101">
        <v>6</v>
      </c>
      <c r="H101">
        <v>9</v>
      </c>
      <c r="I101">
        <v>10</v>
      </c>
      <c r="J101">
        <v>9</v>
      </c>
      <c r="K101">
        <v>11</v>
      </c>
      <c r="L101">
        <v>11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3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1</v>
      </c>
      <c r="M102" t="s">
        <v>6</v>
      </c>
      <c r="N102">
        <f t="shared" ref="N102:N110" si="30">N19</f>
        <v>5044</v>
      </c>
      <c r="O102">
        <f t="shared" ref="O102:O110" si="31">O19</f>
        <v>4956</v>
      </c>
      <c r="P102">
        <f t="shared" ref="P102:P110" si="32">P19</f>
        <v>4654</v>
      </c>
      <c r="Q102">
        <f t="shared" ref="Q102:Q110" si="33">Q19</f>
        <v>4560</v>
      </c>
      <c r="R102">
        <f t="shared" ref="R102:R110" si="34">R19</f>
        <v>4498</v>
      </c>
      <c r="S102">
        <f t="shared" ref="S102:S110" si="35">S19</f>
        <v>4300</v>
      </c>
      <c r="T102">
        <f t="shared" ref="T102:T110" si="36">T19</f>
        <v>4150</v>
      </c>
      <c r="U102">
        <f t="shared" ref="U102:U110" si="37">U19</f>
        <v>4142</v>
      </c>
      <c r="V102">
        <f t="shared" ref="V102:V110" si="38">V19</f>
        <v>4020</v>
      </c>
      <c r="W102">
        <f t="shared" ref="W102:W110" si="39">W19</f>
        <v>4064</v>
      </c>
    </row>
    <row r="103" spans="1:25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</v>
      </c>
      <c r="M103" t="s">
        <v>8</v>
      </c>
      <c r="N103">
        <f t="shared" si="30"/>
        <v>16144</v>
      </c>
      <c r="O103">
        <f t="shared" si="31"/>
        <v>14796</v>
      </c>
      <c r="P103">
        <f t="shared" si="32"/>
        <v>13810</v>
      </c>
      <c r="Q103">
        <f t="shared" si="33"/>
        <v>13184</v>
      </c>
      <c r="R103">
        <f t="shared" si="34"/>
        <v>12498</v>
      </c>
      <c r="S103">
        <f t="shared" si="35"/>
        <v>11388</v>
      </c>
      <c r="T103">
        <f t="shared" si="36"/>
        <v>10894</v>
      </c>
      <c r="U103">
        <f t="shared" si="37"/>
        <v>10826</v>
      </c>
      <c r="V103">
        <f t="shared" si="38"/>
        <v>10848</v>
      </c>
      <c r="W103">
        <f t="shared" si="39"/>
        <v>10992</v>
      </c>
    </row>
    <row r="104" spans="1:25">
      <c r="A104" s="1" t="s">
        <v>113</v>
      </c>
      <c r="B104">
        <v>6</v>
      </c>
      <c r="C104">
        <v>7</v>
      </c>
      <c r="D104">
        <v>6</v>
      </c>
      <c r="E104">
        <v>6</v>
      </c>
      <c r="F104">
        <v>5</v>
      </c>
      <c r="G104">
        <v>5</v>
      </c>
      <c r="H104">
        <v>6</v>
      </c>
      <c r="I104">
        <v>6</v>
      </c>
      <c r="J104">
        <v>6</v>
      </c>
      <c r="K104">
        <v>5</v>
      </c>
      <c r="L104">
        <v>5</v>
      </c>
      <c r="M104" t="s">
        <v>10</v>
      </c>
      <c r="N104">
        <f t="shared" si="30"/>
        <v>33338</v>
      </c>
      <c r="O104">
        <f t="shared" si="31"/>
        <v>32878</v>
      </c>
      <c r="P104">
        <f t="shared" si="32"/>
        <v>32248</v>
      </c>
      <c r="Q104">
        <f t="shared" si="33"/>
        <v>32012</v>
      </c>
      <c r="R104">
        <f t="shared" si="34"/>
        <v>31524</v>
      </c>
      <c r="S104">
        <f t="shared" si="35"/>
        <v>30986</v>
      </c>
      <c r="T104">
        <f t="shared" si="36"/>
        <v>30456</v>
      </c>
      <c r="U104">
        <f t="shared" si="37"/>
        <v>30224</v>
      </c>
      <c r="V104">
        <f t="shared" si="38"/>
        <v>29912</v>
      </c>
      <c r="W104">
        <f t="shared" si="39"/>
        <v>29890</v>
      </c>
    </row>
    <row r="105" spans="1:25">
      <c r="A105" s="1" t="s">
        <v>114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1</v>
      </c>
      <c r="K105">
        <v>2</v>
      </c>
      <c r="L105">
        <v>3</v>
      </c>
      <c r="M105" t="s">
        <v>12</v>
      </c>
      <c r="N105">
        <f t="shared" si="30"/>
        <v>684</v>
      </c>
      <c r="O105">
        <f t="shared" si="31"/>
        <v>710</v>
      </c>
      <c r="P105">
        <f t="shared" si="32"/>
        <v>728</v>
      </c>
      <c r="Q105">
        <f t="shared" si="33"/>
        <v>764</v>
      </c>
      <c r="R105">
        <f t="shared" si="34"/>
        <v>786</v>
      </c>
      <c r="S105">
        <f t="shared" si="35"/>
        <v>780</v>
      </c>
      <c r="T105">
        <f t="shared" si="36"/>
        <v>766</v>
      </c>
      <c r="U105">
        <f t="shared" si="37"/>
        <v>794</v>
      </c>
      <c r="V105">
        <f t="shared" si="38"/>
        <v>816</v>
      </c>
      <c r="W105">
        <f t="shared" si="39"/>
        <v>852</v>
      </c>
    </row>
    <row r="106" spans="1:2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14</v>
      </c>
      <c r="N106">
        <f t="shared" si="30"/>
        <v>1522</v>
      </c>
      <c r="O106">
        <f t="shared" si="31"/>
        <v>1576</v>
      </c>
      <c r="P106">
        <f t="shared" si="32"/>
        <v>1564</v>
      </c>
      <c r="Q106">
        <f t="shared" si="33"/>
        <v>1626</v>
      </c>
      <c r="R106">
        <f t="shared" si="34"/>
        <v>1652</v>
      </c>
      <c r="S106">
        <f t="shared" si="35"/>
        <v>1632</v>
      </c>
      <c r="T106">
        <f t="shared" si="36"/>
        <v>1576</v>
      </c>
      <c r="U106">
        <f t="shared" si="37"/>
        <v>1592</v>
      </c>
      <c r="V106">
        <f t="shared" si="38"/>
        <v>1670</v>
      </c>
      <c r="W106">
        <f t="shared" si="39"/>
        <v>1732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2288</v>
      </c>
      <c r="O107">
        <f t="shared" si="31"/>
        <v>2346</v>
      </c>
      <c r="P107">
        <f t="shared" si="32"/>
        <v>2408</v>
      </c>
      <c r="Q107">
        <f t="shared" si="33"/>
        <v>2596</v>
      </c>
      <c r="R107">
        <f t="shared" si="34"/>
        <v>2654</v>
      </c>
      <c r="S107">
        <f t="shared" si="35"/>
        <v>2624</v>
      </c>
      <c r="T107">
        <f t="shared" si="36"/>
        <v>2800</v>
      </c>
      <c r="U107">
        <f t="shared" si="37"/>
        <v>3076</v>
      </c>
      <c r="V107">
        <f t="shared" si="38"/>
        <v>3272</v>
      </c>
      <c r="W107">
        <f t="shared" si="39"/>
        <v>3534</v>
      </c>
    </row>
    <row r="108" spans="1:25">
      <c r="A108" s="1" t="s">
        <v>117</v>
      </c>
      <c r="B108">
        <v>21</v>
      </c>
      <c r="C108">
        <v>21</v>
      </c>
      <c r="D108">
        <v>23</v>
      </c>
      <c r="E108">
        <v>25</v>
      </c>
      <c r="F108">
        <v>23</v>
      </c>
      <c r="G108">
        <v>23</v>
      </c>
      <c r="H108">
        <v>24</v>
      </c>
      <c r="I108">
        <v>24</v>
      </c>
      <c r="J108">
        <v>24</v>
      </c>
      <c r="K108">
        <v>24</v>
      </c>
      <c r="L108">
        <v>28</v>
      </c>
      <c r="M108" t="s">
        <v>18</v>
      </c>
      <c r="N108">
        <f t="shared" si="30"/>
        <v>11184</v>
      </c>
      <c r="O108">
        <f t="shared" si="31"/>
        <v>11144</v>
      </c>
      <c r="P108">
        <f t="shared" si="32"/>
        <v>11526</v>
      </c>
      <c r="Q108">
        <f t="shared" si="33"/>
        <v>11412</v>
      </c>
      <c r="R108">
        <f t="shared" si="34"/>
        <v>11130</v>
      </c>
      <c r="S108">
        <f t="shared" si="35"/>
        <v>11238</v>
      </c>
      <c r="T108">
        <f t="shared" si="36"/>
        <v>10932</v>
      </c>
      <c r="U108">
        <f t="shared" si="37"/>
        <v>11292</v>
      </c>
      <c r="V108">
        <f t="shared" si="38"/>
        <v>11560</v>
      </c>
      <c r="W108">
        <f t="shared" si="39"/>
        <v>11912</v>
      </c>
    </row>
    <row r="109" spans="1:25">
      <c r="A109" s="1" t="s">
        <v>118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10</v>
      </c>
      <c r="I109">
        <v>10</v>
      </c>
      <c r="J109">
        <v>8</v>
      </c>
      <c r="K109">
        <v>7</v>
      </c>
      <c r="L109">
        <v>6</v>
      </c>
      <c r="M109" t="s">
        <v>20</v>
      </c>
      <c r="N109">
        <f t="shared" si="30"/>
        <v>4718</v>
      </c>
      <c r="O109">
        <f t="shared" si="31"/>
        <v>4896</v>
      </c>
      <c r="P109">
        <f t="shared" si="32"/>
        <v>5024</v>
      </c>
      <c r="Q109">
        <f t="shared" si="33"/>
        <v>5364</v>
      </c>
      <c r="R109">
        <f t="shared" si="34"/>
        <v>5448</v>
      </c>
      <c r="S109">
        <f t="shared" si="35"/>
        <v>5318</v>
      </c>
      <c r="T109">
        <f t="shared" si="36"/>
        <v>5392</v>
      </c>
      <c r="U109">
        <f t="shared" si="37"/>
        <v>5884</v>
      </c>
      <c r="V109">
        <f t="shared" si="38"/>
        <v>6190</v>
      </c>
      <c r="W109">
        <f t="shared" si="39"/>
        <v>6510</v>
      </c>
    </row>
    <row r="110" spans="1:25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  <c r="N110">
        <f t="shared" si="30"/>
        <v>5864</v>
      </c>
      <c r="O110">
        <f t="shared" si="31"/>
        <v>5920</v>
      </c>
      <c r="P110">
        <f t="shared" si="32"/>
        <v>6086</v>
      </c>
      <c r="Q110">
        <f t="shared" si="33"/>
        <v>6216</v>
      </c>
      <c r="R110">
        <f t="shared" si="34"/>
        <v>6084</v>
      </c>
      <c r="S110">
        <f t="shared" si="35"/>
        <v>6114</v>
      </c>
      <c r="T110">
        <f t="shared" si="36"/>
        <v>6430</v>
      </c>
      <c r="U110">
        <f t="shared" si="37"/>
        <v>6834</v>
      </c>
      <c r="V110">
        <f t="shared" si="38"/>
        <v>7104</v>
      </c>
      <c r="W110">
        <f t="shared" si="39"/>
        <v>7432</v>
      </c>
    </row>
    <row r="111" spans="1:25">
      <c r="A111" s="1" t="s">
        <v>120</v>
      </c>
      <c r="B111">
        <v>1</v>
      </c>
      <c r="C111">
        <v>1</v>
      </c>
      <c r="D111">
        <v>1</v>
      </c>
      <c r="E111">
        <v>2</v>
      </c>
      <c r="F111">
        <v>3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4</v>
      </c>
    </row>
    <row r="112" spans="1:25" ht="38.25">
      <c r="A112" s="1" t="s">
        <v>121</v>
      </c>
      <c r="B112">
        <v>2</v>
      </c>
      <c r="C112">
        <v>2</v>
      </c>
      <c r="D112">
        <v>2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4</v>
      </c>
      <c r="K112">
        <v>4</v>
      </c>
      <c r="L112">
        <v>5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6</v>
      </c>
      <c r="C113">
        <v>7</v>
      </c>
      <c r="D113">
        <v>7</v>
      </c>
      <c r="E113">
        <v>7</v>
      </c>
      <c r="F113">
        <v>6</v>
      </c>
      <c r="G113">
        <v>7</v>
      </c>
      <c r="H113">
        <v>7</v>
      </c>
      <c r="I113">
        <v>7</v>
      </c>
      <c r="J113">
        <v>9</v>
      </c>
      <c r="K113">
        <v>9</v>
      </c>
      <c r="L113">
        <v>11</v>
      </c>
      <c r="M113" s="37" t="s">
        <v>358</v>
      </c>
      <c r="N113" s="38">
        <f>SUM(N102:N104)</f>
        <v>54526</v>
      </c>
      <c r="O113" s="38">
        <f>SUM(R102:R104)</f>
        <v>48520</v>
      </c>
      <c r="P113" s="38">
        <f>SUM(W102:W104)</f>
        <v>44946</v>
      </c>
      <c r="Q113" s="38">
        <f t="shared" ref="Q113:Q116" si="40">((O113-N113)/(N113))+((P113-O113)/(O113))/2</f>
        <v>-0.14697945970336457</v>
      </c>
      <c r="R113" s="37" t="s">
        <v>358</v>
      </c>
      <c r="S113" s="38">
        <f>(N113*100)/N117</f>
        <v>67.494367836011193</v>
      </c>
      <c r="T113" s="38">
        <f>(O113*100)/O117</f>
        <v>63.612764506909301</v>
      </c>
      <c r="U113" s="38">
        <f>(P113*100)/P117</f>
        <v>58.433656621337008</v>
      </c>
      <c r="V113" s="36"/>
      <c r="W113" s="37" t="s">
        <v>358</v>
      </c>
      <c r="X113" s="38">
        <f t="shared" ref="X113:X115" si="41">(O113-N113)/N113</f>
        <v>-0.1101492865788798</v>
      </c>
      <c r="Y113" s="38">
        <f t="shared" ref="Y113:Y115" si="42">(P113-O113)/O113</f>
        <v>-7.3660346248969499E-2</v>
      </c>
    </row>
    <row r="114" spans="1:25" ht="153">
      <c r="A114" s="1" t="s">
        <v>123</v>
      </c>
      <c r="B114">
        <v>4</v>
      </c>
      <c r="C114">
        <v>3</v>
      </c>
      <c r="D114">
        <v>4</v>
      </c>
      <c r="E114">
        <v>3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2</v>
      </c>
      <c r="M114" s="39" t="s">
        <v>359</v>
      </c>
      <c r="N114" s="38">
        <f>SUM(N105,N107,N110,N109)</f>
        <v>13554</v>
      </c>
      <c r="O114" s="38">
        <f>SUM(R105,R107,R110,R109)</f>
        <v>14972</v>
      </c>
      <c r="P114" s="38">
        <f>SUM(W105,W107,W110,W109)</f>
        <v>18328</v>
      </c>
      <c r="Q114" s="38">
        <f t="shared" si="40"/>
        <v>0.2166944377524978</v>
      </c>
      <c r="R114" s="39" t="s">
        <v>359</v>
      </c>
      <c r="S114" s="38">
        <f>(N114*100)/N117</f>
        <v>16.777659495457133</v>
      </c>
      <c r="T114" s="38">
        <f>(O114*100)/O117</f>
        <v>19.629231455017436</v>
      </c>
      <c r="U114" s="38">
        <f>(P114*100)/P117</f>
        <v>23.827972646194649</v>
      </c>
      <c r="V114" s="36"/>
      <c r="W114" s="39" t="s">
        <v>359</v>
      </c>
      <c r="X114" s="38">
        <f t="shared" si="41"/>
        <v>0.10461856278589346</v>
      </c>
      <c r="Y114" s="38">
        <f t="shared" si="42"/>
        <v>0.22415174993320866</v>
      </c>
    </row>
    <row r="115" spans="1:25" ht="114.75">
      <c r="A115" s="1" t="s">
        <v>124</v>
      </c>
      <c r="B115">
        <v>48</v>
      </c>
      <c r="C115">
        <v>53</v>
      </c>
      <c r="D115">
        <v>49</v>
      </c>
      <c r="E115">
        <v>51</v>
      </c>
      <c r="F115">
        <v>50</v>
      </c>
      <c r="G115">
        <v>55</v>
      </c>
      <c r="H115">
        <v>62</v>
      </c>
      <c r="I115">
        <v>59</v>
      </c>
      <c r="J115">
        <v>61</v>
      </c>
      <c r="K115">
        <v>75</v>
      </c>
      <c r="L115">
        <v>76</v>
      </c>
      <c r="M115" s="40" t="s">
        <v>360</v>
      </c>
      <c r="N115" s="38">
        <f>SUM(N106,N108)</f>
        <v>12706</v>
      </c>
      <c r="O115" s="38">
        <f>SUM(R106,R108)</f>
        <v>12782</v>
      </c>
      <c r="P115" s="38">
        <f>SUM(W106,W108)</f>
        <v>13644</v>
      </c>
      <c r="Q115" s="38">
        <f t="shared" si="40"/>
        <v>3.9700718853343836E-2</v>
      </c>
      <c r="R115" s="40" t="s">
        <v>360</v>
      </c>
      <c r="S115" s="38">
        <f>(N115*100)/N117</f>
        <v>15.727972668531676</v>
      </c>
      <c r="T115" s="38">
        <f>(O115*100)/O117</f>
        <v>16.758004038073263</v>
      </c>
      <c r="U115" s="38">
        <f>(P115*100)/P117</f>
        <v>17.738370732468344</v>
      </c>
      <c r="V115" s="36"/>
      <c r="W115" s="40" t="s">
        <v>360</v>
      </c>
      <c r="X115" s="38">
        <f t="shared" si="41"/>
        <v>5.9814260979065012E-3</v>
      </c>
      <c r="Y115" s="38">
        <f t="shared" si="42"/>
        <v>6.7438585510874671E-2</v>
      </c>
    </row>
    <row r="116" spans="1:25">
      <c r="A116" s="1" t="s">
        <v>125</v>
      </c>
      <c r="B116">
        <v>6</v>
      </c>
      <c r="C116">
        <v>6</v>
      </c>
      <c r="D116">
        <v>6</v>
      </c>
      <c r="E116">
        <v>6</v>
      </c>
      <c r="F116">
        <v>5</v>
      </c>
      <c r="G116">
        <v>5</v>
      </c>
      <c r="H116">
        <v>5</v>
      </c>
      <c r="I116">
        <v>5</v>
      </c>
      <c r="J116">
        <v>3</v>
      </c>
      <c r="K116">
        <v>4</v>
      </c>
      <c r="L116">
        <v>4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18</v>
      </c>
      <c r="C117">
        <v>17</v>
      </c>
      <c r="D117">
        <v>15</v>
      </c>
      <c r="E117">
        <v>15</v>
      </c>
      <c r="F117">
        <v>13</v>
      </c>
      <c r="G117">
        <v>17</v>
      </c>
      <c r="H117">
        <v>20</v>
      </c>
      <c r="I117">
        <v>21</v>
      </c>
      <c r="J117">
        <v>21</v>
      </c>
      <c r="K117">
        <v>21</v>
      </c>
      <c r="L117">
        <v>24</v>
      </c>
      <c r="M117" s="42" t="s">
        <v>362</v>
      </c>
      <c r="N117" s="36">
        <f>SUM(N113:N115)</f>
        <v>80786</v>
      </c>
      <c r="O117" s="36">
        <f>SUM(O113:O115)</f>
        <v>76274</v>
      </c>
      <c r="P117" s="36">
        <f>SUM(P113:P115)</f>
        <v>76918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8</v>
      </c>
      <c r="C118">
        <v>8</v>
      </c>
      <c r="D118">
        <v>8</v>
      </c>
      <c r="E118">
        <v>8</v>
      </c>
      <c r="F118">
        <v>7</v>
      </c>
      <c r="G118">
        <v>7</v>
      </c>
      <c r="H118">
        <v>9</v>
      </c>
      <c r="I118">
        <v>9</v>
      </c>
      <c r="J118">
        <v>10</v>
      </c>
      <c r="K118">
        <v>15</v>
      </c>
      <c r="L118">
        <v>14</v>
      </c>
    </row>
    <row r="119" spans="1:25">
      <c r="A119" s="1" t="s">
        <v>128</v>
      </c>
      <c r="B119">
        <v>2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3</v>
      </c>
      <c r="K119">
        <v>5</v>
      </c>
      <c r="L119">
        <v>4</v>
      </c>
    </row>
    <row r="120" spans="1:25">
      <c r="A120" s="1" t="s">
        <v>129</v>
      </c>
      <c r="B120">
        <v>14</v>
      </c>
      <c r="C120">
        <v>18</v>
      </c>
      <c r="D120">
        <v>16</v>
      </c>
      <c r="E120">
        <v>18</v>
      </c>
      <c r="F120">
        <v>21</v>
      </c>
      <c r="G120">
        <v>22</v>
      </c>
      <c r="H120">
        <v>24</v>
      </c>
      <c r="I120">
        <v>20</v>
      </c>
      <c r="J120">
        <v>24</v>
      </c>
      <c r="K120">
        <v>30</v>
      </c>
      <c r="L120">
        <v>30</v>
      </c>
    </row>
    <row r="121" spans="1:25">
      <c r="A121" s="1" t="s">
        <v>130</v>
      </c>
      <c r="B121">
        <v>16</v>
      </c>
      <c r="C121">
        <v>16</v>
      </c>
      <c r="D121">
        <v>16</v>
      </c>
      <c r="E121">
        <v>16</v>
      </c>
      <c r="F121">
        <v>14</v>
      </c>
      <c r="G121">
        <v>15</v>
      </c>
      <c r="H121">
        <v>19</v>
      </c>
      <c r="I121">
        <v>19</v>
      </c>
      <c r="J121">
        <v>23</v>
      </c>
      <c r="K121">
        <v>22</v>
      </c>
      <c r="L121">
        <v>21</v>
      </c>
    </row>
    <row r="122" spans="1:25">
      <c r="A122" s="1" t="s">
        <v>131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</row>
    <row r="123" spans="1:25">
      <c r="A123" s="1" t="s">
        <v>132</v>
      </c>
      <c r="B123">
        <v>6</v>
      </c>
      <c r="C123">
        <v>6</v>
      </c>
      <c r="D123">
        <v>6</v>
      </c>
      <c r="E123">
        <v>6</v>
      </c>
      <c r="F123">
        <v>6</v>
      </c>
      <c r="G123">
        <v>6</v>
      </c>
      <c r="H123">
        <v>7</v>
      </c>
      <c r="I123">
        <v>9</v>
      </c>
      <c r="J123">
        <v>11</v>
      </c>
      <c r="K123">
        <v>13</v>
      </c>
      <c r="L123">
        <v>11</v>
      </c>
    </row>
    <row r="124" spans="1:25">
      <c r="A124" s="1" t="s">
        <v>133</v>
      </c>
      <c r="B124">
        <v>8</v>
      </c>
      <c r="C124">
        <v>8</v>
      </c>
      <c r="D124">
        <v>8</v>
      </c>
      <c r="E124">
        <v>8</v>
      </c>
      <c r="F124">
        <v>7</v>
      </c>
      <c r="G124">
        <v>8</v>
      </c>
      <c r="H124">
        <v>11</v>
      </c>
      <c r="I124">
        <v>9</v>
      </c>
      <c r="J124">
        <v>10</v>
      </c>
      <c r="K124">
        <v>7</v>
      </c>
      <c r="L124">
        <v>8</v>
      </c>
    </row>
    <row r="125" spans="1:25">
      <c r="A125" s="1" t="s">
        <v>134</v>
      </c>
      <c r="B125">
        <v>7</v>
      </c>
      <c r="C125">
        <v>5</v>
      </c>
      <c r="D125">
        <v>9</v>
      </c>
      <c r="E125">
        <v>10</v>
      </c>
      <c r="F125">
        <v>6</v>
      </c>
      <c r="G125">
        <v>8</v>
      </c>
      <c r="H125">
        <v>12</v>
      </c>
      <c r="I125">
        <v>12</v>
      </c>
      <c r="J125">
        <v>10</v>
      </c>
      <c r="K125">
        <v>10</v>
      </c>
      <c r="L125">
        <v>10</v>
      </c>
    </row>
    <row r="126" spans="1:25">
      <c r="A126" s="1" t="s">
        <v>135</v>
      </c>
      <c r="B126">
        <v>5</v>
      </c>
      <c r="C126">
        <v>4</v>
      </c>
      <c r="D126">
        <v>6</v>
      </c>
      <c r="E126">
        <v>7</v>
      </c>
      <c r="F126">
        <v>5</v>
      </c>
      <c r="G126">
        <v>6</v>
      </c>
      <c r="H126">
        <v>10</v>
      </c>
      <c r="I126">
        <v>10</v>
      </c>
      <c r="J126">
        <v>8</v>
      </c>
      <c r="K126">
        <v>9</v>
      </c>
      <c r="L126">
        <v>10</v>
      </c>
    </row>
    <row r="127" spans="1:25">
      <c r="A127" s="1" t="s">
        <v>136</v>
      </c>
      <c r="B127">
        <v>1</v>
      </c>
      <c r="C127">
        <v>1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</row>
    <row r="128" spans="1:25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</row>
    <row r="131" spans="1:12">
      <c r="A131" s="1" t="s">
        <v>140</v>
      </c>
      <c r="B131">
        <v>101</v>
      </c>
      <c r="C131">
        <v>98</v>
      </c>
      <c r="D131">
        <v>98</v>
      </c>
      <c r="E131">
        <v>104</v>
      </c>
      <c r="F131">
        <v>111</v>
      </c>
      <c r="G131">
        <v>114</v>
      </c>
      <c r="H131">
        <v>124</v>
      </c>
      <c r="I131">
        <v>133</v>
      </c>
      <c r="J131">
        <v>136</v>
      </c>
      <c r="K131">
        <v>142</v>
      </c>
      <c r="L131">
        <v>148</v>
      </c>
    </row>
    <row r="132" spans="1:12">
      <c r="A132" s="1" t="s">
        <v>141</v>
      </c>
      <c r="B132">
        <v>101</v>
      </c>
      <c r="C132">
        <v>98</v>
      </c>
      <c r="D132">
        <v>98</v>
      </c>
      <c r="E132">
        <v>104</v>
      </c>
      <c r="F132">
        <v>111</v>
      </c>
      <c r="G132">
        <v>114</v>
      </c>
      <c r="H132">
        <v>124</v>
      </c>
      <c r="I132">
        <v>133</v>
      </c>
      <c r="J132">
        <v>136</v>
      </c>
      <c r="K132">
        <v>142</v>
      </c>
      <c r="L132">
        <v>148</v>
      </c>
    </row>
    <row r="133" spans="1:12">
      <c r="A133" s="1" t="s">
        <v>142</v>
      </c>
      <c r="B133">
        <v>131</v>
      </c>
      <c r="C133">
        <v>123</v>
      </c>
      <c r="D133">
        <v>118</v>
      </c>
      <c r="E133">
        <v>121</v>
      </c>
      <c r="F133">
        <v>115</v>
      </c>
      <c r="G133">
        <v>118</v>
      </c>
      <c r="H133">
        <v>125</v>
      </c>
      <c r="I133">
        <v>122</v>
      </c>
      <c r="J133">
        <v>119</v>
      </c>
      <c r="K133">
        <v>127</v>
      </c>
      <c r="L133">
        <v>128</v>
      </c>
    </row>
    <row r="134" spans="1:12">
      <c r="A134" s="1" t="s">
        <v>143</v>
      </c>
      <c r="B134">
        <v>20</v>
      </c>
      <c r="C134">
        <v>22</v>
      </c>
      <c r="D134">
        <v>23</v>
      </c>
      <c r="E134">
        <v>25</v>
      </c>
      <c r="F134">
        <v>23</v>
      </c>
      <c r="G134">
        <v>23</v>
      </c>
      <c r="H134">
        <v>25</v>
      </c>
      <c r="I134">
        <v>26</v>
      </c>
      <c r="J134">
        <v>27</v>
      </c>
      <c r="K134">
        <v>31</v>
      </c>
      <c r="L134">
        <v>33</v>
      </c>
    </row>
    <row r="135" spans="1:12">
      <c r="A135" s="1" t="s">
        <v>144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10</v>
      </c>
      <c r="C136">
        <v>8</v>
      </c>
      <c r="D136">
        <v>8</v>
      </c>
      <c r="E136">
        <v>7</v>
      </c>
      <c r="F136">
        <v>6</v>
      </c>
      <c r="G136">
        <v>8</v>
      </c>
      <c r="H136">
        <v>6</v>
      </c>
      <c r="I136">
        <v>6</v>
      </c>
      <c r="J136">
        <v>4</v>
      </c>
      <c r="K136">
        <v>5</v>
      </c>
      <c r="L136">
        <v>4</v>
      </c>
    </row>
    <row r="137" spans="1:12">
      <c r="A137" s="1" t="s">
        <v>146</v>
      </c>
      <c r="B137">
        <v>3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</row>
    <row r="138" spans="1:12">
      <c r="A138" s="1" t="s">
        <v>147</v>
      </c>
      <c r="B138">
        <v>76</v>
      </c>
      <c r="C138">
        <v>72</v>
      </c>
      <c r="D138">
        <v>73</v>
      </c>
      <c r="E138">
        <v>77</v>
      </c>
      <c r="F138">
        <v>74</v>
      </c>
      <c r="G138">
        <v>72</v>
      </c>
      <c r="H138">
        <v>74</v>
      </c>
      <c r="I138">
        <v>74</v>
      </c>
      <c r="J138">
        <v>75</v>
      </c>
      <c r="K138">
        <v>75</v>
      </c>
      <c r="L138">
        <v>76</v>
      </c>
    </row>
    <row r="139" spans="1:12">
      <c r="A139" s="1" t="s">
        <v>148</v>
      </c>
      <c r="B139">
        <v>21</v>
      </c>
      <c r="C139">
        <v>17</v>
      </c>
      <c r="D139">
        <v>13</v>
      </c>
      <c r="E139">
        <v>11</v>
      </c>
      <c r="F139">
        <v>11</v>
      </c>
      <c r="G139">
        <v>13</v>
      </c>
      <c r="H139">
        <v>18</v>
      </c>
      <c r="I139">
        <v>14</v>
      </c>
      <c r="J139">
        <v>11</v>
      </c>
      <c r="K139">
        <v>14</v>
      </c>
      <c r="L139">
        <v>13</v>
      </c>
    </row>
    <row r="140" spans="1:12">
      <c r="A140" s="1" t="s">
        <v>149</v>
      </c>
      <c r="B140">
        <v>166</v>
      </c>
      <c r="C140">
        <v>153</v>
      </c>
      <c r="D140">
        <v>139</v>
      </c>
      <c r="E140">
        <v>138</v>
      </c>
      <c r="F140">
        <v>144</v>
      </c>
      <c r="G140">
        <v>142</v>
      </c>
      <c r="H140">
        <v>135</v>
      </c>
      <c r="I140">
        <v>140</v>
      </c>
      <c r="J140">
        <v>148</v>
      </c>
      <c r="K140">
        <v>192</v>
      </c>
      <c r="L140">
        <v>205</v>
      </c>
    </row>
    <row r="141" spans="1:12">
      <c r="A141" s="1" t="s">
        <v>150</v>
      </c>
      <c r="B141">
        <v>161</v>
      </c>
      <c r="C141">
        <v>149</v>
      </c>
      <c r="D141">
        <v>137</v>
      </c>
      <c r="E141">
        <v>135</v>
      </c>
      <c r="F141">
        <v>140</v>
      </c>
      <c r="G141">
        <v>139</v>
      </c>
      <c r="H141">
        <v>132</v>
      </c>
      <c r="I141">
        <v>136</v>
      </c>
      <c r="J141">
        <v>145</v>
      </c>
      <c r="K141">
        <v>190</v>
      </c>
      <c r="L141">
        <v>203</v>
      </c>
    </row>
    <row r="142" spans="1:12">
      <c r="A142" s="1" t="s">
        <v>151</v>
      </c>
      <c r="B142">
        <v>5</v>
      </c>
      <c r="C142">
        <v>4</v>
      </c>
      <c r="D142">
        <v>2</v>
      </c>
      <c r="E142">
        <v>3</v>
      </c>
      <c r="F142">
        <v>4</v>
      </c>
      <c r="G142">
        <v>3</v>
      </c>
      <c r="H142">
        <v>3</v>
      </c>
      <c r="I142">
        <v>4</v>
      </c>
      <c r="J142">
        <v>3</v>
      </c>
      <c r="K142">
        <v>2</v>
      </c>
      <c r="L142">
        <v>2</v>
      </c>
    </row>
    <row r="143" spans="1:12">
      <c r="A143" s="1" t="s">
        <v>152</v>
      </c>
      <c r="B143">
        <v>69</v>
      </c>
      <c r="C143">
        <v>61</v>
      </c>
      <c r="D143">
        <v>64</v>
      </c>
      <c r="E143">
        <v>64</v>
      </c>
      <c r="F143">
        <v>65</v>
      </c>
      <c r="G143">
        <v>68</v>
      </c>
      <c r="H143">
        <v>69</v>
      </c>
      <c r="I143">
        <v>70</v>
      </c>
      <c r="J143">
        <v>64</v>
      </c>
      <c r="K143">
        <v>50</v>
      </c>
      <c r="L143">
        <v>43</v>
      </c>
    </row>
    <row r="144" spans="1:12">
      <c r="A144" s="1" t="s">
        <v>153</v>
      </c>
      <c r="B144">
        <v>66</v>
      </c>
      <c r="C144">
        <v>59</v>
      </c>
      <c r="D144">
        <v>62</v>
      </c>
      <c r="E144">
        <v>62</v>
      </c>
      <c r="F144">
        <v>64</v>
      </c>
      <c r="G144">
        <v>67</v>
      </c>
      <c r="H144">
        <v>68</v>
      </c>
      <c r="I144">
        <v>67</v>
      </c>
      <c r="J144">
        <v>60</v>
      </c>
      <c r="K144">
        <v>47</v>
      </c>
      <c r="L144">
        <v>41</v>
      </c>
    </row>
    <row r="145" spans="1:16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</row>
    <row r="146" spans="1:16">
      <c r="A146" s="1" t="s">
        <v>155</v>
      </c>
      <c r="B146">
        <v>3</v>
      </c>
      <c r="C146">
        <v>2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3</v>
      </c>
      <c r="K146">
        <v>2</v>
      </c>
      <c r="L146">
        <v>1</v>
      </c>
    </row>
    <row r="147" spans="1:16">
      <c r="A147" s="1" t="s">
        <v>156</v>
      </c>
      <c r="B147">
        <v>11</v>
      </c>
      <c r="C147">
        <v>10</v>
      </c>
      <c r="D147">
        <v>10</v>
      </c>
      <c r="E147">
        <v>10</v>
      </c>
      <c r="F147">
        <v>12</v>
      </c>
      <c r="G147">
        <v>8</v>
      </c>
      <c r="H147">
        <v>10</v>
      </c>
      <c r="I147">
        <v>8</v>
      </c>
      <c r="J147">
        <v>7</v>
      </c>
      <c r="K147">
        <v>7</v>
      </c>
      <c r="L147">
        <v>7</v>
      </c>
    </row>
    <row r="148" spans="1:16">
      <c r="A148" s="1" t="s">
        <v>157</v>
      </c>
      <c r="B148">
        <v>11</v>
      </c>
      <c r="C148">
        <v>10</v>
      </c>
      <c r="D148">
        <v>10</v>
      </c>
      <c r="E148">
        <v>10</v>
      </c>
      <c r="F148">
        <v>12</v>
      </c>
      <c r="G148">
        <v>8</v>
      </c>
      <c r="H148">
        <v>10</v>
      </c>
      <c r="I148">
        <v>8</v>
      </c>
      <c r="J148">
        <v>7</v>
      </c>
      <c r="K148">
        <v>7</v>
      </c>
      <c r="L148">
        <v>7</v>
      </c>
    </row>
    <row r="149" spans="1:16">
      <c r="A149" s="1" t="s">
        <v>158</v>
      </c>
      <c r="B149">
        <v>8</v>
      </c>
      <c r="C149">
        <v>6</v>
      </c>
      <c r="D149">
        <v>6</v>
      </c>
      <c r="E149">
        <v>6</v>
      </c>
      <c r="F149">
        <v>3</v>
      </c>
      <c r="G149">
        <v>3</v>
      </c>
      <c r="H149">
        <v>4</v>
      </c>
      <c r="I149">
        <v>4</v>
      </c>
      <c r="J149">
        <v>5</v>
      </c>
      <c r="K149">
        <v>7</v>
      </c>
      <c r="L149">
        <v>6</v>
      </c>
    </row>
    <row r="150" spans="1:16">
      <c r="A150" s="1" t="s">
        <v>159</v>
      </c>
      <c r="B150">
        <v>8</v>
      </c>
      <c r="C150">
        <v>6</v>
      </c>
      <c r="D150">
        <v>6</v>
      </c>
      <c r="E150">
        <v>6</v>
      </c>
      <c r="F150">
        <v>3</v>
      </c>
      <c r="G150">
        <v>3</v>
      </c>
      <c r="H150">
        <v>4</v>
      </c>
      <c r="I150">
        <v>4</v>
      </c>
      <c r="J150">
        <v>5</v>
      </c>
      <c r="K150">
        <v>7</v>
      </c>
      <c r="L150">
        <v>6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62</v>
      </c>
      <c r="C151">
        <v>59</v>
      </c>
      <c r="D151">
        <v>62</v>
      </c>
      <c r="E151">
        <v>60</v>
      </c>
      <c r="F151">
        <v>66</v>
      </c>
      <c r="G151">
        <v>66</v>
      </c>
      <c r="H151">
        <v>66</v>
      </c>
      <c r="I151">
        <v>68</v>
      </c>
      <c r="J151">
        <v>62</v>
      </c>
      <c r="K151">
        <v>57</v>
      </c>
      <c r="L151">
        <v>55</v>
      </c>
      <c r="M151" s="37" t="s">
        <v>358</v>
      </c>
      <c r="N151" s="38">
        <f t="shared" ref="N151:N153" si="43">(N113-AVERAGE($N113:$P113))/STDEV($N113:$P113)</f>
        <v>1.0731552216585294</v>
      </c>
      <c r="O151" s="38">
        <f t="shared" ref="O151:O153" si="44">(O113-AVERAGE($N113:$P113))/STDEV($N113:$P113)</f>
        <v>-0.16745242519399042</v>
      </c>
      <c r="P151" s="38">
        <f t="shared" ref="P151:P153" si="45">(P113-AVERAGE($N113:$P113))/STDEV($N113:$P113)</f>
        <v>-0.90570279646453755</v>
      </c>
    </row>
    <row r="152" spans="1:16" ht="153">
      <c r="A152" s="1" t="s">
        <v>161</v>
      </c>
      <c r="B152">
        <v>43</v>
      </c>
      <c r="C152">
        <v>40</v>
      </c>
      <c r="D152">
        <v>45</v>
      </c>
      <c r="E152">
        <v>44</v>
      </c>
      <c r="F152">
        <v>51</v>
      </c>
      <c r="G152">
        <v>49</v>
      </c>
      <c r="H152">
        <v>49</v>
      </c>
      <c r="I152">
        <v>51</v>
      </c>
      <c r="J152">
        <v>49</v>
      </c>
      <c r="K152">
        <v>46</v>
      </c>
      <c r="L152">
        <v>44</v>
      </c>
      <c r="M152" s="39" t="s">
        <v>359</v>
      </c>
      <c r="N152" s="38">
        <f t="shared" si="43"/>
        <v>-0.84187021306523913</v>
      </c>
      <c r="O152" s="38">
        <f t="shared" si="44"/>
        <v>-0.26349232443805448</v>
      </c>
      <c r="P152" s="38">
        <f t="shared" si="45"/>
        <v>1.1053625375032936</v>
      </c>
    </row>
    <row r="153" spans="1:16" ht="114.75">
      <c r="A153" s="1" t="s">
        <v>162</v>
      </c>
      <c r="B153">
        <v>12</v>
      </c>
      <c r="C153">
        <v>13</v>
      </c>
      <c r="D153">
        <v>12</v>
      </c>
      <c r="E153">
        <v>9</v>
      </c>
      <c r="F153">
        <v>9</v>
      </c>
      <c r="G153">
        <v>11</v>
      </c>
      <c r="H153">
        <v>11</v>
      </c>
      <c r="I153">
        <v>10</v>
      </c>
      <c r="J153">
        <v>7</v>
      </c>
      <c r="K153">
        <v>8</v>
      </c>
      <c r="L153">
        <v>7</v>
      </c>
      <c r="M153" s="40" t="s">
        <v>360</v>
      </c>
      <c r="N153" s="38">
        <f t="shared" si="43"/>
        <v>-0.64874881421549235</v>
      </c>
      <c r="O153" s="38">
        <f t="shared" si="44"/>
        <v>-0.50287629977650583</v>
      </c>
      <c r="P153" s="38">
        <f t="shared" si="45"/>
        <v>1.1516251139919982</v>
      </c>
    </row>
    <row r="154" spans="1:16">
      <c r="A154" s="1" t="s">
        <v>163</v>
      </c>
      <c r="B154">
        <v>7</v>
      </c>
      <c r="C154">
        <v>6</v>
      </c>
      <c r="D154">
        <v>5</v>
      </c>
      <c r="E154">
        <v>7</v>
      </c>
      <c r="F154">
        <v>6</v>
      </c>
      <c r="G154">
        <v>6</v>
      </c>
      <c r="H154">
        <v>6</v>
      </c>
      <c r="I154">
        <v>7</v>
      </c>
      <c r="J154">
        <v>6</v>
      </c>
      <c r="K154">
        <v>3</v>
      </c>
      <c r="L154">
        <v>4</v>
      </c>
    </row>
    <row r="155" spans="1:16">
      <c r="A155" s="1" t="s">
        <v>164</v>
      </c>
      <c r="B155">
        <v>4</v>
      </c>
      <c r="C155">
        <v>3</v>
      </c>
      <c r="D155">
        <v>3</v>
      </c>
      <c r="E155">
        <v>4</v>
      </c>
      <c r="F155">
        <v>3</v>
      </c>
      <c r="G155">
        <v>5</v>
      </c>
      <c r="H155">
        <v>8</v>
      </c>
      <c r="I155">
        <v>7</v>
      </c>
      <c r="J155">
        <v>7</v>
      </c>
      <c r="K155">
        <v>13</v>
      </c>
      <c r="L155">
        <v>9</v>
      </c>
    </row>
    <row r="156" spans="1:16">
      <c r="A156" s="1" t="s">
        <v>165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5</v>
      </c>
      <c r="H156">
        <v>8</v>
      </c>
      <c r="I156">
        <v>7</v>
      </c>
      <c r="J156">
        <v>7</v>
      </c>
      <c r="K156">
        <v>13</v>
      </c>
      <c r="L156">
        <v>9</v>
      </c>
    </row>
    <row r="157" spans="1:16">
      <c r="A157" s="2" t="s">
        <v>166</v>
      </c>
      <c r="B157">
        <v>2932</v>
      </c>
      <c r="C157">
        <v>3025</v>
      </c>
      <c r="D157">
        <v>3064</v>
      </c>
      <c r="E157">
        <v>3062</v>
      </c>
      <c r="F157">
        <v>3080</v>
      </c>
      <c r="G157">
        <v>3225</v>
      </c>
      <c r="H157">
        <v>3576</v>
      </c>
      <c r="I157">
        <v>3744</v>
      </c>
      <c r="J157">
        <v>3897</v>
      </c>
      <c r="K157">
        <v>4250</v>
      </c>
      <c r="L157">
        <v>4701</v>
      </c>
    </row>
    <row r="158" spans="1:16">
      <c r="A158" s="2" t="s">
        <v>167</v>
      </c>
      <c r="B158">
        <v>579</v>
      </c>
      <c r="C158">
        <v>611</v>
      </c>
      <c r="D158">
        <v>640</v>
      </c>
      <c r="E158">
        <v>685</v>
      </c>
      <c r="F158">
        <v>746</v>
      </c>
      <c r="G158">
        <v>834</v>
      </c>
      <c r="H158">
        <v>950</v>
      </c>
      <c r="I158">
        <v>1007</v>
      </c>
      <c r="J158">
        <v>1010</v>
      </c>
      <c r="K158">
        <v>1033</v>
      </c>
      <c r="L158">
        <v>1100</v>
      </c>
    </row>
    <row r="159" spans="1:16">
      <c r="A159" s="2" t="s">
        <v>168</v>
      </c>
      <c r="B159">
        <v>2353</v>
      </c>
      <c r="C159">
        <v>2414</v>
      </c>
      <c r="D159">
        <v>2424</v>
      </c>
      <c r="E159">
        <v>2377</v>
      </c>
      <c r="F159">
        <v>2334</v>
      </c>
      <c r="G159">
        <v>2391</v>
      </c>
      <c r="H159">
        <v>2626</v>
      </c>
      <c r="I159">
        <v>2737</v>
      </c>
      <c r="J159">
        <v>2887</v>
      </c>
      <c r="K159">
        <v>3217</v>
      </c>
      <c r="L159">
        <v>3601</v>
      </c>
    </row>
    <row r="160" spans="1:16">
      <c r="A160" s="2" t="s">
        <v>169</v>
      </c>
      <c r="B160">
        <v>142</v>
      </c>
      <c r="C160">
        <v>132</v>
      </c>
      <c r="D160">
        <v>142</v>
      </c>
      <c r="E160">
        <v>149</v>
      </c>
      <c r="F160">
        <v>156</v>
      </c>
      <c r="G160">
        <v>171</v>
      </c>
      <c r="H160">
        <v>187</v>
      </c>
      <c r="I160">
        <v>195</v>
      </c>
      <c r="J160">
        <v>200</v>
      </c>
      <c r="K160">
        <v>197</v>
      </c>
      <c r="L160">
        <v>177</v>
      </c>
    </row>
    <row r="161" spans="1:12">
      <c r="A161" s="2" t="s">
        <v>170</v>
      </c>
      <c r="B161">
        <v>16</v>
      </c>
      <c r="C161">
        <v>11</v>
      </c>
      <c r="D161">
        <v>13</v>
      </c>
      <c r="E161">
        <v>11</v>
      </c>
      <c r="F161">
        <v>10</v>
      </c>
      <c r="G161">
        <v>13</v>
      </c>
      <c r="H161">
        <v>15</v>
      </c>
      <c r="I161">
        <v>15</v>
      </c>
      <c r="J161">
        <v>18</v>
      </c>
      <c r="K161">
        <v>19</v>
      </c>
      <c r="L161">
        <v>17</v>
      </c>
    </row>
    <row r="162" spans="1:12">
      <c r="A162" s="2" t="s">
        <v>171</v>
      </c>
      <c r="B162">
        <v>14</v>
      </c>
      <c r="C162">
        <v>13</v>
      </c>
      <c r="D162">
        <v>7</v>
      </c>
      <c r="E162">
        <v>8</v>
      </c>
      <c r="F162">
        <v>8</v>
      </c>
      <c r="G162">
        <v>10</v>
      </c>
      <c r="H162">
        <v>7</v>
      </c>
      <c r="I162">
        <v>8</v>
      </c>
      <c r="J162">
        <v>5</v>
      </c>
      <c r="K162">
        <v>4</v>
      </c>
      <c r="L162">
        <v>3</v>
      </c>
    </row>
    <row r="163" spans="1:12">
      <c r="A163" s="2" t="s">
        <v>172</v>
      </c>
      <c r="B163">
        <v>112</v>
      </c>
      <c r="C163">
        <v>108</v>
      </c>
      <c r="D163">
        <v>122</v>
      </c>
      <c r="E163">
        <v>130</v>
      </c>
      <c r="F163">
        <v>138</v>
      </c>
      <c r="G163">
        <v>148</v>
      </c>
      <c r="H163">
        <v>165</v>
      </c>
      <c r="I163">
        <v>172</v>
      </c>
      <c r="J163">
        <v>177</v>
      </c>
      <c r="K163">
        <v>174</v>
      </c>
      <c r="L163">
        <v>157</v>
      </c>
    </row>
    <row r="164" spans="1:12">
      <c r="A164" s="2" t="s">
        <v>173</v>
      </c>
      <c r="B164">
        <v>2410</v>
      </c>
      <c r="C164">
        <v>2339</v>
      </c>
      <c r="D164">
        <v>2218</v>
      </c>
      <c r="E164">
        <v>2202</v>
      </c>
      <c r="F164">
        <v>2211</v>
      </c>
      <c r="G164">
        <v>2298</v>
      </c>
      <c r="H164">
        <v>2486</v>
      </c>
      <c r="I164">
        <v>2653</v>
      </c>
      <c r="J164">
        <v>2808</v>
      </c>
      <c r="K164">
        <v>2951</v>
      </c>
      <c r="L164">
        <v>3194</v>
      </c>
    </row>
    <row r="165" spans="1:12">
      <c r="A165" s="2" t="s">
        <v>174</v>
      </c>
      <c r="B165">
        <v>130</v>
      </c>
      <c r="C165">
        <v>135</v>
      </c>
      <c r="D165">
        <v>125</v>
      </c>
      <c r="E165">
        <v>144</v>
      </c>
      <c r="F165">
        <v>157</v>
      </c>
      <c r="G165">
        <v>155</v>
      </c>
      <c r="H165">
        <v>185</v>
      </c>
      <c r="I165">
        <v>208</v>
      </c>
      <c r="J165">
        <v>249</v>
      </c>
      <c r="K165">
        <v>228</v>
      </c>
      <c r="L165">
        <v>260</v>
      </c>
    </row>
    <row r="166" spans="1:12">
      <c r="A166" s="2" t="s">
        <v>175</v>
      </c>
      <c r="B166">
        <v>993</v>
      </c>
      <c r="C166">
        <v>993</v>
      </c>
      <c r="D166">
        <v>984</v>
      </c>
      <c r="E166">
        <v>982</v>
      </c>
      <c r="F166">
        <v>969</v>
      </c>
      <c r="G166">
        <v>1024</v>
      </c>
      <c r="H166">
        <v>1072</v>
      </c>
      <c r="I166">
        <v>1093</v>
      </c>
      <c r="J166">
        <v>1125</v>
      </c>
      <c r="K166">
        <v>1186</v>
      </c>
      <c r="L166">
        <v>1228</v>
      </c>
    </row>
    <row r="167" spans="1:12">
      <c r="A167" s="2" t="s">
        <v>176</v>
      </c>
      <c r="B167">
        <v>1013</v>
      </c>
      <c r="C167">
        <v>976</v>
      </c>
      <c r="D167">
        <v>927</v>
      </c>
      <c r="E167">
        <v>896</v>
      </c>
      <c r="F167">
        <v>900</v>
      </c>
      <c r="G167">
        <v>929</v>
      </c>
      <c r="H167">
        <v>1034</v>
      </c>
      <c r="I167">
        <v>1139</v>
      </c>
      <c r="J167">
        <v>1216</v>
      </c>
      <c r="K167">
        <v>1404</v>
      </c>
      <c r="L167">
        <v>1558</v>
      </c>
    </row>
    <row r="168" spans="1:12">
      <c r="A168" s="2" t="s">
        <v>177</v>
      </c>
      <c r="B168">
        <v>274</v>
      </c>
      <c r="C168">
        <v>235</v>
      </c>
      <c r="D168">
        <v>182</v>
      </c>
      <c r="E168">
        <v>180</v>
      </c>
      <c r="F168">
        <v>185</v>
      </c>
      <c r="G168">
        <v>190</v>
      </c>
      <c r="H168">
        <v>195</v>
      </c>
      <c r="I168">
        <v>213</v>
      </c>
      <c r="J168">
        <v>218</v>
      </c>
      <c r="K168">
        <v>133</v>
      </c>
      <c r="L168">
        <v>148</v>
      </c>
    </row>
    <row r="169" spans="1:12">
      <c r="A169" s="3" t="s">
        <v>178</v>
      </c>
      <c r="B169">
        <v>819</v>
      </c>
      <c r="C169">
        <v>803</v>
      </c>
      <c r="D169">
        <v>776</v>
      </c>
      <c r="E169">
        <v>757</v>
      </c>
      <c r="F169">
        <v>780</v>
      </c>
      <c r="G169">
        <v>773</v>
      </c>
      <c r="H169">
        <v>737</v>
      </c>
      <c r="I169">
        <v>743</v>
      </c>
      <c r="J169">
        <v>777</v>
      </c>
      <c r="K169">
        <v>771</v>
      </c>
      <c r="L169">
        <v>773</v>
      </c>
    </row>
    <row r="170" spans="1:12">
      <c r="A170" s="3" t="s">
        <v>179</v>
      </c>
      <c r="B170">
        <v>137</v>
      </c>
      <c r="C170">
        <v>131</v>
      </c>
      <c r="D170">
        <v>132</v>
      </c>
      <c r="E170">
        <v>138</v>
      </c>
      <c r="F170">
        <v>145</v>
      </c>
      <c r="G170">
        <v>140</v>
      </c>
      <c r="H170">
        <v>125</v>
      </c>
      <c r="I170">
        <v>135</v>
      </c>
      <c r="J170">
        <v>139</v>
      </c>
      <c r="K170">
        <v>144</v>
      </c>
      <c r="L170">
        <v>147</v>
      </c>
    </row>
    <row r="171" spans="1:12">
      <c r="A171" s="3" t="s">
        <v>180</v>
      </c>
      <c r="B171">
        <v>545</v>
      </c>
      <c r="C171">
        <v>532</v>
      </c>
      <c r="D171">
        <v>517</v>
      </c>
      <c r="E171">
        <v>497</v>
      </c>
      <c r="F171">
        <v>511</v>
      </c>
      <c r="G171">
        <v>508</v>
      </c>
      <c r="H171">
        <v>486</v>
      </c>
      <c r="I171">
        <v>484</v>
      </c>
      <c r="J171">
        <v>545</v>
      </c>
      <c r="K171">
        <v>485</v>
      </c>
      <c r="L171">
        <v>499</v>
      </c>
    </row>
    <row r="172" spans="1:12">
      <c r="A172" s="3" t="s">
        <v>181</v>
      </c>
      <c r="B172">
        <v>89</v>
      </c>
      <c r="C172">
        <v>89</v>
      </c>
      <c r="D172">
        <v>81</v>
      </c>
      <c r="E172">
        <v>80</v>
      </c>
      <c r="F172">
        <v>88</v>
      </c>
      <c r="G172">
        <v>89</v>
      </c>
      <c r="H172">
        <v>88</v>
      </c>
      <c r="I172">
        <v>84</v>
      </c>
      <c r="J172">
        <v>79</v>
      </c>
      <c r="K172">
        <v>88</v>
      </c>
      <c r="L172">
        <v>83</v>
      </c>
    </row>
    <row r="173" spans="1:12">
      <c r="A173" s="3" t="s">
        <v>182</v>
      </c>
      <c r="B173">
        <v>48</v>
      </c>
      <c r="C173">
        <v>51</v>
      </c>
      <c r="D173">
        <v>46</v>
      </c>
      <c r="E173">
        <v>42</v>
      </c>
      <c r="F173">
        <v>36</v>
      </c>
      <c r="G173">
        <v>36</v>
      </c>
      <c r="H173">
        <v>38</v>
      </c>
      <c r="I173">
        <v>40</v>
      </c>
      <c r="J173">
        <v>14</v>
      </c>
      <c r="K173">
        <v>54</v>
      </c>
      <c r="L173">
        <v>44</v>
      </c>
    </row>
    <row r="174" spans="1:12">
      <c r="A174" s="3" t="s">
        <v>183</v>
      </c>
      <c r="B174">
        <v>2058</v>
      </c>
      <c r="C174">
        <v>2083</v>
      </c>
      <c r="D174">
        <v>2087</v>
      </c>
      <c r="E174">
        <v>2109</v>
      </c>
      <c r="F174">
        <v>2075</v>
      </c>
      <c r="G174">
        <v>2088</v>
      </c>
      <c r="H174">
        <v>2072</v>
      </c>
      <c r="I174">
        <v>2109</v>
      </c>
      <c r="J174">
        <v>2098</v>
      </c>
      <c r="K174">
        <v>2187</v>
      </c>
      <c r="L174">
        <v>2177</v>
      </c>
    </row>
    <row r="175" spans="1:12">
      <c r="A175" s="3" t="s">
        <v>184</v>
      </c>
      <c r="B175">
        <v>619</v>
      </c>
      <c r="C175">
        <v>612</v>
      </c>
      <c r="D175">
        <v>585</v>
      </c>
      <c r="E175">
        <v>581</v>
      </c>
      <c r="F175">
        <v>569</v>
      </c>
      <c r="G175">
        <v>550</v>
      </c>
      <c r="H175">
        <v>548</v>
      </c>
      <c r="I175">
        <v>566</v>
      </c>
      <c r="J175">
        <v>592</v>
      </c>
      <c r="K175">
        <v>623</v>
      </c>
      <c r="L175">
        <v>640</v>
      </c>
    </row>
    <row r="176" spans="1:12">
      <c r="A176" s="3" t="s">
        <v>185</v>
      </c>
      <c r="B176">
        <v>148</v>
      </c>
      <c r="C176">
        <v>150</v>
      </c>
      <c r="D176">
        <v>156</v>
      </c>
      <c r="E176">
        <v>158</v>
      </c>
      <c r="F176">
        <v>157</v>
      </c>
      <c r="G176">
        <v>162</v>
      </c>
      <c r="H176">
        <v>169</v>
      </c>
      <c r="I176">
        <v>177</v>
      </c>
      <c r="J176">
        <v>168</v>
      </c>
      <c r="K176">
        <v>180</v>
      </c>
      <c r="L176">
        <v>180</v>
      </c>
    </row>
    <row r="177" spans="1:12">
      <c r="A177" s="3" t="s">
        <v>186</v>
      </c>
      <c r="B177">
        <v>467</v>
      </c>
      <c r="C177">
        <v>481</v>
      </c>
      <c r="D177">
        <v>495</v>
      </c>
      <c r="E177">
        <v>503</v>
      </c>
      <c r="F177">
        <v>498</v>
      </c>
      <c r="G177">
        <v>513</v>
      </c>
      <c r="H177">
        <v>508</v>
      </c>
      <c r="I177">
        <v>492</v>
      </c>
      <c r="J177">
        <v>478</v>
      </c>
      <c r="K177">
        <v>514</v>
      </c>
      <c r="L177">
        <v>496</v>
      </c>
    </row>
    <row r="178" spans="1:12">
      <c r="A178" s="3" t="s">
        <v>187</v>
      </c>
      <c r="B178">
        <v>267</v>
      </c>
      <c r="C178">
        <v>263</v>
      </c>
      <c r="D178">
        <v>262</v>
      </c>
      <c r="E178">
        <v>274</v>
      </c>
      <c r="F178">
        <v>272</v>
      </c>
      <c r="G178">
        <v>280</v>
      </c>
      <c r="H178">
        <v>280</v>
      </c>
      <c r="I178">
        <v>309</v>
      </c>
      <c r="J178">
        <v>292</v>
      </c>
      <c r="K178">
        <v>291</v>
      </c>
      <c r="L178">
        <v>307</v>
      </c>
    </row>
    <row r="179" spans="1:12">
      <c r="A179" s="3" t="s">
        <v>188</v>
      </c>
      <c r="B179">
        <v>33</v>
      </c>
      <c r="C179">
        <v>39</v>
      </c>
      <c r="D179">
        <v>37</v>
      </c>
      <c r="E179">
        <v>40</v>
      </c>
      <c r="F179">
        <v>36</v>
      </c>
      <c r="G179">
        <v>32</v>
      </c>
      <c r="H179">
        <v>32</v>
      </c>
      <c r="I179">
        <v>30</v>
      </c>
      <c r="J179">
        <v>27</v>
      </c>
      <c r="K179">
        <v>23</v>
      </c>
      <c r="L179">
        <v>20</v>
      </c>
    </row>
    <row r="180" spans="1:12">
      <c r="A180" s="3" t="s">
        <v>189</v>
      </c>
      <c r="B180">
        <v>150</v>
      </c>
      <c r="C180">
        <v>158</v>
      </c>
      <c r="D180">
        <v>171</v>
      </c>
      <c r="E180">
        <v>177</v>
      </c>
      <c r="F180">
        <v>179</v>
      </c>
      <c r="G180">
        <v>178</v>
      </c>
      <c r="H180">
        <v>182</v>
      </c>
      <c r="I180">
        <v>181</v>
      </c>
      <c r="J180">
        <v>175</v>
      </c>
      <c r="K180">
        <v>186</v>
      </c>
      <c r="L180">
        <v>183</v>
      </c>
    </row>
    <row r="181" spans="1:12">
      <c r="A181" s="3" t="s">
        <v>190</v>
      </c>
      <c r="B181">
        <v>311</v>
      </c>
      <c r="C181">
        <v>321</v>
      </c>
      <c r="D181">
        <v>323</v>
      </c>
      <c r="E181">
        <v>321</v>
      </c>
      <c r="F181">
        <v>313</v>
      </c>
      <c r="G181">
        <v>323</v>
      </c>
      <c r="H181">
        <v>316</v>
      </c>
      <c r="I181">
        <v>315</v>
      </c>
      <c r="J181">
        <v>319</v>
      </c>
      <c r="K181">
        <v>342</v>
      </c>
      <c r="L181">
        <v>321</v>
      </c>
    </row>
    <row r="182" spans="1:12">
      <c r="A182" s="3" t="s">
        <v>191</v>
      </c>
      <c r="B182">
        <v>63</v>
      </c>
      <c r="C182">
        <v>59</v>
      </c>
      <c r="D182">
        <v>58</v>
      </c>
      <c r="E182">
        <v>55</v>
      </c>
      <c r="F182">
        <v>51</v>
      </c>
      <c r="G182">
        <v>50</v>
      </c>
      <c r="H182">
        <v>37</v>
      </c>
      <c r="I182">
        <v>39</v>
      </c>
      <c r="J182">
        <v>47</v>
      </c>
      <c r="K182">
        <v>28</v>
      </c>
      <c r="L182">
        <v>30</v>
      </c>
    </row>
    <row r="183" spans="1:12">
      <c r="A183" s="3" t="s">
        <v>192</v>
      </c>
      <c r="B183">
        <v>5228</v>
      </c>
      <c r="C183">
        <v>5359</v>
      </c>
      <c r="D183">
        <v>5462</v>
      </c>
      <c r="E183">
        <v>5592</v>
      </c>
      <c r="F183">
        <v>5632</v>
      </c>
      <c r="G183">
        <v>5740</v>
      </c>
      <c r="H183">
        <v>5892</v>
      </c>
      <c r="I183">
        <v>6029</v>
      </c>
      <c r="J183">
        <v>6099</v>
      </c>
      <c r="K183">
        <v>6230</v>
      </c>
      <c r="L183">
        <v>6356</v>
      </c>
    </row>
    <row r="184" spans="1:12">
      <c r="A184" s="3" t="s">
        <v>193</v>
      </c>
      <c r="B184">
        <v>468</v>
      </c>
      <c r="C184">
        <v>461</v>
      </c>
      <c r="D184">
        <v>520</v>
      </c>
      <c r="E184">
        <v>541</v>
      </c>
      <c r="F184">
        <v>556</v>
      </c>
      <c r="G184">
        <v>536</v>
      </c>
      <c r="H184">
        <v>530</v>
      </c>
      <c r="I184">
        <v>526</v>
      </c>
      <c r="J184">
        <v>901</v>
      </c>
      <c r="K184">
        <v>549</v>
      </c>
      <c r="L184">
        <v>555</v>
      </c>
    </row>
    <row r="185" spans="1:12">
      <c r="A185" s="3" t="s">
        <v>194</v>
      </c>
      <c r="B185">
        <v>1150</v>
      </c>
      <c r="C185">
        <v>1191</v>
      </c>
      <c r="D185">
        <v>1179</v>
      </c>
      <c r="E185">
        <v>1236</v>
      </c>
      <c r="F185">
        <v>1231</v>
      </c>
      <c r="G185">
        <v>1272</v>
      </c>
      <c r="H185">
        <v>1302</v>
      </c>
      <c r="I185">
        <v>1315</v>
      </c>
      <c r="J185">
        <v>1137</v>
      </c>
      <c r="K185">
        <v>1344</v>
      </c>
      <c r="L185">
        <v>1380</v>
      </c>
    </row>
    <row r="186" spans="1:12">
      <c r="A186" s="3" t="s">
        <v>195</v>
      </c>
      <c r="B186">
        <v>84</v>
      </c>
      <c r="C186">
        <v>84</v>
      </c>
      <c r="D186">
        <v>87</v>
      </c>
      <c r="E186">
        <v>86</v>
      </c>
      <c r="F186">
        <v>91</v>
      </c>
      <c r="G186">
        <v>90</v>
      </c>
      <c r="H186">
        <v>88</v>
      </c>
      <c r="I186">
        <v>87</v>
      </c>
      <c r="J186">
        <v>79</v>
      </c>
      <c r="K186">
        <v>88</v>
      </c>
      <c r="L186">
        <v>87</v>
      </c>
    </row>
    <row r="187" spans="1:12">
      <c r="A187" s="3" t="s">
        <v>196</v>
      </c>
      <c r="B187">
        <v>148</v>
      </c>
      <c r="C187">
        <v>152</v>
      </c>
      <c r="D187">
        <v>160</v>
      </c>
      <c r="E187">
        <v>170</v>
      </c>
      <c r="F187">
        <v>190</v>
      </c>
      <c r="G187">
        <v>198</v>
      </c>
      <c r="H187">
        <v>202</v>
      </c>
      <c r="I187">
        <v>212</v>
      </c>
      <c r="J187">
        <v>264</v>
      </c>
      <c r="K187">
        <v>105</v>
      </c>
      <c r="L187">
        <v>104</v>
      </c>
    </row>
    <row r="188" spans="1:12">
      <c r="A188" s="3" t="s">
        <v>197</v>
      </c>
      <c r="B188">
        <v>801</v>
      </c>
      <c r="C188">
        <v>833</v>
      </c>
      <c r="D188">
        <v>848</v>
      </c>
      <c r="E188">
        <v>874</v>
      </c>
      <c r="F188">
        <v>892</v>
      </c>
      <c r="G188">
        <v>905</v>
      </c>
      <c r="H188">
        <v>931</v>
      </c>
      <c r="I188">
        <v>974</v>
      </c>
      <c r="J188">
        <v>849</v>
      </c>
      <c r="K188">
        <v>1213</v>
      </c>
      <c r="L188">
        <v>1253</v>
      </c>
    </row>
    <row r="189" spans="1:12">
      <c r="A189" s="3" t="s">
        <v>198</v>
      </c>
      <c r="B189">
        <v>380</v>
      </c>
      <c r="C189">
        <v>393</v>
      </c>
      <c r="D189">
        <v>393</v>
      </c>
      <c r="E189">
        <v>425</v>
      </c>
      <c r="F189">
        <v>427</v>
      </c>
      <c r="G189">
        <v>441</v>
      </c>
      <c r="H189">
        <v>452</v>
      </c>
      <c r="I189">
        <v>477</v>
      </c>
      <c r="J189">
        <v>473</v>
      </c>
      <c r="K189">
        <v>499</v>
      </c>
      <c r="L189">
        <v>494</v>
      </c>
    </row>
    <row r="190" spans="1:12">
      <c r="A190" s="3" t="s">
        <v>199</v>
      </c>
      <c r="B190">
        <v>1657</v>
      </c>
      <c r="C190">
        <v>1699</v>
      </c>
      <c r="D190">
        <v>1733</v>
      </c>
      <c r="E190">
        <v>1734</v>
      </c>
      <c r="F190">
        <v>1727</v>
      </c>
      <c r="G190">
        <v>1791</v>
      </c>
      <c r="H190">
        <v>1883</v>
      </c>
      <c r="I190">
        <v>1909</v>
      </c>
      <c r="J190">
        <v>1874</v>
      </c>
      <c r="K190">
        <v>1861</v>
      </c>
      <c r="L190">
        <v>1898</v>
      </c>
    </row>
    <row r="191" spans="1:12">
      <c r="A191" s="3" t="s">
        <v>200</v>
      </c>
      <c r="B191">
        <v>416</v>
      </c>
      <c r="C191">
        <v>429</v>
      </c>
      <c r="D191">
        <v>421</v>
      </c>
      <c r="E191">
        <v>410</v>
      </c>
      <c r="F191">
        <v>403</v>
      </c>
      <c r="G191">
        <v>397</v>
      </c>
      <c r="H191">
        <v>392</v>
      </c>
      <c r="I191">
        <v>421</v>
      </c>
      <c r="J191">
        <v>420</v>
      </c>
      <c r="K191">
        <v>477</v>
      </c>
      <c r="L191">
        <v>494</v>
      </c>
    </row>
    <row r="192" spans="1:12">
      <c r="A192" s="3" t="s">
        <v>201</v>
      </c>
      <c r="B192">
        <v>124</v>
      </c>
      <c r="C192">
        <v>117</v>
      </c>
      <c r="D192">
        <v>121</v>
      </c>
      <c r="E192">
        <v>116</v>
      </c>
      <c r="F192">
        <v>115</v>
      </c>
      <c r="G192">
        <v>110</v>
      </c>
      <c r="H192">
        <v>112</v>
      </c>
      <c r="I192">
        <v>108</v>
      </c>
      <c r="J192">
        <v>102</v>
      </c>
      <c r="K192">
        <v>94</v>
      </c>
      <c r="L192">
        <v>91</v>
      </c>
    </row>
    <row r="193" spans="1:12">
      <c r="A193" s="3" t="s">
        <v>202</v>
      </c>
      <c r="B193">
        <v>2126</v>
      </c>
      <c r="C193">
        <v>2158</v>
      </c>
      <c r="D193">
        <v>2170</v>
      </c>
      <c r="E193">
        <v>2194</v>
      </c>
      <c r="F193">
        <v>2203</v>
      </c>
      <c r="G193">
        <v>2259</v>
      </c>
      <c r="H193">
        <v>2338</v>
      </c>
      <c r="I193">
        <v>2384</v>
      </c>
      <c r="J193">
        <v>2435</v>
      </c>
      <c r="K193">
        <v>2515</v>
      </c>
      <c r="L193">
        <v>2601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3" t="s">
        <v>204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</row>
    <row r="196" spans="1:12">
      <c r="A196" s="3" t="s">
        <v>205</v>
      </c>
      <c r="B196">
        <v>520</v>
      </c>
      <c r="C196">
        <v>522</v>
      </c>
      <c r="D196">
        <v>518</v>
      </c>
      <c r="E196">
        <v>522</v>
      </c>
      <c r="F196">
        <v>518</v>
      </c>
      <c r="G196">
        <v>526</v>
      </c>
      <c r="H196">
        <v>530</v>
      </c>
      <c r="I196">
        <v>523</v>
      </c>
      <c r="J196">
        <v>515</v>
      </c>
      <c r="K196">
        <v>519</v>
      </c>
      <c r="L196">
        <v>508</v>
      </c>
    </row>
    <row r="197" spans="1:12">
      <c r="A197" s="3" t="s">
        <v>206</v>
      </c>
      <c r="B197">
        <v>1605</v>
      </c>
      <c r="C197">
        <v>1634</v>
      </c>
      <c r="D197">
        <v>1651</v>
      </c>
      <c r="E197">
        <v>1671</v>
      </c>
      <c r="F197">
        <v>1685</v>
      </c>
      <c r="G197">
        <v>1733</v>
      </c>
      <c r="H197">
        <v>1808</v>
      </c>
      <c r="I197">
        <v>1861</v>
      </c>
      <c r="J197">
        <v>1917</v>
      </c>
      <c r="K197">
        <v>1994</v>
      </c>
      <c r="L197">
        <v>2091</v>
      </c>
    </row>
    <row r="198" spans="1:12">
      <c r="A198" s="3" t="s">
        <v>207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</row>
    <row r="199" spans="1:12">
      <c r="A199" s="3" t="s">
        <v>208</v>
      </c>
      <c r="B199">
        <v>4</v>
      </c>
      <c r="C199">
        <v>4</v>
      </c>
      <c r="D199">
        <v>4</v>
      </c>
      <c r="E199">
        <v>3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</row>
    <row r="200" spans="1:12">
      <c r="A200" s="3" t="s">
        <v>209</v>
      </c>
      <c r="B200">
        <v>1</v>
      </c>
      <c r="C200">
        <v>2</v>
      </c>
      <c r="D200">
        <v>2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</v>
      </c>
    </row>
    <row r="201" spans="1:12">
      <c r="A201" s="3" t="s">
        <v>210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3" t="s">
        <v>211</v>
      </c>
      <c r="B202">
        <v>2</v>
      </c>
      <c r="C202">
        <v>2</v>
      </c>
      <c r="D202">
        <v>2</v>
      </c>
      <c r="E202">
        <v>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</row>
    <row r="205" spans="1:12">
      <c r="A205" s="3" t="s">
        <v>214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</row>
    <row r="206" spans="1:12">
      <c r="A206" s="3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3" t="s">
        <v>216</v>
      </c>
      <c r="B207">
        <v>190</v>
      </c>
      <c r="C207">
        <v>194</v>
      </c>
      <c r="D207">
        <v>199</v>
      </c>
      <c r="E207">
        <v>202</v>
      </c>
      <c r="F207">
        <v>181</v>
      </c>
      <c r="G207">
        <v>174</v>
      </c>
      <c r="H207">
        <v>188</v>
      </c>
      <c r="I207">
        <v>204</v>
      </c>
      <c r="J207">
        <v>182</v>
      </c>
      <c r="K207">
        <v>196</v>
      </c>
      <c r="L207">
        <v>199</v>
      </c>
    </row>
    <row r="208" spans="1:12">
      <c r="A208" s="3" t="s">
        <v>217</v>
      </c>
      <c r="B208">
        <v>19</v>
      </c>
      <c r="C208">
        <v>18</v>
      </c>
      <c r="D208">
        <v>20</v>
      </c>
      <c r="E208">
        <v>20</v>
      </c>
      <c r="F208">
        <v>18</v>
      </c>
      <c r="G208">
        <v>15</v>
      </c>
      <c r="H208">
        <v>18</v>
      </c>
      <c r="I208">
        <v>21</v>
      </c>
      <c r="J208">
        <v>24</v>
      </c>
      <c r="K208">
        <v>18</v>
      </c>
      <c r="L208">
        <v>17</v>
      </c>
    </row>
    <row r="209" spans="1:12">
      <c r="A209" s="3" t="s">
        <v>218</v>
      </c>
      <c r="B209">
        <v>171</v>
      </c>
      <c r="C209">
        <v>176</v>
      </c>
      <c r="D209">
        <v>179</v>
      </c>
      <c r="E209">
        <v>182</v>
      </c>
      <c r="F209">
        <v>163</v>
      </c>
      <c r="G209">
        <v>159</v>
      </c>
      <c r="H209">
        <v>170</v>
      </c>
      <c r="I209">
        <v>183</v>
      </c>
      <c r="J209">
        <v>158</v>
      </c>
      <c r="K209">
        <v>178</v>
      </c>
      <c r="L209">
        <v>182</v>
      </c>
    </row>
    <row r="210" spans="1:12">
      <c r="A210" s="3" t="s">
        <v>219</v>
      </c>
      <c r="B210">
        <v>91</v>
      </c>
      <c r="C210">
        <v>89</v>
      </c>
      <c r="D210">
        <v>85</v>
      </c>
      <c r="E210">
        <v>70</v>
      </c>
      <c r="F210">
        <v>74</v>
      </c>
      <c r="G210">
        <v>82</v>
      </c>
      <c r="H210">
        <v>59</v>
      </c>
      <c r="I210">
        <v>69</v>
      </c>
      <c r="J210">
        <v>61</v>
      </c>
      <c r="K210">
        <v>58</v>
      </c>
      <c r="L210">
        <v>52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91</v>
      </c>
      <c r="C212">
        <v>89</v>
      </c>
      <c r="D212">
        <v>85</v>
      </c>
      <c r="E212">
        <v>70</v>
      </c>
      <c r="F212">
        <v>74</v>
      </c>
      <c r="G212">
        <v>82</v>
      </c>
      <c r="H212">
        <v>59</v>
      </c>
      <c r="I212">
        <v>69</v>
      </c>
      <c r="J212">
        <v>61</v>
      </c>
      <c r="K212">
        <v>58</v>
      </c>
      <c r="L212">
        <v>52</v>
      </c>
    </row>
    <row r="213" spans="1:12">
      <c r="A213" s="3" t="s">
        <v>222</v>
      </c>
      <c r="B213">
        <v>776</v>
      </c>
      <c r="C213">
        <v>711</v>
      </c>
      <c r="D213">
        <v>667</v>
      </c>
      <c r="E213">
        <v>641</v>
      </c>
      <c r="F213">
        <v>627</v>
      </c>
      <c r="G213">
        <v>616</v>
      </c>
      <c r="H213">
        <v>626</v>
      </c>
      <c r="I213">
        <v>634</v>
      </c>
      <c r="J213">
        <v>619</v>
      </c>
      <c r="K213">
        <v>660</v>
      </c>
      <c r="L213">
        <v>663</v>
      </c>
    </row>
    <row r="214" spans="1:12">
      <c r="A214" s="3" t="s">
        <v>223</v>
      </c>
      <c r="B214">
        <v>387</v>
      </c>
      <c r="C214">
        <v>359</v>
      </c>
      <c r="D214">
        <v>333</v>
      </c>
      <c r="E214">
        <v>334</v>
      </c>
      <c r="F214">
        <v>341</v>
      </c>
      <c r="G214">
        <v>337</v>
      </c>
      <c r="H214">
        <v>343</v>
      </c>
      <c r="I214">
        <v>350</v>
      </c>
      <c r="J214">
        <v>338</v>
      </c>
      <c r="K214">
        <v>364</v>
      </c>
      <c r="L214">
        <v>368</v>
      </c>
    </row>
    <row r="215" spans="1:12">
      <c r="A215" s="3" t="s">
        <v>224</v>
      </c>
      <c r="B215">
        <v>338</v>
      </c>
      <c r="C215">
        <v>300</v>
      </c>
      <c r="D215">
        <v>286</v>
      </c>
      <c r="E215">
        <v>259</v>
      </c>
      <c r="F215">
        <v>238</v>
      </c>
      <c r="G215">
        <v>233</v>
      </c>
      <c r="H215">
        <v>237</v>
      </c>
      <c r="I215">
        <v>238</v>
      </c>
      <c r="J215">
        <v>235</v>
      </c>
      <c r="K215">
        <v>245</v>
      </c>
      <c r="L215">
        <v>240</v>
      </c>
    </row>
    <row r="216" spans="1:12">
      <c r="A216" s="3" t="s">
        <v>225</v>
      </c>
      <c r="B216">
        <v>37</v>
      </c>
      <c r="C216">
        <v>38</v>
      </c>
      <c r="D216">
        <v>37</v>
      </c>
      <c r="E216">
        <v>37</v>
      </c>
      <c r="F216">
        <v>39</v>
      </c>
      <c r="G216">
        <v>36</v>
      </c>
      <c r="H216">
        <v>39</v>
      </c>
      <c r="I216">
        <v>39</v>
      </c>
      <c r="J216">
        <v>39</v>
      </c>
      <c r="K216">
        <v>39</v>
      </c>
      <c r="L216">
        <v>41</v>
      </c>
    </row>
    <row r="217" spans="1:12">
      <c r="A217" s="3" t="s">
        <v>226</v>
      </c>
      <c r="B217">
        <v>14</v>
      </c>
      <c r="C217">
        <v>14</v>
      </c>
      <c r="D217">
        <v>11</v>
      </c>
      <c r="E217">
        <v>11</v>
      </c>
      <c r="F217">
        <v>9</v>
      </c>
      <c r="G217">
        <v>10</v>
      </c>
      <c r="H217">
        <v>7</v>
      </c>
      <c r="I217">
        <v>7</v>
      </c>
      <c r="J217">
        <v>7</v>
      </c>
      <c r="K217">
        <v>12</v>
      </c>
      <c r="L217">
        <v>14</v>
      </c>
    </row>
    <row r="218" spans="1:12">
      <c r="A218" s="3" t="s">
        <v>227</v>
      </c>
      <c r="B218">
        <v>3459</v>
      </c>
      <c r="C218">
        <v>3543</v>
      </c>
      <c r="D218">
        <v>3505</v>
      </c>
      <c r="E218">
        <v>3543</v>
      </c>
      <c r="F218">
        <v>3650</v>
      </c>
      <c r="G218">
        <v>3755</v>
      </c>
      <c r="H218">
        <v>3844</v>
      </c>
      <c r="I218">
        <v>3828</v>
      </c>
      <c r="J218">
        <v>3848</v>
      </c>
      <c r="K218">
        <v>3817</v>
      </c>
      <c r="L218">
        <v>3843</v>
      </c>
    </row>
    <row r="219" spans="1:12">
      <c r="A219" s="3" t="s">
        <v>228</v>
      </c>
      <c r="B219">
        <v>817</v>
      </c>
      <c r="C219">
        <v>825</v>
      </c>
      <c r="D219">
        <v>824</v>
      </c>
      <c r="E219">
        <v>794</v>
      </c>
      <c r="F219">
        <v>830</v>
      </c>
      <c r="G219">
        <v>819</v>
      </c>
      <c r="H219">
        <v>850</v>
      </c>
      <c r="I219">
        <v>839</v>
      </c>
      <c r="J219">
        <v>777</v>
      </c>
      <c r="K219">
        <v>729</v>
      </c>
      <c r="L219">
        <v>722</v>
      </c>
    </row>
    <row r="220" spans="1:12">
      <c r="A220" s="3" t="s">
        <v>229</v>
      </c>
      <c r="B220">
        <v>70</v>
      </c>
      <c r="C220">
        <v>73</v>
      </c>
      <c r="D220">
        <v>70</v>
      </c>
      <c r="E220">
        <v>69</v>
      </c>
      <c r="F220">
        <v>71</v>
      </c>
      <c r="G220">
        <v>68</v>
      </c>
      <c r="H220">
        <v>70</v>
      </c>
      <c r="I220">
        <v>72</v>
      </c>
      <c r="J220">
        <v>71</v>
      </c>
      <c r="K220">
        <v>75</v>
      </c>
      <c r="L220">
        <v>75</v>
      </c>
    </row>
    <row r="221" spans="1:12">
      <c r="A221" s="3" t="s">
        <v>230</v>
      </c>
      <c r="B221">
        <v>2572</v>
      </c>
      <c r="C221">
        <v>2645</v>
      </c>
      <c r="D221">
        <v>2611</v>
      </c>
      <c r="E221">
        <v>2680</v>
      </c>
      <c r="F221">
        <v>2749</v>
      </c>
      <c r="G221">
        <v>2868</v>
      </c>
      <c r="H221">
        <v>2924</v>
      </c>
      <c r="I221">
        <v>2917</v>
      </c>
      <c r="J221">
        <v>3000</v>
      </c>
      <c r="K221">
        <v>3013</v>
      </c>
      <c r="L221">
        <v>3046</v>
      </c>
    </row>
    <row r="222" spans="1:12">
      <c r="A222" s="4" t="s">
        <v>231</v>
      </c>
      <c r="B222">
        <v>101</v>
      </c>
      <c r="C222">
        <v>101</v>
      </c>
      <c r="D222">
        <v>102</v>
      </c>
      <c r="E222">
        <v>96</v>
      </c>
      <c r="F222">
        <v>92</v>
      </c>
      <c r="G222">
        <v>104</v>
      </c>
      <c r="H222">
        <v>112</v>
      </c>
      <c r="I222">
        <v>121</v>
      </c>
      <c r="J222">
        <v>121</v>
      </c>
      <c r="K222">
        <v>81</v>
      </c>
      <c r="L222">
        <v>82</v>
      </c>
    </row>
    <row r="223" spans="1:12">
      <c r="A223" s="4" t="s">
        <v>232</v>
      </c>
      <c r="B223">
        <v>64</v>
      </c>
      <c r="C223">
        <v>61</v>
      </c>
      <c r="D223">
        <v>70</v>
      </c>
      <c r="E223">
        <v>73</v>
      </c>
      <c r="F223">
        <v>73</v>
      </c>
      <c r="G223">
        <v>79</v>
      </c>
      <c r="H223">
        <v>83</v>
      </c>
      <c r="I223">
        <v>80</v>
      </c>
      <c r="J223">
        <v>77</v>
      </c>
      <c r="K223">
        <v>63</v>
      </c>
      <c r="L223">
        <v>67</v>
      </c>
    </row>
    <row r="224" spans="1:12">
      <c r="A224" s="4" t="s">
        <v>233</v>
      </c>
      <c r="B224">
        <v>37</v>
      </c>
      <c r="C224">
        <v>40</v>
      </c>
      <c r="D224">
        <v>32</v>
      </c>
      <c r="E224">
        <v>23</v>
      </c>
      <c r="F224">
        <v>19</v>
      </c>
      <c r="G224">
        <v>25</v>
      </c>
      <c r="H224">
        <v>29</v>
      </c>
      <c r="I224">
        <v>41</v>
      </c>
      <c r="J224">
        <v>44</v>
      </c>
      <c r="K224">
        <v>18</v>
      </c>
      <c r="L224">
        <v>15</v>
      </c>
    </row>
    <row r="225" spans="1:12">
      <c r="A225" s="4" t="s">
        <v>234</v>
      </c>
      <c r="B225">
        <v>32</v>
      </c>
      <c r="C225">
        <v>31</v>
      </c>
      <c r="D225">
        <v>29</v>
      </c>
      <c r="E225">
        <v>29</v>
      </c>
      <c r="F225">
        <v>28</v>
      </c>
      <c r="G225">
        <v>27</v>
      </c>
      <c r="H225">
        <v>29</v>
      </c>
      <c r="I225">
        <v>32</v>
      </c>
      <c r="J225">
        <v>31</v>
      </c>
      <c r="K225">
        <v>27</v>
      </c>
      <c r="L225">
        <v>27</v>
      </c>
    </row>
    <row r="226" spans="1:12">
      <c r="A226" s="4" t="s">
        <v>235</v>
      </c>
      <c r="B226">
        <v>31</v>
      </c>
      <c r="C226">
        <v>30</v>
      </c>
      <c r="D226">
        <v>28</v>
      </c>
      <c r="E226">
        <v>28</v>
      </c>
      <c r="F226">
        <v>27</v>
      </c>
      <c r="G226">
        <v>26</v>
      </c>
      <c r="H226">
        <v>28</v>
      </c>
      <c r="I226">
        <v>31</v>
      </c>
      <c r="J226">
        <v>30</v>
      </c>
      <c r="K226">
        <v>26</v>
      </c>
      <c r="L226">
        <v>26</v>
      </c>
    </row>
    <row r="227" spans="1:12">
      <c r="A227" s="4" t="s">
        <v>236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 s="4" t="s">
        <v>237</v>
      </c>
      <c r="B228">
        <v>33</v>
      </c>
      <c r="C228">
        <v>29</v>
      </c>
      <c r="D228">
        <v>30</v>
      </c>
      <c r="E228">
        <v>33</v>
      </c>
      <c r="F228">
        <v>27</v>
      </c>
      <c r="G228">
        <v>24</v>
      </c>
      <c r="H228">
        <v>26</v>
      </c>
      <c r="I228">
        <v>27</v>
      </c>
      <c r="J228">
        <v>28</v>
      </c>
      <c r="K228">
        <v>31</v>
      </c>
      <c r="L228">
        <v>30</v>
      </c>
    </row>
    <row r="229" spans="1:12">
      <c r="A229" s="4" t="s">
        <v>238</v>
      </c>
      <c r="B229">
        <v>19</v>
      </c>
      <c r="C229">
        <v>18</v>
      </c>
      <c r="D229">
        <v>18</v>
      </c>
      <c r="E229">
        <v>22</v>
      </c>
      <c r="F229">
        <v>17</v>
      </c>
      <c r="G229">
        <v>16</v>
      </c>
      <c r="H229">
        <v>19</v>
      </c>
      <c r="I229">
        <v>16</v>
      </c>
      <c r="J229">
        <v>16</v>
      </c>
      <c r="K229">
        <v>16</v>
      </c>
      <c r="L229">
        <v>18</v>
      </c>
    </row>
    <row r="230" spans="1:12">
      <c r="A230" s="4" t="s">
        <v>239</v>
      </c>
      <c r="B230">
        <v>14</v>
      </c>
      <c r="C230">
        <v>11</v>
      </c>
      <c r="D230">
        <v>12</v>
      </c>
      <c r="E230">
        <v>11</v>
      </c>
      <c r="F230">
        <v>10</v>
      </c>
      <c r="G230">
        <v>8</v>
      </c>
      <c r="H230">
        <v>7</v>
      </c>
      <c r="I230">
        <v>11</v>
      </c>
      <c r="J230">
        <v>12</v>
      </c>
      <c r="K230">
        <v>15</v>
      </c>
      <c r="L230">
        <v>12</v>
      </c>
    </row>
    <row r="231" spans="1:12">
      <c r="A231" s="4" t="s">
        <v>240</v>
      </c>
      <c r="B231">
        <v>35</v>
      </c>
      <c r="C231">
        <v>29</v>
      </c>
      <c r="D231">
        <v>32</v>
      </c>
      <c r="E231">
        <v>31</v>
      </c>
      <c r="F231">
        <v>35</v>
      </c>
      <c r="G231">
        <v>31</v>
      </c>
      <c r="H231">
        <v>31</v>
      </c>
      <c r="I231">
        <v>26</v>
      </c>
      <c r="J231">
        <v>20</v>
      </c>
      <c r="K231">
        <v>22</v>
      </c>
      <c r="L231">
        <v>23</v>
      </c>
    </row>
    <row r="232" spans="1:12">
      <c r="A232" s="4" t="s">
        <v>241</v>
      </c>
      <c r="B232">
        <v>6</v>
      </c>
      <c r="C232">
        <v>5</v>
      </c>
      <c r="D232">
        <v>8</v>
      </c>
      <c r="E232">
        <v>10</v>
      </c>
      <c r="F232">
        <v>13</v>
      </c>
      <c r="G232">
        <v>16</v>
      </c>
      <c r="H232">
        <v>18</v>
      </c>
      <c r="I232">
        <v>16</v>
      </c>
      <c r="J232">
        <v>14</v>
      </c>
      <c r="K232">
        <v>4</v>
      </c>
      <c r="L232">
        <v>8</v>
      </c>
    </row>
    <row r="233" spans="1:12">
      <c r="A233" s="4" t="s">
        <v>242</v>
      </c>
      <c r="B233">
        <v>7</v>
      </c>
      <c r="C233">
        <v>6</v>
      </c>
      <c r="D233">
        <v>4</v>
      </c>
      <c r="E233">
        <v>4</v>
      </c>
      <c r="F233">
        <v>4</v>
      </c>
      <c r="G233">
        <v>2</v>
      </c>
      <c r="H233">
        <v>2</v>
      </c>
      <c r="I233">
        <v>1</v>
      </c>
      <c r="J233">
        <v>0</v>
      </c>
      <c r="K233">
        <v>2</v>
      </c>
      <c r="L233">
        <v>3</v>
      </c>
    </row>
    <row r="234" spans="1:12">
      <c r="A234" s="4" t="s">
        <v>243</v>
      </c>
      <c r="B234">
        <v>0</v>
      </c>
      <c r="C234">
        <v>0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4" t="s">
        <v>244</v>
      </c>
      <c r="B235">
        <v>22</v>
      </c>
      <c r="C235">
        <v>18</v>
      </c>
      <c r="D235">
        <v>18</v>
      </c>
      <c r="E235">
        <v>16</v>
      </c>
      <c r="F235">
        <v>17</v>
      </c>
      <c r="G235">
        <v>12</v>
      </c>
      <c r="H235">
        <v>11</v>
      </c>
      <c r="I235">
        <v>9</v>
      </c>
      <c r="J235">
        <v>6</v>
      </c>
      <c r="K235">
        <v>15</v>
      </c>
      <c r="L235">
        <v>12</v>
      </c>
    </row>
    <row r="236" spans="1:12">
      <c r="A236" s="4" t="s">
        <v>245</v>
      </c>
      <c r="B236">
        <v>181</v>
      </c>
      <c r="C236">
        <v>173</v>
      </c>
      <c r="D236">
        <v>152</v>
      </c>
      <c r="E236">
        <v>136</v>
      </c>
      <c r="F236">
        <v>119</v>
      </c>
      <c r="G236">
        <v>110</v>
      </c>
      <c r="H236">
        <v>81</v>
      </c>
      <c r="I236">
        <v>51</v>
      </c>
      <c r="J236">
        <v>62</v>
      </c>
      <c r="K236">
        <v>163</v>
      </c>
      <c r="L236">
        <v>152</v>
      </c>
    </row>
    <row r="237" spans="1:12">
      <c r="A237" s="4" t="s">
        <v>246</v>
      </c>
      <c r="B237">
        <v>181</v>
      </c>
      <c r="C237">
        <v>173</v>
      </c>
      <c r="D237">
        <v>152</v>
      </c>
      <c r="E237">
        <v>136</v>
      </c>
      <c r="F237">
        <v>119</v>
      </c>
      <c r="G237">
        <v>110</v>
      </c>
      <c r="H237">
        <v>81</v>
      </c>
      <c r="I237">
        <v>51</v>
      </c>
      <c r="J237">
        <v>62</v>
      </c>
      <c r="K237">
        <v>163</v>
      </c>
      <c r="L237">
        <v>152</v>
      </c>
    </row>
    <row r="238" spans="1:12">
      <c r="A238" s="4" t="s">
        <v>247</v>
      </c>
      <c r="B238">
        <v>75</v>
      </c>
      <c r="C238">
        <v>63</v>
      </c>
      <c r="D238">
        <v>63</v>
      </c>
      <c r="E238">
        <v>72</v>
      </c>
      <c r="F238">
        <v>82</v>
      </c>
      <c r="G238">
        <v>94</v>
      </c>
      <c r="H238">
        <v>114</v>
      </c>
      <c r="I238">
        <v>125</v>
      </c>
      <c r="J238">
        <v>102</v>
      </c>
      <c r="K238">
        <v>31</v>
      </c>
      <c r="L238">
        <v>28</v>
      </c>
    </row>
    <row r="239" spans="1:12">
      <c r="A239" s="4" t="s">
        <v>248</v>
      </c>
      <c r="B239">
        <v>66</v>
      </c>
      <c r="C239">
        <v>62</v>
      </c>
      <c r="D239">
        <v>62</v>
      </c>
      <c r="E239">
        <v>72</v>
      </c>
      <c r="F239">
        <v>82</v>
      </c>
      <c r="G239">
        <v>94</v>
      </c>
      <c r="H239">
        <v>113</v>
      </c>
      <c r="I239">
        <v>124</v>
      </c>
      <c r="J239">
        <v>100</v>
      </c>
      <c r="K239">
        <v>28</v>
      </c>
      <c r="L239">
        <v>24</v>
      </c>
    </row>
    <row r="240" spans="1:12">
      <c r="A240" s="4" t="s">
        <v>249</v>
      </c>
      <c r="B240">
        <v>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3</v>
      </c>
      <c r="L240">
        <v>4</v>
      </c>
    </row>
    <row r="241" spans="1:12">
      <c r="A241" s="5" t="s">
        <v>250</v>
      </c>
      <c r="B241">
        <v>26</v>
      </c>
      <c r="C241">
        <v>22</v>
      </c>
      <c r="D241">
        <v>21</v>
      </c>
      <c r="E241">
        <v>22</v>
      </c>
      <c r="F241">
        <v>16</v>
      </c>
      <c r="G241">
        <v>23</v>
      </c>
      <c r="H241">
        <v>22</v>
      </c>
      <c r="I241">
        <v>24</v>
      </c>
      <c r="J241">
        <v>24</v>
      </c>
      <c r="K241">
        <v>28</v>
      </c>
      <c r="L241">
        <v>23</v>
      </c>
    </row>
    <row r="242" spans="1:12">
      <c r="A242" s="5" t="s">
        <v>251</v>
      </c>
      <c r="B242">
        <v>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3</v>
      </c>
      <c r="K242">
        <v>2</v>
      </c>
      <c r="L242">
        <v>2</v>
      </c>
    </row>
    <row r="243" spans="1:12">
      <c r="A243" s="5" t="s">
        <v>252</v>
      </c>
      <c r="B243">
        <v>14</v>
      </c>
      <c r="C243">
        <v>12</v>
      </c>
      <c r="D243">
        <v>10</v>
      </c>
      <c r="E243">
        <v>9</v>
      </c>
      <c r="F243">
        <v>6</v>
      </c>
      <c r="G243">
        <v>11</v>
      </c>
      <c r="H243">
        <v>15</v>
      </c>
      <c r="I243">
        <v>16</v>
      </c>
      <c r="J243">
        <v>15</v>
      </c>
      <c r="K243">
        <v>16</v>
      </c>
      <c r="L243">
        <v>10</v>
      </c>
    </row>
    <row r="244" spans="1:12">
      <c r="A244" s="5" t="s">
        <v>253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0</v>
      </c>
      <c r="I244">
        <v>0</v>
      </c>
      <c r="J244">
        <v>1</v>
      </c>
      <c r="K244">
        <v>1</v>
      </c>
      <c r="L244">
        <v>1</v>
      </c>
    </row>
    <row r="245" spans="1:12">
      <c r="A245" s="5" t="s">
        <v>254</v>
      </c>
      <c r="B245">
        <v>10</v>
      </c>
      <c r="C245">
        <v>6</v>
      </c>
      <c r="D245">
        <v>7</v>
      </c>
      <c r="E245">
        <v>9</v>
      </c>
      <c r="F245">
        <v>6</v>
      </c>
      <c r="G245">
        <v>8</v>
      </c>
      <c r="H245">
        <v>5</v>
      </c>
      <c r="I245">
        <v>5</v>
      </c>
      <c r="J245">
        <v>5</v>
      </c>
      <c r="K245">
        <v>9</v>
      </c>
      <c r="L245">
        <v>10</v>
      </c>
    </row>
    <row r="246" spans="1:12">
      <c r="A246" s="5" t="s">
        <v>255</v>
      </c>
      <c r="B246">
        <v>6</v>
      </c>
      <c r="C246">
        <v>5</v>
      </c>
      <c r="D246">
        <v>4</v>
      </c>
      <c r="E246">
        <v>5</v>
      </c>
      <c r="F246">
        <v>4</v>
      </c>
      <c r="G246">
        <v>4</v>
      </c>
      <c r="H246">
        <v>3</v>
      </c>
      <c r="I246">
        <v>4</v>
      </c>
      <c r="J246">
        <v>4</v>
      </c>
      <c r="K246">
        <v>5</v>
      </c>
      <c r="L246">
        <v>4</v>
      </c>
    </row>
    <row r="247" spans="1:12">
      <c r="A247" s="5" t="s">
        <v>256</v>
      </c>
      <c r="B247">
        <v>6</v>
      </c>
      <c r="C247">
        <v>5</v>
      </c>
      <c r="D247">
        <v>4</v>
      </c>
      <c r="E247">
        <v>5</v>
      </c>
      <c r="F247">
        <v>4</v>
      </c>
      <c r="G247">
        <v>4</v>
      </c>
      <c r="H247">
        <v>3</v>
      </c>
      <c r="I247">
        <v>4</v>
      </c>
      <c r="J247">
        <v>4</v>
      </c>
      <c r="K247">
        <v>4</v>
      </c>
      <c r="L247">
        <v>4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860</v>
      </c>
      <c r="C250">
        <v>839</v>
      </c>
      <c r="D250">
        <v>810</v>
      </c>
      <c r="E250">
        <v>769</v>
      </c>
      <c r="F250">
        <v>768</v>
      </c>
      <c r="G250">
        <v>789</v>
      </c>
      <c r="H250">
        <v>801</v>
      </c>
      <c r="I250">
        <v>785</v>
      </c>
      <c r="J250">
        <v>754</v>
      </c>
      <c r="K250">
        <v>755</v>
      </c>
      <c r="L250">
        <v>734</v>
      </c>
    </row>
    <row r="251" spans="1:12">
      <c r="A251" s="5" t="s">
        <v>260</v>
      </c>
      <c r="B251">
        <v>32</v>
      </c>
      <c r="C251">
        <v>24</v>
      </c>
      <c r="D251">
        <v>24</v>
      </c>
      <c r="E251">
        <v>23</v>
      </c>
      <c r="F251">
        <v>25</v>
      </c>
      <c r="G251">
        <v>23</v>
      </c>
      <c r="H251">
        <v>24</v>
      </c>
      <c r="I251">
        <v>27</v>
      </c>
      <c r="J251">
        <v>32</v>
      </c>
      <c r="K251">
        <v>31</v>
      </c>
      <c r="L251">
        <v>34</v>
      </c>
    </row>
    <row r="252" spans="1:12">
      <c r="A252" s="5" t="s">
        <v>261</v>
      </c>
      <c r="B252">
        <v>826</v>
      </c>
      <c r="C252">
        <v>811</v>
      </c>
      <c r="D252">
        <v>782</v>
      </c>
      <c r="E252">
        <v>742</v>
      </c>
      <c r="F252">
        <v>739</v>
      </c>
      <c r="G252">
        <v>762</v>
      </c>
      <c r="H252">
        <v>772</v>
      </c>
      <c r="I252">
        <v>753</v>
      </c>
      <c r="J252">
        <v>720</v>
      </c>
      <c r="K252">
        <v>719</v>
      </c>
      <c r="L252">
        <v>696</v>
      </c>
    </row>
    <row r="253" spans="1:12">
      <c r="A253" s="5" t="s">
        <v>262</v>
      </c>
      <c r="B253">
        <v>2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5</v>
      </c>
      <c r="I253">
        <v>5</v>
      </c>
      <c r="J253">
        <v>2</v>
      </c>
      <c r="K253">
        <v>5</v>
      </c>
      <c r="L253">
        <v>4</v>
      </c>
    </row>
    <row r="254" spans="1:12">
      <c r="A254" s="6" t="s">
        <v>263</v>
      </c>
      <c r="B254">
        <v>1842</v>
      </c>
      <c r="C254">
        <v>1767</v>
      </c>
      <c r="D254">
        <v>1636</v>
      </c>
      <c r="E254">
        <v>1538</v>
      </c>
      <c r="F254">
        <v>1400</v>
      </c>
      <c r="G254">
        <v>1312</v>
      </c>
      <c r="H254">
        <v>1327</v>
      </c>
      <c r="I254">
        <v>1298</v>
      </c>
      <c r="J254">
        <v>1204</v>
      </c>
      <c r="K254">
        <v>1173</v>
      </c>
      <c r="L254">
        <v>1144</v>
      </c>
    </row>
    <row r="255" spans="1:12">
      <c r="A255" s="6" t="s">
        <v>264</v>
      </c>
      <c r="B255">
        <v>7</v>
      </c>
      <c r="C255">
        <v>6</v>
      </c>
      <c r="D255">
        <v>6</v>
      </c>
      <c r="E255">
        <v>5</v>
      </c>
      <c r="F255">
        <v>4</v>
      </c>
      <c r="G255">
        <v>4</v>
      </c>
      <c r="H255">
        <v>5</v>
      </c>
      <c r="I255">
        <v>4</v>
      </c>
      <c r="J255">
        <v>2</v>
      </c>
      <c r="K255">
        <v>7</v>
      </c>
      <c r="L255">
        <v>9</v>
      </c>
    </row>
    <row r="256" spans="1:12">
      <c r="A256" s="6" t="s">
        <v>265</v>
      </c>
      <c r="B256">
        <v>1409</v>
      </c>
      <c r="C256">
        <v>1359</v>
      </c>
      <c r="D256">
        <v>1269</v>
      </c>
      <c r="E256">
        <v>1222</v>
      </c>
      <c r="F256">
        <v>1131</v>
      </c>
      <c r="G256">
        <v>1051</v>
      </c>
      <c r="H256">
        <v>977</v>
      </c>
      <c r="I256">
        <v>898</v>
      </c>
      <c r="J256">
        <v>802</v>
      </c>
      <c r="K256">
        <v>713</v>
      </c>
      <c r="L256">
        <v>639</v>
      </c>
    </row>
    <row r="257" spans="1:12">
      <c r="A257" s="6" t="s">
        <v>266</v>
      </c>
      <c r="B257">
        <v>426</v>
      </c>
      <c r="C257">
        <v>402</v>
      </c>
      <c r="D257">
        <v>361</v>
      </c>
      <c r="E257">
        <v>311</v>
      </c>
      <c r="F257">
        <v>265</v>
      </c>
      <c r="G257">
        <v>257</v>
      </c>
      <c r="H257">
        <v>345</v>
      </c>
      <c r="I257">
        <v>396</v>
      </c>
      <c r="J257">
        <v>400</v>
      </c>
      <c r="K257">
        <v>453</v>
      </c>
      <c r="L257">
        <v>496</v>
      </c>
    </row>
    <row r="258" spans="1:12">
      <c r="A258" s="7" t="s">
        <v>267</v>
      </c>
      <c r="B258">
        <v>1630</v>
      </c>
      <c r="C258">
        <v>1604</v>
      </c>
      <c r="D258">
        <v>1561</v>
      </c>
      <c r="E258">
        <v>1516</v>
      </c>
      <c r="F258">
        <v>1533</v>
      </c>
      <c r="G258">
        <v>1669</v>
      </c>
      <c r="H258">
        <v>1662</v>
      </c>
      <c r="I258">
        <v>1699</v>
      </c>
      <c r="J258">
        <v>1679</v>
      </c>
      <c r="K258">
        <v>1713</v>
      </c>
      <c r="L258">
        <v>1739</v>
      </c>
    </row>
    <row r="259" spans="1:12">
      <c r="A259" s="7" t="s">
        <v>268</v>
      </c>
      <c r="B259">
        <v>981</v>
      </c>
      <c r="C259">
        <v>969</v>
      </c>
      <c r="D259">
        <v>956</v>
      </c>
      <c r="E259">
        <v>950</v>
      </c>
      <c r="F259">
        <v>968</v>
      </c>
      <c r="G259">
        <v>1116</v>
      </c>
      <c r="H259">
        <v>1124</v>
      </c>
      <c r="I259">
        <v>1188</v>
      </c>
      <c r="J259">
        <v>1182</v>
      </c>
      <c r="K259">
        <v>1201</v>
      </c>
      <c r="L259">
        <v>1229</v>
      </c>
    </row>
    <row r="260" spans="1:12">
      <c r="A260" s="7" t="s">
        <v>269</v>
      </c>
      <c r="B260">
        <v>649</v>
      </c>
      <c r="C260">
        <v>635</v>
      </c>
      <c r="D260">
        <v>605</v>
      </c>
      <c r="E260">
        <v>566</v>
      </c>
      <c r="F260">
        <v>565</v>
      </c>
      <c r="G260">
        <v>553</v>
      </c>
      <c r="H260">
        <v>538</v>
      </c>
      <c r="I260">
        <v>511</v>
      </c>
      <c r="J260">
        <v>497</v>
      </c>
      <c r="K260">
        <v>512</v>
      </c>
      <c r="L260">
        <v>510</v>
      </c>
    </row>
    <row r="261" spans="1:12">
      <c r="A261" s="7" t="s">
        <v>270</v>
      </c>
      <c r="B261">
        <v>137</v>
      </c>
      <c r="C261">
        <v>120</v>
      </c>
      <c r="D261">
        <v>111</v>
      </c>
      <c r="E261">
        <v>125</v>
      </c>
      <c r="F261">
        <v>89</v>
      </c>
      <c r="G261">
        <v>93</v>
      </c>
      <c r="H261">
        <v>97</v>
      </c>
      <c r="I261">
        <v>98</v>
      </c>
      <c r="J261">
        <v>105</v>
      </c>
      <c r="K261">
        <v>99</v>
      </c>
      <c r="L261">
        <v>97</v>
      </c>
    </row>
    <row r="262" spans="1:12">
      <c r="A262" s="7" t="s">
        <v>271</v>
      </c>
      <c r="B262">
        <v>23</v>
      </c>
      <c r="C262">
        <v>19</v>
      </c>
      <c r="D262">
        <v>20</v>
      </c>
      <c r="E262">
        <v>24</v>
      </c>
      <c r="F262">
        <v>2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7" t="s">
        <v>272</v>
      </c>
      <c r="B263">
        <v>114</v>
      </c>
      <c r="C263">
        <v>101</v>
      </c>
      <c r="D263">
        <v>91</v>
      </c>
      <c r="E263">
        <v>101</v>
      </c>
      <c r="F263">
        <v>87</v>
      </c>
      <c r="G263">
        <v>91</v>
      </c>
      <c r="H263">
        <v>96</v>
      </c>
      <c r="I263">
        <v>98</v>
      </c>
      <c r="J263">
        <v>105</v>
      </c>
      <c r="K263">
        <v>99</v>
      </c>
      <c r="L263">
        <v>97</v>
      </c>
    </row>
    <row r="264" spans="1:12">
      <c r="A264" s="7" t="s">
        <v>273</v>
      </c>
      <c r="B264">
        <v>1242</v>
      </c>
      <c r="C264">
        <v>1248</v>
      </c>
      <c r="D264">
        <v>1249</v>
      </c>
      <c r="E264">
        <v>1279</v>
      </c>
      <c r="F264">
        <v>1276</v>
      </c>
      <c r="G264">
        <v>1353</v>
      </c>
      <c r="H264">
        <v>1348</v>
      </c>
      <c r="I264">
        <v>1424</v>
      </c>
      <c r="J264">
        <v>1419</v>
      </c>
      <c r="K264">
        <v>1439</v>
      </c>
      <c r="L264">
        <v>1475</v>
      </c>
    </row>
    <row r="265" spans="1:12">
      <c r="A265" s="7" t="s">
        <v>274</v>
      </c>
      <c r="B265">
        <v>1096</v>
      </c>
      <c r="C265">
        <v>1090</v>
      </c>
      <c r="D265">
        <v>1088</v>
      </c>
      <c r="E265">
        <v>1091</v>
      </c>
      <c r="F265">
        <v>1084</v>
      </c>
      <c r="G265">
        <v>1165</v>
      </c>
      <c r="H265">
        <v>1187</v>
      </c>
      <c r="I265">
        <v>1253</v>
      </c>
      <c r="J265">
        <v>1258</v>
      </c>
      <c r="K265">
        <v>1249</v>
      </c>
      <c r="L265">
        <v>1293</v>
      </c>
    </row>
    <row r="266" spans="1:12">
      <c r="A266" s="7" t="s">
        <v>275</v>
      </c>
      <c r="B266">
        <v>146</v>
      </c>
      <c r="C266">
        <v>158</v>
      </c>
      <c r="D266">
        <v>161</v>
      </c>
      <c r="E266">
        <v>188</v>
      </c>
      <c r="F266">
        <v>192</v>
      </c>
      <c r="G266">
        <v>188</v>
      </c>
      <c r="H266">
        <v>161</v>
      </c>
      <c r="I266">
        <v>171</v>
      </c>
      <c r="J266">
        <v>161</v>
      </c>
      <c r="K266">
        <v>190</v>
      </c>
      <c r="L266">
        <v>182</v>
      </c>
    </row>
    <row r="267" spans="1:12">
      <c r="A267" s="7" t="s">
        <v>276</v>
      </c>
      <c r="B267">
        <v>73</v>
      </c>
      <c r="C267">
        <v>69</v>
      </c>
      <c r="D267">
        <v>62</v>
      </c>
      <c r="E267">
        <v>56</v>
      </c>
      <c r="F267">
        <v>55</v>
      </c>
      <c r="G267">
        <v>68</v>
      </c>
      <c r="H267">
        <v>66</v>
      </c>
      <c r="I267">
        <v>59</v>
      </c>
      <c r="J267">
        <v>193</v>
      </c>
      <c r="K267">
        <v>163</v>
      </c>
      <c r="L267">
        <v>168</v>
      </c>
    </row>
    <row r="268" spans="1:12">
      <c r="A268" s="7" t="s">
        <v>277</v>
      </c>
      <c r="B268">
        <v>55</v>
      </c>
      <c r="C268">
        <v>53</v>
      </c>
      <c r="D268">
        <v>46</v>
      </c>
      <c r="E268">
        <v>42</v>
      </c>
      <c r="F268">
        <v>43</v>
      </c>
      <c r="G268">
        <v>54</v>
      </c>
      <c r="H268">
        <v>49</v>
      </c>
      <c r="I268">
        <v>41</v>
      </c>
      <c r="J268">
        <v>42</v>
      </c>
      <c r="K268">
        <v>24</v>
      </c>
      <c r="L268">
        <v>31</v>
      </c>
    </row>
    <row r="269" spans="1:12">
      <c r="A269" s="7" t="s">
        <v>278</v>
      </c>
      <c r="B269">
        <v>18</v>
      </c>
      <c r="C269">
        <v>16</v>
      </c>
      <c r="D269">
        <v>16</v>
      </c>
      <c r="E269">
        <v>14</v>
      </c>
      <c r="F269">
        <v>12</v>
      </c>
      <c r="G269">
        <v>14</v>
      </c>
      <c r="H269">
        <v>17</v>
      </c>
      <c r="I269">
        <v>18</v>
      </c>
      <c r="J269">
        <v>151</v>
      </c>
      <c r="K269">
        <v>139</v>
      </c>
      <c r="L269">
        <v>137</v>
      </c>
    </row>
    <row r="270" spans="1:12">
      <c r="A270" s="7" t="s">
        <v>279</v>
      </c>
      <c r="B270">
        <v>265</v>
      </c>
      <c r="C270">
        <v>266</v>
      </c>
      <c r="D270">
        <v>259</v>
      </c>
      <c r="E270">
        <v>262</v>
      </c>
      <c r="F270">
        <v>259</v>
      </c>
      <c r="G270">
        <v>251</v>
      </c>
      <c r="H270">
        <v>225</v>
      </c>
      <c r="I270">
        <v>241</v>
      </c>
      <c r="J270">
        <v>246</v>
      </c>
      <c r="K270">
        <v>242</v>
      </c>
      <c r="L270">
        <v>238</v>
      </c>
    </row>
    <row r="271" spans="1:12">
      <c r="A271" s="7" t="s">
        <v>280</v>
      </c>
      <c r="B271">
        <v>243</v>
      </c>
      <c r="C271">
        <v>239</v>
      </c>
      <c r="D271">
        <v>231</v>
      </c>
      <c r="E271">
        <v>237</v>
      </c>
      <c r="F271">
        <v>232</v>
      </c>
      <c r="G271">
        <v>221</v>
      </c>
      <c r="H271">
        <v>193</v>
      </c>
      <c r="I271">
        <v>211</v>
      </c>
      <c r="J271">
        <v>214</v>
      </c>
      <c r="K271">
        <v>212</v>
      </c>
      <c r="L271">
        <v>210</v>
      </c>
    </row>
    <row r="272" spans="1:12">
      <c r="A272" s="7" t="s">
        <v>281</v>
      </c>
      <c r="B272">
        <v>22</v>
      </c>
      <c r="C272">
        <v>27</v>
      </c>
      <c r="D272">
        <v>28</v>
      </c>
      <c r="E272">
        <v>25</v>
      </c>
      <c r="F272">
        <v>27</v>
      </c>
      <c r="G272">
        <v>30</v>
      </c>
      <c r="H272">
        <v>32</v>
      </c>
      <c r="I272">
        <v>30</v>
      </c>
      <c r="J272">
        <v>32</v>
      </c>
      <c r="K272">
        <v>30</v>
      </c>
      <c r="L272">
        <v>28</v>
      </c>
    </row>
    <row r="273" spans="1:12">
      <c r="A273" s="7" t="s">
        <v>282</v>
      </c>
      <c r="B273">
        <v>474</v>
      </c>
      <c r="C273">
        <v>444</v>
      </c>
      <c r="D273">
        <v>405</v>
      </c>
      <c r="E273">
        <v>366</v>
      </c>
      <c r="F273">
        <v>338</v>
      </c>
      <c r="G273">
        <v>347</v>
      </c>
      <c r="H273">
        <v>369</v>
      </c>
      <c r="I273">
        <v>410</v>
      </c>
      <c r="J273">
        <v>415</v>
      </c>
      <c r="K273">
        <v>382</v>
      </c>
      <c r="L273">
        <v>384</v>
      </c>
    </row>
    <row r="274" spans="1:12">
      <c r="A274" s="7" t="s">
        <v>283</v>
      </c>
      <c r="B274">
        <v>34</v>
      </c>
      <c r="C274">
        <v>30</v>
      </c>
      <c r="D274">
        <v>27</v>
      </c>
      <c r="E274">
        <v>21</v>
      </c>
      <c r="F274">
        <v>18</v>
      </c>
      <c r="G274">
        <v>17</v>
      </c>
      <c r="H274">
        <v>17</v>
      </c>
      <c r="I274">
        <v>18</v>
      </c>
      <c r="J274">
        <v>45</v>
      </c>
      <c r="K274">
        <v>14</v>
      </c>
      <c r="L274">
        <v>12</v>
      </c>
    </row>
    <row r="275" spans="1:12">
      <c r="A275" s="7" t="s">
        <v>284</v>
      </c>
      <c r="B275">
        <v>146</v>
      </c>
      <c r="C275">
        <v>153</v>
      </c>
      <c r="D275">
        <v>147</v>
      </c>
      <c r="E275">
        <v>136</v>
      </c>
      <c r="F275">
        <v>130</v>
      </c>
      <c r="G275">
        <v>129</v>
      </c>
      <c r="H275">
        <v>143</v>
      </c>
      <c r="I275">
        <v>150</v>
      </c>
      <c r="J275">
        <v>138</v>
      </c>
      <c r="K275">
        <v>138</v>
      </c>
      <c r="L275">
        <v>135</v>
      </c>
    </row>
    <row r="276" spans="1:12">
      <c r="A276" s="7" t="s">
        <v>285</v>
      </c>
      <c r="B276">
        <v>56</v>
      </c>
      <c r="C276">
        <v>66</v>
      </c>
      <c r="D276">
        <v>61</v>
      </c>
      <c r="E276">
        <v>54</v>
      </c>
      <c r="F276">
        <v>53</v>
      </c>
      <c r="G276">
        <v>58</v>
      </c>
      <c r="H276">
        <v>54</v>
      </c>
      <c r="I276">
        <v>61</v>
      </c>
      <c r="J276">
        <v>58</v>
      </c>
      <c r="K276">
        <v>47</v>
      </c>
      <c r="L276">
        <v>51</v>
      </c>
    </row>
    <row r="277" spans="1:12">
      <c r="A277" s="7" t="s">
        <v>286</v>
      </c>
      <c r="B277">
        <v>238</v>
      </c>
      <c r="C277">
        <v>195</v>
      </c>
      <c r="D277">
        <v>170</v>
      </c>
      <c r="E277">
        <v>155</v>
      </c>
      <c r="F277">
        <v>137</v>
      </c>
      <c r="G277">
        <v>143</v>
      </c>
      <c r="H277">
        <v>155</v>
      </c>
      <c r="I277">
        <v>181</v>
      </c>
      <c r="J277">
        <v>174</v>
      </c>
      <c r="K277">
        <v>183</v>
      </c>
      <c r="L277">
        <v>186</v>
      </c>
    </row>
    <row r="278" spans="1:12">
      <c r="A278" s="7" t="s">
        <v>287</v>
      </c>
      <c r="B278">
        <v>174</v>
      </c>
      <c r="C278">
        <v>164</v>
      </c>
      <c r="D278">
        <v>149</v>
      </c>
      <c r="E278">
        <v>141</v>
      </c>
      <c r="F278">
        <v>136</v>
      </c>
      <c r="G278">
        <v>139</v>
      </c>
      <c r="H278">
        <v>136</v>
      </c>
      <c r="I278">
        <v>123</v>
      </c>
      <c r="J278">
        <v>117</v>
      </c>
      <c r="K278">
        <v>124</v>
      </c>
      <c r="L278">
        <v>119</v>
      </c>
    </row>
    <row r="279" spans="1:12">
      <c r="A279" s="7" t="s">
        <v>288</v>
      </c>
      <c r="B279">
        <v>174</v>
      </c>
      <c r="C279">
        <v>164</v>
      </c>
      <c r="D279">
        <v>149</v>
      </c>
      <c r="E279">
        <v>141</v>
      </c>
      <c r="F279">
        <v>136</v>
      </c>
      <c r="G279">
        <v>139</v>
      </c>
      <c r="H279">
        <v>136</v>
      </c>
      <c r="I279">
        <v>123</v>
      </c>
      <c r="J279">
        <v>117</v>
      </c>
      <c r="K279">
        <v>124</v>
      </c>
      <c r="L279">
        <v>119</v>
      </c>
    </row>
    <row r="280" spans="1:12">
      <c r="A280" s="7" t="s">
        <v>289</v>
      </c>
      <c r="B280">
        <v>216</v>
      </c>
      <c r="C280">
        <v>220</v>
      </c>
      <c r="D280">
        <v>215</v>
      </c>
      <c r="E280">
        <v>229</v>
      </c>
      <c r="F280">
        <v>224</v>
      </c>
      <c r="G280">
        <v>223</v>
      </c>
      <c r="H280">
        <v>246</v>
      </c>
      <c r="I280">
        <v>260</v>
      </c>
      <c r="J280">
        <v>291</v>
      </c>
      <c r="K280">
        <v>288</v>
      </c>
      <c r="L280">
        <v>288</v>
      </c>
    </row>
    <row r="281" spans="1:12">
      <c r="A281" s="7" t="s">
        <v>290</v>
      </c>
      <c r="B281">
        <v>40</v>
      </c>
      <c r="C281">
        <v>41</v>
      </c>
      <c r="D281">
        <v>32</v>
      </c>
      <c r="E281">
        <v>30</v>
      </c>
      <c r="F281">
        <v>27</v>
      </c>
      <c r="G281">
        <v>23</v>
      </c>
      <c r="H281">
        <v>24</v>
      </c>
      <c r="I281">
        <v>27</v>
      </c>
      <c r="J281">
        <v>22</v>
      </c>
      <c r="K281">
        <v>20</v>
      </c>
      <c r="L281">
        <v>17</v>
      </c>
    </row>
    <row r="282" spans="1:12">
      <c r="A282" s="7" t="s">
        <v>291</v>
      </c>
      <c r="B282">
        <v>33</v>
      </c>
      <c r="C282">
        <v>37</v>
      </c>
      <c r="D282">
        <v>39</v>
      </c>
      <c r="E282">
        <v>46</v>
      </c>
      <c r="F282">
        <v>48</v>
      </c>
      <c r="G282">
        <v>52</v>
      </c>
      <c r="H282">
        <v>51</v>
      </c>
      <c r="I282">
        <v>54</v>
      </c>
      <c r="J282">
        <v>68</v>
      </c>
      <c r="K282">
        <v>81</v>
      </c>
      <c r="L282">
        <v>92</v>
      </c>
    </row>
    <row r="283" spans="1:12">
      <c r="A283" s="7" t="s">
        <v>292</v>
      </c>
      <c r="B283">
        <v>141</v>
      </c>
      <c r="C283">
        <v>141</v>
      </c>
      <c r="D283">
        <v>144</v>
      </c>
      <c r="E283">
        <v>153</v>
      </c>
      <c r="F283">
        <v>149</v>
      </c>
      <c r="G283">
        <v>148</v>
      </c>
      <c r="H283">
        <v>171</v>
      </c>
      <c r="I283">
        <v>179</v>
      </c>
      <c r="J283">
        <v>201</v>
      </c>
      <c r="K283">
        <v>187</v>
      </c>
      <c r="L283">
        <v>179</v>
      </c>
    </row>
    <row r="284" spans="1:12">
      <c r="A284" s="7" t="s">
        <v>293</v>
      </c>
      <c r="B284">
        <v>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7" t="s">
        <v>294</v>
      </c>
      <c r="B285">
        <v>29</v>
      </c>
      <c r="C285">
        <v>24</v>
      </c>
      <c r="D285">
        <v>19</v>
      </c>
      <c r="E285">
        <v>22</v>
      </c>
      <c r="F285">
        <v>24</v>
      </c>
      <c r="G285">
        <v>26</v>
      </c>
      <c r="H285">
        <v>26</v>
      </c>
      <c r="I285">
        <v>24</v>
      </c>
      <c r="J285">
        <v>29</v>
      </c>
      <c r="K285">
        <v>32</v>
      </c>
      <c r="L285">
        <v>30</v>
      </c>
    </row>
    <row r="286" spans="1:12">
      <c r="A286" s="7" t="s">
        <v>295</v>
      </c>
      <c r="B286">
        <v>15</v>
      </c>
      <c r="C286">
        <v>10</v>
      </c>
      <c r="D286">
        <v>9</v>
      </c>
      <c r="E286">
        <v>12</v>
      </c>
      <c r="F286">
        <v>16</v>
      </c>
      <c r="G286">
        <v>18</v>
      </c>
      <c r="H286">
        <v>17</v>
      </c>
      <c r="I286">
        <v>14</v>
      </c>
      <c r="J286">
        <v>16</v>
      </c>
      <c r="K286">
        <v>12</v>
      </c>
      <c r="L286">
        <v>14</v>
      </c>
    </row>
    <row r="287" spans="1:12">
      <c r="A287" s="7" t="s">
        <v>296</v>
      </c>
      <c r="B287">
        <v>4</v>
      </c>
      <c r="C287">
        <v>5</v>
      </c>
      <c r="D287">
        <v>3</v>
      </c>
      <c r="E287">
        <v>4</v>
      </c>
      <c r="F287">
        <v>4</v>
      </c>
      <c r="G287">
        <v>5</v>
      </c>
      <c r="H287">
        <v>8</v>
      </c>
      <c r="I287">
        <v>9</v>
      </c>
      <c r="J287">
        <v>8</v>
      </c>
      <c r="K287">
        <v>6</v>
      </c>
      <c r="L287">
        <v>5</v>
      </c>
    </row>
    <row r="288" spans="1:12">
      <c r="A288" s="7" t="s">
        <v>297</v>
      </c>
      <c r="B288">
        <v>10</v>
      </c>
      <c r="C288">
        <v>9</v>
      </c>
      <c r="D288">
        <v>7</v>
      </c>
      <c r="E288">
        <v>6</v>
      </c>
      <c r="F288">
        <v>4</v>
      </c>
      <c r="G288">
        <v>3</v>
      </c>
      <c r="H288">
        <v>1</v>
      </c>
      <c r="I288">
        <v>1</v>
      </c>
      <c r="J288">
        <v>5</v>
      </c>
      <c r="K288">
        <v>14</v>
      </c>
      <c r="L288">
        <v>11</v>
      </c>
    </row>
    <row r="289" spans="1:12">
      <c r="A289" s="7" t="s">
        <v>298</v>
      </c>
      <c r="B289">
        <v>121</v>
      </c>
      <c r="C289">
        <v>121</v>
      </c>
      <c r="D289">
        <v>113</v>
      </c>
      <c r="E289">
        <v>111</v>
      </c>
      <c r="F289">
        <v>111</v>
      </c>
      <c r="G289">
        <v>108</v>
      </c>
      <c r="H289">
        <v>112</v>
      </c>
      <c r="I289">
        <v>103</v>
      </c>
      <c r="J289">
        <v>100</v>
      </c>
      <c r="K289">
        <v>100</v>
      </c>
      <c r="L289">
        <v>102</v>
      </c>
    </row>
    <row r="290" spans="1:12">
      <c r="A290" s="7" t="s">
        <v>299</v>
      </c>
      <c r="B290">
        <v>79</v>
      </c>
      <c r="C290">
        <v>84</v>
      </c>
      <c r="D290">
        <v>80</v>
      </c>
      <c r="E290">
        <v>86</v>
      </c>
      <c r="F290">
        <v>86</v>
      </c>
      <c r="G290">
        <v>77</v>
      </c>
      <c r="H290">
        <v>83</v>
      </c>
      <c r="I290">
        <v>76</v>
      </c>
      <c r="J290">
        <v>71</v>
      </c>
      <c r="K290">
        <v>76</v>
      </c>
      <c r="L290">
        <v>75</v>
      </c>
    </row>
    <row r="291" spans="1:12">
      <c r="A291" s="7" t="s">
        <v>300</v>
      </c>
      <c r="B291">
        <v>42</v>
      </c>
      <c r="C291">
        <v>37</v>
      </c>
      <c r="D291">
        <v>33</v>
      </c>
      <c r="E291">
        <v>25</v>
      </c>
      <c r="F291">
        <v>25</v>
      </c>
      <c r="G291">
        <v>31</v>
      </c>
      <c r="H291">
        <v>29</v>
      </c>
      <c r="I291">
        <v>27</v>
      </c>
      <c r="J291">
        <v>29</v>
      </c>
      <c r="K291">
        <v>24</v>
      </c>
      <c r="L291">
        <v>27</v>
      </c>
    </row>
    <row r="292" spans="1:12">
      <c r="A292" s="7" t="s">
        <v>301</v>
      </c>
      <c r="B292">
        <v>25</v>
      </c>
      <c r="C292">
        <v>23</v>
      </c>
      <c r="D292">
        <v>24</v>
      </c>
      <c r="E292">
        <v>18</v>
      </c>
      <c r="F292">
        <v>18</v>
      </c>
      <c r="G292">
        <v>23</v>
      </c>
      <c r="H292">
        <v>20</v>
      </c>
      <c r="I292">
        <v>19</v>
      </c>
      <c r="J292">
        <v>18</v>
      </c>
      <c r="K292">
        <v>18</v>
      </c>
      <c r="L292">
        <v>18</v>
      </c>
    </row>
    <row r="293" spans="1:12">
      <c r="A293" s="7" t="s">
        <v>302</v>
      </c>
      <c r="B293">
        <v>12</v>
      </c>
      <c r="C293">
        <v>11</v>
      </c>
      <c r="D293">
        <v>12</v>
      </c>
      <c r="E293">
        <v>10</v>
      </c>
      <c r="F293">
        <v>9</v>
      </c>
      <c r="G293">
        <v>13</v>
      </c>
      <c r="H293">
        <v>11</v>
      </c>
      <c r="I293">
        <v>9</v>
      </c>
      <c r="J293">
        <v>9</v>
      </c>
      <c r="K293">
        <v>11</v>
      </c>
      <c r="L293">
        <v>8</v>
      </c>
    </row>
    <row r="294" spans="1:12">
      <c r="A294" s="7" t="s">
        <v>303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</row>
    <row r="295" spans="1:12">
      <c r="A295" s="7" t="s">
        <v>304</v>
      </c>
      <c r="B295">
        <v>11</v>
      </c>
      <c r="C295">
        <v>11</v>
      </c>
      <c r="D295">
        <v>11</v>
      </c>
      <c r="E295">
        <v>8</v>
      </c>
      <c r="F295">
        <v>9</v>
      </c>
      <c r="G295">
        <v>10</v>
      </c>
      <c r="H295">
        <v>9</v>
      </c>
      <c r="I295">
        <v>9</v>
      </c>
      <c r="J295">
        <v>8</v>
      </c>
      <c r="K295">
        <v>6</v>
      </c>
      <c r="L295">
        <v>10</v>
      </c>
    </row>
    <row r="296" spans="1:12">
      <c r="A296" s="7" t="s">
        <v>305</v>
      </c>
      <c r="B296">
        <v>765</v>
      </c>
      <c r="C296">
        <v>737</v>
      </c>
      <c r="D296">
        <v>721</v>
      </c>
      <c r="E296">
        <v>695</v>
      </c>
      <c r="F296">
        <v>662</v>
      </c>
      <c r="G296">
        <v>653</v>
      </c>
      <c r="H296">
        <v>624</v>
      </c>
      <c r="I296">
        <v>603</v>
      </c>
      <c r="J296">
        <v>589</v>
      </c>
      <c r="K296">
        <v>409</v>
      </c>
      <c r="L296">
        <v>406</v>
      </c>
    </row>
    <row r="297" spans="1:12">
      <c r="A297" s="7" t="s">
        <v>306</v>
      </c>
      <c r="B297">
        <v>15</v>
      </c>
      <c r="C297">
        <v>7</v>
      </c>
      <c r="D297">
        <v>2</v>
      </c>
      <c r="E297">
        <v>3</v>
      </c>
      <c r="F297">
        <v>3</v>
      </c>
      <c r="G297">
        <v>4</v>
      </c>
      <c r="H297">
        <v>5</v>
      </c>
      <c r="I297">
        <v>1</v>
      </c>
      <c r="J297">
        <v>6</v>
      </c>
      <c r="K297">
        <v>7</v>
      </c>
      <c r="L297">
        <v>8</v>
      </c>
    </row>
    <row r="298" spans="1:12">
      <c r="A298" s="7" t="s">
        <v>307</v>
      </c>
      <c r="B298">
        <v>480</v>
      </c>
      <c r="C298">
        <v>484</v>
      </c>
      <c r="D298">
        <v>470</v>
      </c>
      <c r="E298">
        <v>448</v>
      </c>
      <c r="F298">
        <v>418</v>
      </c>
      <c r="G298">
        <v>407</v>
      </c>
      <c r="H298">
        <v>386</v>
      </c>
      <c r="I298">
        <v>381</v>
      </c>
      <c r="J298">
        <v>370</v>
      </c>
      <c r="K298">
        <v>398</v>
      </c>
      <c r="L298">
        <v>393</v>
      </c>
    </row>
    <row r="299" spans="1:12">
      <c r="A299" s="7" t="s">
        <v>308</v>
      </c>
      <c r="B299">
        <v>270</v>
      </c>
      <c r="C299">
        <v>246</v>
      </c>
      <c r="D299">
        <v>249</v>
      </c>
      <c r="E299">
        <v>244</v>
      </c>
      <c r="F299">
        <v>241</v>
      </c>
      <c r="G299">
        <v>242</v>
      </c>
      <c r="H299">
        <v>233</v>
      </c>
      <c r="I299">
        <v>221</v>
      </c>
      <c r="J299">
        <v>213</v>
      </c>
      <c r="K299">
        <v>4</v>
      </c>
      <c r="L299">
        <v>5</v>
      </c>
    </row>
    <row r="300" spans="1:12">
      <c r="A300" s="7" t="s">
        <v>309</v>
      </c>
      <c r="B300">
        <v>878</v>
      </c>
      <c r="C300">
        <v>916</v>
      </c>
      <c r="D300">
        <v>892</v>
      </c>
      <c r="E300">
        <v>826</v>
      </c>
      <c r="F300">
        <v>741</v>
      </c>
      <c r="G300">
        <v>666</v>
      </c>
      <c r="H300">
        <v>634</v>
      </c>
      <c r="I300">
        <v>643</v>
      </c>
      <c r="J300">
        <v>562</v>
      </c>
      <c r="K300">
        <v>563</v>
      </c>
      <c r="L300">
        <v>528</v>
      </c>
    </row>
    <row r="301" spans="1:12">
      <c r="A301" s="7" t="s">
        <v>310</v>
      </c>
      <c r="B301">
        <v>87</v>
      </c>
      <c r="C301">
        <v>85</v>
      </c>
      <c r="D301">
        <v>74</v>
      </c>
      <c r="E301">
        <v>76</v>
      </c>
      <c r="F301">
        <v>68</v>
      </c>
      <c r="G301">
        <v>62</v>
      </c>
      <c r="H301">
        <v>70</v>
      </c>
      <c r="I301">
        <v>80</v>
      </c>
      <c r="J301">
        <v>68</v>
      </c>
      <c r="K301">
        <v>92</v>
      </c>
      <c r="L301">
        <v>89</v>
      </c>
    </row>
    <row r="302" spans="1:12">
      <c r="A302" s="7" t="s">
        <v>311</v>
      </c>
      <c r="B302">
        <v>9</v>
      </c>
      <c r="C302">
        <v>8</v>
      </c>
      <c r="D302">
        <v>6</v>
      </c>
      <c r="E302">
        <v>6</v>
      </c>
      <c r="F302">
        <v>6</v>
      </c>
      <c r="G302">
        <v>5</v>
      </c>
      <c r="H302">
        <v>4</v>
      </c>
      <c r="I302">
        <v>6</v>
      </c>
      <c r="J302">
        <v>3</v>
      </c>
      <c r="K302">
        <v>3</v>
      </c>
      <c r="L302">
        <v>3</v>
      </c>
    </row>
    <row r="303" spans="1:12">
      <c r="A303" s="7" t="s">
        <v>312</v>
      </c>
      <c r="B303">
        <v>61</v>
      </c>
      <c r="C303">
        <v>61</v>
      </c>
      <c r="D303">
        <v>63</v>
      </c>
      <c r="E303">
        <v>63</v>
      </c>
      <c r="F303">
        <v>59</v>
      </c>
      <c r="G303">
        <v>53</v>
      </c>
      <c r="H303">
        <v>53</v>
      </c>
      <c r="I303">
        <v>52</v>
      </c>
      <c r="J303">
        <v>51</v>
      </c>
      <c r="K303">
        <v>55</v>
      </c>
      <c r="L303">
        <v>48</v>
      </c>
    </row>
    <row r="304" spans="1:12">
      <c r="A304" s="7" t="s">
        <v>313</v>
      </c>
      <c r="B304">
        <v>721</v>
      </c>
      <c r="C304">
        <v>762</v>
      </c>
      <c r="D304">
        <v>749</v>
      </c>
      <c r="E304">
        <v>681</v>
      </c>
      <c r="F304">
        <v>608</v>
      </c>
      <c r="G304">
        <v>546</v>
      </c>
      <c r="H304">
        <v>507</v>
      </c>
      <c r="I304">
        <v>505</v>
      </c>
      <c r="J304">
        <v>440</v>
      </c>
      <c r="K304">
        <v>413</v>
      </c>
      <c r="L304">
        <v>388</v>
      </c>
    </row>
    <row r="305" spans="1:12">
      <c r="A305" s="8" t="s">
        <v>314</v>
      </c>
      <c r="B305">
        <v>1534</v>
      </c>
      <c r="C305">
        <v>1517</v>
      </c>
      <c r="D305">
        <v>1405</v>
      </c>
      <c r="E305">
        <v>1319</v>
      </c>
      <c r="F305">
        <v>1152</v>
      </c>
      <c r="G305">
        <v>1085</v>
      </c>
      <c r="H305">
        <v>1153</v>
      </c>
      <c r="I305">
        <v>1108</v>
      </c>
      <c r="J305">
        <v>1079</v>
      </c>
      <c r="K305">
        <v>1029</v>
      </c>
      <c r="L305">
        <v>967</v>
      </c>
    </row>
    <row r="306" spans="1:12">
      <c r="A306" s="8" t="s">
        <v>315</v>
      </c>
      <c r="B306">
        <v>53</v>
      </c>
      <c r="C306">
        <v>54</v>
      </c>
      <c r="D306">
        <v>59</v>
      </c>
      <c r="E306">
        <v>54</v>
      </c>
      <c r="F306">
        <v>56</v>
      </c>
      <c r="G306">
        <v>61</v>
      </c>
      <c r="H306">
        <v>64</v>
      </c>
      <c r="I306">
        <v>64</v>
      </c>
      <c r="J306">
        <v>62</v>
      </c>
      <c r="K306">
        <v>65</v>
      </c>
      <c r="L306">
        <v>63</v>
      </c>
    </row>
    <row r="307" spans="1:12">
      <c r="A307" s="8" t="s">
        <v>316</v>
      </c>
      <c r="B307">
        <v>48</v>
      </c>
      <c r="C307">
        <v>43</v>
      </c>
      <c r="D307">
        <v>55</v>
      </c>
      <c r="E307">
        <v>50</v>
      </c>
      <c r="F307">
        <v>44</v>
      </c>
      <c r="G307">
        <v>38</v>
      </c>
      <c r="H307">
        <v>41</v>
      </c>
      <c r="I307">
        <v>46</v>
      </c>
      <c r="J307">
        <v>50</v>
      </c>
      <c r="K307">
        <v>52</v>
      </c>
      <c r="L307">
        <v>53</v>
      </c>
    </row>
    <row r="308" spans="1:12">
      <c r="A308" s="8" t="s">
        <v>317</v>
      </c>
      <c r="B308">
        <v>268</v>
      </c>
      <c r="C308">
        <v>262</v>
      </c>
      <c r="D308">
        <v>226</v>
      </c>
      <c r="E308">
        <v>221</v>
      </c>
      <c r="F308">
        <v>193</v>
      </c>
      <c r="G308">
        <v>187</v>
      </c>
      <c r="H308">
        <v>205</v>
      </c>
      <c r="I308">
        <v>203</v>
      </c>
      <c r="J308">
        <v>193</v>
      </c>
      <c r="K308">
        <v>219</v>
      </c>
      <c r="L308">
        <v>202</v>
      </c>
    </row>
    <row r="309" spans="1:12">
      <c r="A309" s="8" t="s">
        <v>318</v>
      </c>
      <c r="B309">
        <v>58</v>
      </c>
      <c r="C309">
        <v>55</v>
      </c>
      <c r="D309">
        <v>45</v>
      </c>
      <c r="E309">
        <v>39</v>
      </c>
      <c r="F309">
        <v>37</v>
      </c>
      <c r="G309">
        <v>42</v>
      </c>
      <c r="H309">
        <v>41</v>
      </c>
      <c r="I309">
        <v>34</v>
      </c>
      <c r="J309">
        <v>38</v>
      </c>
      <c r="K309">
        <v>34</v>
      </c>
      <c r="L309">
        <v>37</v>
      </c>
    </row>
    <row r="310" spans="1:12">
      <c r="A310" s="8" t="s">
        <v>319</v>
      </c>
      <c r="B310">
        <v>1093</v>
      </c>
      <c r="C310">
        <v>1093</v>
      </c>
      <c r="D310">
        <v>1011</v>
      </c>
      <c r="E310">
        <v>944</v>
      </c>
      <c r="F310">
        <v>813</v>
      </c>
      <c r="G310">
        <v>748</v>
      </c>
      <c r="H310">
        <v>795</v>
      </c>
      <c r="I310">
        <v>753</v>
      </c>
      <c r="J310">
        <v>728</v>
      </c>
      <c r="K310">
        <v>652</v>
      </c>
      <c r="L310">
        <v>608</v>
      </c>
    </row>
    <row r="311" spans="1:12">
      <c r="A311" s="8" t="s">
        <v>320</v>
      </c>
      <c r="B311">
        <v>14</v>
      </c>
      <c r="C311">
        <v>10</v>
      </c>
      <c r="D311">
        <v>9</v>
      </c>
      <c r="E311">
        <v>11</v>
      </c>
      <c r="F311">
        <v>9</v>
      </c>
      <c r="G311">
        <v>9</v>
      </c>
      <c r="H311">
        <v>7</v>
      </c>
      <c r="I311">
        <v>8</v>
      </c>
      <c r="J311">
        <v>8</v>
      </c>
      <c r="K311">
        <v>7</v>
      </c>
      <c r="L311">
        <v>4</v>
      </c>
    </row>
    <row r="312" spans="1:12">
      <c r="A312" s="8" t="s">
        <v>321</v>
      </c>
      <c r="B312">
        <v>1594</v>
      </c>
      <c r="C312">
        <v>1598</v>
      </c>
      <c r="D312">
        <v>1551</v>
      </c>
      <c r="E312">
        <v>1482</v>
      </c>
      <c r="F312">
        <v>1407</v>
      </c>
      <c r="G312">
        <v>1433</v>
      </c>
      <c r="H312">
        <v>1432</v>
      </c>
      <c r="I312">
        <v>1448</v>
      </c>
      <c r="J312">
        <v>1306</v>
      </c>
      <c r="K312">
        <v>1288</v>
      </c>
      <c r="L312">
        <v>1262</v>
      </c>
    </row>
    <row r="313" spans="1:12">
      <c r="A313" s="8" t="s">
        <v>322</v>
      </c>
      <c r="B313">
        <v>9</v>
      </c>
      <c r="C313">
        <v>9</v>
      </c>
      <c r="D313">
        <v>9</v>
      </c>
      <c r="E313">
        <v>10</v>
      </c>
      <c r="F313">
        <v>9</v>
      </c>
      <c r="G313">
        <v>9</v>
      </c>
      <c r="H313">
        <v>8</v>
      </c>
      <c r="I313">
        <v>9</v>
      </c>
      <c r="J313">
        <v>11</v>
      </c>
      <c r="K313">
        <v>9</v>
      </c>
      <c r="L313">
        <v>10</v>
      </c>
    </row>
    <row r="314" spans="1:12">
      <c r="A314" s="8" t="s">
        <v>323</v>
      </c>
      <c r="B314">
        <v>800</v>
      </c>
      <c r="C314">
        <v>798</v>
      </c>
      <c r="D314">
        <v>783</v>
      </c>
      <c r="E314">
        <v>773</v>
      </c>
      <c r="F314">
        <v>764</v>
      </c>
      <c r="G314">
        <v>794</v>
      </c>
      <c r="H314">
        <v>802</v>
      </c>
      <c r="I314">
        <v>829</v>
      </c>
      <c r="J314">
        <v>824</v>
      </c>
      <c r="K314">
        <v>816</v>
      </c>
      <c r="L314">
        <v>813</v>
      </c>
    </row>
    <row r="315" spans="1:12">
      <c r="A315" s="8" t="s">
        <v>324</v>
      </c>
      <c r="B315">
        <v>785</v>
      </c>
      <c r="C315">
        <v>791</v>
      </c>
      <c r="D315">
        <v>759</v>
      </c>
      <c r="E315">
        <v>699</v>
      </c>
      <c r="F315">
        <v>634</v>
      </c>
      <c r="G315">
        <v>630</v>
      </c>
      <c r="H315">
        <v>622</v>
      </c>
      <c r="I315">
        <v>610</v>
      </c>
      <c r="J315">
        <v>471</v>
      </c>
      <c r="K315">
        <v>463</v>
      </c>
      <c r="L315">
        <v>439</v>
      </c>
    </row>
    <row r="316" spans="1:12">
      <c r="A316" s="8" t="s">
        <v>325</v>
      </c>
      <c r="B316">
        <v>62</v>
      </c>
      <c r="C316">
        <v>60</v>
      </c>
      <c r="D316">
        <v>61</v>
      </c>
      <c r="E316">
        <v>62</v>
      </c>
      <c r="F316">
        <v>59</v>
      </c>
      <c r="G316">
        <v>59</v>
      </c>
      <c r="H316">
        <v>59</v>
      </c>
      <c r="I316">
        <v>56</v>
      </c>
      <c r="J316">
        <v>57</v>
      </c>
      <c r="K316">
        <v>58</v>
      </c>
      <c r="L316">
        <v>53</v>
      </c>
    </row>
    <row r="317" spans="1:12">
      <c r="A317" s="8" t="s">
        <v>326</v>
      </c>
      <c r="B317">
        <v>18</v>
      </c>
      <c r="C317">
        <v>16</v>
      </c>
      <c r="D317">
        <v>14</v>
      </c>
      <c r="E317">
        <v>15</v>
      </c>
      <c r="F317">
        <v>9</v>
      </c>
      <c r="G317">
        <v>12</v>
      </c>
      <c r="H317">
        <v>13</v>
      </c>
      <c r="I317">
        <v>13</v>
      </c>
      <c r="J317">
        <v>17</v>
      </c>
      <c r="K317">
        <v>0</v>
      </c>
      <c r="L317">
        <v>0</v>
      </c>
    </row>
    <row r="318" spans="1:12">
      <c r="A318" s="8" t="s">
        <v>327</v>
      </c>
      <c r="B318">
        <v>4</v>
      </c>
      <c r="C318">
        <v>3</v>
      </c>
      <c r="D318">
        <v>3</v>
      </c>
      <c r="E318">
        <v>2</v>
      </c>
      <c r="F318">
        <v>3</v>
      </c>
      <c r="G318">
        <v>3</v>
      </c>
      <c r="H318">
        <v>2</v>
      </c>
      <c r="I318">
        <v>3</v>
      </c>
      <c r="J318">
        <v>2</v>
      </c>
      <c r="K318">
        <v>2</v>
      </c>
      <c r="L318">
        <v>2</v>
      </c>
    </row>
    <row r="319" spans="1:12">
      <c r="A319" s="8" t="s">
        <v>328</v>
      </c>
      <c r="B319">
        <v>38</v>
      </c>
      <c r="C319">
        <v>39</v>
      </c>
      <c r="D319">
        <v>42</v>
      </c>
      <c r="E319">
        <v>43</v>
      </c>
      <c r="F319">
        <v>46</v>
      </c>
      <c r="G319">
        <v>42</v>
      </c>
      <c r="H319">
        <v>42</v>
      </c>
      <c r="I319">
        <v>38</v>
      </c>
      <c r="J319">
        <v>35</v>
      </c>
      <c r="K319">
        <v>54</v>
      </c>
      <c r="L319">
        <v>50</v>
      </c>
    </row>
    <row r="320" spans="1:12">
      <c r="A320" s="8" t="s">
        <v>329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3</v>
      </c>
      <c r="K320">
        <v>2</v>
      </c>
      <c r="L320">
        <v>1</v>
      </c>
    </row>
    <row r="321" spans="1:12">
      <c r="A321" s="8" t="s">
        <v>330</v>
      </c>
      <c r="B321">
        <v>82</v>
      </c>
      <c r="C321">
        <v>80</v>
      </c>
      <c r="D321">
        <v>78</v>
      </c>
      <c r="E321">
        <v>79</v>
      </c>
      <c r="F321">
        <v>78</v>
      </c>
      <c r="G321">
        <v>82</v>
      </c>
      <c r="H321">
        <v>80</v>
      </c>
      <c r="I321">
        <v>70</v>
      </c>
      <c r="J321">
        <v>70</v>
      </c>
      <c r="K321">
        <v>73</v>
      </c>
      <c r="L321">
        <v>77</v>
      </c>
    </row>
    <row r="322" spans="1:12">
      <c r="A322" s="8" t="s">
        <v>331</v>
      </c>
      <c r="B322">
        <v>52</v>
      </c>
      <c r="C322">
        <v>57</v>
      </c>
      <c r="D322">
        <v>60</v>
      </c>
      <c r="E322">
        <v>63</v>
      </c>
      <c r="F322">
        <v>63</v>
      </c>
      <c r="G322">
        <v>68</v>
      </c>
      <c r="H322">
        <v>69</v>
      </c>
      <c r="I322">
        <v>60</v>
      </c>
      <c r="J322">
        <v>59</v>
      </c>
      <c r="K322">
        <v>27</v>
      </c>
      <c r="L322">
        <v>28</v>
      </c>
    </row>
    <row r="323" spans="1:12">
      <c r="A323" s="8" t="s">
        <v>332</v>
      </c>
      <c r="B323">
        <v>30</v>
      </c>
      <c r="C323">
        <v>23</v>
      </c>
      <c r="D323">
        <v>18</v>
      </c>
      <c r="E323">
        <v>16</v>
      </c>
      <c r="F323">
        <v>15</v>
      </c>
      <c r="G323">
        <v>14</v>
      </c>
      <c r="H323">
        <v>11</v>
      </c>
      <c r="I323">
        <v>10</v>
      </c>
      <c r="J323">
        <v>11</v>
      </c>
      <c r="K323">
        <v>46</v>
      </c>
      <c r="L323">
        <v>49</v>
      </c>
    </row>
    <row r="324" spans="1:12">
      <c r="A324" s="9" t="s">
        <v>333</v>
      </c>
      <c r="B324">
        <v>343</v>
      </c>
      <c r="C324">
        <v>327</v>
      </c>
      <c r="D324">
        <v>314</v>
      </c>
      <c r="E324">
        <v>282</v>
      </c>
      <c r="F324">
        <v>229</v>
      </c>
      <c r="G324">
        <v>221</v>
      </c>
      <c r="H324">
        <v>206</v>
      </c>
      <c r="I324">
        <v>208</v>
      </c>
      <c r="J324">
        <v>199</v>
      </c>
      <c r="K324">
        <v>196</v>
      </c>
      <c r="L324">
        <v>176</v>
      </c>
    </row>
    <row r="325" spans="1:12">
      <c r="A325" s="9" t="s">
        <v>334</v>
      </c>
      <c r="B325">
        <v>343</v>
      </c>
      <c r="C325">
        <v>327</v>
      </c>
      <c r="D325">
        <v>314</v>
      </c>
      <c r="E325">
        <v>282</v>
      </c>
      <c r="F325">
        <v>229</v>
      </c>
      <c r="G325">
        <v>221</v>
      </c>
      <c r="H325">
        <v>206</v>
      </c>
      <c r="I325">
        <v>208</v>
      </c>
      <c r="J325">
        <v>199</v>
      </c>
      <c r="K325">
        <v>196</v>
      </c>
      <c r="L325">
        <v>176</v>
      </c>
    </row>
    <row r="326" spans="1:12">
      <c r="A326" s="9" t="s">
        <v>335</v>
      </c>
      <c r="B326">
        <v>29</v>
      </c>
      <c r="C326">
        <v>30</v>
      </c>
      <c r="D326">
        <v>31</v>
      </c>
      <c r="E326">
        <v>28</v>
      </c>
      <c r="F326">
        <v>28</v>
      </c>
      <c r="G326">
        <v>34</v>
      </c>
      <c r="H326">
        <v>31</v>
      </c>
      <c r="I326">
        <v>26</v>
      </c>
      <c r="J326">
        <v>15</v>
      </c>
      <c r="K326">
        <v>11</v>
      </c>
      <c r="L326">
        <v>8</v>
      </c>
    </row>
    <row r="327" spans="1:12">
      <c r="A327" s="9" t="s">
        <v>336</v>
      </c>
      <c r="B327">
        <v>29</v>
      </c>
      <c r="C327">
        <v>30</v>
      </c>
      <c r="D327">
        <v>31</v>
      </c>
      <c r="E327">
        <v>28</v>
      </c>
      <c r="F327">
        <v>28</v>
      </c>
      <c r="G327">
        <v>34</v>
      </c>
      <c r="H327">
        <v>31</v>
      </c>
      <c r="I327">
        <v>26</v>
      </c>
      <c r="J327">
        <v>15</v>
      </c>
      <c r="K327">
        <v>11</v>
      </c>
      <c r="L327">
        <v>8</v>
      </c>
    </row>
    <row r="328" spans="1:12">
      <c r="A328" s="9" t="s">
        <v>337</v>
      </c>
      <c r="B328">
        <v>164</v>
      </c>
      <c r="C328">
        <v>177</v>
      </c>
      <c r="D328">
        <v>188</v>
      </c>
      <c r="E328">
        <v>184</v>
      </c>
      <c r="F328">
        <v>189</v>
      </c>
      <c r="G328">
        <v>201</v>
      </c>
      <c r="H328">
        <v>203</v>
      </c>
      <c r="I328">
        <v>209</v>
      </c>
      <c r="J328">
        <v>208</v>
      </c>
      <c r="K328">
        <v>201</v>
      </c>
      <c r="L328">
        <v>193</v>
      </c>
    </row>
    <row r="329" spans="1:12">
      <c r="A329" s="9" t="s">
        <v>338</v>
      </c>
      <c r="B329">
        <v>164</v>
      </c>
      <c r="C329">
        <v>177</v>
      </c>
      <c r="D329">
        <v>188</v>
      </c>
      <c r="E329">
        <v>184</v>
      </c>
      <c r="F329">
        <v>189</v>
      </c>
      <c r="G329">
        <v>201</v>
      </c>
      <c r="H329">
        <v>203</v>
      </c>
      <c r="I329">
        <v>209</v>
      </c>
      <c r="J329">
        <v>208</v>
      </c>
      <c r="K329">
        <v>201</v>
      </c>
      <c r="L329">
        <v>193</v>
      </c>
    </row>
    <row r="330" spans="1:12">
      <c r="A330" s="9" t="s">
        <v>339</v>
      </c>
      <c r="B330">
        <v>533</v>
      </c>
      <c r="C330">
        <v>539</v>
      </c>
      <c r="D330">
        <v>473</v>
      </c>
      <c r="E330">
        <v>458</v>
      </c>
      <c r="F330">
        <v>435</v>
      </c>
      <c r="G330">
        <v>400</v>
      </c>
      <c r="H330">
        <v>364</v>
      </c>
      <c r="I330">
        <v>354</v>
      </c>
      <c r="J330">
        <v>339</v>
      </c>
      <c r="K330">
        <v>352</v>
      </c>
      <c r="L330">
        <v>372</v>
      </c>
    </row>
    <row r="331" spans="1:12">
      <c r="A331" s="9" t="s">
        <v>340</v>
      </c>
      <c r="B331">
        <v>383</v>
      </c>
      <c r="C331">
        <v>389</v>
      </c>
      <c r="D331">
        <v>339</v>
      </c>
      <c r="E331">
        <v>328</v>
      </c>
      <c r="F331">
        <v>300</v>
      </c>
      <c r="G331">
        <v>266</v>
      </c>
      <c r="H331">
        <v>239</v>
      </c>
      <c r="I331">
        <v>226</v>
      </c>
      <c r="J331">
        <v>199</v>
      </c>
      <c r="K331">
        <v>178</v>
      </c>
      <c r="L331">
        <v>196</v>
      </c>
    </row>
    <row r="332" spans="1:12">
      <c r="A332" s="9" t="s">
        <v>341</v>
      </c>
      <c r="B332">
        <v>150</v>
      </c>
      <c r="C332">
        <v>150</v>
      </c>
      <c r="D332">
        <v>134</v>
      </c>
      <c r="E332">
        <v>130</v>
      </c>
      <c r="F332">
        <v>135</v>
      </c>
      <c r="G332">
        <v>134</v>
      </c>
      <c r="H332">
        <v>125</v>
      </c>
      <c r="I332">
        <v>128</v>
      </c>
      <c r="J332">
        <v>140</v>
      </c>
      <c r="K332">
        <v>174</v>
      </c>
      <c r="L332">
        <v>176</v>
      </c>
    </row>
    <row r="333" spans="1:12">
      <c r="A333" s="9" t="s">
        <v>342</v>
      </c>
      <c r="B333">
        <v>469</v>
      </c>
      <c r="C333">
        <v>440</v>
      </c>
      <c r="D333">
        <v>410</v>
      </c>
      <c r="E333">
        <v>395</v>
      </c>
      <c r="F333">
        <v>386</v>
      </c>
      <c r="G333">
        <v>385</v>
      </c>
      <c r="H333">
        <v>394</v>
      </c>
      <c r="I333">
        <v>394</v>
      </c>
      <c r="J333">
        <v>386</v>
      </c>
      <c r="K333">
        <v>396</v>
      </c>
      <c r="L333">
        <v>394</v>
      </c>
    </row>
    <row r="334" spans="1:12">
      <c r="A334" s="9" t="s">
        <v>343</v>
      </c>
      <c r="B334">
        <v>73</v>
      </c>
      <c r="C334">
        <v>71</v>
      </c>
      <c r="D334">
        <v>67</v>
      </c>
      <c r="E334">
        <v>66</v>
      </c>
      <c r="F334">
        <v>69</v>
      </c>
      <c r="G334">
        <v>69</v>
      </c>
      <c r="H334">
        <v>67</v>
      </c>
      <c r="I334">
        <v>66</v>
      </c>
      <c r="J334">
        <v>68</v>
      </c>
      <c r="K334">
        <v>71</v>
      </c>
      <c r="L334">
        <v>72</v>
      </c>
    </row>
    <row r="335" spans="1:12">
      <c r="A335" s="9" t="s">
        <v>344</v>
      </c>
      <c r="B335">
        <v>7</v>
      </c>
      <c r="C335">
        <v>7</v>
      </c>
      <c r="D335">
        <v>6</v>
      </c>
      <c r="E335">
        <v>7</v>
      </c>
      <c r="F335">
        <v>6</v>
      </c>
      <c r="G335">
        <v>7</v>
      </c>
      <c r="H335">
        <v>7</v>
      </c>
      <c r="I335">
        <v>8</v>
      </c>
      <c r="J335">
        <v>10</v>
      </c>
      <c r="K335">
        <v>9</v>
      </c>
      <c r="L335">
        <v>9</v>
      </c>
    </row>
    <row r="336" spans="1:12">
      <c r="A336" s="9" t="s">
        <v>345</v>
      </c>
      <c r="B336">
        <v>389</v>
      </c>
      <c r="C336">
        <v>362</v>
      </c>
      <c r="D336">
        <v>337</v>
      </c>
      <c r="E336">
        <v>322</v>
      </c>
      <c r="F336">
        <v>311</v>
      </c>
      <c r="G336">
        <v>309</v>
      </c>
      <c r="H336">
        <v>320</v>
      </c>
      <c r="I336">
        <v>320</v>
      </c>
      <c r="J336">
        <v>308</v>
      </c>
      <c r="K336">
        <v>316</v>
      </c>
      <c r="L336">
        <v>313</v>
      </c>
    </row>
    <row r="337" spans="1:12">
      <c r="A337" s="9" t="s">
        <v>346</v>
      </c>
      <c r="B337">
        <v>414</v>
      </c>
      <c r="C337">
        <v>448</v>
      </c>
      <c r="D337">
        <v>427</v>
      </c>
      <c r="E337">
        <v>419</v>
      </c>
      <c r="F337">
        <v>392</v>
      </c>
      <c r="G337">
        <v>354</v>
      </c>
      <c r="H337">
        <v>365</v>
      </c>
      <c r="I337">
        <v>349</v>
      </c>
      <c r="J337">
        <v>342</v>
      </c>
      <c r="K337">
        <v>281</v>
      </c>
      <c r="L337">
        <v>289</v>
      </c>
    </row>
    <row r="338" spans="1:12">
      <c r="A338" s="9" t="s">
        <v>347</v>
      </c>
      <c r="B338">
        <v>109</v>
      </c>
      <c r="C338">
        <v>131</v>
      </c>
      <c r="D338">
        <v>129</v>
      </c>
      <c r="E338">
        <v>130</v>
      </c>
      <c r="F338">
        <v>118</v>
      </c>
      <c r="G338">
        <v>101</v>
      </c>
      <c r="H338">
        <v>95</v>
      </c>
      <c r="I338">
        <v>90</v>
      </c>
      <c r="J338">
        <v>103</v>
      </c>
      <c r="K338">
        <v>54</v>
      </c>
      <c r="L338">
        <v>52</v>
      </c>
    </row>
    <row r="339" spans="1:12">
      <c r="A339" s="9" t="s">
        <v>348</v>
      </c>
      <c r="B339">
        <v>305</v>
      </c>
      <c r="C339">
        <v>317</v>
      </c>
      <c r="D339">
        <v>298</v>
      </c>
      <c r="E339">
        <v>289</v>
      </c>
      <c r="F339">
        <v>274</v>
      </c>
      <c r="G339">
        <v>253</v>
      </c>
      <c r="H339">
        <v>270</v>
      </c>
      <c r="I339">
        <v>259</v>
      </c>
      <c r="J339">
        <v>239</v>
      </c>
      <c r="K339">
        <v>227</v>
      </c>
      <c r="L339">
        <v>237</v>
      </c>
    </row>
    <row r="340" spans="1:12">
      <c r="A340" s="9" t="s">
        <v>349</v>
      </c>
      <c r="B340">
        <v>1763</v>
      </c>
      <c r="C340">
        <v>1755</v>
      </c>
      <c r="D340">
        <v>1709</v>
      </c>
      <c r="E340">
        <v>1651</v>
      </c>
      <c r="F340">
        <v>1556</v>
      </c>
      <c r="G340">
        <v>1462</v>
      </c>
      <c r="H340">
        <v>1479</v>
      </c>
      <c r="I340">
        <v>1568</v>
      </c>
      <c r="J340">
        <v>1554</v>
      </c>
      <c r="K340">
        <v>1523</v>
      </c>
      <c r="L340">
        <v>1500</v>
      </c>
    </row>
    <row r="341" spans="1:12">
      <c r="A341" s="9" t="s">
        <v>350</v>
      </c>
      <c r="B341">
        <v>1763</v>
      </c>
      <c r="C341">
        <v>1755</v>
      </c>
      <c r="D341">
        <v>1709</v>
      </c>
      <c r="E341">
        <v>1651</v>
      </c>
      <c r="F341">
        <v>1556</v>
      </c>
      <c r="G341">
        <v>1462</v>
      </c>
      <c r="H341">
        <v>1479</v>
      </c>
      <c r="I341">
        <v>1568</v>
      </c>
      <c r="J341">
        <v>1554</v>
      </c>
      <c r="K341">
        <v>1523</v>
      </c>
      <c r="L341">
        <v>1500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4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4" width="7.28515625" customWidth="1"/>
    <col min="5" max="5" width="7" customWidth="1"/>
    <col min="6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367</v>
      </c>
    </row>
    <row r="8" spans="1:24">
      <c r="A8" t="s">
        <v>4</v>
      </c>
      <c r="B8">
        <v>161986</v>
      </c>
      <c r="C8">
        <v>161619</v>
      </c>
      <c r="D8">
        <v>161364</v>
      </c>
      <c r="E8">
        <v>161119</v>
      </c>
      <c r="F8">
        <v>159473</v>
      </c>
      <c r="G8">
        <v>162153</v>
      </c>
      <c r="H8">
        <v>164994</v>
      </c>
      <c r="I8">
        <v>166509</v>
      </c>
      <c r="J8">
        <v>168972</v>
      </c>
      <c r="K8">
        <v>170626</v>
      </c>
      <c r="L8">
        <v>173209</v>
      </c>
      <c r="N8">
        <f t="shared" ref="N8:X8" si="0">B8</f>
        <v>161986</v>
      </c>
      <c r="O8">
        <f t="shared" si="0"/>
        <v>161619</v>
      </c>
      <c r="P8">
        <f t="shared" si="0"/>
        <v>161364</v>
      </c>
      <c r="Q8">
        <f t="shared" si="0"/>
        <v>161119</v>
      </c>
      <c r="R8">
        <f t="shared" si="0"/>
        <v>159473</v>
      </c>
      <c r="S8">
        <f t="shared" si="0"/>
        <v>162153</v>
      </c>
      <c r="T8">
        <f t="shared" si="0"/>
        <v>164994</v>
      </c>
      <c r="U8">
        <f t="shared" si="0"/>
        <v>166509</v>
      </c>
      <c r="V8">
        <f t="shared" si="0"/>
        <v>168972</v>
      </c>
      <c r="W8">
        <f t="shared" si="0"/>
        <v>170626</v>
      </c>
      <c r="X8">
        <f t="shared" si="0"/>
        <v>173209</v>
      </c>
    </row>
    <row r="9" spans="1:24">
      <c r="A9" s="1" t="s">
        <v>5</v>
      </c>
      <c r="B9">
        <v>26</v>
      </c>
      <c r="C9">
        <v>28</v>
      </c>
      <c r="D9">
        <v>30</v>
      </c>
      <c r="E9">
        <v>35</v>
      </c>
      <c r="F9">
        <v>35</v>
      </c>
      <c r="G9">
        <v>36</v>
      </c>
      <c r="H9">
        <v>37</v>
      </c>
      <c r="I9">
        <v>42</v>
      </c>
      <c r="J9">
        <v>40</v>
      </c>
      <c r="K9">
        <v>41</v>
      </c>
      <c r="L9">
        <v>41</v>
      </c>
      <c r="M9" s="1" t="s">
        <v>6</v>
      </c>
      <c r="N9">
        <f t="shared" ref="N9:X9" si="1">SUM(B9:B156)</f>
        <v>23952</v>
      </c>
      <c r="O9">
        <f t="shared" si="1"/>
        <v>23160</v>
      </c>
      <c r="P9">
        <f t="shared" si="1"/>
        <v>22918</v>
      </c>
      <c r="Q9">
        <f t="shared" si="1"/>
        <v>23344</v>
      </c>
      <c r="R9">
        <f t="shared" si="1"/>
        <v>23688</v>
      </c>
      <c r="S9">
        <f t="shared" si="1"/>
        <v>24480</v>
      </c>
      <c r="T9">
        <f t="shared" si="1"/>
        <v>25338</v>
      </c>
      <c r="U9">
        <f t="shared" si="1"/>
        <v>25620</v>
      </c>
      <c r="V9">
        <f t="shared" si="1"/>
        <v>26426</v>
      </c>
      <c r="W9">
        <f t="shared" si="1"/>
        <v>27626</v>
      </c>
      <c r="X9">
        <f t="shared" si="1"/>
        <v>27552</v>
      </c>
    </row>
    <row r="10" spans="1:24">
      <c r="A10" s="1" t="s">
        <v>7</v>
      </c>
      <c r="B10">
        <v>26</v>
      </c>
      <c r="C10">
        <v>28</v>
      </c>
      <c r="D10">
        <v>30</v>
      </c>
      <c r="E10">
        <v>35</v>
      </c>
      <c r="F10">
        <v>35</v>
      </c>
      <c r="G10">
        <v>36</v>
      </c>
      <c r="H10">
        <v>37</v>
      </c>
      <c r="I10">
        <v>42</v>
      </c>
      <c r="J10">
        <v>40</v>
      </c>
      <c r="K10">
        <v>41</v>
      </c>
      <c r="L10">
        <v>41</v>
      </c>
      <c r="M10" s="2" t="s">
        <v>8</v>
      </c>
      <c r="N10">
        <f t="shared" ref="N10:X10" si="2">SUM(B157:B168)</f>
        <v>47254</v>
      </c>
      <c r="O10">
        <f t="shared" si="2"/>
        <v>47114</v>
      </c>
      <c r="P10">
        <f t="shared" si="2"/>
        <v>47890</v>
      </c>
      <c r="Q10">
        <f t="shared" si="2"/>
        <v>48590</v>
      </c>
      <c r="R10">
        <f t="shared" si="2"/>
        <v>49086</v>
      </c>
      <c r="S10">
        <f t="shared" si="2"/>
        <v>51232</v>
      </c>
      <c r="T10">
        <f t="shared" si="2"/>
        <v>54548</v>
      </c>
      <c r="U10">
        <f t="shared" si="2"/>
        <v>56134</v>
      </c>
      <c r="V10">
        <f t="shared" si="2"/>
        <v>58356</v>
      </c>
      <c r="W10">
        <f t="shared" si="2"/>
        <v>62414</v>
      </c>
      <c r="X10">
        <f t="shared" si="2"/>
        <v>67594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129494</v>
      </c>
      <c r="O11">
        <f t="shared" si="3"/>
        <v>131446</v>
      </c>
      <c r="P11">
        <f t="shared" si="3"/>
        <v>132854</v>
      </c>
      <c r="Q11">
        <f t="shared" si="3"/>
        <v>135118</v>
      </c>
      <c r="R11">
        <f t="shared" si="3"/>
        <v>136048</v>
      </c>
      <c r="S11">
        <f t="shared" si="3"/>
        <v>139054</v>
      </c>
      <c r="T11">
        <f t="shared" si="3"/>
        <v>140986</v>
      </c>
      <c r="U11">
        <f t="shared" si="3"/>
        <v>142140</v>
      </c>
      <c r="V11">
        <f t="shared" si="3"/>
        <v>144988</v>
      </c>
      <c r="W11">
        <f t="shared" si="3"/>
        <v>147188</v>
      </c>
      <c r="X11">
        <f t="shared" si="3"/>
        <v>148910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3300</v>
      </c>
      <c r="O12">
        <f t="shared" si="4"/>
        <v>3122</v>
      </c>
      <c r="P12">
        <f t="shared" si="4"/>
        <v>3094</v>
      </c>
      <c r="Q12">
        <f t="shared" si="4"/>
        <v>3024</v>
      </c>
      <c r="R12">
        <f t="shared" si="4"/>
        <v>2868</v>
      </c>
      <c r="S12">
        <f t="shared" si="4"/>
        <v>2900</v>
      </c>
      <c r="T12">
        <f t="shared" si="4"/>
        <v>2886</v>
      </c>
      <c r="U12">
        <f t="shared" si="4"/>
        <v>2814</v>
      </c>
      <c r="V12">
        <f t="shared" si="4"/>
        <v>2806</v>
      </c>
      <c r="W12">
        <f t="shared" si="4"/>
        <v>2622</v>
      </c>
      <c r="X12">
        <f t="shared" si="4"/>
        <v>2572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7398</v>
      </c>
      <c r="O13">
        <f t="shared" si="5"/>
        <v>7362</v>
      </c>
      <c r="P13">
        <f t="shared" si="5"/>
        <v>7256</v>
      </c>
      <c r="Q13">
        <f t="shared" si="5"/>
        <v>6946</v>
      </c>
      <c r="R13">
        <f t="shared" si="5"/>
        <v>6806</v>
      </c>
      <c r="S13">
        <f t="shared" si="5"/>
        <v>6892</v>
      </c>
      <c r="T13">
        <f t="shared" si="5"/>
        <v>6778</v>
      </c>
      <c r="U13">
        <f t="shared" si="5"/>
        <v>6768</v>
      </c>
      <c r="V13">
        <f t="shared" si="5"/>
        <v>6552</v>
      </c>
      <c r="W13">
        <f t="shared" si="5"/>
        <v>6532</v>
      </c>
      <c r="X13">
        <f t="shared" si="5"/>
        <v>6428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11124</v>
      </c>
      <c r="O14">
        <f t="shared" si="6"/>
        <v>10516</v>
      </c>
      <c r="P14">
        <f t="shared" si="6"/>
        <v>9798</v>
      </c>
      <c r="Q14">
        <f t="shared" si="6"/>
        <v>9214</v>
      </c>
      <c r="R14">
        <f t="shared" si="6"/>
        <v>8368</v>
      </c>
      <c r="S14">
        <f t="shared" si="6"/>
        <v>7730</v>
      </c>
      <c r="T14">
        <f t="shared" si="6"/>
        <v>7554</v>
      </c>
      <c r="U14">
        <f t="shared" si="6"/>
        <v>7246</v>
      </c>
      <c r="V14">
        <f t="shared" si="6"/>
        <v>6976</v>
      </c>
      <c r="W14">
        <f t="shared" si="6"/>
        <v>6794</v>
      </c>
      <c r="X14">
        <f t="shared" si="6"/>
        <v>6428</v>
      </c>
    </row>
    <row r="15" spans="1:24">
      <c r="A15" s="1" t="s">
        <v>17</v>
      </c>
      <c r="B15">
        <v>12</v>
      </c>
      <c r="C15">
        <v>13</v>
      </c>
      <c r="D15">
        <v>15</v>
      </c>
      <c r="E15">
        <v>12</v>
      </c>
      <c r="F15">
        <v>13</v>
      </c>
      <c r="G15">
        <v>17</v>
      </c>
      <c r="H15">
        <v>13</v>
      </c>
      <c r="I15">
        <v>11</v>
      </c>
      <c r="J15">
        <v>9</v>
      </c>
      <c r="K15">
        <v>10</v>
      </c>
      <c r="L15">
        <v>9</v>
      </c>
      <c r="M15" s="7" t="s">
        <v>18</v>
      </c>
      <c r="N15">
        <f t="shared" ref="N15:X15" si="7">SUM(B258:B304)</f>
        <v>46168</v>
      </c>
      <c r="O15">
        <f t="shared" si="7"/>
        <v>45992</v>
      </c>
      <c r="P15">
        <f t="shared" si="7"/>
        <v>45432</v>
      </c>
      <c r="Q15">
        <f t="shared" si="7"/>
        <v>44314</v>
      </c>
      <c r="R15">
        <f t="shared" si="7"/>
        <v>43056</v>
      </c>
      <c r="S15">
        <f t="shared" si="7"/>
        <v>44488</v>
      </c>
      <c r="T15">
        <f t="shared" si="7"/>
        <v>44312</v>
      </c>
      <c r="U15">
        <f t="shared" si="7"/>
        <v>45578</v>
      </c>
      <c r="V15">
        <f t="shared" si="7"/>
        <v>46642</v>
      </c>
      <c r="W15">
        <f t="shared" si="7"/>
        <v>44614</v>
      </c>
      <c r="X15">
        <f t="shared" si="7"/>
        <v>44666</v>
      </c>
    </row>
    <row r="16" spans="1:24">
      <c r="A16" s="1" t="s">
        <v>19</v>
      </c>
      <c r="B16">
        <v>3</v>
      </c>
      <c r="C16">
        <v>3</v>
      </c>
      <c r="D16">
        <v>6</v>
      </c>
      <c r="E16">
        <v>7</v>
      </c>
      <c r="F16">
        <v>8</v>
      </c>
      <c r="G16">
        <v>8</v>
      </c>
      <c r="H16">
        <v>6</v>
      </c>
      <c r="I16">
        <v>9</v>
      </c>
      <c r="J16">
        <v>5</v>
      </c>
      <c r="K16">
        <v>7</v>
      </c>
      <c r="L16">
        <v>7</v>
      </c>
      <c r="M16" s="8" t="s">
        <v>20</v>
      </c>
      <c r="N16">
        <f t="shared" ref="N16:X16" si="8">SUM(B305:B323)</f>
        <v>22952</v>
      </c>
      <c r="O16">
        <f t="shared" si="8"/>
        <v>22714</v>
      </c>
      <c r="P16">
        <f t="shared" si="8"/>
        <v>22486</v>
      </c>
      <c r="Q16">
        <f t="shared" si="8"/>
        <v>21748</v>
      </c>
      <c r="R16">
        <f t="shared" si="8"/>
        <v>20614</v>
      </c>
      <c r="S16">
        <f t="shared" si="8"/>
        <v>20388</v>
      </c>
      <c r="T16">
        <f t="shared" si="8"/>
        <v>20464</v>
      </c>
      <c r="U16">
        <f t="shared" si="8"/>
        <v>20000</v>
      </c>
      <c r="V16">
        <f t="shared" si="8"/>
        <v>18798</v>
      </c>
      <c r="W16">
        <f t="shared" si="8"/>
        <v>18448</v>
      </c>
      <c r="X16">
        <f t="shared" si="8"/>
        <v>18000</v>
      </c>
    </row>
    <row r="17" spans="1:24">
      <c r="A17" s="1" t="s">
        <v>21</v>
      </c>
      <c r="B17">
        <v>9</v>
      </c>
      <c r="C17">
        <v>10</v>
      </c>
      <c r="D17">
        <v>9</v>
      </c>
      <c r="E17">
        <v>5</v>
      </c>
      <c r="F17">
        <v>5</v>
      </c>
      <c r="G17">
        <v>9</v>
      </c>
      <c r="H17">
        <v>7</v>
      </c>
      <c r="I17">
        <v>2</v>
      </c>
      <c r="J17">
        <v>4</v>
      </c>
      <c r="K17">
        <v>3</v>
      </c>
      <c r="L17">
        <v>2</v>
      </c>
      <c r="M17" s="9" t="s">
        <v>22</v>
      </c>
      <c r="N17">
        <f t="shared" ref="N17:X17" si="9">SUM(B324:B341)</f>
        <v>32330</v>
      </c>
      <c r="O17">
        <f t="shared" si="9"/>
        <v>31812</v>
      </c>
      <c r="P17">
        <f t="shared" si="9"/>
        <v>31000</v>
      </c>
      <c r="Q17">
        <f t="shared" si="9"/>
        <v>29940</v>
      </c>
      <c r="R17">
        <f t="shared" si="9"/>
        <v>28412</v>
      </c>
      <c r="S17">
        <f t="shared" si="9"/>
        <v>27142</v>
      </c>
      <c r="T17">
        <f t="shared" si="9"/>
        <v>27122</v>
      </c>
      <c r="U17">
        <f t="shared" si="9"/>
        <v>26718</v>
      </c>
      <c r="V17">
        <f t="shared" si="9"/>
        <v>26400</v>
      </c>
      <c r="W17">
        <f t="shared" si="9"/>
        <v>25014</v>
      </c>
      <c r="X17">
        <f t="shared" si="9"/>
        <v>24268</v>
      </c>
    </row>
    <row r="18" spans="1:24">
      <c r="A18" s="1" t="s">
        <v>23</v>
      </c>
      <c r="B18">
        <v>218</v>
      </c>
      <c r="C18">
        <v>215</v>
      </c>
      <c r="D18">
        <v>217</v>
      </c>
      <c r="E18">
        <v>226</v>
      </c>
      <c r="F18">
        <v>225</v>
      </c>
      <c r="G18">
        <v>225</v>
      </c>
      <c r="H18">
        <v>240</v>
      </c>
      <c r="I18">
        <v>240</v>
      </c>
      <c r="J18">
        <v>255</v>
      </c>
      <c r="K18">
        <v>261</v>
      </c>
      <c r="L18">
        <v>253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207</v>
      </c>
      <c r="C19">
        <v>204</v>
      </c>
      <c r="D19">
        <v>206</v>
      </c>
      <c r="E19">
        <v>214</v>
      </c>
      <c r="F19">
        <v>212</v>
      </c>
      <c r="G19">
        <v>211</v>
      </c>
      <c r="H19">
        <v>223</v>
      </c>
      <c r="I19">
        <v>225</v>
      </c>
      <c r="J19">
        <v>238</v>
      </c>
      <c r="K19">
        <v>245</v>
      </c>
      <c r="L19">
        <v>236</v>
      </c>
      <c r="M19" s="1" t="s">
        <v>6</v>
      </c>
      <c r="N19">
        <f t="shared" ref="N19:N27" si="10">X9</f>
        <v>27552</v>
      </c>
      <c r="O19">
        <f t="shared" ref="O19:O27" si="11">W9</f>
        <v>27626</v>
      </c>
      <c r="P19">
        <f t="shared" ref="P19:P27" si="12">V9</f>
        <v>26426</v>
      </c>
      <c r="Q19">
        <f t="shared" ref="Q19:Q27" si="13">U9</f>
        <v>25620</v>
      </c>
      <c r="R19">
        <f t="shared" ref="R19:R27" si="14">T9</f>
        <v>25338</v>
      </c>
      <c r="S19">
        <f t="shared" ref="S19:S27" si="15">S9</f>
        <v>24480</v>
      </c>
      <c r="T19">
        <f t="shared" ref="T19:T27" si="16">R9</f>
        <v>23688</v>
      </c>
      <c r="U19">
        <f t="shared" ref="U19:U27" si="17">Q9</f>
        <v>23344</v>
      </c>
      <c r="V19">
        <f t="shared" ref="V19:V27" si="18">P9</f>
        <v>22918</v>
      </c>
      <c r="W19">
        <f t="shared" ref="W19:W27" si="19">O9</f>
        <v>23160</v>
      </c>
    </row>
    <row r="20" spans="1:24">
      <c r="A20" s="1" t="s">
        <v>25</v>
      </c>
      <c r="B20">
        <v>11</v>
      </c>
      <c r="C20">
        <v>11</v>
      </c>
      <c r="D20">
        <v>11</v>
      </c>
      <c r="E20">
        <v>12</v>
      </c>
      <c r="F20">
        <v>13</v>
      </c>
      <c r="G20">
        <v>14</v>
      </c>
      <c r="H20">
        <v>17</v>
      </c>
      <c r="I20">
        <v>15</v>
      </c>
      <c r="J20">
        <v>17</v>
      </c>
      <c r="K20">
        <v>16</v>
      </c>
      <c r="L20">
        <v>17</v>
      </c>
      <c r="M20" s="2" t="s">
        <v>8</v>
      </c>
      <c r="N20">
        <f t="shared" si="10"/>
        <v>67594</v>
      </c>
      <c r="O20">
        <f t="shared" si="11"/>
        <v>62414</v>
      </c>
      <c r="P20">
        <f t="shared" si="12"/>
        <v>58356</v>
      </c>
      <c r="Q20">
        <f t="shared" si="13"/>
        <v>56134</v>
      </c>
      <c r="R20">
        <f t="shared" si="14"/>
        <v>54548</v>
      </c>
      <c r="S20">
        <f t="shared" si="15"/>
        <v>51232</v>
      </c>
      <c r="T20">
        <f t="shared" si="16"/>
        <v>49086</v>
      </c>
      <c r="U20">
        <f t="shared" si="17"/>
        <v>48590</v>
      </c>
      <c r="V20">
        <f t="shared" si="18"/>
        <v>47890</v>
      </c>
      <c r="W20">
        <f t="shared" si="19"/>
        <v>47114</v>
      </c>
    </row>
    <row r="21" spans="1:24">
      <c r="A21" s="1" t="s">
        <v>26</v>
      </c>
      <c r="B21">
        <v>10</v>
      </c>
      <c r="C21">
        <v>9</v>
      </c>
      <c r="D21">
        <v>7</v>
      </c>
      <c r="E21">
        <v>7</v>
      </c>
      <c r="F21">
        <v>8</v>
      </c>
      <c r="G21">
        <v>8</v>
      </c>
      <c r="H21">
        <v>8</v>
      </c>
      <c r="I21">
        <v>9</v>
      </c>
      <c r="J21">
        <v>7</v>
      </c>
      <c r="K21">
        <v>5</v>
      </c>
      <c r="L21">
        <v>4</v>
      </c>
      <c r="M21" s="3" t="s">
        <v>10</v>
      </c>
      <c r="N21">
        <f t="shared" si="10"/>
        <v>148910</v>
      </c>
      <c r="O21">
        <f t="shared" si="11"/>
        <v>147188</v>
      </c>
      <c r="P21">
        <f t="shared" si="12"/>
        <v>144988</v>
      </c>
      <c r="Q21">
        <f t="shared" si="13"/>
        <v>142140</v>
      </c>
      <c r="R21">
        <f t="shared" si="14"/>
        <v>140986</v>
      </c>
      <c r="S21">
        <f t="shared" si="15"/>
        <v>139054</v>
      </c>
      <c r="T21">
        <f t="shared" si="16"/>
        <v>136048</v>
      </c>
      <c r="U21">
        <f t="shared" si="17"/>
        <v>135118</v>
      </c>
      <c r="V21">
        <f t="shared" si="18"/>
        <v>132854</v>
      </c>
      <c r="W21">
        <f t="shared" si="19"/>
        <v>131446</v>
      </c>
    </row>
    <row r="22" spans="1:24">
      <c r="A22" s="1" t="s">
        <v>27</v>
      </c>
      <c r="B22">
        <v>3</v>
      </c>
      <c r="C22">
        <v>3</v>
      </c>
      <c r="D22">
        <v>4</v>
      </c>
      <c r="E22">
        <v>4</v>
      </c>
      <c r="F22">
        <v>5</v>
      </c>
      <c r="G22">
        <v>5</v>
      </c>
      <c r="H22">
        <v>6</v>
      </c>
      <c r="I22">
        <v>8</v>
      </c>
      <c r="J22">
        <v>7</v>
      </c>
      <c r="K22">
        <v>5</v>
      </c>
      <c r="L22">
        <v>4</v>
      </c>
      <c r="M22" s="4" t="s">
        <v>12</v>
      </c>
      <c r="N22">
        <f t="shared" si="10"/>
        <v>2572</v>
      </c>
      <c r="O22">
        <f t="shared" si="11"/>
        <v>2622</v>
      </c>
      <c r="P22">
        <f t="shared" si="12"/>
        <v>2806</v>
      </c>
      <c r="Q22">
        <f t="shared" si="13"/>
        <v>2814</v>
      </c>
      <c r="R22">
        <f t="shared" si="14"/>
        <v>2886</v>
      </c>
      <c r="S22">
        <f t="shared" si="15"/>
        <v>2900</v>
      </c>
      <c r="T22">
        <f t="shared" si="16"/>
        <v>2868</v>
      </c>
      <c r="U22">
        <f t="shared" si="17"/>
        <v>3024</v>
      </c>
      <c r="V22">
        <f t="shared" si="18"/>
        <v>3094</v>
      </c>
      <c r="W22">
        <f t="shared" si="19"/>
        <v>3122</v>
      </c>
    </row>
    <row r="23" spans="1:24">
      <c r="A23" s="1" t="s">
        <v>28</v>
      </c>
      <c r="B23">
        <v>7</v>
      </c>
      <c r="C23">
        <v>6</v>
      </c>
      <c r="D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0</v>
      </c>
      <c r="K23">
        <v>0</v>
      </c>
      <c r="L23">
        <v>0</v>
      </c>
      <c r="M23" s="5" t="s">
        <v>14</v>
      </c>
      <c r="N23">
        <f t="shared" si="10"/>
        <v>6428</v>
      </c>
      <c r="O23">
        <f t="shared" si="11"/>
        <v>6532</v>
      </c>
      <c r="P23">
        <f t="shared" si="12"/>
        <v>6552</v>
      </c>
      <c r="Q23">
        <f t="shared" si="13"/>
        <v>6768</v>
      </c>
      <c r="R23">
        <f t="shared" si="14"/>
        <v>6778</v>
      </c>
      <c r="S23">
        <f t="shared" si="15"/>
        <v>6892</v>
      </c>
      <c r="T23">
        <f t="shared" si="16"/>
        <v>6806</v>
      </c>
      <c r="U23">
        <f t="shared" si="17"/>
        <v>6946</v>
      </c>
      <c r="V23">
        <f t="shared" si="18"/>
        <v>7256</v>
      </c>
      <c r="W23">
        <f t="shared" si="19"/>
        <v>7362</v>
      </c>
    </row>
    <row r="24" spans="1:24">
      <c r="A24" s="1" t="s">
        <v>29</v>
      </c>
      <c r="B24">
        <v>2458</v>
      </c>
      <c r="C24">
        <v>2293</v>
      </c>
      <c r="D24">
        <v>2307</v>
      </c>
      <c r="E24">
        <v>2360</v>
      </c>
      <c r="F24">
        <v>2396</v>
      </c>
      <c r="G24">
        <v>2477</v>
      </c>
      <c r="H24">
        <v>2508</v>
      </c>
      <c r="I24">
        <v>2538</v>
      </c>
      <c r="J24">
        <v>2606</v>
      </c>
      <c r="K24">
        <v>2670</v>
      </c>
      <c r="L24">
        <v>2732</v>
      </c>
      <c r="M24" s="6" t="s">
        <v>16</v>
      </c>
      <c r="N24">
        <f t="shared" si="10"/>
        <v>6428</v>
      </c>
      <c r="O24">
        <f t="shared" si="11"/>
        <v>6794</v>
      </c>
      <c r="P24">
        <f t="shared" si="12"/>
        <v>6976</v>
      </c>
      <c r="Q24">
        <f t="shared" si="13"/>
        <v>7246</v>
      </c>
      <c r="R24">
        <f t="shared" si="14"/>
        <v>7554</v>
      </c>
      <c r="S24">
        <f t="shared" si="15"/>
        <v>7730</v>
      </c>
      <c r="T24">
        <f t="shared" si="16"/>
        <v>8368</v>
      </c>
      <c r="U24">
        <f t="shared" si="17"/>
        <v>9214</v>
      </c>
      <c r="V24">
        <f t="shared" si="18"/>
        <v>9798</v>
      </c>
      <c r="W24">
        <f t="shared" si="19"/>
        <v>10516</v>
      </c>
    </row>
    <row r="25" spans="1:24">
      <c r="A25" s="1" t="s">
        <v>30</v>
      </c>
      <c r="B25">
        <v>791</v>
      </c>
      <c r="C25">
        <v>760</v>
      </c>
      <c r="D25">
        <v>762</v>
      </c>
      <c r="E25">
        <v>778</v>
      </c>
      <c r="F25">
        <v>789</v>
      </c>
      <c r="G25">
        <v>817</v>
      </c>
      <c r="H25">
        <v>814</v>
      </c>
      <c r="I25">
        <v>815</v>
      </c>
      <c r="J25">
        <v>851</v>
      </c>
      <c r="K25">
        <v>854</v>
      </c>
      <c r="L25">
        <v>865</v>
      </c>
      <c r="M25" s="7" t="s">
        <v>18</v>
      </c>
      <c r="N25">
        <f t="shared" si="10"/>
        <v>44666</v>
      </c>
      <c r="O25">
        <f t="shared" si="11"/>
        <v>44614</v>
      </c>
      <c r="P25">
        <f t="shared" si="12"/>
        <v>46642</v>
      </c>
      <c r="Q25">
        <f t="shared" si="13"/>
        <v>45578</v>
      </c>
      <c r="R25">
        <f t="shared" si="14"/>
        <v>44312</v>
      </c>
      <c r="S25">
        <f t="shared" si="15"/>
        <v>44488</v>
      </c>
      <c r="T25">
        <f t="shared" si="16"/>
        <v>43056</v>
      </c>
      <c r="U25">
        <f t="shared" si="17"/>
        <v>44314</v>
      </c>
      <c r="V25">
        <f t="shared" si="18"/>
        <v>45432</v>
      </c>
      <c r="W25">
        <f t="shared" si="19"/>
        <v>45992</v>
      </c>
    </row>
    <row r="26" spans="1:24">
      <c r="A26" s="1" t="s">
        <v>32</v>
      </c>
      <c r="B26">
        <v>13</v>
      </c>
      <c r="C26">
        <v>11</v>
      </c>
      <c r="D26">
        <v>12</v>
      </c>
      <c r="E26">
        <v>14</v>
      </c>
      <c r="F26">
        <v>14</v>
      </c>
      <c r="G26">
        <v>14</v>
      </c>
      <c r="H26">
        <v>17</v>
      </c>
      <c r="I26">
        <v>17</v>
      </c>
      <c r="J26">
        <v>20</v>
      </c>
      <c r="K26">
        <v>21</v>
      </c>
      <c r="L26">
        <v>22</v>
      </c>
      <c r="M26" s="8" t="s">
        <v>20</v>
      </c>
      <c r="N26">
        <f t="shared" si="10"/>
        <v>18000</v>
      </c>
      <c r="O26">
        <f t="shared" si="11"/>
        <v>18448</v>
      </c>
      <c r="P26">
        <f t="shared" si="12"/>
        <v>18798</v>
      </c>
      <c r="Q26">
        <f t="shared" si="13"/>
        <v>20000</v>
      </c>
      <c r="R26">
        <f t="shared" si="14"/>
        <v>20464</v>
      </c>
      <c r="S26">
        <f t="shared" si="15"/>
        <v>20388</v>
      </c>
      <c r="T26">
        <f t="shared" si="16"/>
        <v>20614</v>
      </c>
      <c r="U26">
        <f t="shared" si="17"/>
        <v>21748</v>
      </c>
      <c r="V26">
        <f t="shared" si="18"/>
        <v>22486</v>
      </c>
      <c r="W26">
        <f t="shared" si="19"/>
        <v>22714</v>
      </c>
    </row>
    <row r="27" spans="1:24">
      <c r="A27" s="1" t="s">
        <v>34</v>
      </c>
      <c r="B27">
        <v>90</v>
      </c>
      <c r="C27">
        <v>82</v>
      </c>
      <c r="D27">
        <v>87</v>
      </c>
      <c r="E27">
        <v>82</v>
      </c>
      <c r="F27">
        <v>82</v>
      </c>
      <c r="G27">
        <v>87</v>
      </c>
      <c r="H27">
        <v>79</v>
      </c>
      <c r="I27">
        <v>79</v>
      </c>
      <c r="J27">
        <v>88</v>
      </c>
      <c r="K27">
        <v>77</v>
      </c>
      <c r="L27">
        <v>75</v>
      </c>
      <c r="M27" s="9" t="s">
        <v>22</v>
      </c>
      <c r="N27">
        <f t="shared" si="10"/>
        <v>24268</v>
      </c>
      <c r="O27">
        <f t="shared" si="11"/>
        <v>25014</v>
      </c>
      <c r="P27">
        <f t="shared" si="12"/>
        <v>26400</v>
      </c>
      <c r="Q27">
        <f t="shared" si="13"/>
        <v>26718</v>
      </c>
      <c r="R27">
        <f t="shared" si="14"/>
        <v>27122</v>
      </c>
      <c r="S27">
        <f t="shared" si="15"/>
        <v>27142</v>
      </c>
      <c r="T27">
        <f t="shared" si="16"/>
        <v>28412</v>
      </c>
      <c r="U27">
        <f t="shared" si="17"/>
        <v>29940</v>
      </c>
      <c r="V27">
        <f t="shared" si="18"/>
        <v>31000</v>
      </c>
      <c r="W27">
        <f t="shared" si="19"/>
        <v>31812</v>
      </c>
    </row>
    <row r="28" spans="1:24">
      <c r="A28" s="1" t="s">
        <v>35</v>
      </c>
      <c r="B28">
        <v>22</v>
      </c>
      <c r="C28">
        <v>20</v>
      </c>
      <c r="D28">
        <v>21</v>
      </c>
      <c r="E28">
        <v>24</v>
      </c>
      <c r="F28">
        <v>23</v>
      </c>
      <c r="G28">
        <v>24</v>
      </c>
      <c r="H28">
        <v>26</v>
      </c>
      <c r="I28">
        <v>26</v>
      </c>
      <c r="J28">
        <v>26</v>
      </c>
      <c r="K28">
        <v>27</v>
      </c>
      <c r="L28">
        <v>27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166</v>
      </c>
      <c r="C29">
        <v>160</v>
      </c>
      <c r="D29">
        <v>157</v>
      </c>
      <c r="E29">
        <v>158</v>
      </c>
      <c r="F29">
        <v>159</v>
      </c>
      <c r="G29">
        <v>161</v>
      </c>
      <c r="H29">
        <v>165</v>
      </c>
      <c r="I29">
        <v>170</v>
      </c>
      <c r="J29">
        <v>169</v>
      </c>
      <c r="K29">
        <v>164</v>
      </c>
      <c r="L29">
        <v>165</v>
      </c>
      <c r="M29" s="1" t="s">
        <v>6</v>
      </c>
      <c r="N29">
        <f t="shared" ref="N29:N37" si="20">(N19-AVERAGE($N19:$W19))/STDEV($N19:$W19)</f>
        <v>1.4282473306647647</v>
      </c>
      <c r="O29">
        <f t="shared" ref="O29:O37" si="21">(O19-AVERAGE($N19:$W19))/STDEV($N19:$W19)</f>
        <v>1.4699101745898644</v>
      </c>
      <c r="P29">
        <f t="shared" ref="P29:P37" si="22">(P19-AVERAGE($N19:$W19))/STDEV($N19:$W19)</f>
        <v>0.79429648931797925</v>
      </c>
      <c r="Q29">
        <f t="shared" ref="Q29:Q37" si="23">(Q19-AVERAGE($N19:$W19))/STDEV($N19:$W19)</f>
        <v>0.34050929737702973</v>
      </c>
      <c r="R29">
        <f t="shared" ref="R29:R37" si="24">(R19-AVERAGE($N19:$W19))/STDEV($N19:$W19)</f>
        <v>0.18174008133813668</v>
      </c>
      <c r="S29">
        <f t="shared" ref="S29:S37" si="25">(S19-AVERAGE($N19:$W19))/STDEV($N19:$W19)</f>
        <v>-0.30132370363126121</v>
      </c>
      <c r="T29">
        <f t="shared" ref="T29:T37" si="26">(T19-AVERAGE($N19:$W19))/STDEV($N19:$W19)</f>
        <v>-0.74722873591070538</v>
      </c>
      <c r="U29">
        <f t="shared" ref="U29:U37" si="27">(U19-AVERAGE($N19:$W19))/STDEV($N19:$W19)</f>
        <v>-0.94090465902197917</v>
      </c>
      <c r="V29">
        <f t="shared" ref="V29:V37" si="28">(V19-AVERAGE($N19:$W19))/STDEV($N19:$W19)</f>
        <v>-1.1807475172934982</v>
      </c>
      <c r="W29">
        <f t="shared" ref="W29:W37" si="29">(W19-AVERAGE($N19:$W19))/STDEV($N19:$W19)</f>
        <v>-1.0444987574303348</v>
      </c>
    </row>
    <row r="30" spans="1:24">
      <c r="A30" s="1" t="s">
        <v>38</v>
      </c>
      <c r="B30">
        <v>63</v>
      </c>
      <c r="C30">
        <v>59</v>
      </c>
      <c r="D30">
        <v>68</v>
      </c>
      <c r="E30">
        <v>70</v>
      </c>
      <c r="F30">
        <v>73</v>
      </c>
      <c r="G30">
        <v>73</v>
      </c>
      <c r="H30">
        <v>80</v>
      </c>
      <c r="I30">
        <v>84</v>
      </c>
      <c r="J30">
        <v>88</v>
      </c>
      <c r="K30">
        <v>103</v>
      </c>
      <c r="L30">
        <v>106</v>
      </c>
      <c r="M30" s="2" t="s">
        <v>8</v>
      </c>
      <c r="N30">
        <f t="shared" si="20"/>
        <v>1.9366021633536534</v>
      </c>
      <c r="O30">
        <f t="shared" si="21"/>
        <v>1.1822444904225855</v>
      </c>
      <c r="P30">
        <f t="shared" si="22"/>
        <v>0.59128243699511962</v>
      </c>
      <c r="Q30">
        <f t="shared" si="23"/>
        <v>0.26769503366445691</v>
      </c>
      <c r="R30">
        <f t="shared" si="24"/>
        <v>3.6727607164712961E-2</v>
      </c>
      <c r="S30">
        <f t="shared" si="25"/>
        <v>-0.44617780662668105</v>
      </c>
      <c r="T30">
        <f t="shared" si="26"/>
        <v>-0.75869741398383772</v>
      </c>
      <c r="U30">
        <f t="shared" si="27"/>
        <v>-0.83092934560040332</v>
      </c>
      <c r="V30">
        <f t="shared" si="28"/>
        <v>-0.93286957167216922</v>
      </c>
      <c r="W30">
        <f t="shared" si="29"/>
        <v>-1.0458775937174412</v>
      </c>
    </row>
    <row r="31" spans="1:24">
      <c r="A31" s="1" t="s">
        <v>39</v>
      </c>
      <c r="B31">
        <v>1084</v>
      </c>
      <c r="C31">
        <v>991</v>
      </c>
      <c r="D31">
        <v>986</v>
      </c>
      <c r="E31">
        <v>1020</v>
      </c>
      <c r="F31">
        <v>1037</v>
      </c>
      <c r="G31">
        <v>1075</v>
      </c>
      <c r="H31">
        <v>1086</v>
      </c>
      <c r="I31">
        <v>1108</v>
      </c>
      <c r="J31">
        <v>1124</v>
      </c>
      <c r="K31">
        <v>1168</v>
      </c>
      <c r="L31">
        <v>1212</v>
      </c>
      <c r="M31" s="3" t="s">
        <v>10</v>
      </c>
      <c r="N31">
        <f t="shared" si="20"/>
        <v>1.5017135423167787</v>
      </c>
      <c r="O31">
        <f t="shared" si="21"/>
        <v>1.2155557519629481</v>
      </c>
      <c r="P31">
        <f t="shared" si="22"/>
        <v>0.84996507903703222</v>
      </c>
      <c r="Q31">
        <f t="shared" si="23"/>
        <v>0.37669133517657366</v>
      </c>
      <c r="R31">
        <f t="shared" si="24"/>
        <v>0.18492240946907049</v>
      </c>
      <c r="S31">
        <f t="shared" si="25"/>
        <v>-0.13613267239132482</v>
      </c>
      <c r="T31">
        <f t="shared" si="26"/>
        <v>-0.63566247367100825</v>
      </c>
      <c r="U31">
        <f t="shared" si="27"/>
        <v>-0.79020762177150905</v>
      </c>
      <c r="V31">
        <f t="shared" si="28"/>
        <v>-1.1664336597279972</v>
      </c>
      <c r="W31">
        <f t="shared" si="29"/>
        <v>-1.4004116904005834</v>
      </c>
    </row>
    <row r="32" spans="1:24">
      <c r="A32" s="1" t="s">
        <v>40</v>
      </c>
      <c r="B32">
        <v>131</v>
      </c>
      <c r="C32">
        <v>119</v>
      </c>
      <c r="D32">
        <v>118</v>
      </c>
      <c r="E32">
        <v>121</v>
      </c>
      <c r="F32">
        <v>120</v>
      </c>
      <c r="G32">
        <v>128</v>
      </c>
      <c r="H32">
        <v>136</v>
      </c>
      <c r="I32">
        <v>136</v>
      </c>
      <c r="J32">
        <v>134</v>
      </c>
      <c r="K32">
        <v>149</v>
      </c>
      <c r="L32">
        <v>149</v>
      </c>
      <c r="M32" s="4" t="s">
        <v>12</v>
      </c>
      <c r="N32">
        <f t="shared" si="20"/>
        <v>-1.6473666558081461</v>
      </c>
      <c r="O32">
        <f t="shared" si="21"/>
        <v>-1.3717028914493534</v>
      </c>
      <c r="P32">
        <f t="shared" si="22"/>
        <v>-0.35726023860899631</v>
      </c>
      <c r="Q32">
        <f t="shared" si="23"/>
        <v>-0.3131540363115895</v>
      </c>
      <c r="R32">
        <f t="shared" si="24"/>
        <v>8.3801784365071977E-2</v>
      </c>
      <c r="S32">
        <f t="shared" si="25"/>
        <v>0.16098763838553393</v>
      </c>
      <c r="T32">
        <f t="shared" si="26"/>
        <v>-1.5437170804093393E-2</v>
      </c>
      <c r="U32">
        <f t="shared" si="27"/>
        <v>0.84463377399533979</v>
      </c>
      <c r="V32">
        <f t="shared" si="28"/>
        <v>1.2305630440976496</v>
      </c>
      <c r="W32">
        <f t="shared" si="29"/>
        <v>1.3849347521385733</v>
      </c>
    </row>
    <row r="33" spans="1:23">
      <c r="A33" s="1" t="s">
        <v>41</v>
      </c>
      <c r="B33">
        <v>98</v>
      </c>
      <c r="C33">
        <v>91</v>
      </c>
      <c r="D33">
        <v>96</v>
      </c>
      <c r="E33">
        <v>93</v>
      </c>
      <c r="F33">
        <v>99</v>
      </c>
      <c r="G33">
        <v>98</v>
      </c>
      <c r="H33">
        <v>105</v>
      </c>
      <c r="I33">
        <v>103</v>
      </c>
      <c r="J33">
        <v>106</v>
      </c>
      <c r="K33">
        <v>107</v>
      </c>
      <c r="L33">
        <v>111</v>
      </c>
      <c r="M33" s="5" t="s">
        <v>14</v>
      </c>
      <c r="N33">
        <f t="shared" si="20"/>
        <v>-1.3412332586565614</v>
      </c>
      <c r="O33">
        <f t="shared" si="21"/>
        <v>-0.99596529108160503</v>
      </c>
      <c r="P33">
        <f t="shared" si="22"/>
        <v>-0.92956760500949798</v>
      </c>
      <c r="Q33">
        <f t="shared" si="23"/>
        <v>-0.2124725954307424</v>
      </c>
      <c r="R33">
        <f t="shared" si="24"/>
        <v>-0.1792737523946889</v>
      </c>
      <c r="S33">
        <f t="shared" si="25"/>
        <v>0.199193058216321</v>
      </c>
      <c r="T33">
        <f t="shared" si="26"/>
        <v>-8.6316991893739106E-2</v>
      </c>
      <c r="U33">
        <f t="shared" si="27"/>
        <v>0.3784668106110099</v>
      </c>
      <c r="V33">
        <f t="shared" si="28"/>
        <v>1.4076309447286683</v>
      </c>
      <c r="W33">
        <f t="shared" si="29"/>
        <v>1.7595386809108355</v>
      </c>
    </row>
    <row r="34" spans="1:23">
      <c r="A34" s="1" t="s">
        <v>42</v>
      </c>
      <c r="B34">
        <v>694</v>
      </c>
      <c r="C34">
        <v>658</v>
      </c>
      <c r="D34">
        <v>654</v>
      </c>
      <c r="E34">
        <v>638</v>
      </c>
      <c r="F34">
        <v>617</v>
      </c>
      <c r="G34">
        <v>596</v>
      </c>
      <c r="H34">
        <v>587</v>
      </c>
      <c r="I34">
        <v>561</v>
      </c>
      <c r="J34">
        <v>543</v>
      </c>
      <c r="K34">
        <v>539</v>
      </c>
      <c r="L34">
        <v>543</v>
      </c>
      <c r="M34" s="6" t="s">
        <v>16</v>
      </c>
      <c r="N34">
        <f t="shared" si="20"/>
        <v>-1.1910281911948783</v>
      </c>
      <c r="O34">
        <f t="shared" si="21"/>
        <v>-0.92431482973053325</v>
      </c>
      <c r="P34">
        <f t="shared" si="22"/>
        <v>-0.79168687402968407</v>
      </c>
      <c r="Q34">
        <f t="shared" si="23"/>
        <v>-0.59493111557238032</v>
      </c>
      <c r="R34">
        <f t="shared" si="24"/>
        <v>-0.37048380592478941</v>
      </c>
      <c r="S34">
        <f t="shared" si="25"/>
        <v>-0.24222820041188031</v>
      </c>
      <c r="T34">
        <f t="shared" si="26"/>
        <v>0.22269836957241515</v>
      </c>
      <c r="U34">
        <f t="shared" si="27"/>
        <v>0.83919974607196679</v>
      </c>
      <c r="V34">
        <f t="shared" si="28"/>
        <v>1.2647751643648015</v>
      </c>
      <c r="W34">
        <f t="shared" si="29"/>
        <v>1.7879997368549647</v>
      </c>
    </row>
    <row r="35" spans="1:23">
      <c r="A35" s="1" t="s">
        <v>43</v>
      </c>
      <c r="B35">
        <v>694</v>
      </c>
      <c r="C35">
        <v>658</v>
      </c>
      <c r="D35">
        <v>654</v>
      </c>
      <c r="E35">
        <v>638</v>
      </c>
      <c r="F35">
        <v>617</v>
      </c>
      <c r="G35">
        <v>596</v>
      </c>
      <c r="H35">
        <v>587</v>
      </c>
      <c r="I35">
        <v>561</v>
      </c>
      <c r="J35">
        <v>543</v>
      </c>
      <c r="K35">
        <v>539</v>
      </c>
      <c r="L35">
        <v>543</v>
      </c>
      <c r="M35" s="7" t="s">
        <v>18</v>
      </c>
      <c r="N35">
        <f t="shared" si="20"/>
        <v>-0.23861439884739669</v>
      </c>
      <c r="O35">
        <f t="shared" si="21"/>
        <v>-0.289592002545279</v>
      </c>
      <c r="P35">
        <f t="shared" si="22"/>
        <v>1.6985345416721309</v>
      </c>
      <c r="Q35">
        <f t="shared" si="23"/>
        <v>0.65545434293084681</v>
      </c>
      <c r="R35">
        <f t="shared" si="24"/>
        <v>-0.58565423940605699</v>
      </c>
      <c r="S35">
        <f t="shared" si="25"/>
        <v>-0.41311465765937838</v>
      </c>
      <c r="T35">
        <f t="shared" si="26"/>
        <v>-1.816959436416445</v>
      </c>
      <c r="U35">
        <f t="shared" si="27"/>
        <v>-0.58369356234075376</v>
      </c>
      <c r="V35">
        <f t="shared" si="28"/>
        <v>0.51232491716371575</v>
      </c>
      <c r="W35">
        <f t="shared" si="29"/>
        <v>1.061314495448602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 s="8" t="s">
        <v>20</v>
      </c>
      <c r="N36">
        <f t="shared" si="20"/>
        <v>-1.4531700199377653</v>
      </c>
      <c r="O36">
        <f t="shared" si="21"/>
        <v>-1.1780135664584253</v>
      </c>
      <c r="P36">
        <f t="shared" si="22"/>
        <v>-0.96304758717769068</v>
      </c>
      <c r="Q36">
        <f t="shared" si="23"/>
        <v>-0.22479299547642523</v>
      </c>
      <c r="R36">
        <f t="shared" si="24"/>
        <v>6.0190474198605667E-2</v>
      </c>
      <c r="S36">
        <f t="shared" si="25"/>
        <v>1.3512147269074742E-2</v>
      </c>
      <c r="T36">
        <f t="shared" si="26"/>
        <v>0.15231875103320616</v>
      </c>
      <c r="U36">
        <f t="shared" si="27"/>
        <v>0.84880852390278605</v>
      </c>
      <c r="V36">
        <f t="shared" si="28"/>
        <v>1.3020796459290205</v>
      </c>
      <c r="W36">
        <f t="shared" si="29"/>
        <v>1.4421146267176133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 s="9" t="s">
        <v>22</v>
      </c>
      <c r="N37">
        <f t="shared" si="20"/>
        <v>-1.4147820112776994</v>
      </c>
      <c r="O37">
        <f t="shared" si="21"/>
        <v>-1.1145010904818748</v>
      </c>
      <c r="P37">
        <f t="shared" si="22"/>
        <v>-0.55660651109445836</v>
      </c>
      <c r="Q37">
        <f t="shared" si="23"/>
        <v>-0.42860472448176101</v>
      </c>
      <c r="R37">
        <f t="shared" si="24"/>
        <v>-0.2659861024958185</v>
      </c>
      <c r="S37">
        <f t="shared" si="25"/>
        <v>-0.25793567566483128</v>
      </c>
      <c r="T37">
        <f t="shared" si="26"/>
        <v>0.25326642810285926</v>
      </c>
      <c r="U37">
        <f t="shared" si="27"/>
        <v>0.86831903799028531</v>
      </c>
      <c r="V37">
        <f t="shared" si="28"/>
        <v>1.2949916600326097</v>
      </c>
      <c r="W37">
        <f t="shared" si="29"/>
        <v>1.6218389893706922</v>
      </c>
    </row>
    <row r="38" spans="1:23">
      <c r="A38" s="1" t="s">
        <v>46</v>
      </c>
      <c r="B38">
        <v>179</v>
      </c>
      <c r="C38">
        <v>180</v>
      </c>
      <c r="D38">
        <v>186</v>
      </c>
      <c r="E38">
        <v>183</v>
      </c>
      <c r="F38">
        <v>183</v>
      </c>
      <c r="G38">
        <v>184</v>
      </c>
      <c r="H38">
        <v>198</v>
      </c>
      <c r="I38">
        <v>195</v>
      </c>
      <c r="J38">
        <v>223</v>
      </c>
      <c r="K38">
        <v>228</v>
      </c>
      <c r="L38">
        <v>230</v>
      </c>
      <c r="M38" s="34" t="s">
        <v>47</v>
      </c>
      <c r="N38">
        <v>0.66111104702460877</v>
      </c>
      <c r="O38">
        <v>-8.7489860686480944E-2</v>
      </c>
      <c r="P38">
        <v>-2.0896528405433094E-2</v>
      </c>
      <c r="Q38">
        <v>-0.19886146812202651</v>
      </c>
      <c r="R38">
        <v>-0.7982014586514572</v>
      </c>
      <c r="S38">
        <v>-1.3286517950970453</v>
      </c>
      <c r="T38">
        <v>-1.1116493847329412</v>
      </c>
      <c r="U38">
        <v>-8.6341699785083575E-2</v>
      </c>
      <c r="V38">
        <v>1.0078556392466165</v>
      </c>
      <c r="W38">
        <v>1.9631255092092341</v>
      </c>
    </row>
    <row r="39" spans="1:23">
      <c r="A39" s="1" t="s">
        <v>48</v>
      </c>
      <c r="B39">
        <v>18</v>
      </c>
      <c r="C39">
        <v>22</v>
      </c>
      <c r="D39">
        <v>23</v>
      </c>
      <c r="E39">
        <v>22</v>
      </c>
      <c r="F39">
        <v>26</v>
      </c>
      <c r="G39">
        <v>26</v>
      </c>
      <c r="H39">
        <v>26</v>
      </c>
      <c r="I39">
        <v>26</v>
      </c>
      <c r="J39">
        <v>32</v>
      </c>
      <c r="K39">
        <v>33</v>
      </c>
      <c r="L39">
        <v>35</v>
      </c>
    </row>
    <row r="40" spans="1:23">
      <c r="A40" s="1" t="s">
        <v>49</v>
      </c>
      <c r="B40">
        <v>17</v>
      </c>
      <c r="C40">
        <v>18</v>
      </c>
      <c r="D40">
        <v>17</v>
      </c>
      <c r="E40">
        <v>18</v>
      </c>
      <c r="F40">
        <v>17</v>
      </c>
      <c r="G40">
        <v>19</v>
      </c>
      <c r="H40">
        <v>20</v>
      </c>
      <c r="I40">
        <v>18</v>
      </c>
      <c r="J40">
        <v>23</v>
      </c>
      <c r="K40">
        <v>25</v>
      </c>
      <c r="L40">
        <v>25</v>
      </c>
    </row>
    <row r="41" spans="1:23">
      <c r="A41" s="1" t="s">
        <v>50</v>
      </c>
      <c r="B41">
        <v>20</v>
      </c>
      <c r="C41">
        <v>18</v>
      </c>
      <c r="D41">
        <v>18</v>
      </c>
      <c r="E41">
        <v>17</v>
      </c>
      <c r="F41">
        <v>16</v>
      </c>
      <c r="G41">
        <v>15</v>
      </c>
      <c r="H41">
        <v>17</v>
      </c>
      <c r="I41">
        <v>15</v>
      </c>
      <c r="J41">
        <v>14</v>
      </c>
      <c r="K41">
        <v>13</v>
      </c>
      <c r="L41">
        <v>15</v>
      </c>
    </row>
    <row r="42" spans="1:23">
      <c r="A42" s="1" t="s">
        <v>51</v>
      </c>
      <c r="B42">
        <v>124</v>
      </c>
      <c r="C42">
        <v>122</v>
      </c>
      <c r="D42">
        <v>128</v>
      </c>
      <c r="E42">
        <v>126</v>
      </c>
      <c r="F42">
        <v>124</v>
      </c>
      <c r="G42">
        <v>124</v>
      </c>
      <c r="H42">
        <v>135</v>
      </c>
      <c r="I42">
        <v>136</v>
      </c>
      <c r="J42">
        <v>154</v>
      </c>
      <c r="K42">
        <v>157</v>
      </c>
      <c r="L42">
        <v>155</v>
      </c>
    </row>
    <row r="43" spans="1:23">
      <c r="A43" s="1" t="s">
        <v>52</v>
      </c>
      <c r="B43">
        <v>350</v>
      </c>
      <c r="C43">
        <v>346</v>
      </c>
      <c r="D43">
        <v>344</v>
      </c>
      <c r="E43">
        <v>353</v>
      </c>
      <c r="F43">
        <v>361</v>
      </c>
      <c r="G43">
        <v>393</v>
      </c>
      <c r="H43">
        <v>415</v>
      </c>
      <c r="I43">
        <v>430</v>
      </c>
      <c r="J43">
        <v>464</v>
      </c>
      <c r="K43">
        <v>518</v>
      </c>
      <c r="L43">
        <v>583</v>
      </c>
    </row>
    <row r="44" spans="1:23">
      <c r="A44" s="1" t="s">
        <v>53</v>
      </c>
      <c r="B44">
        <v>309</v>
      </c>
      <c r="C44">
        <v>300</v>
      </c>
      <c r="D44">
        <v>299</v>
      </c>
      <c r="E44">
        <v>304</v>
      </c>
      <c r="F44">
        <v>306</v>
      </c>
      <c r="G44">
        <v>331</v>
      </c>
      <c r="H44">
        <v>353</v>
      </c>
      <c r="I44">
        <v>367</v>
      </c>
      <c r="J44">
        <v>393</v>
      </c>
      <c r="K44">
        <v>445</v>
      </c>
      <c r="L44">
        <v>502</v>
      </c>
    </row>
    <row r="45" spans="1:23">
      <c r="A45" s="1" t="s">
        <v>54</v>
      </c>
      <c r="B45">
        <v>17</v>
      </c>
      <c r="C45">
        <v>20</v>
      </c>
      <c r="D45">
        <v>18</v>
      </c>
      <c r="E45">
        <v>19</v>
      </c>
      <c r="F45">
        <v>19</v>
      </c>
      <c r="G45">
        <v>22</v>
      </c>
      <c r="H45">
        <v>24</v>
      </c>
      <c r="I45">
        <v>23</v>
      </c>
      <c r="J45">
        <v>23</v>
      </c>
      <c r="K45">
        <v>25</v>
      </c>
      <c r="L45">
        <v>29</v>
      </c>
    </row>
    <row r="46" spans="1:23">
      <c r="A46" s="1" t="s">
        <v>55</v>
      </c>
      <c r="B46">
        <v>24</v>
      </c>
      <c r="C46">
        <v>26</v>
      </c>
      <c r="D46">
        <v>27</v>
      </c>
      <c r="E46">
        <v>30</v>
      </c>
      <c r="F46">
        <v>36</v>
      </c>
      <c r="G46">
        <v>40</v>
      </c>
      <c r="H46">
        <v>38</v>
      </c>
      <c r="I46">
        <v>40</v>
      </c>
      <c r="J46">
        <v>48</v>
      </c>
      <c r="K46">
        <v>48</v>
      </c>
      <c r="L46">
        <v>52</v>
      </c>
    </row>
    <row r="47" spans="1:23">
      <c r="A47" s="1" t="s">
        <v>56</v>
      </c>
      <c r="B47">
        <v>65</v>
      </c>
      <c r="C47">
        <v>71</v>
      </c>
      <c r="D47">
        <v>63</v>
      </c>
      <c r="E47">
        <v>65</v>
      </c>
      <c r="F47">
        <v>68</v>
      </c>
      <c r="G47">
        <v>72</v>
      </c>
      <c r="H47">
        <v>72</v>
      </c>
      <c r="I47">
        <v>76</v>
      </c>
      <c r="J47">
        <v>83</v>
      </c>
      <c r="K47">
        <v>90</v>
      </c>
      <c r="L47">
        <v>94</v>
      </c>
    </row>
    <row r="48" spans="1:23">
      <c r="A48" s="1" t="s">
        <v>57</v>
      </c>
      <c r="B48">
        <v>53</v>
      </c>
      <c r="C48">
        <v>59</v>
      </c>
      <c r="D48">
        <v>50</v>
      </c>
      <c r="E48">
        <v>51</v>
      </c>
      <c r="F48">
        <v>52</v>
      </c>
      <c r="G48">
        <v>55</v>
      </c>
      <c r="H48">
        <v>57</v>
      </c>
      <c r="I48">
        <v>58</v>
      </c>
      <c r="J48">
        <v>61</v>
      </c>
      <c r="K48">
        <v>70</v>
      </c>
      <c r="L48">
        <v>73</v>
      </c>
    </row>
    <row r="49" spans="1:12">
      <c r="A49" s="1" t="s">
        <v>58</v>
      </c>
      <c r="B49">
        <v>12</v>
      </c>
      <c r="C49">
        <v>12</v>
      </c>
      <c r="D49">
        <v>13</v>
      </c>
      <c r="E49">
        <v>14</v>
      </c>
      <c r="F49">
        <v>16</v>
      </c>
      <c r="G49">
        <v>17</v>
      </c>
      <c r="H49">
        <v>15</v>
      </c>
      <c r="I49">
        <v>18</v>
      </c>
      <c r="J49">
        <v>22</v>
      </c>
      <c r="K49">
        <v>20</v>
      </c>
      <c r="L49">
        <v>21</v>
      </c>
    </row>
    <row r="50" spans="1:12">
      <c r="A50" s="1" t="s">
        <v>59</v>
      </c>
      <c r="B50">
        <v>761</v>
      </c>
      <c r="C50">
        <v>772</v>
      </c>
      <c r="D50">
        <v>755</v>
      </c>
      <c r="E50">
        <v>791</v>
      </c>
      <c r="F50">
        <v>815</v>
      </c>
      <c r="G50">
        <v>855</v>
      </c>
      <c r="H50">
        <v>909</v>
      </c>
      <c r="I50">
        <v>928</v>
      </c>
      <c r="J50">
        <v>1002</v>
      </c>
      <c r="K50">
        <v>1059</v>
      </c>
      <c r="L50">
        <v>1100</v>
      </c>
    </row>
    <row r="51" spans="1:12">
      <c r="A51" s="1" t="s">
        <v>60</v>
      </c>
      <c r="B51">
        <v>185</v>
      </c>
      <c r="C51">
        <v>185</v>
      </c>
      <c r="D51">
        <v>181</v>
      </c>
      <c r="E51">
        <v>195</v>
      </c>
      <c r="F51">
        <v>204</v>
      </c>
      <c r="G51">
        <v>216</v>
      </c>
      <c r="H51">
        <v>215</v>
      </c>
      <c r="I51">
        <v>211</v>
      </c>
      <c r="J51">
        <v>230</v>
      </c>
      <c r="K51">
        <v>231</v>
      </c>
      <c r="L51">
        <v>241</v>
      </c>
    </row>
    <row r="52" spans="1:12">
      <c r="A52" s="1" t="s">
        <v>61</v>
      </c>
      <c r="B52">
        <v>576</v>
      </c>
      <c r="C52">
        <v>587</v>
      </c>
      <c r="D52">
        <v>574</v>
      </c>
      <c r="E52">
        <v>596</v>
      </c>
      <c r="F52">
        <v>611</v>
      </c>
      <c r="G52">
        <v>639</v>
      </c>
      <c r="H52">
        <v>694</v>
      </c>
      <c r="I52">
        <v>717</v>
      </c>
      <c r="J52">
        <v>772</v>
      </c>
      <c r="K52">
        <v>828</v>
      </c>
      <c r="L52">
        <v>859</v>
      </c>
    </row>
    <row r="53" spans="1:12">
      <c r="A53" s="1" t="s">
        <v>62</v>
      </c>
      <c r="B53">
        <v>44</v>
      </c>
      <c r="C53">
        <v>48</v>
      </c>
      <c r="D53">
        <v>47</v>
      </c>
      <c r="E53">
        <v>49</v>
      </c>
      <c r="F53">
        <v>47</v>
      </c>
      <c r="G53">
        <v>49</v>
      </c>
      <c r="H53">
        <v>50</v>
      </c>
      <c r="I53">
        <v>53</v>
      </c>
      <c r="J53">
        <v>54</v>
      </c>
      <c r="K53">
        <v>54</v>
      </c>
      <c r="L53">
        <v>55</v>
      </c>
    </row>
    <row r="54" spans="1:12">
      <c r="A54" s="1" t="s">
        <v>63</v>
      </c>
      <c r="B54">
        <v>4</v>
      </c>
      <c r="C54">
        <v>4</v>
      </c>
      <c r="D54">
        <v>6</v>
      </c>
      <c r="E54">
        <v>5</v>
      </c>
      <c r="F54">
        <v>5</v>
      </c>
      <c r="G54">
        <v>5</v>
      </c>
      <c r="H54">
        <v>6</v>
      </c>
      <c r="I54">
        <v>5</v>
      </c>
      <c r="J54">
        <v>6</v>
      </c>
      <c r="K54">
        <v>5</v>
      </c>
      <c r="L54">
        <v>5</v>
      </c>
    </row>
    <row r="55" spans="1:12">
      <c r="A55" s="1" t="s">
        <v>64</v>
      </c>
      <c r="B55">
        <v>40</v>
      </c>
      <c r="C55">
        <v>44</v>
      </c>
      <c r="D55">
        <v>41</v>
      </c>
      <c r="E55">
        <v>44</v>
      </c>
      <c r="F55">
        <v>42</v>
      </c>
      <c r="G55">
        <v>44</v>
      </c>
      <c r="H55">
        <v>44</v>
      </c>
      <c r="I55">
        <v>48</v>
      </c>
      <c r="J55">
        <v>48</v>
      </c>
      <c r="K55">
        <v>49</v>
      </c>
      <c r="L55">
        <v>50</v>
      </c>
    </row>
    <row r="56" spans="1:12">
      <c r="A56" s="1" t="s">
        <v>65</v>
      </c>
      <c r="B56">
        <v>528</v>
      </c>
      <c r="C56">
        <v>521</v>
      </c>
      <c r="D56">
        <v>496</v>
      </c>
      <c r="E56">
        <v>513</v>
      </c>
      <c r="F56">
        <v>539</v>
      </c>
      <c r="G56">
        <v>560</v>
      </c>
      <c r="H56">
        <v>584</v>
      </c>
      <c r="I56">
        <v>586</v>
      </c>
      <c r="J56">
        <v>593</v>
      </c>
      <c r="K56">
        <v>628</v>
      </c>
      <c r="L56">
        <v>647</v>
      </c>
    </row>
    <row r="57" spans="1:12">
      <c r="A57" s="1" t="s">
        <v>66</v>
      </c>
      <c r="B57">
        <v>499</v>
      </c>
      <c r="C57">
        <v>492</v>
      </c>
      <c r="D57">
        <v>471</v>
      </c>
      <c r="E57">
        <v>486</v>
      </c>
      <c r="F57">
        <v>511</v>
      </c>
      <c r="G57">
        <v>525</v>
      </c>
      <c r="H57">
        <v>545</v>
      </c>
      <c r="I57">
        <v>548</v>
      </c>
      <c r="J57">
        <v>550</v>
      </c>
      <c r="K57">
        <v>588</v>
      </c>
      <c r="L57">
        <v>606</v>
      </c>
    </row>
    <row r="58" spans="1:12">
      <c r="A58" s="1" t="s">
        <v>67</v>
      </c>
      <c r="B58">
        <v>29</v>
      </c>
      <c r="C58">
        <v>29</v>
      </c>
      <c r="D58">
        <v>25</v>
      </c>
      <c r="E58">
        <v>27</v>
      </c>
      <c r="F58">
        <v>28</v>
      </c>
      <c r="G58">
        <v>35</v>
      </c>
      <c r="H58">
        <v>39</v>
      </c>
      <c r="I58">
        <v>38</v>
      </c>
      <c r="J58">
        <v>43</v>
      </c>
      <c r="K58">
        <v>40</v>
      </c>
      <c r="L58">
        <v>41</v>
      </c>
    </row>
    <row r="59" spans="1:12">
      <c r="A59" s="1" t="s">
        <v>68</v>
      </c>
      <c r="B59">
        <v>2</v>
      </c>
      <c r="C59">
        <v>2</v>
      </c>
      <c r="D59">
        <v>1</v>
      </c>
      <c r="E59">
        <v>2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1</v>
      </c>
      <c r="D61">
        <v>1</v>
      </c>
      <c r="E61">
        <v>2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113</v>
      </c>
      <c r="C62">
        <v>108</v>
      </c>
      <c r="D62">
        <v>107</v>
      </c>
      <c r="E62">
        <v>111</v>
      </c>
      <c r="F62">
        <v>115</v>
      </c>
      <c r="G62">
        <v>119</v>
      </c>
      <c r="H62">
        <v>123</v>
      </c>
      <c r="I62">
        <v>123</v>
      </c>
      <c r="J62">
        <v>122</v>
      </c>
      <c r="K62">
        <v>133</v>
      </c>
      <c r="L62">
        <v>131</v>
      </c>
    </row>
    <row r="63" spans="1:12">
      <c r="A63" s="1" t="s">
        <v>72</v>
      </c>
      <c r="B63">
        <v>44</v>
      </c>
      <c r="C63">
        <v>45</v>
      </c>
      <c r="D63">
        <v>46</v>
      </c>
      <c r="E63">
        <v>46</v>
      </c>
      <c r="F63">
        <v>50</v>
      </c>
      <c r="G63">
        <v>50</v>
      </c>
      <c r="H63">
        <v>51</v>
      </c>
      <c r="I63">
        <v>49</v>
      </c>
      <c r="J63">
        <v>47</v>
      </c>
      <c r="K63">
        <v>58</v>
      </c>
      <c r="L63">
        <v>55</v>
      </c>
    </row>
    <row r="64" spans="1:12">
      <c r="A64" s="1" t="s">
        <v>73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1</v>
      </c>
      <c r="J64">
        <v>1</v>
      </c>
      <c r="K64">
        <v>1</v>
      </c>
      <c r="L64">
        <v>1</v>
      </c>
    </row>
    <row r="65" spans="1:12">
      <c r="A65" s="1" t="s">
        <v>74</v>
      </c>
      <c r="B65">
        <v>10</v>
      </c>
      <c r="C65">
        <v>9</v>
      </c>
      <c r="D65">
        <v>8</v>
      </c>
      <c r="E65">
        <v>9</v>
      </c>
      <c r="F65">
        <v>8</v>
      </c>
      <c r="G65">
        <v>9</v>
      </c>
      <c r="H65">
        <v>9</v>
      </c>
      <c r="I65">
        <v>10</v>
      </c>
      <c r="J65">
        <v>12</v>
      </c>
      <c r="K65">
        <v>12</v>
      </c>
      <c r="L65">
        <v>13</v>
      </c>
    </row>
    <row r="66" spans="1:12">
      <c r="A66" s="1" t="s">
        <v>75</v>
      </c>
      <c r="B66">
        <v>28</v>
      </c>
      <c r="C66">
        <v>27</v>
      </c>
      <c r="D66">
        <v>27</v>
      </c>
      <c r="E66">
        <v>27</v>
      </c>
      <c r="F66">
        <v>26</v>
      </c>
      <c r="G66">
        <v>30</v>
      </c>
      <c r="H66">
        <v>32</v>
      </c>
      <c r="I66">
        <v>31</v>
      </c>
      <c r="J66">
        <v>31</v>
      </c>
      <c r="K66">
        <v>27</v>
      </c>
      <c r="L66">
        <v>28</v>
      </c>
    </row>
    <row r="67" spans="1:12">
      <c r="A67" s="1" t="s">
        <v>76</v>
      </c>
      <c r="B67">
        <v>28</v>
      </c>
      <c r="C67">
        <v>25</v>
      </c>
      <c r="D67">
        <v>24</v>
      </c>
      <c r="E67">
        <v>27</v>
      </c>
      <c r="F67">
        <v>28</v>
      </c>
      <c r="G67">
        <v>28</v>
      </c>
      <c r="H67">
        <v>28</v>
      </c>
      <c r="I67">
        <v>31</v>
      </c>
      <c r="J67">
        <v>30</v>
      </c>
      <c r="K67">
        <v>34</v>
      </c>
      <c r="L67">
        <v>33</v>
      </c>
    </row>
    <row r="68" spans="1:12">
      <c r="A68" s="1" t="s">
        <v>77</v>
      </c>
      <c r="B68">
        <v>2</v>
      </c>
      <c r="C68">
        <v>1</v>
      </c>
      <c r="D68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 s="1" t="s">
        <v>78</v>
      </c>
      <c r="B69">
        <v>19</v>
      </c>
      <c r="C69">
        <v>19</v>
      </c>
      <c r="D69">
        <v>20</v>
      </c>
      <c r="E69">
        <v>20</v>
      </c>
      <c r="F69">
        <v>20</v>
      </c>
      <c r="G69">
        <v>20</v>
      </c>
      <c r="H69">
        <v>23</v>
      </c>
      <c r="I69">
        <v>21</v>
      </c>
      <c r="J69">
        <v>22</v>
      </c>
      <c r="K69">
        <v>20</v>
      </c>
      <c r="L69">
        <v>22</v>
      </c>
    </row>
    <row r="70" spans="1:12">
      <c r="A70" s="1" t="s">
        <v>79</v>
      </c>
      <c r="B70">
        <v>9</v>
      </c>
      <c r="C70">
        <v>8</v>
      </c>
      <c r="D70">
        <v>10</v>
      </c>
      <c r="E70">
        <v>8</v>
      </c>
      <c r="F70">
        <v>9</v>
      </c>
      <c r="G70">
        <v>9</v>
      </c>
      <c r="H70">
        <v>11</v>
      </c>
      <c r="I70">
        <v>9</v>
      </c>
      <c r="J70">
        <v>11</v>
      </c>
      <c r="K70">
        <v>11</v>
      </c>
      <c r="L70">
        <v>11</v>
      </c>
    </row>
    <row r="71" spans="1:12">
      <c r="A71" s="1" t="s">
        <v>80</v>
      </c>
      <c r="B71">
        <v>10</v>
      </c>
      <c r="C71">
        <v>11</v>
      </c>
      <c r="D71">
        <v>10</v>
      </c>
      <c r="E71">
        <v>12</v>
      </c>
      <c r="F71">
        <v>11</v>
      </c>
      <c r="G71">
        <v>11</v>
      </c>
      <c r="H71">
        <v>12</v>
      </c>
      <c r="I71">
        <v>12</v>
      </c>
      <c r="J71">
        <v>11</v>
      </c>
      <c r="K71">
        <v>9</v>
      </c>
      <c r="L71">
        <v>11</v>
      </c>
    </row>
    <row r="72" spans="1:12">
      <c r="A72" s="1" t="s">
        <v>81</v>
      </c>
      <c r="B72">
        <v>143</v>
      </c>
      <c r="C72">
        <v>140</v>
      </c>
      <c r="D72">
        <v>141</v>
      </c>
      <c r="E72">
        <v>149</v>
      </c>
      <c r="F72">
        <v>157</v>
      </c>
      <c r="G72">
        <v>165</v>
      </c>
      <c r="H72">
        <v>169</v>
      </c>
      <c r="I72">
        <v>165</v>
      </c>
      <c r="J72">
        <v>172</v>
      </c>
      <c r="K72">
        <v>177</v>
      </c>
      <c r="L72">
        <v>187</v>
      </c>
    </row>
    <row r="73" spans="1:12">
      <c r="A73" s="1" t="s">
        <v>82</v>
      </c>
      <c r="B73">
        <v>31</v>
      </c>
      <c r="C73">
        <v>27</v>
      </c>
      <c r="D73">
        <v>27</v>
      </c>
      <c r="E73">
        <v>27</v>
      </c>
      <c r="F73">
        <v>29</v>
      </c>
      <c r="G73">
        <v>30</v>
      </c>
      <c r="H73">
        <v>32</v>
      </c>
      <c r="I73">
        <v>32</v>
      </c>
      <c r="J73">
        <v>32</v>
      </c>
      <c r="K73">
        <v>37</v>
      </c>
      <c r="L73">
        <v>37</v>
      </c>
    </row>
    <row r="74" spans="1:12">
      <c r="A74" s="1" t="s">
        <v>83</v>
      </c>
      <c r="B74">
        <v>112</v>
      </c>
      <c r="C74">
        <v>113</v>
      </c>
      <c r="D74">
        <v>114</v>
      </c>
      <c r="E74">
        <v>122</v>
      </c>
      <c r="F74">
        <v>128</v>
      </c>
      <c r="G74">
        <v>135</v>
      </c>
      <c r="H74">
        <v>137</v>
      </c>
      <c r="I74">
        <v>133</v>
      </c>
      <c r="J74">
        <v>140</v>
      </c>
      <c r="K74">
        <v>140</v>
      </c>
      <c r="L74">
        <v>150</v>
      </c>
    </row>
    <row r="75" spans="1:12">
      <c r="A75" s="1" t="s">
        <v>84</v>
      </c>
      <c r="B75">
        <v>566</v>
      </c>
      <c r="C75">
        <v>563</v>
      </c>
      <c r="D75">
        <v>583</v>
      </c>
      <c r="E75">
        <v>608</v>
      </c>
      <c r="F75">
        <v>631</v>
      </c>
      <c r="G75">
        <v>656</v>
      </c>
      <c r="H75">
        <v>672</v>
      </c>
      <c r="I75">
        <v>678</v>
      </c>
      <c r="J75">
        <v>716</v>
      </c>
      <c r="K75">
        <v>745</v>
      </c>
      <c r="L75">
        <v>742</v>
      </c>
    </row>
    <row r="76" spans="1:12">
      <c r="A76" s="1" t="s">
        <v>85</v>
      </c>
      <c r="B76">
        <v>47</v>
      </c>
      <c r="C76">
        <v>49</v>
      </c>
      <c r="D76">
        <v>47</v>
      </c>
      <c r="E76">
        <v>53</v>
      </c>
      <c r="F76">
        <v>55</v>
      </c>
      <c r="G76">
        <v>56</v>
      </c>
      <c r="H76">
        <v>58</v>
      </c>
      <c r="I76">
        <v>59</v>
      </c>
      <c r="J76">
        <v>63</v>
      </c>
      <c r="K76">
        <v>70</v>
      </c>
      <c r="L76">
        <v>69</v>
      </c>
    </row>
    <row r="77" spans="1:12">
      <c r="A77" s="1" t="s">
        <v>86</v>
      </c>
      <c r="B77">
        <v>3</v>
      </c>
      <c r="C77">
        <v>3</v>
      </c>
      <c r="D77">
        <v>3</v>
      </c>
      <c r="E77">
        <v>2</v>
      </c>
      <c r="F77">
        <v>4</v>
      </c>
      <c r="G77">
        <v>4</v>
      </c>
      <c r="H77">
        <v>5</v>
      </c>
      <c r="I77">
        <v>6</v>
      </c>
      <c r="J77">
        <v>6</v>
      </c>
      <c r="K77">
        <v>5</v>
      </c>
      <c r="L77">
        <v>4</v>
      </c>
    </row>
    <row r="78" spans="1:12">
      <c r="A78" s="1" t="s">
        <v>87</v>
      </c>
      <c r="B78">
        <v>18</v>
      </c>
      <c r="C78">
        <v>16</v>
      </c>
      <c r="D78">
        <v>19</v>
      </c>
      <c r="E78">
        <v>24</v>
      </c>
      <c r="F78">
        <v>26</v>
      </c>
      <c r="G78">
        <v>29</v>
      </c>
      <c r="H78">
        <v>31</v>
      </c>
      <c r="I78">
        <v>32</v>
      </c>
      <c r="J78">
        <v>31</v>
      </c>
      <c r="K78">
        <v>33</v>
      </c>
      <c r="L78">
        <v>35</v>
      </c>
    </row>
    <row r="79" spans="1:12">
      <c r="A79" s="1" t="s">
        <v>88</v>
      </c>
      <c r="B79">
        <v>51</v>
      </c>
      <c r="C79">
        <v>53</v>
      </c>
      <c r="D79">
        <v>53</v>
      </c>
      <c r="E79">
        <v>56</v>
      </c>
      <c r="F79">
        <v>59</v>
      </c>
      <c r="G79">
        <v>56</v>
      </c>
      <c r="H79">
        <v>57</v>
      </c>
      <c r="I79">
        <v>58</v>
      </c>
      <c r="J79">
        <v>58</v>
      </c>
      <c r="K79">
        <v>68</v>
      </c>
      <c r="L79">
        <v>68</v>
      </c>
    </row>
    <row r="80" spans="1:12">
      <c r="A80" s="1" t="s">
        <v>89</v>
      </c>
      <c r="B80">
        <v>5</v>
      </c>
      <c r="C80">
        <v>8</v>
      </c>
      <c r="D80">
        <v>8</v>
      </c>
      <c r="E80">
        <v>9</v>
      </c>
      <c r="F80">
        <v>9</v>
      </c>
      <c r="G80">
        <v>8</v>
      </c>
      <c r="H80">
        <v>12</v>
      </c>
      <c r="I80">
        <v>13</v>
      </c>
      <c r="J80">
        <v>14</v>
      </c>
      <c r="K80">
        <v>15</v>
      </c>
      <c r="L80">
        <v>14</v>
      </c>
    </row>
    <row r="81" spans="1:12">
      <c r="A81" s="1" t="s">
        <v>90</v>
      </c>
      <c r="B81">
        <v>189</v>
      </c>
      <c r="C81">
        <v>180</v>
      </c>
      <c r="D81">
        <v>183</v>
      </c>
      <c r="E81">
        <v>192</v>
      </c>
      <c r="F81">
        <v>199</v>
      </c>
      <c r="G81">
        <v>212</v>
      </c>
      <c r="H81">
        <v>212</v>
      </c>
      <c r="I81">
        <v>214</v>
      </c>
      <c r="J81">
        <v>224</v>
      </c>
      <c r="K81">
        <v>227</v>
      </c>
      <c r="L81">
        <v>223</v>
      </c>
    </row>
    <row r="82" spans="1:12">
      <c r="A82" s="1" t="s">
        <v>91</v>
      </c>
      <c r="B82">
        <v>236</v>
      </c>
      <c r="C82">
        <v>237</v>
      </c>
      <c r="D82">
        <v>254</v>
      </c>
      <c r="E82">
        <v>258</v>
      </c>
      <c r="F82">
        <v>265</v>
      </c>
      <c r="G82">
        <v>276</v>
      </c>
      <c r="H82">
        <v>279</v>
      </c>
      <c r="I82">
        <v>280</v>
      </c>
      <c r="J82">
        <v>299</v>
      </c>
      <c r="K82">
        <v>307</v>
      </c>
      <c r="L82">
        <v>309</v>
      </c>
    </row>
    <row r="83" spans="1:12">
      <c r="A83" s="1" t="s">
        <v>92</v>
      </c>
      <c r="B83">
        <v>17</v>
      </c>
      <c r="C83">
        <v>17</v>
      </c>
      <c r="D83">
        <v>16</v>
      </c>
      <c r="E83">
        <v>14</v>
      </c>
      <c r="F83">
        <v>14</v>
      </c>
      <c r="G83">
        <v>15</v>
      </c>
      <c r="H83">
        <v>18</v>
      </c>
      <c r="I83">
        <v>16</v>
      </c>
      <c r="J83">
        <v>21</v>
      </c>
      <c r="K83">
        <v>20</v>
      </c>
      <c r="L83">
        <v>20</v>
      </c>
    </row>
    <row r="84" spans="1:12">
      <c r="A84" s="1" t="s">
        <v>93</v>
      </c>
      <c r="B84">
        <v>77</v>
      </c>
      <c r="C84">
        <v>60</v>
      </c>
      <c r="D84">
        <v>53</v>
      </c>
      <c r="E84">
        <v>62</v>
      </c>
      <c r="F84">
        <v>63</v>
      </c>
      <c r="G84">
        <v>66</v>
      </c>
      <c r="H84">
        <v>64</v>
      </c>
      <c r="I84">
        <v>71</v>
      </c>
      <c r="J84">
        <v>73</v>
      </c>
      <c r="K84">
        <v>73</v>
      </c>
      <c r="L84">
        <v>69</v>
      </c>
    </row>
    <row r="85" spans="1:12">
      <c r="A85" s="1" t="s">
        <v>94</v>
      </c>
      <c r="B85">
        <v>12</v>
      </c>
      <c r="C85">
        <v>11</v>
      </c>
      <c r="D85">
        <v>10</v>
      </c>
      <c r="E85">
        <v>11</v>
      </c>
      <c r="F85">
        <v>11</v>
      </c>
      <c r="G85">
        <v>11</v>
      </c>
      <c r="H85">
        <v>13</v>
      </c>
      <c r="I85">
        <v>12</v>
      </c>
      <c r="J85">
        <v>12</v>
      </c>
      <c r="K85">
        <v>13</v>
      </c>
      <c r="L85">
        <v>14</v>
      </c>
    </row>
    <row r="86" spans="1:12">
      <c r="A86" s="1" t="s">
        <v>95</v>
      </c>
      <c r="B86">
        <v>6</v>
      </c>
      <c r="C86">
        <v>8</v>
      </c>
      <c r="D86">
        <v>7</v>
      </c>
      <c r="E86">
        <v>5</v>
      </c>
      <c r="F86">
        <v>4</v>
      </c>
      <c r="G86">
        <v>4</v>
      </c>
      <c r="H86">
        <v>4</v>
      </c>
      <c r="I86">
        <v>6</v>
      </c>
      <c r="J86">
        <v>5</v>
      </c>
      <c r="K86">
        <v>6</v>
      </c>
      <c r="L86">
        <v>6</v>
      </c>
    </row>
    <row r="87" spans="1:12">
      <c r="A87" s="1" t="s">
        <v>96</v>
      </c>
      <c r="B87">
        <v>28</v>
      </c>
      <c r="C87">
        <v>11</v>
      </c>
      <c r="D87">
        <v>5</v>
      </c>
      <c r="E87">
        <v>6</v>
      </c>
      <c r="F87">
        <v>6</v>
      </c>
      <c r="G87">
        <v>8</v>
      </c>
      <c r="H87">
        <v>7</v>
      </c>
      <c r="I87">
        <v>10</v>
      </c>
      <c r="J87">
        <v>10</v>
      </c>
      <c r="K87">
        <v>5</v>
      </c>
      <c r="L87">
        <v>2</v>
      </c>
    </row>
    <row r="88" spans="1:12">
      <c r="A88" s="1" t="s">
        <v>97</v>
      </c>
      <c r="B88">
        <v>8</v>
      </c>
      <c r="C88">
        <v>8</v>
      </c>
      <c r="D88">
        <v>8</v>
      </c>
      <c r="E88">
        <v>13</v>
      </c>
      <c r="F88">
        <v>14</v>
      </c>
      <c r="G88">
        <v>12</v>
      </c>
      <c r="H88">
        <v>11</v>
      </c>
      <c r="I88">
        <v>11</v>
      </c>
      <c r="J88">
        <v>11</v>
      </c>
      <c r="K88">
        <v>16</v>
      </c>
      <c r="L88">
        <v>15</v>
      </c>
    </row>
    <row r="89" spans="1:12">
      <c r="A89" s="1" t="s">
        <v>98</v>
      </c>
      <c r="B89">
        <v>23</v>
      </c>
      <c r="C89">
        <v>22</v>
      </c>
      <c r="D89">
        <v>23</v>
      </c>
      <c r="E89">
        <v>27</v>
      </c>
      <c r="F89">
        <v>28</v>
      </c>
      <c r="G89">
        <v>31</v>
      </c>
      <c r="H89">
        <v>29</v>
      </c>
      <c r="I89">
        <v>32</v>
      </c>
      <c r="J89">
        <v>35</v>
      </c>
      <c r="K89">
        <v>33</v>
      </c>
      <c r="L89">
        <v>32</v>
      </c>
    </row>
    <row r="90" spans="1:12">
      <c r="A90" s="1" t="s">
        <v>99</v>
      </c>
      <c r="B90">
        <v>2013</v>
      </c>
      <c r="C90">
        <v>2032</v>
      </c>
      <c r="D90">
        <v>2060</v>
      </c>
      <c r="E90">
        <v>2080</v>
      </c>
      <c r="F90">
        <v>2091</v>
      </c>
      <c r="G90">
        <v>2187</v>
      </c>
      <c r="H90">
        <v>2262</v>
      </c>
      <c r="I90">
        <v>2324</v>
      </c>
      <c r="J90">
        <v>2428</v>
      </c>
      <c r="K90">
        <v>2536</v>
      </c>
      <c r="L90">
        <v>2570</v>
      </c>
    </row>
    <row r="91" spans="1:12">
      <c r="A91" s="1" t="s">
        <v>100</v>
      </c>
      <c r="B91">
        <v>1380</v>
      </c>
      <c r="C91">
        <v>1379</v>
      </c>
      <c r="D91">
        <v>1370</v>
      </c>
      <c r="E91">
        <v>1379</v>
      </c>
      <c r="F91">
        <v>1384</v>
      </c>
      <c r="G91">
        <v>1465</v>
      </c>
      <c r="H91">
        <v>1500</v>
      </c>
      <c r="I91">
        <v>1550</v>
      </c>
      <c r="J91">
        <v>1623</v>
      </c>
      <c r="K91">
        <v>1710</v>
      </c>
      <c r="L91">
        <v>1732</v>
      </c>
    </row>
    <row r="92" spans="1:12">
      <c r="A92" s="1" t="s">
        <v>101</v>
      </c>
      <c r="B92">
        <v>44</v>
      </c>
      <c r="C92">
        <v>42</v>
      </c>
      <c r="D92">
        <v>43</v>
      </c>
      <c r="E92">
        <v>45</v>
      </c>
      <c r="F92">
        <v>48</v>
      </c>
      <c r="G92">
        <v>51</v>
      </c>
      <c r="H92">
        <v>58</v>
      </c>
      <c r="I92">
        <v>59</v>
      </c>
      <c r="J92">
        <v>49</v>
      </c>
      <c r="K92">
        <v>47</v>
      </c>
      <c r="L92">
        <v>43</v>
      </c>
    </row>
    <row r="93" spans="1:12">
      <c r="A93" s="1" t="s">
        <v>102</v>
      </c>
      <c r="B93">
        <v>1</v>
      </c>
      <c r="C93">
        <v>2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5</v>
      </c>
    </row>
    <row r="94" spans="1:12">
      <c r="A94" s="1" t="s">
        <v>103</v>
      </c>
      <c r="B94">
        <v>2</v>
      </c>
      <c r="C94">
        <v>2</v>
      </c>
      <c r="D94">
        <v>2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2</v>
      </c>
    </row>
    <row r="95" spans="1:12">
      <c r="A95" s="1" t="s">
        <v>104</v>
      </c>
      <c r="B95">
        <v>66</v>
      </c>
      <c r="C95">
        <v>64</v>
      </c>
      <c r="D95">
        <v>67</v>
      </c>
      <c r="E95">
        <v>67</v>
      </c>
      <c r="F95">
        <v>69</v>
      </c>
      <c r="G95">
        <v>72</v>
      </c>
      <c r="H95">
        <v>76</v>
      </c>
      <c r="I95">
        <v>81</v>
      </c>
      <c r="J95">
        <v>85</v>
      </c>
      <c r="K95">
        <v>90</v>
      </c>
      <c r="L95">
        <v>90</v>
      </c>
    </row>
    <row r="96" spans="1:12">
      <c r="A96" s="1" t="s">
        <v>105</v>
      </c>
      <c r="B96">
        <v>332</v>
      </c>
      <c r="C96">
        <v>352</v>
      </c>
      <c r="D96">
        <v>370</v>
      </c>
      <c r="E96">
        <v>369</v>
      </c>
      <c r="F96">
        <v>358</v>
      </c>
      <c r="G96">
        <v>361</v>
      </c>
      <c r="H96">
        <v>375</v>
      </c>
      <c r="I96">
        <v>365</v>
      </c>
      <c r="J96">
        <v>393</v>
      </c>
      <c r="K96">
        <v>406</v>
      </c>
      <c r="L96">
        <v>411</v>
      </c>
    </row>
    <row r="97" spans="1:25">
      <c r="A97" s="1" t="s">
        <v>106</v>
      </c>
      <c r="B97">
        <v>120</v>
      </c>
      <c r="C97">
        <v>124</v>
      </c>
      <c r="D97">
        <v>134</v>
      </c>
      <c r="E97">
        <v>144</v>
      </c>
      <c r="F97">
        <v>153</v>
      </c>
      <c r="G97">
        <v>155</v>
      </c>
      <c r="H97">
        <v>168</v>
      </c>
      <c r="I97">
        <v>177</v>
      </c>
      <c r="J97">
        <v>185</v>
      </c>
      <c r="K97">
        <v>182</v>
      </c>
      <c r="L97">
        <v>193</v>
      </c>
    </row>
    <row r="98" spans="1:25">
      <c r="A98" s="1" t="s">
        <v>107</v>
      </c>
      <c r="B98">
        <v>68</v>
      </c>
      <c r="C98">
        <v>67</v>
      </c>
      <c r="D98">
        <v>72</v>
      </c>
      <c r="E98">
        <v>72</v>
      </c>
      <c r="F98">
        <v>75</v>
      </c>
      <c r="G98">
        <v>79</v>
      </c>
      <c r="H98">
        <v>80</v>
      </c>
      <c r="I98">
        <v>88</v>
      </c>
      <c r="J98">
        <v>88</v>
      </c>
      <c r="K98">
        <v>95</v>
      </c>
      <c r="L98">
        <v>94</v>
      </c>
    </row>
    <row r="99" spans="1:25">
      <c r="A99" s="1" t="s">
        <v>108</v>
      </c>
      <c r="B99">
        <v>63</v>
      </c>
      <c r="C99">
        <v>61</v>
      </c>
      <c r="D99">
        <v>60</v>
      </c>
      <c r="E99">
        <v>58</v>
      </c>
      <c r="F99">
        <v>53</v>
      </c>
      <c r="G99">
        <v>63</v>
      </c>
      <c r="H99">
        <v>64</v>
      </c>
      <c r="I99">
        <v>71</v>
      </c>
      <c r="J99">
        <v>71</v>
      </c>
      <c r="K99">
        <v>79</v>
      </c>
      <c r="L99">
        <v>74</v>
      </c>
    </row>
    <row r="100" spans="1:25">
      <c r="A100" s="1" t="s">
        <v>109</v>
      </c>
      <c r="B100">
        <v>16</v>
      </c>
      <c r="C100">
        <v>13</v>
      </c>
      <c r="D100">
        <v>13</v>
      </c>
      <c r="E100">
        <v>12</v>
      </c>
      <c r="F100">
        <v>11</v>
      </c>
      <c r="G100">
        <v>12</v>
      </c>
      <c r="H100">
        <v>9</v>
      </c>
      <c r="I100">
        <v>8</v>
      </c>
      <c r="J100">
        <v>6</v>
      </c>
      <c r="K100">
        <v>6</v>
      </c>
      <c r="L100">
        <v>4</v>
      </c>
    </row>
    <row r="101" spans="1:25">
      <c r="A101" s="1" t="s">
        <v>110</v>
      </c>
      <c r="B101">
        <v>24</v>
      </c>
      <c r="C101">
        <v>25</v>
      </c>
      <c r="D101">
        <v>24</v>
      </c>
      <c r="E101">
        <v>25</v>
      </c>
      <c r="F101">
        <v>23</v>
      </c>
      <c r="G101">
        <v>28</v>
      </c>
      <c r="H101">
        <v>29</v>
      </c>
      <c r="I101">
        <v>30</v>
      </c>
      <c r="J101">
        <v>29</v>
      </c>
      <c r="K101">
        <v>32</v>
      </c>
      <c r="L101">
        <v>36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2</v>
      </c>
      <c r="H102">
        <v>3</v>
      </c>
      <c r="I102">
        <v>4</v>
      </c>
      <c r="J102">
        <v>2</v>
      </c>
      <c r="K102">
        <v>4</v>
      </c>
      <c r="L102">
        <v>4</v>
      </c>
      <c r="M102" t="s">
        <v>6</v>
      </c>
      <c r="N102">
        <f t="shared" ref="N102:N110" si="30">N19</f>
        <v>27552</v>
      </c>
      <c r="O102">
        <f t="shared" ref="O102:O110" si="31">O19</f>
        <v>27626</v>
      </c>
      <c r="P102">
        <f t="shared" ref="P102:P110" si="32">P19</f>
        <v>26426</v>
      </c>
      <c r="Q102">
        <f t="shared" ref="Q102:Q110" si="33">Q19</f>
        <v>25620</v>
      </c>
      <c r="R102">
        <f t="shared" ref="R102:R110" si="34">R19</f>
        <v>25338</v>
      </c>
      <c r="S102">
        <f t="shared" ref="S102:S110" si="35">S19</f>
        <v>24480</v>
      </c>
      <c r="T102">
        <f t="shared" ref="T102:T110" si="36">T19</f>
        <v>23688</v>
      </c>
      <c r="U102">
        <f t="shared" ref="U102:U110" si="37">U19</f>
        <v>23344</v>
      </c>
      <c r="V102">
        <f t="shared" ref="V102:V110" si="38">V19</f>
        <v>22918</v>
      </c>
      <c r="W102">
        <f t="shared" ref="W102:W110" si="39">W19</f>
        <v>23160</v>
      </c>
    </row>
    <row r="103" spans="1:25">
      <c r="A103" s="1" t="s">
        <v>112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8</v>
      </c>
      <c r="N103">
        <f t="shared" si="30"/>
        <v>67594</v>
      </c>
      <c r="O103">
        <f t="shared" si="31"/>
        <v>62414</v>
      </c>
      <c r="P103">
        <f t="shared" si="32"/>
        <v>58356</v>
      </c>
      <c r="Q103">
        <f t="shared" si="33"/>
        <v>56134</v>
      </c>
      <c r="R103">
        <f t="shared" si="34"/>
        <v>54548</v>
      </c>
      <c r="S103">
        <f t="shared" si="35"/>
        <v>51232</v>
      </c>
      <c r="T103">
        <f t="shared" si="36"/>
        <v>49086</v>
      </c>
      <c r="U103">
        <f t="shared" si="37"/>
        <v>48590</v>
      </c>
      <c r="V103">
        <f t="shared" si="38"/>
        <v>47890</v>
      </c>
      <c r="W103">
        <f t="shared" si="39"/>
        <v>47114</v>
      </c>
    </row>
    <row r="104" spans="1:25">
      <c r="A104" s="1" t="s">
        <v>113</v>
      </c>
      <c r="B104">
        <v>15</v>
      </c>
      <c r="C104">
        <v>17</v>
      </c>
      <c r="D104">
        <v>18</v>
      </c>
      <c r="E104">
        <v>16</v>
      </c>
      <c r="F104">
        <v>16</v>
      </c>
      <c r="G104">
        <v>18</v>
      </c>
      <c r="H104">
        <v>19</v>
      </c>
      <c r="I104">
        <v>23</v>
      </c>
      <c r="J104">
        <v>26</v>
      </c>
      <c r="K104">
        <v>26</v>
      </c>
      <c r="L104">
        <v>20</v>
      </c>
      <c r="M104" t="s">
        <v>10</v>
      </c>
      <c r="N104">
        <f t="shared" si="30"/>
        <v>148910</v>
      </c>
      <c r="O104">
        <f t="shared" si="31"/>
        <v>147188</v>
      </c>
      <c r="P104">
        <f t="shared" si="32"/>
        <v>144988</v>
      </c>
      <c r="Q104">
        <f t="shared" si="33"/>
        <v>142140</v>
      </c>
      <c r="R104">
        <f t="shared" si="34"/>
        <v>140986</v>
      </c>
      <c r="S104">
        <f t="shared" si="35"/>
        <v>139054</v>
      </c>
      <c r="T104">
        <f t="shared" si="36"/>
        <v>136048</v>
      </c>
      <c r="U104">
        <f t="shared" si="37"/>
        <v>135118</v>
      </c>
      <c r="V104">
        <f t="shared" si="38"/>
        <v>132854</v>
      </c>
      <c r="W104">
        <f t="shared" si="39"/>
        <v>131446</v>
      </c>
    </row>
    <row r="105" spans="1:25">
      <c r="A105" s="1" t="s">
        <v>114</v>
      </c>
      <c r="B105">
        <v>4</v>
      </c>
      <c r="C105">
        <v>4</v>
      </c>
      <c r="D105">
        <v>3</v>
      </c>
      <c r="E105">
        <v>3</v>
      </c>
      <c r="F105">
        <v>2</v>
      </c>
      <c r="G105">
        <v>3</v>
      </c>
      <c r="H105">
        <v>4</v>
      </c>
      <c r="I105">
        <v>6</v>
      </c>
      <c r="J105">
        <v>8</v>
      </c>
      <c r="K105">
        <v>10</v>
      </c>
      <c r="L105">
        <v>8</v>
      </c>
      <c r="M105" t="s">
        <v>12</v>
      </c>
      <c r="N105">
        <f t="shared" si="30"/>
        <v>2572</v>
      </c>
      <c r="O105">
        <f t="shared" si="31"/>
        <v>2622</v>
      </c>
      <c r="P105">
        <f t="shared" si="32"/>
        <v>2806</v>
      </c>
      <c r="Q105">
        <f t="shared" si="33"/>
        <v>2814</v>
      </c>
      <c r="R105">
        <f t="shared" si="34"/>
        <v>2886</v>
      </c>
      <c r="S105">
        <f t="shared" si="35"/>
        <v>2900</v>
      </c>
      <c r="T105">
        <f t="shared" si="36"/>
        <v>2868</v>
      </c>
      <c r="U105">
        <f t="shared" si="37"/>
        <v>3024</v>
      </c>
      <c r="V105">
        <f t="shared" si="38"/>
        <v>3094</v>
      </c>
      <c r="W105">
        <f t="shared" si="39"/>
        <v>3122</v>
      </c>
    </row>
    <row r="106" spans="1:25">
      <c r="A106" s="1" t="s">
        <v>115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 t="s">
        <v>14</v>
      </c>
      <c r="N106">
        <f t="shared" si="30"/>
        <v>6428</v>
      </c>
      <c r="O106">
        <f t="shared" si="31"/>
        <v>6532</v>
      </c>
      <c r="P106">
        <f t="shared" si="32"/>
        <v>6552</v>
      </c>
      <c r="Q106">
        <f t="shared" si="33"/>
        <v>6768</v>
      </c>
      <c r="R106">
        <f t="shared" si="34"/>
        <v>6778</v>
      </c>
      <c r="S106">
        <f t="shared" si="35"/>
        <v>6892</v>
      </c>
      <c r="T106">
        <f t="shared" si="36"/>
        <v>6806</v>
      </c>
      <c r="U106">
        <f t="shared" si="37"/>
        <v>6946</v>
      </c>
      <c r="V106">
        <f t="shared" si="38"/>
        <v>7256</v>
      </c>
      <c r="W106">
        <f t="shared" si="39"/>
        <v>7362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6428</v>
      </c>
      <c r="O107">
        <f t="shared" si="31"/>
        <v>6794</v>
      </c>
      <c r="P107">
        <f t="shared" si="32"/>
        <v>6976</v>
      </c>
      <c r="Q107">
        <f t="shared" si="33"/>
        <v>7246</v>
      </c>
      <c r="R107">
        <f t="shared" si="34"/>
        <v>7554</v>
      </c>
      <c r="S107">
        <f t="shared" si="35"/>
        <v>7730</v>
      </c>
      <c r="T107">
        <f t="shared" si="36"/>
        <v>8368</v>
      </c>
      <c r="U107">
        <f t="shared" si="37"/>
        <v>9214</v>
      </c>
      <c r="V107">
        <f t="shared" si="38"/>
        <v>9798</v>
      </c>
      <c r="W107">
        <f t="shared" si="39"/>
        <v>10516</v>
      </c>
    </row>
    <row r="108" spans="1:25">
      <c r="A108" s="1" t="s">
        <v>117</v>
      </c>
      <c r="B108">
        <v>62</v>
      </c>
      <c r="C108">
        <v>61</v>
      </c>
      <c r="D108">
        <v>56</v>
      </c>
      <c r="E108">
        <v>54</v>
      </c>
      <c r="F108">
        <v>57</v>
      </c>
      <c r="G108">
        <v>63</v>
      </c>
      <c r="H108">
        <v>69</v>
      </c>
      <c r="I108">
        <v>69</v>
      </c>
      <c r="J108">
        <v>76</v>
      </c>
      <c r="K108">
        <v>72</v>
      </c>
      <c r="L108">
        <v>71</v>
      </c>
      <c r="M108" t="s">
        <v>18</v>
      </c>
      <c r="N108">
        <f t="shared" si="30"/>
        <v>44666</v>
      </c>
      <c r="O108">
        <f t="shared" si="31"/>
        <v>44614</v>
      </c>
      <c r="P108">
        <f t="shared" si="32"/>
        <v>46642</v>
      </c>
      <c r="Q108">
        <f t="shared" si="33"/>
        <v>45578</v>
      </c>
      <c r="R108">
        <f t="shared" si="34"/>
        <v>44312</v>
      </c>
      <c r="S108">
        <f t="shared" si="35"/>
        <v>44488</v>
      </c>
      <c r="T108">
        <f t="shared" si="36"/>
        <v>43056</v>
      </c>
      <c r="U108">
        <f t="shared" si="37"/>
        <v>44314</v>
      </c>
      <c r="V108">
        <f t="shared" si="38"/>
        <v>45432</v>
      </c>
      <c r="W108">
        <f t="shared" si="39"/>
        <v>45992</v>
      </c>
    </row>
    <row r="109" spans="1:25">
      <c r="A109" s="1" t="s">
        <v>118</v>
      </c>
      <c r="B109">
        <v>24</v>
      </c>
      <c r="C109">
        <v>22</v>
      </c>
      <c r="D109">
        <v>20</v>
      </c>
      <c r="E109">
        <v>19</v>
      </c>
      <c r="F109">
        <v>23</v>
      </c>
      <c r="G109">
        <v>25</v>
      </c>
      <c r="H109">
        <v>28</v>
      </c>
      <c r="I109">
        <v>32</v>
      </c>
      <c r="J109">
        <v>30</v>
      </c>
      <c r="K109">
        <v>24</v>
      </c>
      <c r="L109">
        <v>24</v>
      </c>
      <c r="M109" t="s">
        <v>20</v>
      </c>
      <c r="N109">
        <f t="shared" si="30"/>
        <v>18000</v>
      </c>
      <c r="O109">
        <f t="shared" si="31"/>
        <v>18448</v>
      </c>
      <c r="P109">
        <f t="shared" si="32"/>
        <v>18798</v>
      </c>
      <c r="Q109">
        <f t="shared" si="33"/>
        <v>20000</v>
      </c>
      <c r="R109">
        <f t="shared" si="34"/>
        <v>20464</v>
      </c>
      <c r="S109">
        <f t="shared" si="35"/>
        <v>20388</v>
      </c>
      <c r="T109">
        <f t="shared" si="36"/>
        <v>20614</v>
      </c>
      <c r="U109">
        <f t="shared" si="37"/>
        <v>21748</v>
      </c>
      <c r="V109">
        <f t="shared" si="38"/>
        <v>22486</v>
      </c>
      <c r="W109">
        <f t="shared" si="39"/>
        <v>22714</v>
      </c>
    </row>
    <row r="110" spans="1:25">
      <c r="A110" s="1" t="s">
        <v>119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 t="s">
        <v>22</v>
      </c>
      <c r="N110">
        <f t="shared" si="30"/>
        <v>24268</v>
      </c>
      <c r="O110">
        <f t="shared" si="31"/>
        <v>25014</v>
      </c>
      <c r="P110">
        <f t="shared" si="32"/>
        <v>26400</v>
      </c>
      <c r="Q110">
        <f t="shared" si="33"/>
        <v>26718</v>
      </c>
      <c r="R110">
        <f t="shared" si="34"/>
        <v>27122</v>
      </c>
      <c r="S110">
        <f t="shared" si="35"/>
        <v>27142</v>
      </c>
      <c r="T110">
        <f t="shared" si="36"/>
        <v>28412</v>
      </c>
      <c r="U110">
        <f t="shared" si="37"/>
        <v>29940</v>
      </c>
      <c r="V110">
        <f t="shared" si="38"/>
        <v>31000</v>
      </c>
      <c r="W110">
        <f t="shared" si="39"/>
        <v>31812</v>
      </c>
    </row>
    <row r="111" spans="1:25">
      <c r="A111" s="1" t="s">
        <v>120</v>
      </c>
      <c r="B111">
        <v>5</v>
      </c>
      <c r="C111">
        <v>4</v>
      </c>
      <c r="D111">
        <v>3</v>
      </c>
      <c r="E111">
        <v>3</v>
      </c>
      <c r="F111">
        <v>2</v>
      </c>
      <c r="G111">
        <v>2</v>
      </c>
      <c r="H111">
        <v>3</v>
      </c>
      <c r="I111">
        <v>3</v>
      </c>
      <c r="J111">
        <v>4</v>
      </c>
      <c r="K111">
        <v>5</v>
      </c>
      <c r="L111">
        <v>6</v>
      </c>
    </row>
    <row r="112" spans="1:25" ht="38.25">
      <c r="A112" s="1" t="s">
        <v>121</v>
      </c>
      <c r="B112">
        <v>13</v>
      </c>
      <c r="C112">
        <v>15</v>
      </c>
      <c r="D112">
        <v>14</v>
      </c>
      <c r="E112">
        <v>13</v>
      </c>
      <c r="F112">
        <v>14</v>
      </c>
      <c r="G112">
        <v>15</v>
      </c>
      <c r="H112">
        <v>18</v>
      </c>
      <c r="I112">
        <v>15</v>
      </c>
      <c r="J112">
        <v>16</v>
      </c>
      <c r="K112">
        <v>20</v>
      </c>
      <c r="L112">
        <v>19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10</v>
      </c>
      <c r="C113">
        <v>12</v>
      </c>
      <c r="D113">
        <v>11</v>
      </c>
      <c r="E113">
        <v>12</v>
      </c>
      <c r="F113">
        <v>12</v>
      </c>
      <c r="G113">
        <v>13</v>
      </c>
      <c r="H113">
        <v>12</v>
      </c>
      <c r="I113">
        <v>13</v>
      </c>
      <c r="J113">
        <v>14</v>
      </c>
      <c r="K113">
        <v>13</v>
      </c>
      <c r="L113">
        <v>12</v>
      </c>
      <c r="M113" s="37" t="s">
        <v>358</v>
      </c>
      <c r="N113" s="38">
        <f>SUM(N102:N104)</f>
        <v>244056</v>
      </c>
      <c r="O113" s="38">
        <f>SUM(R102:R104)</f>
        <v>220872</v>
      </c>
      <c r="P113" s="38">
        <f>SUM(W102:W104)</f>
        <v>201720</v>
      </c>
      <c r="Q113" s="38">
        <f t="shared" ref="Q113:Q116" si="40">((O113-N113)/(N113))+((P113-O113)/(O113))/2</f>
        <v>-0.13835001898321497</v>
      </c>
      <c r="R113" s="37" t="s">
        <v>358</v>
      </c>
      <c r="S113" s="38">
        <f>(N113*100)/N117</f>
        <v>70.451304493415464</v>
      </c>
      <c r="T113" s="38">
        <f>(O113*100)/O117</f>
        <v>66.933343030655664</v>
      </c>
      <c r="U113" s="38">
        <f>(P113*100)/P117</f>
        <v>62.406028994115793</v>
      </c>
      <c r="V113" s="36"/>
      <c r="W113" s="37" t="s">
        <v>358</v>
      </c>
      <c r="X113" s="38">
        <f t="shared" ref="X113:X115" si="41">(O113-N113)/N113</f>
        <v>-9.4994591405251252E-2</v>
      </c>
      <c r="Y113" s="38">
        <f t="shared" ref="Y113:Y115" si="42">(P113-O113)/O113</f>
        <v>-8.6710855155927413E-2</v>
      </c>
    </row>
    <row r="114" spans="1:25" ht="153">
      <c r="A114" s="1" t="s">
        <v>123</v>
      </c>
      <c r="B114">
        <v>8</v>
      </c>
      <c r="C114">
        <v>6</v>
      </c>
      <c r="D114">
        <v>6</v>
      </c>
      <c r="E114">
        <v>7</v>
      </c>
      <c r="F114">
        <v>6</v>
      </c>
      <c r="G114">
        <v>8</v>
      </c>
      <c r="H114">
        <v>8</v>
      </c>
      <c r="I114">
        <v>6</v>
      </c>
      <c r="J114">
        <v>12</v>
      </c>
      <c r="K114">
        <v>9</v>
      </c>
      <c r="L114">
        <v>9</v>
      </c>
      <c r="M114" s="39" t="s">
        <v>359</v>
      </c>
      <c r="N114" s="38">
        <f>SUM(N105,N107,N110,N109)</f>
        <v>51268</v>
      </c>
      <c r="O114" s="38">
        <f>SUM(R105,R107,R110,R109)</f>
        <v>58026</v>
      </c>
      <c r="P114" s="38">
        <f>SUM(W105,W107,W110,W109)</f>
        <v>68164</v>
      </c>
      <c r="Q114" s="38">
        <f t="shared" si="40"/>
        <v>0.21917450940445077</v>
      </c>
      <c r="R114" s="39" t="s">
        <v>359</v>
      </c>
      <c r="S114" s="38">
        <f>(N114*100)/N117</f>
        <v>14.799461921724621</v>
      </c>
      <c r="T114" s="38">
        <f>(O114*100)/O117</f>
        <v>17.584275791846977</v>
      </c>
      <c r="U114" s="38">
        <f>(P114*100)/P117</f>
        <v>21.087867144333277</v>
      </c>
      <c r="V114" s="36"/>
      <c r="W114" s="39" t="s">
        <v>359</v>
      </c>
      <c r="X114" s="38">
        <f t="shared" si="41"/>
        <v>0.13181711789030195</v>
      </c>
      <c r="Y114" s="38">
        <f t="shared" si="42"/>
        <v>0.17471478302829765</v>
      </c>
    </row>
    <row r="115" spans="1:25" ht="114.75">
      <c r="A115" s="1" t="s">
        <v>124</v>
      </c>
      <c r="B115">
        <v>296</v>
      </c>
      <c r="C115">
        <v>277</v>
      </c>
      <c r="D115">
        <v>265</v>
      </c>
      <c r="E115">
        <v>270</v>
      </c>
      <c r="F115">
        <v>275</v>
      </c>
      <c r="G115">
        <v>290</v>
      </c>
      <c r="H115">
        <v>302</v>
      </c>
      <c r="I115">
        <v>306</v>
      </c>
      <c r="J115">
        <v>295</v>
      </c>
      <c r="K115">
        <v>323</v>
      </c>
      <c r="L115">
        <v>320</v>
      </c>
      <c r="M115" s="40" t="s">
        <v>360</v>
      </c>
      <c r="N115" s="38">
        <f>SUM(N106,N108)</f>
        <v>51094</v>
      </c>
      <c r="O115" s="38">
        <f>SUM(R106,R108)</f>
        <v>51090</v>
      </c>
      <c r="P115" s="38">
        <f>SUM(W106,W108)</f>
        <v>53354</v>
      </c>
      <c r="Q115" s="38">
        <f t="shared" si="40"/>
        <v>2.2078690803451064E-2</v>
      </c>
      <c r="R115" s="40" t="s">
        <v>360</v>
      </c>
      <c r="S115" s="38">
        <f>(N115*100)/N117</f>
        <v>14.749233584859908</v>
      </c>
      <c r="T115" s="38">
        <f>(O115*100)/O117</f>
        <v>15.482381177497363</v>
      </c>
      <c r="U115" s="38">
        <f>(P115*100)/P117</f>
        <v>16.506103861550933</v>
      </c>
      <c r="V115" s="36"/>
      <c r="W115" s="40" t="s">
        <v>360</v>
      </c>
      <c r="X115" s="38">
        <f t="shared" si="41"/>
        <v>-7.8287078717657654E-5</v>
      </c>
      <c r="Y115" s="38">
        <f t="shared" si="42"/>
        <v>4.4313955764337443E-2</v>
      </c>
    </row>
    <row r="116" spans="1:25">
      <c r="A116" s="1" t="s">
        <v>125</v>
      </c>
      <c r="B116">
        <v>13</v>
      </c>
      <c r="C116">
        <v>14</v>
      </c>
      <c r="D116">
        <v>14</v>
      </c>
      <c r="E116">
        <v>13</v>
      </c>
      <c r="F116">
        <v>13</v>
      </c>
      <c r="G116">
        <v>15</v>
      </c>
      <c r="H116">
        <v>15</v>
      </c>
      <c r="I116">
        <v>16</v>
      </c>
      <c r="J116">
        <v>16</v>
      </c>
      <c r="K116">
        <v>17</v>
      </c>
      <c r="L116">
        <v>19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89</v>
      </c>
      <c r="C117">
        <v>81</v>
      </c>
      <c r="D117">
        <v>74</v>
      </c>
      <c r="E117">
        <v>73</v>
      </c>
      <c r="F117">
        <v>78</v>
      </c>
      <c r="G117">
        <v>81</v>
      </c>
      <c r="H117">
        <v>81</v>
      </c>
      <c r="I117">
        <v>86</v>
      </c>
      <c r="J117">
        <v>82</v>
      </c>
      <c r="K117">
        <v>91</v>
      </c>
      <c r="L117">
        <v>91</v>
      </c>
      <c r="M117" s="42" t="s">
        <v>362</v>
      </c>
      <c r="N117" s="36">
        <f>SUM(N113:N115)</f>
        <v>346418</v>
      </c>
      <c r="O117" s="36">
        <f>SUM(O113:O115)</f>
        <v>329988</v>
      </c>
      <c r="P117" s="36">
        <f>SUM(P113:P115)</f>
        <v>323238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102</v>
      </c>
      <c r="C118">
        <v>101</v>
      </c>
      <c r="D118">
        <v>107</v>
      </c>
      <c r="E118">
        <v>108</v>
      </c>
      <c r="F118">
        <v>111</v>
      </c>
      <c r="G118">
        <v>114</v>
      </c>
      <c r="H118">
        <v>119</v>
      </c>
      <c r="I118">
        <v>125</v>
      </c>
      <c r="J118">
        <v>123</v>
      </c>
      <c r="K118">
        <v>137</v>
      </c>
      <c r="L118">
        <v>137</v>
      </c>
    </row>
    <row r="119" spans="1:25">
      <c r="A119" s="1" t="s">
        <v>128</v>
      </c>
      <c r="B119">
        <v>18</v>
      </c>
      <c r="C119">
        <v>13</v>
      </c>
      <c r="D119">
        <v>10</v>
      </c>
      <c r="E119">
        <v>9</v>
      </c>
      <c r="F119">
        <v>9</v>
      </c>
      <c r="G119">
        <v>10</v>
      </c>
      <c r="H119">
        <v>10</v>
      </c>
      <c r="I119">
        <v>12</v>
      </c>
      <c r="J119">
        <v>8</v>
      </c>
      <c r="K119">
        <v>8</v>
      </c>
      <c r="L119">
        <v>8</v>
      </c>
    </row>
    <row r="120" spans="1:25">
      <c r="A120" s="1" t="s">
        <v>129</v>
      </c>
      <c r="B120">
        <v>74</v>
      </c>
      <c r="C120">
        <v>68</v>
      </c>
      <c r="D120">
        <v>60</v>
      </c>
      <c r="E120">
        <v>67</v>
      </c>
      <c r="F120">
        <v>64</v>
      </c>
      <c r="G120">
        <v>70</v>
      </c>
      <c r="H120">
        <v>77</v>
      </c>
      <c r="I120">
        <v>67</v>
      </c>
      <c r="J120">
        <v>66</v>
      </c>
      <c r="K120">
        <v>70</v>
      </c>
      <c r="L120">
        <v>65</v>
      </c>
    </row>
    <row r="121" spans="1:25">
      <c r="A121" s="1" t="s">
        <v>130</v>
      </c>
      <c r="B121">
        <v>119</v>
      </c>
      <c r="C121">
        <v>120</v>
      </c>
      <c r="D121">
        <v>118</v>
      </c>
      <c r="E121">
        <v>120</v>
      </c>
      <c r="F121">
        <v>130</v>
      </c>
      <c r="G121">
        <v>130</v>
      </c>
      <c r="H121">
        <v>133</v>
      </c>
      <c r="I121">
        <v>137</v>
      </c>
      <c r="J121">
        <v>148</v>
      </c>
      <c r="K121">
        <v>151</v>
      </c>
      <c r="L121">
        <v>159</v>
      </c>
    </row>
    <row r="122" spans="1:25">
      <c r="A122" s="1" t="s">
        <v>131</v>
      </c>
      <c r="B122">
        <v>3</v>
      </c>
      <c r="C122">
        <v>4</v>
      </c>
      <c r="D122">
        <v>4</v>
      </c>
      <c r="E122">
        <v>3</v>
      </c>
      <c r="F122">
        <v>5</v>
      </c>
      <c r="G122">
        <v>6</v>
      </c>
      <c r="H122">
        <v>4</v>
      </c>
      <c r="I122">
        <v>3</v>
      </c>
      <c r="J122">
        <v>4</v>
      </c>
      <c r="K122">
        <v>2</v>
      </c>
      <c r="L122">
        <v>5</v>
      </c>
    </row>
    <row r="123" spans="1:25">
      <c r="A123" s="1" t="s">
        <v>132</v>
      </c>
      <c r="B123">
        <v>61</v>
      </c>
      <c r="C123">
        <v>64</v>
      </c>
      <c r="D123">
        <v>64</v>
      </c>
      <c r="E123">
        <v>69</v>
      </c>
      <c r="F123">
        <v>75</v>
      </c>
      <c r="G123">
        <v>76</v>
      </c>
      <c r="H123">
        <v>78</v>
      </c>
      <c r="I123">
        <v>81</v>
      </c>
      <c r="J123">
        <v>87</v>
      </c>
      <c r="K123">
        <v>90</v>
      </c>
      <c r="L123">
        <v>91</v>
      </c>
    </row>
    <row r="124" spans="1:25">
      <c r="A124" s="1" t="s">
        <v>133</v>
      </c>
      <c r="B124">
        <v>55</v>
      </c>
      <c r="C124">
        <v>52</v>
      </c>
      <c r="D124">
        <v>50</v>
      </c>
      <c r="E124">
        <v>48</v>
      </c>
      <c r="F124">
        <v>50</v>
      </c>
      <c r="G124">
        <v>48</v>
      </c>
      <c r="H124">
        <v>51</v>
      </c>
      <c r="I124">
        <v>53</v>
      </c>
      <c r="J124">
        <v>57</v>
      </c>
      <c r="K124">
        <v>59</v>
      </c>
      <c r="L124">
        <v>63</v>
      </c>
    </row>
    <row r="125" spans="1:25">
      <c r="A125" s="1" t="s">
        <v>134</v>
      </c>
      <c r="B125">
        <v>16</v>
      </c>
      <c r="C125">
        <v>19</v>
      </c>
      <c r="D125">
        <v>17</v>
      </c>
      <c r="E125">
        <v>16</v>
      </c>
      <c r="F125">
        <v>15</v>
      </c>
      <c r="G125">
        <v>17</v>
      </c>
      <c r="H125">
        <v>19</v>
      </c>
      <c r="I125">
        <v>17</v>
      </c>
      <c r="J125">
        <v>14</v>
      </c>
      <c r="K125">
        <v>17</v>
      </c>
      <c r="L125">
        <v>15</v>
      </c>
    </row>
    <row r="126" spans="1:25">
      <c r="A126" s="1" t="s">
        <v>135</v>
      </c>
      <c r="B126">
        <v>2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2</v>
      </c>
    </row>
    <row r="127" spans="1:25">
      <c r="A127" s="1" t="s">
        <v>136</v>
      </c>
      <c r="B127">
        <v>2</v>
      </c>
      <c r="C127">
        <v>3</v>
      </c>
      <c r="D127">
        <v>2</v>
      </c>
      <c r="E127">
        <v>2</v>
      </c>
      <c r="F127">
        <v>4</v>
      </c>
      <c r="G127">
        <v>6</v>
      </c>
      <c r="H127">
        <v>7</v>
      </c>
      <c r="I127">
        <v>8</v>
      </c>
      <c r="J127">
        <v>6</v>
      </c>
      <c r="K127">
        <v>5</v>
      </c>
      <c r="L127">
        <v>3</v>
      </c>
    </row>
    <row r="128" spans="1:25">
      <c r="A128" s="1" t="s">
        <v>137</v>
      </c>
      <c r="B128">
        <v>6</v>
      </c>
      <c r="C128">
        <v>5</v>
      </c>
      <c r="D128">
        <v>4</v>
      </c>
      <c r="E128">
        <v>5</v>
      </c>
      <c r="F128">
        <v>4</v>
      </c>
      <c r="G128">
        <v>4</v>
      </c>
      <c r="H128">
        <v>5</v>
      </c>
      <c r="I128">
        <v>3</v>
      </c>
      <c r="J128">
        <v>2</v>
      </c>
      <c r="K128">
        <v>2</v>
      </c>
      <c r="L128">
        <v>2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6</v>
      </c>
      <c r="C130">
        <v>9</v>
      </c>
      <c r="D130">
        <v>9</v>
      </c>
      <c r="E130">
        <v>7</v>
      </c>
      <c r="F130">
        <v>6</v>
      </c>
      <c r="G130">
        <v>6</v>
      </c>
      <c r="H130">
        <v>6</v>
      </c>
      <c r="I130">
        <v>5</v>
      </c>
      <c r="J130">
        <v>5</v>
      </c>
      <c r="K130">
        <v>7</v>
      </c>
      <c r="L130">
        <v>8</v>
      </c>
    </row>
    <row r="131" spans="1:12">
      <c r="A131" s="1" t="s">
        <v>140</v>
      </c>
      <c r="B131">
        <v>663</v>
      </c>
      <c r="C131">
        <v>673</v>
      </c>
      <c r="D131">
        <v>699</v>
      </c>
      <c r="E131">
        <v>733</v>
      </c>
      <c r="F131">
        <v>774</v>
      </c>
      <c r="G131">
        <v>839</v>
      </c>
      <c r="H131">
        <v>884</v>
      </c>
      <c r="I131">
        <v>927</v>
      </c>
      <c r="J131">
        <v>943</v>
      </c>
      <c r="K131">
        <v>990</v>
      </c>
      <c r="L131">
        <v>1033</v>
      </c>
    </row>
    <row r="132" spans="1:12">
      <c r="A132" s="1" t="s">
        <v>141</v>
      </c>
      <c r="B132">
        <v>663</v>
      </c>
      <c r="C132">
        <v>673</v>
      </c>
      <c r="D132">
        <v>699</v>
      </c>
      <c r="E132">
        <v>733</v>
      </c>
      <c r="F132">
        <v>774</v>
      </c>
      <c r="G132">
        <v>839</v>
      </c>
      <c r="H132">
        <v>884</v>
      </c>
      <c r="I132">
        <v>927</v>
      </c>
      <c r="J132">
        <v>943</v>
      </c>
      <c r="K132">
        <v>990</v>
      </c>
      <c r="L132">
        <v>1033</v>
      </c>
    </row>
    <row r="133" spans="1:12">
      <c r="A133" s="1" t="s">
        <v>142</v>
      </c>
      <c r="B133">
        <v>388</v>
      </c>
      <c r="C133">
        <v>389</v>
      </c>
      <c r="D133">
        <v>398</v>
      </c>
      <c r="E133">
        <v>385</v>
      </c>
      <c r="F133">
        <v>382</v>
      </c>
      <c r="G133">
        <v>379</v>
      </c>
      <c r="H133">
        <v>388</v>
      </c>
      <c r="I133">
        <v>383</v>
      </c>
      <c r="J133">
        <v>382</v>
      </c>
      <c r="K133">
        <v>390</v>
      </c>
      <c r="L133">
        <v>404</v>
      </c>
    </row>
    <row r="134" spans="1:12">
      <c r="A134" s="1" t="s">
        <v>143</v>
      </c>
      <c r="B134">
        <v>67</v>
      </c>
      <c r="C134">
        <v>62</v>
      </c>
      <c r="D134">
        <v>65</v>
      </c>
      <c r="E134">
        <v>61</v>
      </c>
      <c r="F134">
        <v>57</v>
      </c>
      <c r="G134">
        <v>63</v>
      </c>
      <c r="H134">
        <v>65</v>
      </c>
      <c r="I134">
        <v>59</v>
      </c>
      <c r="J134">
        <v>68</v>
      </c>
      <c r="K134">
        <v>68</v>
      </c>
      <c r="L134">
        <v>80</v>
      </c>
    </row>
    <row r="135" spans="1:12">
      <c r="A135" s="1" t="s">
        <v>144</v>
      </c>
      <c r="B135">
        <v>6</v>
      </c>
      <c r="C135">
        <v>7</v>
      </c>
      <c r="D135">
        <v>6</v>
      </c>
      <c r="E135">
        <v>7</v>
      </c>
      <c r="F135">
        <v>9</v>
      </c>
      <c r="G135">
        <v>7</v>
      </c>
      <c r="H135">
        <v>7</v>
      </c>
      <c r="I135">
        <v>6</v>
      </c>
      <c r="J135">
        <v>9</v>
      </c>
      <c r="K135">
        <v>8</v>
      </c>
      <c r="L135">
        <v>9</v>
      </c>
    </row>
    <row r="136" spans="1:12">
      <c r="A136" s="1" t="s">
        <v>145</v>
      </c>
      <c r="B136">
        <v>10</v>
      </c>
      <c r="C136">
        <v>8</v>
      </c>
      <c r="D136">
        <v>10</v>
      </c>
      <c r="E136">
        <v>7</v>
      </c>
      <c r="F136">
        <v>7</v>
      </c>
      <c r="G136">
        <v>8</v>
      </c>
      <c r="H136">
        <v>8</v>
      </c>
      <c r="I136">
        <v>8</v>
      </c>
      <c r="J136">
        <v>5</v>
      </c>
      <c r="K136">
        <v>8</v>
      </c>
      <c r="L136">
        <v>8</v>
      </c>
    </row>
    <row r="137" spans="1:12">
      <c r="A137" s="1" t="s">
        <v>146</v>
      </c>
      <c r="B137">
        <v>4</v>
      </c>
      <c r="C137">
        <v>6</v>
      </c>
      <c r="D137">
        <v>6</v>
      </c>
      <c r="E137">
        <v>6</v>
      </c>
      <c r="F137">
        <v>5</v>
      </c>
      <c r="G137">
        <v>5</v>
      </c>
      <c r="H137">
        <v>4</v>
      </c>
      <c r="I137">
        <v>4</v>
      </c>
      <c r="J137">
        <v>6</v>
      </c>
      <c r="K137">
        <v>6</v>
      </c>
      <c r="L137">
        <v>5</v>
      </c>
    </row>
    <row r="138" spans="1:12">
      <c r="A138" s="1" t="s">
        <v>147</v>
      </c>
      <c r="B138">
        <v>256</v>
      </c>
      <c r="C138">
        <v>264</v>
      </c>
      <c r="D138">
        <v>270</v>
      </c>
      <c r="E138">
        <v>259</v>
      </c>
      <c r="F138">
        <v>254</v>
      </c>
      <c r="G138">
        <v>250</v>
      </c>
      <c r="H138">
        <v>250</v>
      </c>
      <c r="I138">
        <v>248</v>
      </c>
      <c r="J138">
        <v>238</v>
      </c>
      <c r="K138">
        <v>248</v>
      </c>
      <c r="L138">
        <v>247</v>
      </c>
    </row>
    <row r="139" spans="1:12">
      <c r="A139" s="1" t="s">
        <v>148</v>
      </c>
      <c r="B139">
        <v>45</v>
      </c>
      <c r="C139">
        <v>42</v>
      </c>
      <c r="D139">
        <v>41</v>
      </c>
      <c r="E139">
        <v>45</v>
      </c>
      <c r="F139">
        <v>50</v>
      </c>
      <c r="G139">
        <v>46</v>
      </c>
      <c r="H139">
        <v>54</v>
      </c>
      <c r="I139">
        <v>58</v>
      </c>
      <c r="J139">
        <v>56</v>
      </c>
      <c r="K139">
        <v>52</v>
      </c>
      <c r="L139">
        <v>55</v>
      </c>
    </row>
    <row r="140" spans="1:12">
      <c r="A140" s="1" t="s">
        <v>149</v>
      </c>
      <c r="B140">
        <v>475</v>
      </c>
      <c r="C140">
        <v>405</v>
      </c>
      <c r="D140">
        <v>370</v>
      </c>
      <c r="E140">
        <v>353</v>
      </c>
      <c r="F140">
        <v>336</v>
      </c>
      <c r="G140">
        <v>337</v>
      </c>
      <c r="H140">
        <v>333</v>
      </c>
      <c r="I140">
        <v>346</v>
      </c>
      <c r="J140">
        <v>392</v>
      </c>
      <c r="K140">
        <v>580</v>
      </c>
      <c r="L140">
        <v>567</v>
      </c>
    </row>
    <row r="141" spans="1:12">
      <c r="A141" s="1" t="s">
        <v>150</v>
      </c>
      <c r="B141">
        <v>440</v>
      </c>
      <c r="C141">
        <v>387</v>
      </c>
      <c r="D141">
        <v>356</v>
      </c>
      <c r="E141">
        <v>340</v>
      </c>
      <c r="F141">
        <v>325</v>
      </c>
      <c r="G141">
        <v>325</v>
      </c>
      <c r="H141">
        <v>322</v>
      </c>
      <c r="I141">
        <v>336</v>
      </c>
      <c r="J141">
        <v>379</v>
      </c>
      <c r="K141">
        <v>569</v>
      </c>
      <c r="L141">
        <v>553</v>
      </c>
    </row>
    <row r="142" spans="1:12">
      <c r="A142" s="1" t="s">
        <v>151</v>
      </c>
      <c r="B142">
        <v>35</v>
      </c>
      <c r="C142">
        <v>18</v>
      </c>
      <c r="D142">
        <v>14</v>
      </c>
      <c r="E142">
        <v>13</v>
      </c>
      <c r="F142">
        <v>11</v>
      </c>
      <c r="G142">
        <v>12</v>
      </c>
      <c r="H142">
        <v>11</v>
      </c>
      <c r="I142">
        <v>10</v>
      </c>
      <c r="J142">
        <v>13</v>
      </c>
      <c r="K142">
        <v>11</v>
      </c>
      <c r="L142">
        <v>14</v>
      </c>
    </row>
    <row r="143" spans="1:12">
      <c r="A143" s="1" t="s">
        <v>152</v>
      </c>
      <c r="B143">
        <v>1268</v>
      </c>
      <c r="C143">
        <v>1154</v>
      </c>
      <c r="D143">
        <v>1059</v>
      </c>
      <c r="E143">
        <v>1093</v>
      </c>
      <c r="F143">
        <v>1125</v>
      </c>
      <c r="G143">
        <v>1122</v>
      </c>
      <c r="H143">
        <v>1224</v>
      </c>
      <c r="I143">
        <v>1187</v>
      </c>
      <c r="J143">
        <v>1152</v>
      </c>
      <c r="K143">
        <v>1139</v>
      </c>
      <c r="L143">
        <v>868</v>
      </c>
    </row>
    <row r="144" spans="1:12">
      <c r="A144" s="1" t="s">
        <v>153</v>
      </c>
      <c r="B144">
        <v>1256</v>
      </c>
      <c r="C144">
        <v>1144</v>
      </c>
      <c r="D144">
        <v>1049</v>
      </c>
      <c r="E144">
        <v>1084</v>
      </c>
      <c r="F144">
        <v>1116</v>
      </c>
      <c r="G144">
        <v>1115</v>
      </c>
      <c r="H144">
        <v>1216</v>
      </c>
      <c r="I144">
        <v>1181</v>
      </c>
      <c r="J144">
        <v>1147</v>
      </c>
      <c r="K144">
        <v>1134</v>
      </c>
      <c r="L144">
        <v>861</v>
      </c>
    </row>
    <row r="145" spans="1:16">
      <c r="A145" s="1" t="s">
        <v>154</v>
      </c>
      <c r="B145">
        <v>5</v>
      </c>
      <c r="C145">
        <v>4</v>
      </c>
      <c r="D145">
        <v>4</v>
      </c>
      <c r="E145">
        <v>4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</row>
    <row r="146" spans="1:16">
      <c r="A146" s="1" t="s">
        <v>155</v>
      </c>
      <c r="B146">
        <v>7</v>
      </c>
      <c r="C146">
        <v>6</v>
      </c>
      <c r="D146">
        <v>6</v>
      </c>
      <c r="E146">
        <v>5</v>
      </c>
      <c r="F146">
        <v>5</v>
      </c>
      <c r="G146">
        <v>4</v>
      </c>
      <c r="H146">
        <v>5</v>
      </c>
      <c r="I146">
        <v>4</v>
      </c>
      <c r="J146">
        <v>3</v>
      </c>
      <c r="K146">
        <v>3</v>
      </c>
      <c r="L146">
        <v>4</v>
      </c>
    </row>
    <row r="147" spans="1:16">
      <c r="A147" s="1" t="s">
        <v>156</v>
      </c>
      <c r="B147">
        <v>115</v>
      </c>
      <c r="C147">
        <v>107</v>
      </c>
      <c r="D147">
        <v>100</v>
      </c>
      <c r="E147">
        <v>99</v>
      </c>
      <c r="F147">
        <v>86</v>
      </c>
      <c r="G147">
        <v>86</v>
      </c>
      <c r="H147">
        <v>85</v>
      </c>
      <c r="I147">
        <v>89</v>
      </c>
      <c r="J147">
        <v>110</v>
      </c>
      <c r="K147">
        <v>25</v>
      </c>
      <c r="L147">
        <v>21</v>
      </c>
    </row>
    <row r="148" spans="1:16">
      <c r="A148" s="1" t="s">
        <v>157</v>
      </c>
      <c r="B148">
        <v>115</v>
      </c>
      <c r="C148">
        <v>107</v>
      </c>
      <c r="D148">
        <v>100</v>
      </c>
      <c r="E148">
        <v>99</v>
      </c>
      <c r="F148">
        <v>86</v>
      </c>
      <c r="G148">
        <v>86</v>
      </c>
      <c r="H148">
        <v>85</v>
      </c>
      <c r="I148">
        <v>89</v>
      </c>
      <c r="J148">
        <v>110</v>
      </c>
      <c r="K148">
        <v>25</v>
      </c>
      <c r="L148">
        <v>21</v>
      </c>
    </row>
    <row r="149" spans="1:16">
      <c r="A149" s="1" t="s">
        <v>158</v>
      </c>
      <c r="B149">
        <v>20</v>
      </c>
      <c r="C149">
        <v>18</v>
      </c>
      <c r="D149">
        <v>15</v>
      </c>
      <c r="E149">
        <v>13</v>
      </c>
      <c r="F149">
        <v>12</v>
      </c>
      <c r="G149">
        <v>13</v>
      </c>
      <c r="H149">
        <v>13</v>
      </c>
      <c r="I149">
        <v>12</v>
      </c>
      <c r="J149">
        <v>12</v>
      </c>
      <c r="K149">
        <v>18</v>
      </c>
      <c r="L149">
        <v>18</v>
      </c>
    </row>
    <row r="150" spans="1:16">
      <c r="A150" s="1" t="s">
        <v>159</v>
      </c>
      <c r="B150">
        <v>20</v>
      </c>
      <c r="C150">
        <v>18</v>
      </c>
      <c r="D150">
        <v>15</v>
      </c>
      <c r="E150">
        <v>13</v>
      </c>
      <c r="F150">
        <v>12</v>
      </c>
      <c r="G150">
        <v>13</v>
      </c>
      <c r="H150">
        <v>13</v>
      </c>
      <c r="I150">
        <v>12</v>
      </c>
      <c r="J150">
        <v>12</v>
      </c>
      <c r="K150">
        <v>18</v>
      </c>
      <c r="L150">
        <v>18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200</v>
      </c>
      <c r="C151">
        <v>201</v>
      </c>
      <c r="D151">
        <v>199</v>
      </c>
      <c r="E151">
        <v>199</v>
      </c>
      <c r="F151">
        <v>201</v>
      </c>
      <c r="G151">
        <v>201</v>
      </c>
      <c r="H151">
        <v>202</v>
      </c>
      <c r="I151">
        <v>197</v>
      </c>
      <c r="J151">
        <v>184</v>
      </c>
      <c r="K151">
        <v>206</v>
      </c>
      <c r="L151">
        <v>184</v>
      </c>
      <c r="M151" s="37" t="s">
        <v>358</v>
      </c>
      <c r="N151" s="38">
        <f t="shared" ref="N151:N153" si="43">(N113-AVERAGE($N113:$P113))/STDEV($N113:$P113)</f>
        <v>1.0301898528335376</v>
      </c>
      <c r="O151" s="38">
        <f t="shared" ref="O151:O153" si="44">(O113-AVERAGE($N113:$P113))/STDEV($N113:$P113)</f>
        <v>-6.3396298635909995E-2</v>
      </c>
      <c r="P151" s="38">
        <f t="shared" ref="P151:P153" si="45">(P113-AVERAGE($N113:$P113))/STDEV($N113:$P113)</f>
        <v>-0.96679355419762758</v>
      </c>
    </row>
    <row r="152" spans="1:16" ht="153">
      <c r="A152" s="1" t="s">
        <v>161</v>
      </c>
      <c r="B152">
        <v>128</v>
      </c>
      <c r="C152">
        <v>126</v>
      </c>
      <c r="D152">
        <v>125</v>
      </c>
      <c r="E152">
        <v>129</v>
      </c>
      <c r="F152">
        <v>128</v>
      </c>
      <c r="G152">
        <v>125</v>
      </c>
      <c r="H152">
        <v>129</v>
      </c>
      <c r="I152">
        <v>123</v>
      </c>
      <c r="J152">
        <v>116</v>
      </c>
      <c r="K152">
        <v>170</v>
      </c>
      <c r="L152">
        <v>147</v>
      </c>
      <c r="M152" s="39" t="s">
        <v>359</v>
      </c>
      <c r="N152" s="38">
        <f t="shared" si="43"/>
        <v>-0.92715408284355971</v>
      </c>
      <c r="O152" s="38">
        <f t="shared" si="44"/>
        <v>-0.13248418026596881</v>
      </c>
      <c r="P152" s="38">
        <f t="shared" si="45"/>
        <v>1.0596382631095294</v>
      </c>
    </row>
    <row r="153" spans="1:16" ht="114.75">
      <c r="A153" s="1" t="s">
        <v>162</v>
      </c>
      <c r="B153">
        <v>38</v>
      </c>
      <c r="C153">
        <v>41</v>
      </c>
      <c r="D153">
        <v>39</v>
      </c>
      <c r="E153">
        <v>36</v>
      </c>
      <c r="F153">
        <v>36</v>
      </c>
      <c r="G153">
        <v>38</v>
      </c>
      <c r="H153">
        <v>35</v>
      </c>
      <c r="I153">
        <v>36</v>
      </c>
      <c r="J153">
        <v>30</v>
      </c>
      <c r="K153">
        <v>23</v>
      </c>
      <c r="L153">
        <v>27</v>
      </c>
      <c r="M153" s="40" t="s">
        <v>360</v>
      </c>
      <c r="N153" s="38">
        <f t="shared" si="43"/>
        <v>-0.575818160885749</v>
      </c>
      <c r="O153" s="38">
        <f t="shared" si="44"/>
        <v>-0.57888102344365189</v>
      </c>
      <c r="P153" s="38">
        <f t="shared" si="45"/>
        <v>1.154699184329401</v>
      </c>
    </row>
    <row r="154" spans="1:16">
      <c r="A154" s="1" t="s">
        <v>163</v>
      </c>
      <c r="B154">
        <v>34</v>
      </c>
      <c r="C154">
        <v>34</v>
      </c>
      <c r="D154">
        <v>35</v>
      </c>
      <c r="E154">
        <v>34</v>
      </c>
      <c r="F154">
        <v>37</v>
      </c>
      <c r="G154">
        <v>38</v>
      </c>
      <c r="H154">
        <v>38</v>
      </c>
      <c r="I154">
        <v>38</v>
      </c>
      <c r="J154">
        <v>38</v>
      </c>
      <c r="K154">
        <v>13</v>
      </c>
      <c r="L154">
        <v>10</v>
      </c>
    </row>
    <row r="155" spans="1:16">
      <c r="A155" s="1" t="s">
        <v>164</v>
      </c>
      <c r="B155">
        <v>13</v>
      </c>
      <c r="C155">
        <v>17</v>
      </c>
      <c r="D155">
        <v>17</v>
      </c>
      <c r="E155">
        <v>15</v>
      </c>
      <c r="F155">
        <v>11</v>
      </c>
      <c r="G155">
        <v>14</v>
      </c>
      <c r="H155">
        <v>19</v>
      </c>
      <c r="I155">
        <v>18</v>
      </c>
      <c r="J155">
        <v>22</v>
      </c>
      <c r="K155">
        <v>35</v>
      </c>
      <c r="L155">
        <v>29</v>
      </c>
    </row>
    <row r="156" spans="1:16">
      <c r="A156" s="1" t="s">
        <v>165</v>
      </c>
      <c r="B156">
        <v>13</v>
      </c>
      <c r="C156">
        <v>17</v>
      </c>
      <c r="D156">
        <v>17</v>
      </c>
      <c r="E156">
        <v>15</v>
      </c>
      <c r="F156">
        <v>11</v>
      </c>
      <c r="G156">
        <v>14</v>
      </c>
      <c r="H156">
        <v>19</v>
      </c>
      <c r="I156">
        <v>18</v>
      </c>
      <c r="J156">
        <v>22</v>
      </c>
      <c r="K156">
        <v>35</v>
      </c>
      <c r="L156">
        <v>29</v>
      </c>
    </row>
    <row r="157" spans="1:16">
      <c r="A157" s="2" t="s">
        <v>166</v>
      </c>
      <c r="B157">
        <v>13342</v>
      </c>
      <c r="C157">
        <v>13558</v>
      </c>
      <c r="D157">
        <v>13954</v>
      </c>
      <c r="E157">
        <v>14203</v>
      </c>
      <c r="F157">
        <v>14248</v>
      </c>
      <c r="G157">
        <v>14837</v>
      </c>
      <c r="H157">
        <v>15714</v>
      </c>
      <c r="I157">
        <v>16157</v>
      </c>
      <c r="J157">
        <v>16644</v>
      </c>
      <c r="K157">
        <v>17802</v>
      </c>
      <c r="L157">
        <v>19574</v>
      </c>
    </row>
    <row r="158" spans="1:16">
      <c r="A158" s="2" t="s">
        <v>167</v>
      </c>
      <c r="B158">
        <v>2246</v>
      </c>
      <c r="C158">
        <v>2274</v>
      </c>
      <c r="D158">
        <v>2433</v>
      </c>
      <c r="E158">
        <v>2591</v>
      </c>
      <c r="F158">
        <v>2769</v>
      </c>
      <c r="G158">
        <v>2903</v>
      </c>
      <c r="H158">
        <v>3035</v>
      </c>
      <c r="I158">
        <v>3149</v>
      </c>
      <c r="J158">
        <v>3201</v>
      </c>
      <c r="K158">
        <v>3338</v>
      </c>
      <c r="L158">
        <v>3408</v>
      </c>
    </row>
    <row r="159" spans="1:16">
      <c r="A159" s="2" t="s">
        <v>168</v>
      </c>
      <c r="B159">
        <v>11096</v>
      </c>
      <c r="C159">
        <v>11284</v>
      </c>
      <c r="D159">
        <v>11521</v>
      </c>
      <c r="E159">
        <v>11612</v>
      </c>
      <c r="F159">
        <v>11479</v>
      </c>
      <c r="G159">
        <v>11934</v>
      </c>
      <c r="H159">
        <v>12679</v>
      </c>
      <c r="I159">
        <v>13008</v>
      </c>
      <c r="J159">
        <v>13443</v>
      </c>
      <c r="K159">
        <v>14464</v>
      </c>
      <c r="L159">
        <v>16166</v>
      </c>
    </row>
    <row r="160" spans="1:16">
      <c r="A160" s="2" t="s">
        <v>169</v>
      </c>
      <c r="B160">
        <v>641</v>
      </c>
      <c r="C160">
        <v>588</v>
      </c>
      <c r="D160">
        <v>582</v>
      </c>
      <c r="E160">
        <v>609</v>
      </c>
      <c r="F160">
        <v>686</v>
      </c>
      <c r="G160">
        <v>752</v>
      </c>
      <c r="H160">
        <v>897</v>
      </c>
      <c r="I160">
        <v>913</v>
      </c>
      <c r="J160">
        <v>892</v>
      </c>
      <c r="K160">
        <v>862</v>
      </c>
      <c r="L160">
        <v>796</v>
      </c>
    </row>
    <row r="161" spans="1:12">
      <c r="A161" s="2" t="s">
        <v>170</v>
      </c>
      <c r="B161">
        <v>90</v>
      </c>
      <c r="C161">
        <v>76</v>
      </c>
      <c r="D161">
        <v>65</v>
      </c>
      <c r="E161">
        <v>60</v>
      </c>
      <c r="F161">
        <v>82</v>
      </c>
      <c r="G161">
        <v>76</v>
      </c>
      <c r="H161">
        <v>69</v>
      </c>
      <c r="I161">
        <v>72</v>
      </c>
      <c r="J161">
        <v>53</v>
      </c>
      <c r="K161">
        <v>87</v>
      </c>
      <c r="L161">
        <v>95</v>
      </c>
    </row>
    <row r="162" spans="1:12">
      <c r="A162" s="2" t="s">
        <v>171</v>
      </c>
      <c r="B162">
        <v>90</v>
      </c>
      <c r="C162">
        <v>52</v>
      </c>
      <c r="D162">
        <v>29</v>
      </c>
      <c r="E162">
        <v>36</v>
      </c>
      <c r="F162">
        <v>32</v>
      </c>
      <c r="G162">
        <v>36</v>
      </c>
      <c r="H162">
        <v>44</v>
      </c>
      <c r="I162">
        <v>48</v>
      </c>
      <c r="J162">
        <v>59</v>
      </c>
      <c r="K162">
        <v>15</v>
      </c>
      <c r="L162">
        <v>14</v>
      </c>
    </row>
    <row r="163" spans="1:12">
      <c r="A163" s="2" t="s">
        <v>172</v>
      </c>
      <c r="B163">
        <v>461</v>
      </c>
      <c r="C163">
        <v>460</v>
      </c>
      <c r="D163">
        <v>488</v>
      </c>
      <c r="E163">
        <v>513</v>
      </c>
      <c r="F163">
        <v>572</v>
      </c>
      <c r="G163">
        <v>640</v>
      </c>
      <c r="H163">
        <v>784</v>
      </c>
      <c r="I163">
        <v>793</v>
      </c>
      <c r="J163">
        <v>780</v>
      </c>
      <c r="K163">
        <v>760</v>
      </c>
      <c r="L163">
        <v>687</v>
      </c>
    </row>
    <row r="164" spans="1:12">
      <c r="A164" s="2" t="s">
        <v>173</v>
      </c>
      <c r="B164">
        <v>9644</v>
      </c>
      <c r="C164">
        <v>9411</v>
      </c>
      <c r="D164">
        <v>9409</v>
      </c>
      <c r="E164">
        <v>9483</v>
      </c>
      <c r="F164">
        <v>9609</v>
      </c>
      <c r="G164">
        <v>10027</v>
      </c>
      <c r="H164">
        <v>10663</v>
      </c>
      <c r="I164">
        <v>10997</v>
      </c>
      <c r="J164">
        <v>11642</v>
      </c>
      <c r="K164">
        <v>12543</v>
      </c>
      <c r="L164">
        <v>13427</v>
      </c>
    </row>
    <row r="165" spans="1:12">
      <c r="A165" s="2" t="s">
        <v>174</v>
      </c>
      <c r="B165">
        <v>677</v>
      </c>
      <c r="C165">
        <v>675</v>
      </c>
      <c r="D165">
        <v>716</v>
      </c>
      <c r="E165">
        <v>729</v>
      </c>
      <c r="F165">
        <v>777</v>
      </c>
      <c r="G165">
        <v>830</v>
      </c>
      <c r="H165">
        <v>881</v>
      </c>
      <c r="I165">
        <v>918</v>
      </c>
      <c r="J165">
        <v>952</v>
      </c>
      <c r="K165">
        <v>928</v>
      </c>
      <c r="L165">
        <v>1010</v>
      </c>
    </row>
    <row r="166" spans="1:12">
      <c r="A166" s="2" t="s">
        <v>175</v>
      </c>
      <c r="B166">
        <v>4194</v>
      </c>
      <c r="C166">
        <v>4152</v>
      </c>
      <c r="D166">
        <v>4220</v>
      </c>
      <c r="E166">
        <v>4305</v>
      </c>
      <c r="F166">
        <v>4328</v>
      </c>
      <c r="G166">
        <v>4472</v>
      </c>
      <c r="H166">
        <v>4655</v>
      </c>
      <c r="I166">
        <v>4775</v>
      </c>
      <c r="J166">
        <v>4957</v>
      </c>
      <c r="K166">
        <v>5131</v>
      </c>
      <c r="L166">
        <v>5314</v>
      </c>
    </row>
    <row r="167" spans="1:12">
      <c r="A167" s="2" t="s">
        <v>176</v>
      </c>
      <c r="B167">
        <v>3957</v>
      </c>
      <c r="C167">
        <v>3898</v>
      </c>
      <c r="D167">
        <v>3848</v>
      </c>
      <c r="E167">
        <v>3826</v>
      </c>
      <c r="F167">
        <v>3876</v>
      </c>
      <c r="G167">
        <v>4088</v>
      </c>
      <c r="H167">
        <v>4438</v>
      </c>
      <c r="I167">
        <v>4578</v>
      </c>
      <c r="J167">
        <v>4983</v>
      </c>
      <c r="K167">
        <v>5910</v>
      </c>
      <c r="L167">
        <v>6475</v>
      </c>
    </row>
    <row r="168" spans="1:12">
      <c r="A168" s="2" t="s">
        <v>177</v>
      </c>
      <c r="B168">
        <v>816</v>
      </c>
      <c r="C168">
        <v>686</v>
      </c>
      <c r="D168">
        <v>625</v>
      </c>
      <c r="E168">
        <v>623</v>
      </c>
      <c r="F168">
        <v>628</v>
      </c>
      <c r="G168">
        <v>637</v>
      </c>
      <c r="H168">
        <v>689</v>
      </c>
      <c r="I168">
        <v>726</v>
      </c>
      <c r="J168">
        <v>750</v>
      </c>
      <c r="K168">
        <v>574</v>
      </c>
      <c r="L168">
        <v>628</v>
      </c>
    </row>
    <row r="169" spans="1:12">
      <c r="A169" s="3" t="s">
        <v>178</v>
      </c>
      <c r="B169">
        <v>4164</v>
      </c>
      <c r="C169">
        <v>4058</v>
      </c>
      <c r="D169">
        <v>4034</v>
      </c>
      <c r="E169">
        <v>3998</v>
      </c>
      <c r="F169">
        <v>3893</v>
      </c>
      <c r="G169">
        <v>3828</v>
      </c>
      <c r="H169">
        <v>3709</v>
      </c>
      <c r="I169">
        <v>3758</v>
      </c>
      <c r="J169">
        <v>3949</v>
      </c>
      <c r="K169">
        <v>3668</v>
      </c>
      <c r="L169">
        <v>3652</v>
      </c>
    </row>
    <row r="170" spans="1:12">
      <c r="A170" s="3" t="s">
        <v>179</v>
      </c>
      <c r="B170">
        <v>869</v>
      </c>
      <c r="C170">
        <v>858</v>
      </c>
      <c r="D170">
        <v>842</v>
      </c>
      <c r="E170">
        <v>829</v>
      </c>
      <c r="F170">
        <v>819</v>
      </c>
      <c r="G170">
        <v>803</v>
      </c>
      <c r="H170">
        <v>783</v>
      </c>
      <c r="I170">
        <v>817</v>
      </c>
      <c r="J170">
        <v>891</v>
      </c>
      <c r="K170">
        <v>841</v>
      </c>
      <c r="L170">
        <v>853</v>
      </c>
    </row>
    <row r="171" spans="1:12">
      <c r="A171" s="3" t="s">
        <v>180</v>
      </c>
      <c r="B171">
        <v>2531</v>
      </c>
      <c r="C171">
        <v>2460</v>
      </c>
      <c r="D171">
        <v>2432</v>
      </c>
      <c r="E171">
        <v>2408</v>
      </c>
      <c r="F171">
        <v>2331</v>
      </c>
      <c r="G171">
        <v>2307</v>
      </c>
      <c r="H171">
        <v>2209</v>
      </c>
      <c r="I171">
        <v>2214</v>
      </c>
      <c r="J171">
        <v>2583</v>
      </c>
      <c r="K171">
        <v>2126</v>
      </c>
      <c r="L171">
        <v>2113</v>
      </c>
    </row>
    <row r="172" spans="1:12">
      <c r="A172" s="3" t="s">
        <v>181</v>
      </c>
      <c r="B172">
        <v>562</v>
      </c>
      <c r="C172">
        <v>553</v>
      </c>
      <c r="D172">
        <v>570</v>
      </c>
      <c r="E172">
        <v>562</v>
      </c>
      <c r="F172">
        <v>536</v>
      </c>
      <c r="G172">
        <v>523</v>
      </c>
      <c r="H172">
        <v>529</v>
      </c>
      <c r="I172">
        <v>526</v>
      </c>
      <c r="J172">
        <v>407</v>
      </c>
      <c r="K172">
        <v>473</v>
      </c>
      <c r="L172">
        <v>465</v>
      </c>
    </row>
    <row r="173" spans="1:12">
      <c r="A173" s="3" t="s">
        <v>182</v>
      </c>
      <c r="B173">
        <v>202</v>
      </c>
      <c r="C173">
        <v>187</v>
      </c>
      <c r="D173">
        <v>190</v>
      </c>
      <c r="E173">
        <v>199</v>
      </c>
      <c r="F173">
        <v>207</v>
      </c>
      <c r="G173">
        <v>195</v>
      </c>
      <c r="H173">
        <v>188</v>
      </c>
      <c r="I173">
        <v>201</v>
      </c>
      <c r="J173">
        <v>68</v>
      </c>
      <c r="K173">
        <v>228</v>
      </c>
      <c r="L173">
        <v>221</v>
      </c>
    </row>
    <row r="174" spans="1:12">
      <c r="A174" s="3" t="s">
        <v>183</v>
      </c>
      <c r="B174">
        <v>9759</v>
      </c>
      <c r="C174">
        <v>9909</v>
      </c>
      <c r="D174">
        <v>10032</v>
      </c>
      <c r="E174">
        <v>10128</v>
      </c>
      <c r="F174">
        <v>10118</v>
      </c>
      <c r="G174">
        <v>10183</v>
      </c>
      <c r="H174">
        <v>10281</v>
      </c>
      <c r="I174">
        <v>10238</v>
      </c>
      <c r="J174">
        <v>10172</v>
      </c>
      <c r="K174">
        <v>10464</v>
      </c>
      <c r="L174">
        <v>10563</v>
      </c>
    </row>
    <row r="175" spans="1:12">
      <c r="A175" s="3" t="s">
        <v>184</v>
      </c>
      <c r="B175">
        <v>2158</v>
      </c>
      <c r="C175">
        <v>2161</v>
      </c>
      <c r="D175">
        <v>2097</v>
      </c>
      <c r="E175">
        <v>2033</v>
      </c>
      <c r="F175">
        <v>2019</v>
      </c>
      <c r="G175">
        <v>2087</v>
      </c>
      <c r="H175">
        <v>2158</v>
      </c>
      <c r="I175">
        <v>2154</v>
      </c>
      <c r="J175">
        <v>2223</v>
      </c>
      <c r="K175">
        <v>2196</v>
      </c>
      <c r="L175">
        <v>2219</v>
      </c>
    </row>
    <row r="176" spans="1:12">
      <c r="A176" s="3" t="s">
        <v>185</v>
      </c>
      <c r="B176">
        <v>1172</v>
      </c>
      <c r="C176">
        <v>1170</v>
      </c>
      <c r="D176">
        <v>1198</v>
      </c>
      <c r="E176">
        <v>1239</v>
      </c>
      <c r="F176">
        <v>1230</v>
      </c>
      <c r="G176">
        <v>1237</v>
      </c>
      <c r="H176">
        <v>1255</v>
      </c>
      <c r="I176">
        <v>1262</v>
      </c>
      <c r="J176">
        <v>1206</v>
      </c>
      <c r="K176">
        <v>1350</v>
      </c>
      <c r="L176">
        <v>1369</v>
      </c>
    </row>
    <row r="177" spans="1:12">
      <c r="A177" s="3" t="s">
        <v>186</v>
      </c>
      <c r="B177">
        <v>2565</v>
      </c>
      <c r="C177">
        <v>2635</v>
      </c>
      <c r="D177">
        <v>2678</v>
      </c>
      <c r="E177">
        <v>2682</v>
      </c>
      <c r="F177">
        <v>2711</v>
      </c>
      <c r="G177">
        <v>2720</v>
      </c>
      <c r="H177">
        <v>2732</v>
      </c>
      <c r="I177">
        <v>2700</v>
      </c>
      <c r="J177">
        <v>2628</v>
      </c>
      <c r="K177">
        <v>2685</v>
      </c>
      <c r="L177">
        <v>2754</v>
      </c>
    </row>
    <row r="178" spans="1:12">
      <c r="A178" s="3" t="s">
        <v>187</v>
      </c>
      <c r="B178">
        <v>1015</v>
      </c>
      <c r="C178">
        <v>1043</v>
      </c>
      <c r="D178">
        <v>1071</v>
      </c>
      <c r="E178">
        <v>1096</v>
      </c>
      <c r="F178">
        <v>1087</v>
      </c>
      <c r="G178">
        <v>1127</v>
      </c>
      <c r="H178">
        <v>1130</v>
      </c>
      <c r="I178">
        <v>1125</v>
      </c>
      <c r="J178">
        <v>1134</v>
      </c>
      <c r="K178">
        <v>1250</v>
      </c>
      <c r="L178">
        <v>1268</v>
      </c>
    </row>
    <row r="179" spans="1:12">
      <c r="A179" s="3" t="s">
        <v>188</v>
      </c>
      <c r="B179">
        <v>131</v>
      </c>
      <c r="C179">
        <v>126</v>
      </c>
      <c r="D179">
        <v>123</v>
      </c>
      <c r="E179">
        <v>126</v>
      </c>
      <c r="F179">
        <v>108</v>
      </c>
      <c r="G179">
        <v>105</v>
      </c>
      <c r="H179">
        <v>112</v>
      </c>
      <c r="I179">
        <v>109</v>
      </c>
      <c r="J179">
        <v>69</v>
      </c>
      <c r="K179">
        <v>97</v>
      </c>
      <c r="L179">
        <v>99</v>
      </c>
    </row>
    <row r="180" spans="1:12">
      <c r="A180" s="3" t="s">
        <v>189</v>
      </c>
      <c r="B180">
        <v>826</v>
      </c>
      <c r="C180">
        <v>892</v>
      </c>
      <c r="D180">
        <v>927</v>
      </c>
      <c r="E180">
        <v>959</v>
      </c>
      <c r="F180">
        <v>975</v>
      </c>
      <c r="G180">
        <v>961</v>
      </c>
      <c r="H180">
        <v>958</v>
      </c>
      <c r="I180">
        <v>946</v>
      </c>
      <c r="J180">
        <v>953</v>
      </c>
      <c r="K180">
        <v>1016</v>
      </c>
      <c r="L180">
        <v>1033</v>
      </c>
    </row>
    <row r="181" spans="1:12">
      <c r="A181" s="3" t="s">
        <v>190</v>
      </c>
      <c r="B181">
        <v>1671</v>
      </c>
      <c r="C181">
        <v>1685</v>
      </c>
      <c r="D181">
        <v>1734</v>
      </c>
      <c r="E181">
        <v>1790</v>
      </c>
      <c r="F181">
        <v>1796</v>
      </c>
      <c r="G181">
        <v>1768</v>
      </c>
      <c r="H181">
        <v>1761</v>
      </c>
      <c r="I181">
        <v>1760</v>
      </c>
      <c r="J181">
        <v>1739</v>
      </c>
      <c r="K181">
        <v>1740</v>
      </c>
      <c r="L181">
        <v>1704</v>
      </c>
    </row>
    <row r="182" spans="1:12">
      <c r="A182" s="3" t="s">
        <v>191</v>
      </c>
      <c r="B182">
        <v>221</v>
      </c>
      <c r="C182">
        <v>197</v>
      </c>
      <c r="D182">
        <v>204</v>
      </c>
      <c r="E182">
        <v>203</v>
      </c>
      <c r="F182">
        <v>192</v>
      </c>
      <c r="G182">
        <v>178</v>
      </c>
      <c r="H182">
        <v>175</v>
      </c>
      <c r="I182">
        <v>182</v>
      </c>
      <c r="J182">
        <v>220</v>
      </c>
      <c r="K182">
        <v>130</v>
      </c>
      <c r="L182">
        <v>117</v>
      </c>
    </row>
    <row r="183" spans="1:12">
      <c r="A183" s="3" t="s">
        <v>192</v>
      </c>
      <c r="B183">
        <v>24136</v>
      </c>
      <c r="C183">
        <v>24873</v>
      </c>
      <c r="D183">
        <v>25263</v>
      </c>
      <c r="E183">
        <v>25896</v>
      </c>
      <c r="F183">
        <v>26118</v>
      </c>
      <c r="G183">
        <v>26778</v>
      </c>
      <c r="H183">
        <v>27178</v>
      </c>
      <c r="I183">
        <v>27449</v>
      </c>
      <c r="J183">
        <v>28233</v>
      </c>
      <c r="K183">
        <v>28828</v>
      </c>
      <c r="L183">
        <v>29396</v>
      </c>
    </row>
    <row r="184" spans="1:12">
      <c r="A184" s="3" t="s">
        <v>193</v>
      </c>
      <c r="B184">
        <v>2291</v>
      </c>
      <c r="C184">
        <v>2413</v>
      </c>
      <c r="D184">
        <v>2462</v>
      </c>
      <c r="E184">
        <v>2497</v>
      </c>
      <c r="F184">
        <v>2510</v>
      </c>
      <c r="G184">
        <v>2560</v>
      </c>
      <c r="H184">
        <v>2630</v>
      </c>
      <c r="I184">
        <v>2700</v>
      </c>
      <c r="J184">
        <v>4613</v>
      </c>
      <c r="K184">
        <v>2898</v>
      </c>
      <c r="L184">
        <v>2996</v>
      </c>
    </row>
    <row r="185" spans="1:12">
      <c r="A185" s="3" t="s">
        <v>194</v>
      </c>
      <c r="B185">
        <v>5732</v>
      </c>
      <c r="C185">
        <v>5952</v>
      </c>
      <c r="D185">
        <v>6059</v>
      </c>
      <c r="E185">
        <v>6221</v>
      </c>
      <c r="F185">
        <v>6322</v>
      </c>
      <c r="G185">
        <v>6448</v>
      </c>
      <c r="H185">
        <v>6427</v>
      </c>
      <c r="I185">
        <v>6462</v>
      </c>
      <c r="J185">
        <v>5696</v>
      </c>
      <c r="K185">
        <v>6866</v>
      </c>
      <c r="L185">
        <v>6948</v>
      </c>
    </row>
    <row r="186" spans="1:12">
      <c r="A186" s="3" t="s">
        <v>195</v>
      </c>
      <c r="B186">
        <v>499</v>
      </c>
      <c r="C186">
        <v>510</v>
      </c>
      <c r="D186">
        <v>521</v>
      </c>
      <c r="E186">
        <v>522</v>
      </c>
      <c r="F186">
        <v>503</v>
      </c>
      <c r="G186">
        <v>513</v>
      </c>
      <c r="H186">
        <v>511</v>
      </c>
      <c r="I186">
        <v>519</v>
      </c>
      <c r="J186">
        <v>501</v>
      </c>
      <c r="K186">
        <v>542</v>
      </c>
      <c r="L186">
        <v>549</v>
      </c>
    </row>
    <row r="187" spans="1:12">
      <c r="A187" s="3" t="s">
        <v>196</v>
      </c>
      <c r="B187">
        <v>532</v>
      </c>
      <c r="C187">
        <v>548</v>
      </c>
      <c r="D187">
        <v>548</v>
      </c>
      <c r="E187">
        <v>553</v>
      </c>
      <c r="F187">
        <v>568</v>
      </c>
      <c r="G187">
        <v>543</v>
      </c>
      <c r="H187">
        <v>517</v>
      </c>
      <c r="I187">
        <v>529</v>
      </c>
      <c r="J187">
        <v>685</v>
      </c>
      <c r="K187">
        <v>575</v>
      </c>
      <c r="L187">
        <v>583</v>
      </c>
    </row>
    <row r="188" spans="1:12">
      <c r="A188" s="3" t="s">
        <v>197</v>
      </c>
      <c r="B188">
        <v>4156</v>
      </c>
      <c r="C188">
        <v>4387</v>
      </c>
      <c r="D188">
        <v>4590</v>
      </c>
      <c r="E188">
        <v>4774</v>
      </c>
      <c r="F188">
        <v>4885</v>
      </c>
      <c r="G188">
        <v>5070</v>
      </c>
      <c r="H188">
        <v>5312</v>
      </c>
      <c r="I188">
        <v>5414</v>
      </c>
      <c r="J188">
        <v>4911</v>
      </c>
      <c r="K188">
        <v>5551</v>
      </c>
      <c r="L188">
        <v>5731</v>
      </c>
    </row>
    <row r="189" spans="1:12">
      <c r="A189" s="3" t="s">
        <v>198</v>
      </c>
      <c r="B189">
        <v>1761</v>
      </c>
      <c r="C189">
        <v>1815</v>
      </c>
      <c r="D189">
        <v>1852</v>
      </c>
      <c r="E189">
        <v>1936</v>
      </c>
      <c r="F189">
        <v>1987</v>
      </c>
      <c r="G189">
        <v>2054</v>
      </c>
      <c r="H189">
        <v>2054</v>
      </c>
      <c r="I189">
        <v>2062</v>
      </c>
      <c r="J189">
        <v>1915</v>
      </c>
      <c r="K189">
        <v>2034</v>
      </c>
      <c r="L189">
        <v>2026</v>
      </c>
    </row>
    <row r="190" spans="1:12">
      <c r="A190" s="3" t="s">
        <v>199</v>
      </c>
      <c r="B190">
        <v>7035</v>
      </c>
      <c r="C190">
        <v>7074</v>
      </c>
      <c r="D190">
        <v>7070</v>
      </c>
      <c r="E190">
        <v>7210</v>
      </c>
      <c r="F190">
        <v>7247</v>
      </c>
      <c r="G190">
        <v>7459</v>
      </c>
      <c r="H190">
        <v>7610</v>
      </c>
      <c r="I190">
        <v>7721</v>
      </c>
      <c r="J190">
        <v>7774</v>
      </c>
      <c r="K190">
        <v>8072</v>
      </c>
      <c r="L190">
        <v>8190</v>
      </c>
    </row>
    <row r="191" spans="1:12">
      <c r="A191" s="3" t="s">
        <v>200</v>
      </c>
      <c r="B191">
        <v>1713</v>
      </c>
      <c r="C191">
        <v>1755</v>
      </c>
      <c r="D191">
        <v>1732</v>
      </c>
      <c r="E191">
        <v>1758</v>
      </c>
      <c r="F191">
        <v>1689</v>
      </c>
      <c r="G191">
        <v>1742</v>
      </c>
      <c r="H191">
        <v>1731</v>
      </c>
      <c r="I191">
        <v>1689</v>
      </c>
      <c r="J191">
        <v>1764</v>
      </c>
      <c r="K191">
        <v>1887</v>
      </c>
      <c r="L191">
        <v>1965</v>
      </c>
    </row>
    <row r="192" spans="1:12">
      <c r="A192" s="3" t="s">
        <v>201</v>
      </c>
      <c r="B192">
        <v>417</v>
      </c>
      <c r="C192">
        <v>419</v>
      </c>
      <c r="D192">
        <v>429</v>
      </c>
      <c r="E192">
        <v>425</v>
      </c>
      <c r="F192">
        <v>407</v>
      </c>
      <c r="G192">
        <v>389</v>
      </c>
      <c r="H192">
        <v>386</v>
      </c>
      <c r="I192">
        <v>353</v>
      </c>
      <c r="J192">
        <v>374</v>
      </c>
      <c r="K192">
        <v>403</v>
      </c>
      <c r="L192">
        <v>408</v>
      </c>
    </row>
    <row r="193" spans="1:12">
      <c r="A193" s="3" t="s">
        <v>202</v>
      </c>
      <c r="B193">
        <v>8447</v>
      </c>
      <c r="C193">
        <v>8612</v>
      </c>
      <c r="D193">
        <v>8771</v>
      </c>
      <c r="E193">
        <v>8902</v>
      </c>
      <c r="F193">
        <v>9004</v>
      </c>
      <c r="G193">
        <v>9383</v>
      </c>
      <c r="H193">
        <v>9659</v>
      </c>
      <c r="I193">
        <v>9879</v>
      </c>
      <c r="J193">
        <v>10365</v>
      </c>
      <c r="K193">
        <v>10685</v>
      </c>
      <c r="L193">
        <v>10908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3" t="s">
        <v>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</row>
    <row r="196" spans="1:12">
      <c r="A196" s="3" t="s">
        <v>205</v>
      </c>
      <c r="B196">
        <v>2021</v>
      </c>
      <c r="C196">
        <v>2044</v>
      </c>
      <c r="D196">
        <v>2013</v>
      </c>
      <c r="E196">
        <v>2017</v>
      </c>
      <c r="F196">
        <v>2036</v>
      </c>
      <c r="G196">
        <v>2078</v>
      </c>
      <c r="H196">
        <v>2085</v>
      </c>
      <c r="I196">
        <v>2090</v>
      </c>
      <c r="J196">
        <v>2130</v>
      </c>
      <c r="K196">
        <v>2140</v>
      </c>
      <c r="L196">
        <v>2091</v>
      </c>
    </row>
    <row r="197" spans="1:12">
      <c r="A197" s="3" t="s">
        <v>206</v>
      </c>
      <c r="B197">
        <v>6425</v>
      </c>
      <c r="C197">
        <v>6568</v>
      </c>
      <c r="D197">
        <v>6757</v>
      </c>
      <c r="E197">
        <v>6884</v>
      </c>
      <c r="F197">
        <v>6966</v>
      </c>
      <c r="G197">
        <v>7302</v>
      </c>
      <c r="H197">
        <v>7572</v>
      </c>
      <c r="I197">
        <v>7786</v>
      </c>
      <c r="J197">
        <v>8230</v>
      </c>
      <c r="K197">
        <v>8543</v>
      </c>
      <c r="L197">
        <v>8813</v>
      </c>
    </row>
    <row r="198" spans="1:12">
      <c r="A198" s="3" t="s">
        <v>207</v>
      </c>
      <c r="B198">
        <v>0</v>
      </c>
      <c r="C198">
        <v>0</v>
      </c>
      <c r="D198">
        <v>1</v>
      </c>
      <c r="E198">
        <v>1</v>
      </c>
      <c r="F198">
        <v>2</v>
      </c>
      <c r="G198">
        <v>3</v>
      </c>
      <c r="H198">
        <v>2</v>
      </c>
      <c r="I198">
        <v>3</v>
      </c>
      <c r="J198">
        <v>4</v>
      </c>
      <c r="K198">
        <v>2</v>
      </c>
      <c r="L198">
        <v>2</v>
      </c>
    </row>
    <row r="199" spans="1:12">
      <c r="A199" s="3" t="s">
        <v>208</v>
      </c>
      <c r="B199">
        <v>5</v>
      </c>
      <c r="C199">
        <v>5</v>
      </c>
      <c r="D199">
        <v>4</v>
      </c>
      <c r="E199">
        <v>5</v>
      </c>
      <c r="F199">
        <v>4</v>
      </c>
      <c r="G199">
        <v>3</v>
      </c>
      <c r="H199">
        <v>5</v>
      </c>
      <c r="I199">
        <v>4</v>
      </c>
      <c r="J199">
        <v>2</v>
      </c>
      <c r="K199">
        <v>4</v>
      </c>
      <c r="L199">
        <v>4</v>
      </c>
    </row>
    <row r="200" spans="1:12">
      <c r="A200" s="3" t="s">
        <v>209</v>
      </c>
      <c r="B200">
        <v>1</v>
      </c>
      <c r="C200">
        <v>0</v>
      </c>
      <c r="D200">
        <v>1</v>
      </c>
      <c r="E200">
        <v>2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>
      <c r="A201" s="3" t="s">
        <v>210</v>
      </c>
      <c r="B201">
        <v>1</v>
      </c>
      <c r="C201">
        <v>2</v>
      </c>
      <c r="D201">
        <v>2</v>
      </c>
      <c r="E201">
        <v>2</v>
      </c>
      <c r="F201">
        <v>3</v>
      </c>
      <c r="G201">
        <v>2</v>
      </c>
      <c r="H201">
        <v>3</v>
      </c>
      <c r="I201">
        <v>2</v>
      </c>
      <c r="J201">
        <v>0</v>
      </c>
      <c r="K201">
        <v>1</v>
      </c>
      <c r="L201">
        <v>1</v>
      </c>
    </row>
    <row r="202" spans="1:12">
      <c r="A202" s="3" t="s">
        <v>211</v>
      </c>
      <c r="B202">
        <v>3</v>
      </c>
      <c r="C202">
        <v>3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2</v>
      </c>
      <c r="J202">
        <v>2</v>
      </c>
      <c r="K202">
        <v>2</v>
      </c>
      <c r="L202">
        <v>2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3</v>
      </c>
      <c r="C204">
        <v>4</v>
      </c>
      <c r="D204">
        <v>2</v>
      </c>
      <c r="E204">
        <v>3</v>
      </c>
      <c r="F204">
        <v>4</v>
      </c>
      <c r="G204">
        <v>5</v>
      </c>
      <c r="H204">
        <v>5</v>
      </c>
      <c r="I204">
        <v>7</v>
      </c>
      <c r="J204">
        <v>6</v>
      </c>
      <c r="K204">
        <v>5</v>
      </c>
      <c r="L204">
        <v>5</v>
      </c>
    </row>
    <row r="205" spans="1:12">
      <c r="A205" s="3" t="s">
        <v>214</v>
      </c>
      <c r="B205">
        <v>2</v>
      </c>
      <c r="C205">
        <v>3</v>
      </c>
      <c r="D205">
        <v>1</v>
      </c>
      <c r="E205">
        <v>2</v>
      </c>
      <c r="F205">
        <v>3</v>
      </c>
      <c r="G205">
        <v>4</v>
      </c>
      <c r="H205">
        <v>4</v>
      </c>
      <c r="I205">
        <v>4</v>
      </c>
      <c r="J205">
        <v>3</v>
      </c>
      <c r="K205">
        <v>2</v>
      </c>
      <c r="L205">
        <v>4</v>
      </c>
    </row>
    <row r="206" spans="1:12">
      <c r="A206" s="3" t="s">
        <v>215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3</v>
      </c>
      <c r="J206">
        <v>3</v>
      </c>
      <c r="K206">
        <v>3</v>
      </c>
      <c r="L206">
        <v>1</v>
      </c>
    </row>
    <row r="207" spans="1:12">
      <c r="A207" s="3" t="s">
        <v>216</v>
      </c>
      <c r="B207">
        <v>641</v>
      </c>
      <c r="C207">
        <v>657</v>
      </c>
      <c r="D207">
        <v>649</v>
      </c>
      <c r="E207">
        <v>673</v>
      </c>
      <c r="F207">
        <v>700</v>
      </c>
      <c r="G207">
        <v>689</v>
      </c>
      <c r="H207">
        <v>720</v>
      </c>
      <c r="I207">
        <v>729</v>
      </c>
      <c r="J207">
        <v>563</v>
      </c>
      <c r="K207">
        <v>777</v>
      </c>
      <c r="L207">
        <v>796</v>
      </c>
    </row>
    <row r="208" spans="1:12">
      <c r="A208" s="3" t="s">
        <v>217</v>
      </c>
      <c r="B208">
        <v>68</v>
      </c>
      <c r="C208">
        <v>68</v>
      </c>
      <c r="D208">
        <v>69</v>
      </c>
      <c r="E208">
        <v>68</v>
      </c>
      <c r="F208">
        <v>70</v>
      </c>
      <c r="G208">
        <v>70</v>
      </c>
      <c r="H208">
        <v>67</v>
      </c>
      <c r="I208">
        <v>71</v>
      </c>
      <c r="J208">
        <v>75</v>
      </c>
      <c r="K208">
        <v>51</v>
      </c>
      <c r="L208">
        <v>55</v>
      </c>
    </row>
    <row r="209" spans="1:12">
      <c r="A209" s="3" t="s">
        <v>218</v>
      </c>
      <c r="B209">
        <v>573</v>
      </c>
      <c r="C209">
        <v>589</v>
      </c>
      <c r="D209">
        <v>580</v>
      </c>
      <c r="E209">
        <v>605</v>
      </c>
      <c r="F209">
        <v>630</v>
      </c>
      <c r="G209">
        <v>619</v>
      </c>
      <c r="H209">
        <v>653</v>
      </c>
      <c r="I209">
        <v>658</v>
      </c>
      <c r="J209">
        <v>488</v>
      </c>
      <c r="K209">
        <v>726</v>
      </c>
      <c r="L209">
        <v>741</v>
      </c>
    </row>
    <row r="210" spans="1:12">
      <c r="A210" s="3" t="s">
        <v>219</v>
      </c>
      <c r="B210">
        <v>269</v>
      </c>
      <c r="C210">
        <v>268</v>
      </c>
      <c r="D210">
        <v>257</v>
      </c>
      <c r="E210">
        <v>244</v>
      </c>
      <c r="F210">
        <v>227</v>
      </c>
      <c r="G210">
        <v>231</v>
      </c>
      <c r="H210">
        <v>236</v>
      </c>
      <c r="I210">
        <v>240</v>
      </c>
      <c r="J210">
        <v>213</v>
      </c>
      <c r="K210">
        <v>196</v>
      </c>
      <c r="L210">
        <v>177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269</v>
      </c>
      <c r="C212">
        <v>268</v>
      </c>
      <c r="D212">
        <v>257</v>
      </c>
      <c r="E212">
        <v>244</v>
      </c>
      <c r="F212">
        <v>227</v>
      </c>
      <c r="G212">
        <v>231</v>
      </c>
      <c r="H212">
        <v>236</v>
      </c>
      <c r="I212">
        <v>240</v>
      </c>
      <c r="J212">
        <v>213</v>
      </c>
      <c r="K212">
        <v>196</v>
      </c>
      <c r="L212">
        <v>177</v>
      </c>
    </row>
    <row r="213" spans="1:12">
      <c r="A213" s="3" t="s">
        <v>222</v>
      </c>
      <c r="B213">
        <v>2031</v>
      </c>
      <c r="C213">
        <v>1866</v>
      </c>
      <c r="D213">
        <v>1756</v>
      </c>
      <c r="E213">
        <v>1767</v>
      </c>
      <c r="F213">
        <v>1771</v>
      </c>
      <c r="G213">
        <v>1841</v>
      </c>
      <c r="H213">
        <v>1845</v>
      </c>
      <c r="I213">
        <v>1821</v>
      </c>
      <c r="J213">
        <v>1764</v>
      </c>
      <c r="K213">
        <v>1753</v>
      </c>
      <c r="L213">
        <v>1683</v>
      </c>
    </row>
    <row r="214" spans="1:12">
      <c r="A214" s="3" t="s">
        <v>223</v>
      </c>
      <c r="B214">
        <v>850</v>
      </c>
      <c r="C214">
        <v>740</v>
      </c>
      <c r="D214">
        <v>687</v>
      </c>
      <c r="E214">
        <v>702</v>
      </c>
      <c r="F214">
        <v>701</v>
      </c>
      <c r="G214">
        <v>732</v>
      </c>
      <c r="H214">
        <v>729</v>
      </c>
      <c r="I214">
        <v>723</v>
      </c>
      <c r="J214">
        <v>656</v>
      </c>
      <c r="K214">
        <v>734</v>
      </c>
      <c r="L214">
        <v>750</v>
      </c>
    </row>
    <row r="215" spans="1:12">
      <c r="A215" s="3" t="s">
        <v>224</v>
      </c>
      <c r="B215">
        <v>1029</v>
      </c>
      <c r="C215">
        <v>978</v>
      </c>
      <c r="D215">
        <v>926</v>
      </c>
      <c r="E215">
        <v>917</v>
      </c>
      <c r="F215">
        <v>914</v>
      </c>
      <c r="G215">
        <v>973</v>
      </c>
      <c r="H215">
        <v>975</v>
      </c>
      <c r="I215">
        <v>953</v>
      </c>
      <c r="J215">
        <v>958</v>
      </c>
      <c r="K215">
        <v>872</v>
      </c>
      <c r="L215">
        <v>786</v>
      </c>
    </row>
    <row r="216" spans="1:12">
      <c r="A216" s="3" t="s">
        <v>225</v>
      </c>
      <c r="B216">
        <v>56</v>
      </c>
      <c r="C216">
        <v>53</v>
      </c>
      <c r="D216">
        <v>53</v>
      </c>
      <c r="E216">
        <v>57</v>
      </c>
      <c r="F216">
        <v>68</v>
      </c>
      <c r="G216">
        <v>65</v>
      </c>
      <c r="H216">
        <v>66</v>
      </c>
      <c r="I216">
        <v>67</v>
      </c>
      <c r="J216">
        <v>71</v>
      </c>
      <c r="K216">
        <v>70</v>
      </c>
      <c r="L216">
        <v>70</v>
      </c>
    </row>
    <row r="217" spans="1:12">
      <c r="A217" s="3" t="s">
        <v>226</v>
      </c>
      <c r="B217">
        <v>96</v>
      </c>
      <c r="C217">
        <v>95</v>
      </c>
      <c r="D217">
        <v>90</v>
      </c>
      <c r="E217">
        <v>91</v>
      </c>
      <c r="F217">
        <v>88</v>
      </c>
      <c r="G217">
        <v>71</v>
      </c>
      <c r="H217">
        <v>75</v>
      </c>
      <c r="I217">
        <v>78</v>
      </c>
      <c r="J217">
        <v>79</v>
      </c>
      <c r="K217">
        <v>77</v>
      </c>
      <c r="L217">
        <v>77</v>
      </c>
    </row>
    <row r="218" spans="1:12">
      <c r="A218" s="3" t="s">
        <v>227</v>
      </c>
      <c r="B218">
        <v>15292</v>
      </c>
      <c r="C218">
        <v>15471</v>
      </c>
      <c r="D218">
        <v>15659</v>
      </c>
      <c r="E218">
        <v>15943</v>
      </c>
      <c r="F218">
        <v>16185</v>
      </c>
      <c r="G218">
        <v>16586</v>
      </c>
      <c r="H218">
        <v>16855</v>
      </c>
      <c r="I218">
        <v>16945</v>
      </c>
      <c r="J218">
        <v>17227</v>
      </c>
      <c r="K218">
        <v>17214</v>
      </c>
      <c r="L218">
        <v>17271</v>
      </c>
    </row>
    <row r="219" spans="1:12">
      <c r="A219" s="3" t="s">
        <v>228</v>
      </c>
      <c r="B219">
        <v>2431</v>
      </c>
      <c r="C219">
        <v>2411</v>
      </c>
      <c r="D219">
        <v>2383</v>
      </c>
      <c r="E219">
        <v>2400</v>
      </c>
      <c r="F219">
        <v>2407</v>
      </c>
      <c r="G219">
        <v>2460</v>
      </c>
      <c r="H219">
        <v>2488</v>
      </c>
      <c r="I219">
        <v>2491</v>
      </c>
      <c r="J219">
        <v>2418</v>
      </c>
      <c r="K219">
        <v>2126</v>
      </c>
      <c r="L219">
        <v>2124</v>
      </c>
    </row>
    <row r="220" spans="1:12">
      <c r="A220" s="3" t="s">
        <v>229</v>
      </c>
      <c r="B220">
        <v>363</v>
      </c>
      <c r="C220">
        <v>358</v>
      </c>
      <c r="D220">
        <v>349</v>
      </c>
      <c r="E220">
        <v>329</v>
      </c>
      <c r="F220">
        <v>331</v>
      </c>
      <c r="G220">
        <v>317</v>
      </c>
      <c r="H220">
        <v>309</v>
      </c>
      <c r="I220">
        <v>301</v>
      </c>
      <c r="J220">
        <v>276</v>
      </c>
      <c r="K220">
        <v>327</v>
      </c>
      <c r="L220">
        <v>317</v>
      </c>
    </row>
    <row r="221" spans="1:12">
      <c r="A221" s="3" t="s">
        <v>230</v>
      </c>
      <c r="B221">
        <v>12498</v>
      </c>
      <c r="C221">
        <v>12702</v>
      </c>
      <c r="D221">
        <v>12927</v>
      </c>
      <c r="E221">
        <v>13214</v>
      </c>
      <c r="F221">
        <v>13447</v>
      </c>
      <c r="G221">
        <v>13809</v>
      </c>
      <c r="H221">
        <v>14058</v>
      </c>
      <c r="I221">
        <v>14153</v>
      </c>
      <c r="J221">
        <v>14533</v>
      </c>
      <c r="K221">
        <v>14761</v>
      </c>
      <c r="L221">
        <v>14830</v>
      </c>
    </row>
    <row r="222" spans="1:12">
      <c r="A222" s="4" t="s">
        <v>231</v>
      </c>
      <c r="B222">
        <v>422</v>
      </c>
      <c r="C222">
        <v>392</v>
      </c>
      <c r="D222">
        <v>382</v>
      </c>
      <c r="E222">
        <v>371</v>
      </c>
      <c r="F222">
        <v>351</v>
      </c>
      <c r="G222">
        <v>360</v>
      </c>
      <c r="H222">
        <v>378</v>
      </c>
      <c r="I222">
        <v>367</v>
      </c>
      <c r="J222">
        <v>364</v>
      </c>
      <c r="K222">
        <v>338</v>
      </c>
      <c r="L222">
        <v>337</v>
      </c>
    </row>
    <row r="223" spans="1:12">
      <c r="A223" s="4" t="s">
        <v>232</v>
      </c>
      <c r="B223">
        <v>265</v>
      </c>
      <c r="C223">
        <v>264</v>
      </c>
      <c r="D223">
        <v>258</v>
      </c>
      <c r="E223">
        <v>256</v>
      </c>
      <c r="F223">
        <v>247</v>
      </c>
      <c r="G223">
        <v>252</v>
      </c>
      <c r="H223">
        <v>269</v>
      </c>
      <c r="I223">
        <v>267</v>
      </c>
      <c r="J223">
        <v>285</v>
      </c>
      <c r="K223">
        <v>279</v>
      </c>
      <c r="L223">
        <v>276</v>
      </c>
    </row>
    <row r="224" spans="1:12">
      <c r="A224" s="4" t="s">
        <v>233</v>
      </c>
      <c r="B224">
        <v>157</v>
      </c>
      <c r="C224">
        <v>128</v>
      </c>
      <c r="D224">
        <v>124</v>
      </c>
      <c r="E224">
        <v>115</v>
      </c>
      <c r="F224">
        <v>104</v>
      </c>
      <c r="G224">
        <v>108</v>
      </c>
      <c r="H224">
        <v>109</v>
      </c>
      <c r="I224">
        <v>100</v>
      </c>
      <c r="J224">
        <v>79</v>
      </c>
      <c r="K224">
        <v>59</v>
      </c>
      <c r="L224">
        <v>61</v>
      </c>
    </row>
    <row r="225" spans="1:12">
      <c r="A225" s="4" t="s">
        <v>234</v>
      </c>
      <c r="B225">
        <v>127</v>
      </c>
      <c r="C225">
        <v>120</v>
      </c>
      <c r="D225">
        <v>129</v>
      </c>
      <c r="E225">
        <v>113</v>
      </c>
      <c r="F225">
        <v>117</v>
      </c>
      <c r="G225">
        <v>114</v>
      </c>
      <c r="H225">
        <v>130</v>
      </c>
      <c r="I225">
        <v>127</v>
      </c>
      <c r="J225">
        <v>137</v>
      </c>
      <c r="K225">
        <v>144</v>
      </c>
      <c r="L225">
        <v>148</v>
      </c>
    </row>
    <row r="226" spans="1:12">
      <c r="A226" s="4" t="s">
        <v>235</v>
      </c>
      <c r="B226">
        <v>123</v>
      </c>
      <c r="C226">
        <v>119</v>
      </c>
      <c r="D226">
        <v>129</v>
      </c>
      <c r="E226">
        <v>113</v>
      </c>
      <c r="F226">
        <v>116</v>
      </c>
      <c r="G226">
        <v>113</v>
      </c>
      <c r="H226">
        <v>130</v>
      </c>
      <c r="I226">
        <v>124</v>
      </c>
      <c r="J226">
        <v>135</v>
      </c>
      <c r="K226">
        <v>139</v>
      </c>
      <c r="L226">
        <v>143</v>
      </c>
    </row>
    <row r="227" spans="1:12">
      <c r="A227" s="4" t="s">
        <v>236</v>
      </c>
      <c r="B227">
        <v>4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3</v>
      </c>
      <c r="J227">
        <v>2</v>
      </c>
      <c r="K227">
        <v>5</v>
      </c>
      <c r="L227">
        <v>5</v>
      </c>
    </row>
    <row r="228" spans="1:12">
      <c r="A228" s="4" t="s">
        <v>237</v>
      </c>
      <c r="B228">
        <v>51</v>
      </c>
      <c r="C228">
        <v>51</v>
      </c>
      <c r="D228">
        <v>55</v>
      </c>
      <c r="E228">
        <v>57</v>
      </c>
      <c r="F228">
        <v>56</v>
      </c>
      <c r="G228">
        <v>60</v>
      </c>
      <c r="H228">
        <v>55</v>
      </c>
      <c r="I228">
        <v>69</v>
      </c>
      <c r="J228">
        <v>75</v>
      </c>
      <c r="K228">
        <v>94</v>
      </c>
      <c r="L228">
        <v>92</v>
      </c>
    </row>
    <row r="229" spans="1:12">
      <c r="A229" s="4" t="s">
        <v>238</v>
      </c>
      <c r="B229">
        <v>39</v>
      </c>
      <c r="C229">
        <v>39</v>
      </c>
      <c r="D229">
        <v>43</v>
      </c>
      <c r="E229">
        <v>46</v>
      </c>
      <c r="F229">
        <v>43</v>
      </c>
      <c r="G229">
        <v>44</v>
      </c>
      <c r="H229">
        <v>38</v>
      </c>
      <c r="I229">
        <v>43</v>
      </c>
      <c r="J229">
        <v>42</v>
      </c>
      <c r="K229">
        <v>49</v>
      </c>
      <c r="L229">
        <v>52</v>
      </c>
    </row>
    <row r="230" spans="1:12">
      <c r="A230" s="4" t="s">
        <v>239</v>
      </c>
      <c r="B230">
        <v>12</v>
      </c>
      <c r="C230">
        <v>12</v>
      </c>
      <c r="D230">
        <v>12</v>
      </c>
      <c r="E230">
        <v>11</v>
      </c>
      <c r="F230">
        <v>13</v>
      </c>
      <c r="G230">
        <v>16</v>
      </c>
      <c r="H230">
        <v>17</v>
      </c>
      <c r="I230">
        <v>26</v>
      </c>
      <c r="J230">
        <v>33</v>
      </c>
      <c r="K230">
        <v>45</v>
      </c>
      <c r="L230">
        <v>40</v>
      </c>
    </row>
    <row r="231" spans="1:12">
      <c r="A231" s="4" t="s">
        <v>240</v>
      </c>
      <c r="B231">
        <v>145</v>
      </c>
      <c r="C231">
        <v>135</v>
      </c>
      <c r="D231">
        <v>131</v>
      </c>
      <c r="E231">
        <v>148</v>
      </c>
      <c r="F231">
        <v>139</v>
      </c>
      <c r="G231">
        <v>114</v>
      </c>
      <c r="H231">
        <v>116</v>
      </c>
      <c r="I231">
        <v>114</v>
      </c>
      <c r="J231">
        <v>118</v>
      </c>
      <c r="K231">
        <v>103</v>
      </c>
      <c r="L231">
        <v>103</v>
      </c>
    </row>
    <row r="232" spans="1:12">
      <c r="A232" s="4" t="s">
        <v>241</v>
      </c>
      <c r="B232">
        <v>28</v>
      </c>
      <c r="C232">
        <v>27</v>
      </c>
      <c r="D232">
        <v>23</v>
      </c>
      <c r="E232">
        <v>31</v>
      </c>
      <c r="F232">
        <v>26</v>
      </c>
      <c r="G232">
        <v>23</v>
      </c>
      <c r="H232">
        <v>27</v>
      </c>
      <c r="I232">
        <v>27</v>
      </c>
      <c r="J232">
        <v>37</v>
      </c>
      <c r="K232">
        <v>47</v>
      </c>
      <c r="L232">
        <v>39</v>
      </c>
    </row>
    <row r="233" spans="1:12">
      <c r="A233" s="4" t="s">
        <v>242</v>
      </c>
      <c r="B233">
        <v>20</v>
      </c>
      <c r="C233">
        <v>18</v>
      </c>
      <c r="D233">
        <v>18</v>
      </c>
      <c r="E233">
        <v>25</v>
      </c>
      <c r="F233">
        <v>29</v>
      </c>
      <c r="G233">
        <v>27</v>
      </c>
      <c r="H233">
        <v>28</v>
      </c>
      <c r="I233">
        <v>24</v>
      </c>
      <c r="J233">
        <v>28</v>
      </c>
      <c r="K233">
        <v>10</v>
      </c>
      <c r="L233">
        <v>12</v>
      </c>
    </row>
    <row r="234" spans="1:12">
      <c r="A234" s="4" t="s">
        <v>243</v>
      </c>
      <c r="B234">
        <v>8</v>
      </c>
      <c r="C234">
        <v>9</v>
      </c>
      <c r="D234">
        <v>10</v>
      </c>
      <c r="E234">
        <v>8</v>
      </c>
      <c r="F234">
        <v>9</v>
      </c>
      <c r="G234">
        <v>4</v>
      </c>
      <c r="H234">
        <v>1</v>
      </c>
      <c r="I234">
        <v>1</v>
      </c>
      <c r="J234">
        <v>1</v>
      </c>
      <c r="K234">
        <v>1</v>
      </c>
      <c r="L234">
        <v>2</v>
      </c>
    </row>
    <row r="235" spans="1:12">
      <c r="A235" s="4" t="s">
        <v>244</v>
      </c>
      <c r="B235">
        <v>89</v>
      </c>
      <c r="C235">
        <v>81</v>
      </c>
      <c r="D235">
        <v>80</v>
      </c>
      <c r="E235">
        <v>84</v>
      </c>
      <c r="F235">
        <v>75</v>
      </c>
      <c r="G235">
        <v>60</v>
      </c>
      <c r="H235">
        <v>60</v>
      </c>
      <c r="I235">
        <v>62</v>
      </c>
      <c r="J235">
        <v>52</v>
      </c>
      <c r="K235">
        <v>45</v>
      </c>
      <c r="L235">
        <v>50</v>
      </c>
    </row>
    <row r="236" spans="1:12">
      <c r="A236" s="4" t="s">
        <v>245</v>
      </c>
      <c r="B236">
        <v>744</v>
      </c>
      <c r="C236">
        <v>716</v>
      </c>
      <c r="D236">
        <v>706</v>
      </c>
      <c r="E236">
        <v>681</v>
      </c>
      <c r="F236">
        <v>631</v>
      </c>
      <c r="G236">
        <v>650</v>
      </c>
      <c r="H236">
        <v>619</v>
      </c>
      <c r="I236">
        <v>592</v>
      </c>
      <c r="J236">
        <v>560</v>
      </c>
      <c r="K236">
        <v>517</v>
      </c>
      <c r="L236">
        <v>491</v>
      </c>
    </row>
    <row r="237" spans="1:12">
      <c r="A237" s="4" t="s">
        <v>246</v>
      </c>
      <c r="B237">
        <v>744</v>
      </c>
      <c r="C237">
        <v>716</v>
      </c>
      <c r="D237">
        <v>706</v>
      </c>
      <c r="E237">
        <v>681</v>
      </c>
      <c r="F237">
        <v>631</v>
      </c>
      <c r="G237">
        <v>650</v>
      </c>
      <c r="H237">
        <v>619</v>
      </c>
      <c r="I237">
        <v>592</v>
      </c>
      <c r="J237">
        <v>560</v>
      </c>
      <c r="K237">
        <v>517</v>
      </c>
      <c r="L237">
        <v>491</v>
      </c>
    </row>
    <row r="238" spans="1:12">
      <c r="A238" s="4" t="s">
        <v>247</v>
      </c>
      <c r="B238">
        <v>161</v>
      </c>
      <c r="C238">
        <v>147</v>
      </c>
      <c r="D238">
        <v>144</v>
      </c>
      <c r="E238">
        <v>142</v>
      </c>
      <c r="F238">
        <v>140</v>
      </c>
      <c r="G238">
        <v>152</v>
      </c>
      <c r="H238">
        <v>145</v>
      </c>
      <c r="I238">
        <v>138</v>
      </c>
      <c r="J238">
        <v>149</v>
      </c>
      <c r="K238">
        <v>115</v>
      </c>
      <c r="L238">
        <v>115</v>
      </c>
    </row>
    <row r="239" spans="1:12">
      <c r="A239" s="4" t="s">
        <v>248</v>
      </c>
      <c r="B239">
        <v>136</v>
      </c>
      <c r="C239">
        <v>135</v>
      </c>
      <c r="D239">
        <v>140</v>
      </c>
      <c r="E239">
        <v>137</v>
      </c>
      <c r="F239">
        <v>135</v>
      </c>
      <c r="G239">
        <v>147</v>
      </c>
      <c r="H239">
        <v>139</v>
      </c>
      <c r="I239">
        <v>131</v>
      </c>
      <c r="J239">
        <v>137</v>
      </c>
      <c r="K239">
        <v>104</v>
      </c>
      <c r="L239">
        <v>104</v>
      </c>
    </row>
    <row r="240" spans="1:12">
      <c r="A240" s="4" t="s">
        <v>249</v>
      </c>
      <c r="B240">
        <v>25</v>
      </c>
      <c r="C240">
        <v>12</v>
      </c>
      <c r="D240">
        <v>4</v>
      </c>
      <c r="E240">
        <v>5</v>
      </c>
      <c r="F240">
        <v>5</v>
      </c>
      <c r="G240">
        <v>5</v>
      </c>
      <c r="H240">
        <v>6</v>
      </c>
      <c r="I240">
        <v>7</v>
      </c>
      <c r="J240">
        <v>12</v>
      </c>
      <c r="K240">
        <v>11</v>
      </c>
      <c r="L240">
        <v>11</v>
      </c>
    </row>
    <row r="241" spans="1:12">
      <c r="A241" s="5" t="s">
        <v>250</v>
      </c>
      <c r="B241">
        <v>82</v>
      </c>
      <c r="C241">
        <v>50</v>
      </c>
      <c r="D241">
        <v>44</v>
      </c>
      <c r="E241">
        <v>46</v>
      </c>
      <c r="F241">
        <v>43</v>
      </c>
      <c r="G241">
        <v>82</v>
      </c>
      <c r="H241">
        <v>66</v>
      </c>
      <c r="I241">
        <v>67</v>
      </c>
      <c r="J241">
        <v>73</v>
      </c>
      <c r="K241">
        <v>76</v>
      </c>
      <c r="L241">
        <v>72</v>
      </c>
    </row>
    <row r="242" spans="1:12">
      <c r="A242" s="5" t="s">
        <v>251</v>
      </c>
      <c r="B242">
        <v>8</v>
      </c>
      <c r="C242">
        <v>8</v>
      </c>
      <c r="D242">
        <v>8</v>
      </c>
      <c r="E242">
        <v>9</v>
      </c>
      <c r="F242">
        <v>10</v>
      </c>
      <c r="G242">
        <v>10</v>
      </c>
      <c r="H242">
        <v>12</v>
      </c>
      <c r="I242">
        <v>14</v>
      </c>
      <c r="J242">
        <v>14</v>
      </c>
      <c r="K242">
        <v>15</v>
      </c>
      <c r="L242">
        <v>18</v>
      </c>
    </row>
    <row r="243" spans="1:12">
      <c r="A243" s="5" t="s">
        <v>252</v>
      </c>
      <c r="B243">
        <v>25</v>
      </c>
      <c r="C243">
        <v>20</v>
      </c>
      <c r="D243">
        <v>19</v>
      </c>
      <c r="E243">
        <v>19</v>
      </c>
      <c r="F243">
        <v>15</v>
      </c>
      <c r="G243">
        <v>55</v>
      </c>
      <c r="H243">
        <v>37</v>
      </c>
      <c r="I243">
        <v>37</v>
      </c>
      <c r="J243">
        <v>42</v>
      </c>
      <c r="K243">
        <v>39</v>
      </c>
      <c r="L243">
        <v>34</v>
      </c>
    </row>
    <row r="244" spans="1:12">
      <c r="A244" s="5" t="s">
        <v>253</v>
      </c>
      <c r="B244">
        <v>4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4</v>
      </c>
      <c r="L244">
        <v>2</v>
      </c>
    </row>
    <row r="245" spans="1:12">
      <c r="A245" s="5" t="s">
        <v>254</v>
      </c>
      <c r="B245">
        <v>45</v>
      </c>
      <c r="C245">
        <v>22</v>
      </c>
      <c r="D245">
        <v>16</v>
      </c>
      <c r="E245">
        <v>17</v>
      </c>
      <c r="F245">
        <v>17</v>
      </c>
      <c r="G245">
        <v>16</v>
      </c>
      <c r="H245">
        <v>16</v>
      </c>
      <c r="I245">
        <v>15</v>
      </c>
      <c r="J245">
        <v>16</v>
      </c>
      <c r="K245">
        <v>18</v>
      </c>
      <c r="L245">
        <v>18</v>
      </c>
    </row>
    <row r="246" spans="1:12">
      <c r="A246" s="5" t="s">
        <v>255</v>
      </c>
      <c r="B246">
        <v>36</v>
      </c>
      <c r="C246">
        <v>35</v>
      </c>
      <c r="D246">
        <v>31</v>
      </c>
      <c r="E246">
        <v>28</v>
      </c>
      <c r="F246">
        <v>28</v>
      </c>
      <c r="G246">
        <v>22</v>
      </c>
      <c r="H246">
        <v>18</v>
      </c>
      <c r="I246">
        <v>21</v>
      </c>
      <c r="J246">
        <v>20</v>
      </c>
      <c r="K246">
        <v>19</v>
      </c>
      <c r="L246">
        <v>17</v>
      </c>
    </row>
    <row r="247" spans="1:12">
      <c r="A247" s="5" t="s">
        <v>256</v>
      </c>
      <c r="B247">
        <v>36</v>
      </c>
      <c r="C247">
        <v>35</v>
      </c>
      <c r="D247">
        <v>31</v>
      </c>
      <c r="E247">
        <v>28</v>
      </c>
      <c r="F247">
        <v>28</v>
      </c>
      <c r="G247">
        <v>22</v>
      </c>
      <c r="H247">
        <v>18</v>
      </c>
      <c r="I247">
        <v>20</v>
      </c>
      <c r="J247">
        <v>19</v>
      </c>
      <c r="K247">
        <v>18</v>
      </c>
      <c r="L247">
        <v>16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3581</v>
      </c>
      <c r="C250">
        <v>3596</v>
      </c>
      <c r="D250">
        <v>3553</v>
      </c>
      <c r="E250">
        <v>3399</v>
      </c>
      <c r="F250">
        <v>3332</v>
      </c>
      <c r="G250">
        <v>3342</v>
      </c>
      <c r="H250">
        <v>3305</v>
      </c>
      <c r="I250">
        <v>3296</v>
      </c>
      <c r="J250">
        <v>3183</v>
      </c>
      <c r="K250">
        <v>3171</v>
      </c>
      <c r="L250">
        <v>3125</v>
      </c>
    </row>
    <row r="251" spans="1:12">
      <c r="A251" s="5" t="s">
        <v>260</v>
      </c>
      <c r="B251">
        <v>149</v>
      </c>
      <c r="C251">
        <v>151</v>
      </c>
      <c r="D251">
        <v>133</v>
      </c>
      <c r="E251">
        <v>133</v>
      </c>
      <c r="F251">
        <v>136</v>
      </c>
      <c r="G251">
        <v>136</v>
      </c>
      <c r="H251">
        <v>137</v>
      </c>
      <c r="I251">
        <v>141</v>
      </c>
      <c r="J251">
        <v>137</v>
      </c>
      <c r="K251">
        <v>127</v>
      </c>
      <c r="L251">
        <v>131</v>
      </c>
    </row>
    <row r="252" spans="1:12">
      <c r="A252" s="5" t="s">
        <v>261</v>
      </c>
      <c r="B252">
        <v>3421</v>
      </c>
      <c r="C252">
        <v>3437</v>
      </c>
      <c r="D252">
        <v>3410</v>
      </c>
      <c r="E252">
        <v>3258</v>
      </c>
      <c r="F252">
        <v>3188</v>
      </c>
      <c r="G252">
        <v>3197</v>
      </c>
      <c r="H252">
        <v>3160</v>
      </c>
      <c r="I252">
        <v>3147</v>
      </c>
      <c r="J252">
        <v>3042</v>
      </c>
      <c r="K252">
        <v>3034</v>
      </c>
      <c r="L252">
        <v>2983</v>
      </c>
    </row>
    <row r="253" spans="1:12">
      <c r="A253" s="5" t="s">
        <v>262</v>
      </c>
      <c r="B253">
        <v>11</v>
      </c>
      <c r="C253">
        <v>8</v>
      </c>
      <c r="D253">
        <v>10</v>
      </c>
      <c r="E253">
        <v>8</v>
      </c>
      <c r="F253">
        <v>8</v>
      </c>
      <c r="G253">
        <v>9</v>
      </c>
      <c r="H253">
        <v>8</v>
      </c>
      <c r="I253">
        <v>8</v>
      </c>
      <c r="J253">
        <v>4</v>
      </c>
      <c r="K253">
        <v>10</v>
      </c>
      <c r="L253">
        <v>11</v>
      </c>
    </row>
    <row r="254" spans="1:12">
      <c r="A254" s="6" t="s">
        <v>263</v>
      </c>
      <c r="B254">
        <v>5562</v>
      </c>
      <c r="C254">
        <v>5258</v>
      </c>
      <c r="D254">
        <v>4899</v>
      </c>
      <c r="E254">
        <v>4607</v>
      </c>
      <c r="F254">
        <v>4184</v>
      </c>
      <c r="G254">
        <v>3865</v>
      </c>
      <c r="H254">
        <v>3777</v>
      </c>
      <c r="I254">
        <v>3623</v>
      </c>
      <c r="J254">
        <v>3488</v>
      </c>
      <c r="K254">
        <v>3397</v>
      </c>
      <c r="L254">
        <v>3214</v>
      </c>
    </row>
    <row r="255" spans="1:12">
      <c r="A255" s="6" t="s">
        <v>264</v>
      </c>
      <c r="B255">
        <v>42</v>
      </c>
      <c r="C255">
        <v>32</v>
      </c>
      <c r="D255">
        <v>21</v>
      </c>
      <c r="E255">
        <v>26</v>
      </c>
      <c r="F255">
        <v>30</v>
      </c>
      <c r="G255">
        <v>31</v>
      </c>
      <c r="H255">
        <v>32</v>
      </c>
      <c r="I255">
        <v>36</v>
      </c>
      <c r="J255">
        <v>29</v>
      </c>
      <c r="K255">
        <v>47</v>
      </c>
      <c r="L255">
        <v>50</v>
      </c>
    </row>
    <row r="256" spans="1:12">
      <c r="A256" s="6" t="s">
        <v>265</v>
      </c>
      <c r="B256">
        <v>4359</v>
      </c>
      <c r="C256">
        <v>4119</v>
      </c>
      <c r="D256">
        <v>3801</v>
      </c>
      <c r="E256">
        <v>3571</v>
      </c>
      <c r="F256">
        <v>3274</v>
      </c>
      <c r="G256">
        <v>2969</v>
      </c>
      <c r="H256">
        <v>2699</v>
      </c>
      <c r="I256">
        <v>2477</v>
      </c>
      <c r="J256">
        <v>2261</v>
      </c>
      <c r="K256">
        <v>2065</v>
      </c>
      <c r="L256">
        <v>1783</v>
      </c>
    </row>
    <row r="257" spans="1:12">
      <c r="A257" s="6" t="s">
        <v>266</v>
      </c>
      <c r="B257">
        <v>1161</v>
      </c>
      <c r="C257">
        <v>1107</v>
      </c>
      <c r="D257">
        <v>1077</v>
      </c>
      <c r="E257">
        <v>1010</v>
      </c>
      <c r="F257">
        <v>880</v>
      </c>
      <c r="G257">
        <v>865</v>
      </c>
      <c r="H257">
        <v>1046</v>
      </c>
      <c r="I257">
        <v>1110</v>
      </c>
      <c r="J257">
        <v>1198</v>
      </c>
      <c r="K257">
        <v>1285</v>
      </c>
      <c r="L257">
        <v>1381</v>
      </c>
    </row>
    <row r="258" spans="1:12">
      <c r="A258" s="7" t="s">
        <v>267</v>
      </c>
      <c r="B258">
        <v>6700</v>
      </c>
      <c r="C258">
        <v>6697</v>
      </c>
      <c r="D258">
        <v>6634</v>
      </c>
      <c r="E258">
        <v>6512</v>
      </c>
      <c r="F258">
        <v>6485</v>
      </c>
      <c r="G258">
        <v>7027</v>
      </c>
      <c r="H258">
        <v>6922</v>
      </c>
      <c r="I258">
        <v>6988</v>
      </c>
      <c r="J258">
        <v>7022</v>
      </c>
      <c r="K258">
        <v>7078</v>
      </c>
      <c r="L258">
        <v>7154</v>
      </c>
    </row>
    <row r="259" spans="1:12">
      <c r="A259" s="7" t="s">
        <v>268</v>
      </c>
      <c r="B259">
        <v>3901</v>
      </c>
      <c r="C259">
        <v>3886</v>
      </c>
      <c r="D259">
        <v>3860</v>
      </c>
      <c r="E259">
        <v>3886</v>
      </c>
      <c r="F259">
        <v>3929</v>
      </c>
      <c r="G259">
        <v>4546</v>
      </c>
      <c r="H259">
        <v>4528</v>
      </c>
      <c r="I259">
        <v>4656</v>
      </c>
      <c r="J259">
        <v>4656</v>
      </c>
      <c r="K259">
        <v>4644</v>
      </c>
      <c r="L259">
        <v>4754</v>
      </c>
    </row>
    <row r="260" spans="1:12">
      <c r="A260" s="7" t="s">
        <v>269</v>
      </c>
      <c r="B260">
        <v>2799</v>
      </c>
      <c r="C260">
        <v>2811</v>
      </c>
      <c r="D260">
        <v>2774</v>
      </c>
      <c r="E260">
        <v>2626</v>
      </c>
      <c r="F260">
        <v>2556</v>
      </c>
      <c r="G260">
        <v>2481</v>
      </c>
      <c r="H260">
        <v>2394</v>
      </c>
      <c r="I260">
        <v>2332</v>
      </c>
      <c r="J260">
        <v>2366</v>
      </c>
      <c r="K260">
        <v>2434</v>
      </c>
      <c r="L260">
        <v>2400</v>
      </c>
    </row>
    <row r="261" spans="1:12">
      <c r="A261" s="7" t="s">
        <v>270</v>
      </c>
      <c r="B261">
        <v>720</v>
      </c>
      <c r="C261">
        <v>613</v>
      </c>
      <c r="D261">
        <v>544</v>
      </c>
      <c r="E261">
        <v>525</v>
      </c>
      <c r="F261">
        <v>471</v>
      </c>
      <c r="G261">
        <v>449</v>
      </c>
      <c r="H261">
        <v>435</v>
      </c>
      <c r="I261">
        <v>424</v>
      </c>
      <c r="J261">
        <v>487</v>
      </c>
      <c r="K261">
        <v>487</v>
      </c>
      <c r="L261">
        <v>458</v>
      </c>
    </row>
    <row r="262" spans="1:12">
      <c r="A262" s="7" t="s">
        <v>271</v>
      </c>
      <c r="B262">
        <v>76</v>
      </c>
      <c r="C262">
        <v>57</v>
      </c>
      <c r="D262">
        <v>58</v>
      </c>
      <c r="E262">
        <v>58</v>
      </c>
      <c r="F262">
        <v>7</v>
      </c>
      <c r="G262">
        <v>18</v>
      </c>
      <c r="H262">
        <v>4</v>
      </c>
      <c r="I262">
        <v>1</v>
      </c>
      <c r="J262">
        <v>1</v>
      </c>
      <c r="K262">
        <v>0</v>
      </c>
      <c r="L262">
        <v>0</v>
      </c>
    </row>
    <row r="263" spans="1:12">
      <c r="A263" s="7" t="s">
        <v>272</v>
      </c>
      <c r="B263">
        <v>644</v>
      </c>
      <c r="C263">
        <v>556</v>
      </c>
      <c r="D263">
        <v>486</v>
      </c>
      <c r="E263">
        <v>467</v>
      </c>
      <c r="F263">
        <v>464</v>
      </c>
      <c r="G263">
        <v>431</v>
      </c>
      <c r="H263">
        <v>431</v>
      </c>
      <c r="I263">
        <v>423</v>
      </c>
      <c r="J263">
        <v>486</v>
      </c>
      <c r="K263">
        <v>487</v>
      </c>
      <c r="L263">
        <v>458</v>
      </c>
    </row>
    <row r="264" spans="1:12">
      <c r="A264" s="7" t="s">
        <v>273</v>
      </c>
      <c r="B264">
        <v>4692</v>
      </c>
      <c r="C264">
        <v>4792</v>
      </c>
      <c r="D264">
        <v>4885</v>
      </c>
      <c r="E264">
        <v>4920</v>
      </c>
      <c r="F264">
        <v>4986</v>
      </c>
      <c r="G264">
        <v>5557</v>
      </c>
      <c r="H264">
        <v>5551</v>
      </c>
      <c r="I264">
        <v>5932</v>
      </c>
      <c r="J264">
        <v>6179</v>
      </c>
      <c r="K264">
        <v>6227</v>
      </c>
      <c r="L264">
        <v>6364</v>
      </c>
    </row>
    <row r="265" spans="1:12">
      <c r="A265" s="7" t="s">
        <v>274</v>
      </c>
      <c r="B265">
        <v>4188</v>
      </c>
      <c r="C265">
        <v>4239</v>
      </c>
      <c r="D265">
        <v>4298</v>
      </c>
      <c r="E265">
        <v>4341</v>
      </c>
      <c r="F265">
        <v>4413</v>
      </c>
      <c r="G265">
        <v>4971</v>
      </c>
      <c r="H265">
        <v>5029</v>
      </c>
      <c r="I265">
        <v>5426</v>
      </c>
      <c r="J265">
        <v>5651</v>
      </c>
      <c r="K265">
        <v>5670</v>
      </c>
      <c r="L265">
        <v>5826</v>
      </c>
    </row>
    <row r="266" spans="1:12">
      <c r="A266" s="7" t="s">
        <v>275</v>
      </c>
      <c r="B266">
        <v>504</v>
      </c>
      <c r="C266">
        <v>553</v>
      </c>
      <c r="D266">
        <v>587</v>
      </c>
      <c r="E266">
        <v>579</v>
      </c>
      <c r="F266">
        <v>573</v>
      </c>
      <c r="G266">
        <v>586</v>
      </c>
      <c r="H266">
        <v>522</v>
      </c>
      <c r="I266">
        <v>506</v>
      </c>
      <c r="J266">
        <v>528</v>
      </c>
      <c r="K266">
        <v>557</v>
      </c>
      <c r="L266">
        <v>538</v>
      </c>
    </row>
    <row r="267" spans="1:12">
      <c r="A267" s="7" t="s">
        <v>276</v>
      </c>
      <c r="B267">
        <v>302</v>
      </c>
      <c r="C267">
        <v>287</v>
      </c>
      <c r="D267">
        <v>257</v>
      </c>
      <c r="E267">
        <v>261</v>
      </c>
      <c r="F267">
        <v>264</v>
      </c>
      <c r="G267">
        <v>258</v>
      </c>
      <c r="H267">
        <v>276</v>
      </c>
      <c r="I267">
        <v>286</v>
      </c>
      <c r="J267">
        <v>755</v>
      </c>
      <c r="K267">
        <v>710</v>
      </c>
      <c r="L267">
        <v>652</v>
      </c>
    </row>
    <row r="268" spans="1:12">
      <c r="A268" s="7" t="s">
        <v>277</v>
      </c>
      <c r="B268">
        <v>211</v>
      </c>
      <c r="C268">
        <v>201</v>
      </c>
      <c r="D268">
        <v>183</v>
      </c>
      <c r="E268">
        <v>187</v>
      </c>
      <c r="F268">
        <v>205</v>
      </c>
      <c r="G268">
        <v>205</v>
      </c>
      <c r="H268">
        <v>219</v>
      </c>
      <c r="I268">
        <v>216</v>
      </c>
      <c r="J268">
        <v>203</v>
      </c>
      <c r="K268">
        <v>158</v>
      </c>
      <c r="L268">
        <v>129</v>
      </c>
    </row>
    <row r="269" spans="1:12">
      <c r="A269" s="7" t="s">
        <v>278</v>
      </c>
      <c r="B269">
        <v>91</v>
      </c>
      <c r="C269">
        <v>86</v>
      </c>
      <c r="D269">
        <v>74</v>
      </c>
      <c r="E269">
        <v>74</v>
      </c>
      <c r="F269">
        <v>59</v>
      </c>
      <c r="G269">
        <v>53</v>
      </c>
      <c r="H269">
        <v>57</v>
      </c>
      <c r="I269">
        <v>70</v>
      </c>
      <c r="J269">
        <v>552</v>
      </c>
      <c r="K269">
        <v>552</v>
      </c>
      <c r="L269">
        <v>523</v>
      </c>
    </row>
    <row r="270" spans="1:12">
      <c r="A270" s="7" t="s">
        <v>279</v>
      </c>
      <c r="B270">
        <v>1115</v>
      </c>
      <c r="C270">
        <v>1122</v>
      </c>
      <c r="D270">
        <v>1129</v>
      </c>
      <c r="E270">
        <v>1056</v>
      </c>
      <c r="F270">
        <v>936</v>
      </c>
      <c r="G270">
        <v>867</v>
      </c>
      <c r="H270">
        <v>812</v>
      </c>
      <c r="I270">
        <v>875</v>
      </c>
      <c r="J270">
        <v>826</v>
      </c>
      <c r="K270">
        <v>800</v>
      </c>
      <c r="L270">
        <v>803</v>
      </c>
    </row>
    <row r="271" spans="1:12">
      <c r="A271" s="7" t="s">
        <v>280</v>
      </c>
      <c r="B271">
        <v>1027</v>
      </c>
      <c r="C271">
        <v>1037</v>
      </c>
      <c r="D271">
        <v>1045</v>
      </c>
      <c r="E271">
        <v>965</v>
      </c>
      <c r="F271">
        <v>841</v>
      </c>
      <c r="G271">
        <v>777</v>
      </c>
      <c r="H271">
        <v>730</v>
      </c>
      <c r="I271">
        <v>791</v>
      </c>
      <c r="J271">
        <v>740</v>
      </c>
      <c r="K271">
        <v>717</v>
      </c>
      <c r="L271">
        <v>723</v>
      </c>
    </row>
    <row r="272" spans="1:12">
      <c r="A272" s="7" t="s">
        <v>281</v>
      </c>
      <c r="B272">
        <v>88</v>
      </c>
      <c r="C272">
        <v>85</v>
      </c>
      <c r="D272">
        <v>84</v>
      </c>
      <c r="E272">
        <v>91</v>
      </c>
      <c r="F272">
        <v>95</v>
      </c>
      <c r="G272">
        <v>90</v>
      </c>
      <c r="H272">
        <v>82</v>
      </c>
      <c r="I272">
        <v>84</v>
      </c>
      <c r="J272">
        <v>86</v>
      </c>
      <c r="K272">
        <v>83</v>
      </c>
      <c r="L272">
        <v>80</v>
      </c>
    </row>
    <row r="273" spans="1:12">
      <c r="A273" s="7" t="s">
        <v>282</v>
      </c>
      <c r="B273">
        <v>1789</v>
      </c>
      <c r="C273">
        <v>1643</v>
      </c>
      <c r="D273">
        <v>1515</v>
      </c>
      <c r="E273">
        <v>1359</v>
      </c>
      <c r="F273">
        <v>1260</v>
      </c>
      <c r="G273">
        <v>1237</v>
      </c>
      <c r="H273">
        <v>1325</v>
      </c>
      <c r="I273">
        <v>1380</v>
      </c>
      <c r="J273">
        <v>1422</v>
      </c>
      <c r="K273">
        <v>1358</v>
      </c>
      <c r="L273">
        <v>1373</v>
      </c>
    </row>
    <row r="274" spans="1:12">
      <c r="A274" s="7" t="s">
        <v>283</v>
      </c>
      <c r="B274">
        <v>68</v>
      </c>
      <c r="C274">
        <v>66</v>
      </c>
      <c r="D274">
        <v>62</v>
      </c>
      <c r="E274">
        <v>48</v>
      </c>
      <c r="F274">
        <v>37</v>
      </c>
      <c r="G274">
        <v>40</v>
      </c>
      <c r="H274">
        <v>47</v>
      </c>
      <c r="I274">
        <v>45</v>
      </c>
      <c r="J274">
        <v>97</v>
      </c>
      <c r="K274">
        <v>30</v>
      </c>
      <c r="L274">
        <v>34</v>
      </c>
    </row>
    <row r="275" spans="1:12">
      <c r="A275" s="7" t="s">
        <v>284</v>
      </c>
      <c r="B275">
        <v>578</v>
      </c>
      <c r="C275">
        <v>537</v>
      </c>
      <c r="D275">
        <v>525</v>
      </c>
      <c r="E275">
        <v>505</v>
      </c>
      <c r="F275">
        <v>478</v>
      </c>
      <c r="G275">
        <v>458</v>
      </c>
      <c r="H275">
        <v>482</v>
      </c>
      <c r="I275">
        <v>491</v>
      </c>
      <c r="J275">
        <v>471</v>
      </c>
      <c r="K275">
        <v>496</v>
      </c>
      <c r="L275">
        <v>504</v>
      </c>
    </row>
    <row r="276" spans="1:12">
      <c r="A276" s="7" t="s">
        <v>285</v>
      </c>
      <c r="B276">
        <v>264</v>
      </c>
      <c r="C276">
        <v>247</v>
      </c>
      <c r="D276">
        <v>227</v>
      </c>
      <c r="E276">
        <v>210</v>
      </c>
      <c r="F276">
        <v>201</v>
      </c>
      <c r="G276">
        <v>209</v>
      </c>
      <c r="H276">
        <v>211</v>
      </c>
      <c r="I276">
        <v>222</v>
      </c>
      <c r="J276">
        <v>225</v>
      </c>
      <c r="K276">
        <v>201</v>
      </c>
      <c r="L276">
        <v>191</v>
      </c>
    </row>
    <row r="277" spans="1:12">
      <c r="A277" s="7" t="s">
        <v>286</v>
      </c>
      <c r="B277">
        <v>879</v>
      </c>
      <c r="C277">
        <v>793</v>
      </c>
      <c r="D277">
        <v>701</v>
      </c>
      <c r="E277">
        <v>596</v>
      </c>
      <c r="F277">
        <v>544</v>
      </c>
      <c r="G277">
        <v>530</v>
      </c>
      <c r="H277">
        <v>585</v>
      </c>
      <c r="I277">
        <v>622</v>
      </c>
      <c r="J277">
        <v>629</v>
      </c>
      <c r="K277">
        <v>631</v>
      </c>
      <c r="L277">
        <v>644</v>
      </c>
    </row>
    <row r="278" spans="1:12">
      <c r="A278" s="7" t="s">
        <v>287</v>
      </c>
      <c r="B278">
        <v>702</v>
      </c>
      <c r="C278">
        <v>688</v>
      </c>
      <c r="D278">
        <v>669</v>
      </c>
      <c r="E278">
        <v>605</v>
      </c>
      <c r="F278">
        <v>598</v>
      </c>
      <c r="G278">
        <v>645</v>
      </c>
      <c r="H278">
        <v>572</v>
      </c>
      <c r="I278">
        <v>570</v>
      </c>
      <c r="J278">
        <v>563</v>
      </c>
      <c r="K278">
        <v>558</v>
      </c>
      <c r="L278">
        <v>566</v>
      </c>
    </row>
    <row r="279" spans="1:12">
      <c r="A279" s="7" t="s">
        <v>288</v>
      </c>
      <c r="B279">
        <v>702</v>
      </c>
      <c r="C279">
        <v>688</v>
      </c>
      <c r="D279">
        <v>669</v>
      </c>
      <c r="E279">
        <v>605</v>
      </c>
      <c r="F279">
        <v>598</v>
      </c>
      <c r="G279">
        <v>645</v>
      </c>
      <c r="H279">
        <v>572</v>
      </c>
      <c r="I279">
        <v>570</v>
      </c>
      <c r="J279">
        <v>563</v>
      </c>
      <c r="K279">
        <v>558</v>
      </c>
      <c r="L279">
        <v>566</v>
      </c>
    </row>
    <row r="280" spans="1:12">
      <c r="A280" s="7" t="s">
        <v>289</v>
      </c>
      <c r="B280">
        <v>869</v>
      </c>
      <c r="C280">
        <v>889</v>
      </c>
      <c r="D280">
        <v>925</v>
      </c>
      <c r="E280">
        <v>918</v>
      </c>
      <c r="F280">
        <v>918</v>
      </c>
      <c r="G280">
        <v>904</v>
      </c>
      <c r="H280">
        <v>954</v>
      </c>
      <c r="I280">
        <v>980</v>
      </c>
      <c r="J280">
        <v>1017</v>
      </c>
      <c r="K280">
        <v>1000</v>
      </c>
      <c r="L280">
        <v>1018</v>
      </c>
    </row>
    <row r="281" spans="1:12">
      <c r="A281" s="7" t="s">
        <v>290</v>
      </c>
      <c r="B281">
        <v>153</v>
      </c>
      <c r="C281">
        <v>142</v>
      </c>
      <c r="D281">
        <v>134</v>
      </c>
      <c r="E281">
        <v>126</v>
      </c>
      <c r="F281">
        <v>118</v>
      </c>
      <c r="G281">
        <v>111</v>
      </c>
      <c r="H281">
        <v>107</v>
      </c>
      <c r="I281">
        <v>105</v>
      </c>
      <c r="J281">
        <v>101</v>
      </c>
      <c r="K281">
        <v>105</v>
      </c>
      <c r="L281">
        <v>98</v>
      </c>
    </row>
    <row r="282" spans="1:12">
      <c r="A282" s="7" t="s">
        <v>291</v>
      </c>
      <c r="B282">
        <v>104</v>
      </c>
      <c r="C282">
        <v>110</v>
      </c>
      <c r="D282">
        <v>120</v>
      </c>
      <c r="E282">
        <v>120</v>
      </c>
      <c r="F282">
        <v>125</v>
      </c>
      <c r="G282">
        <v>121</v>
      </c>
      <c r="H282">
        <v>134</v>
      </c>
      <c r="I282">
        <v>150</v>
      </c>
      <c r="J282">
        <v>174</v>
      </c>
      <c r="K282">
        <v>205</v>
      </c>
      <c r="L282">
        <v>228</v>
      </c>
    </row>
    <row r="283" spans="1:12">
      <c r="A283" s="7" t="s">
        <v>292</v>
      </c>
      <c r="B283">
        <v>606</v>
      </c>
      <c r="C283">
        <v>633</v>
      </c>
      <c r="D283">
        <v>670</v>
      </c>
      <c r="E283">
        <v>670</v>
      </c>
      <c r="F283">
        <v>673</v>
      </c>
      <c r="G283">
        <v>671</v>
      </c>
      <c r="H283">
        <v>712</v>
      </c>
      <c r="I283">
        <v>724</v>
      </c>
      <c r="J283">
        <v>723</v>
      </c>
      <c r="K283">
        <v>689</v>
      </c>
      <c r="L283">
        <v>691</v>
      </c>
    </row>
    <row r="284" spans="1:12">
      <c r="A284" s="7" t="s">
        <v>293</v>
      </c>
      <c r="B284">
        <v>6</v>
      </c>
      <c r="C284">
        <v>4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19</v>
      </c>
      <c r="K284">
        <v>1</v>
      </c>
      <c r="L284">
        <v>1</v>
      </c>
    </row>
    <row r="285" spans="1:12">
      <c r="A285" s="7" t="s">
        <v>294</v>
      </c>
      <c r="B285">
        <v>114</v>
      </c>
      <c r="C285">
        <v>105</v>
      </c>
      <c r="D285">
        <v>109</v>
      </c>
      <c r="E285">
        <v>113</v>
      </c>
      <c r="F285">
        <v>105</v>
      </c>
      <c r="G285">
        <v>108</v>
      </c>
      <c r="H285">
        <v>120</v>
      </c>
      <c r="I285">
        <v>123</v>
      </c>
      <c r="J285">
        <v>100</v>
      </c>
      <c r="K285">
        <v>93</v>
      </c>
      <c r="L285">
        <v>99</v>
      </c>
    </row>
    <row r="286" spans="1:12">
      <c r="A286" s="7" t="s">
        <v>295</v>
      </c>
      <c r="B286">
        <v>57</v>
      </c>
      <c r="C286">
        <v>50</v>
      </c>
      <c r="D286">
        <v>54</v>
      </c>
      <c r="E286">
        <v>57</v>
      </c>
      <c r="F286">
        <v>53</v>
      </c>
      <c r="G286">
        <v>60</v>
      </c>
      <c r="H286">
        <v>60</v>
      </c>
      <c r="I286">
        <v>58</v>
      </c>
      <c r="J286">
        <v>50</v>
      </c>
      <c r="K286">
        <v>51</v>
      </c>
      <c r="L286">
        <v>53</v>
      </c>
    </row>
    <row r="287" spans="1:12">
      <c r="A287" s="7" t="s">
        <v>296</v>
      </c>
      <c r="B287">
        <v>15</v>
      </c>
      <c r="C287">
        <v>22</v>
      </c>
      <c r="D287">
        <v>21</v>
      </c>
      <c r="E287">
        <v>25</v>
      </c>
      <c r="F287">
        <v>22</v>
      </c>
      <c r="G287">
        <v>17</v>
      </c>
      <c r="H287">
        <v>29</v>
      </c>
      <c r="I287">
        <v>33</v>
      </c>
      <c r="J287">
        <v>19</v>
      </c>
      <c r="K287">
        <v>12</v>
      </c>
      <c r="L287">
        <v>11</v>
      </c>
    </row>
    <row r="288" spans="1:12">
      <c r="A288" s="7" t="s">
        <v>297</v>
      </c>
      <c r="B288">
        <v>42</v>
      </c>
      <c r="C288">
        <v>33</v>
      </c>
      <c r="D288">
        <v>34</v>
      </c>
      <c r="E288">
        <v>31</v>
      </c>
      <c r="F288">
        <v>30</v>
      </c>
      <c r="G288">
        <v>31</v>
      </c>
      <c r="H288">
        <v>31</v>
      </c>
      <c r="I288">
        <v>32</v>
      </c>
      <c r="J288">
        <v>31</v>
      </c>
      <c r="K288">
        <v>30</v>
      </c>
      <c r="L288">
        <v>35</v>
      </c>
    </row>
    <row r="289" spans="1:12">
      <c r="A289" s="7" t="s">
        <v>298</v>
      </c>
      <c r="B289">
        <v>528</v>
      </c>
      <c r="C289">
        <v>502</v>
      </c>
      <c r="D289">
        <v>501</v>
      </c>
      <c r="E289">
        <v>486</v>
      </c>
      <c r="F289">
        <v>461</v>
      </c>
      <c r="G289">
        <v>454</v>
      </c>
      <c r="H289">
        <v>455</v>
      </c>
      <c r="I289">
        <v>445</v>
      </c>
      <c r="J289">
        <v>459</v>
      </c>
      <c r="K289">
        <v>442</v>
      </c>
      <c r="L289">
        <v>414</v>
      </c>
    </row>
    <row r="290" spans="1:12">
      <c r="A290" s="7" t="s">
        <v>299</v>
      </c>
      <c r="B290">
        <v>382</v>
      </c>
      <c r="C290">
        <v>378</v>
      </c>
      <c r="D290">
        <v>382</v>
      </c>
      <c r="E290">
        <v>376</v>
      </c>
      <c r="F290">
        <v>364</v>
      </c>
      <c r="G290">
        <v>360</v>
      </c>
      <c r="H290">
        <v>367</v>
      </c>
      <c r="I290">
        <v>363</v>
      </c>
      <c r="J290">
        <v>369</v>
      </c>
      <c r="K290">
        <v>366</v>
      </c>
      <c r="L290">
        <v>338</v>
      </c>
    </row>
    <row r="291" spans="1:12">
      <c r="A291" s="7" t="s">
        <v>300</v>
      </c>
      <c r="B291">
        <v>146</v>
      </c>
      <c r="C291">
        <v>124</v>
      </c>
      <c r="D291">
        <v>119</v>
      </c>
      <c r="E291">
        <v>110</v>
      </c>
      <c r="F291">
        <v>97</v>
      </c>
      <c r="G291">
        <v>94</v>
      </c>
      <c r="H291">
        <v>88</v>
      </c>
      <c r="I291">
        <v>82</v>
      </c>
      <c r="J291">
        <v>90</v>
      </c>
      <c r="K291">
        <v>76</v>
      </c>
      <c r="L291">
        <v>76</v>
      </c>
    </row>
    <row r="292" spans="1:12">
      <c r="A292" s="7" t="s">
        <v>301</v>
      </c>
      <c r="B292">
        <v>130</v>
      </c>
      <c r="C292">
        <v>129</v>
      </c>
      <c r="D292">
        <v>127</v>
      </c>
      <c r="E292">
        <v>120</v>
      </c>
      <c r="F292">
        <v>109</v>
      </c>
      <c r="G292">
        <v>106</v>
      </c>
      <c r="H292">
        <v>115</v>
      </c>
      <c r="I292">
        <v>114</v>
      </c>
      <c r="J292">
        <v>106</v>
      </c>
      <c r="K292">
        <v>102</v>
      </c>
      <c r="L292">
        <v>101</v>
      </c>
    </row>
    <row r="293" spans="1:12">
      <c r="A293" s="7" t="s">
        <v>302</v>
      </c>
      <c r="B293">
        <v>59</v>
      </c>
      <c r="C293">
        <v>63</v>
      </c>
      <c r="D293">
        <v>67</v>
      </c>
      <c r="E293">
        <v>63</v>
      </c>
      <c r="F293">
        <v>59</v>
      </c>
      <c r="G293">
        <v>58</v>
      </c>
      <c r="H293">
        <v>61</v>
      </c>
      <c r="I293">
        <v>63</v>
      </c>
      <c r="J293">
        <v>53</v>
      </c>
      <c r="K293">
        <v>52</v>
      </c>
      <c r="L293">
        <v>53</v>
      </c>
    </row>
    <row r="294" spans="1:12">
      <c r="A294" s="7" t="s">
        <v>303</v>
      </c>
      <c r="B294">
        <v>14</v>
      </c>
      <c r="C294">
        <v>11</v>
      </c>
      <c r="D294">
        <v>9</v>
      </c>
      <c r="E294">
        <v>4</v>
      </c>
      <c r="F294">
        <v>3</v>
      </c>
      <c r="G294">
        <v>3</v>
      </c>
      <c r="H294">
        <v>2</v>
      </c>
      <c r="I294">
        <v>4</v>
      </c>
      <c r="J294">
        <v>3</v>
      </c>
      <c r="K294">
        <v>4</v>
      </c>
      <c r="L294">
        <v>3</v>
      </c>
    </row>
    <row r="295" spans="1:12">
      <c r="A295" s="7" t="s">
        <v>304</v>
      </c>
      <c r="B295">
        <v>57</v>
      </c>
      <c r="C295">
        <v>55</v>
      </c>
      <c r="D295">
        <v>51</v>
      </c>
      <c r="E295">
        <v>53</v>
      </c>
      <c r="F295">
        <v>47</v>
      </c>
      <c r="G295">
        <v>45</v>
      </c>
      <c r="H295">
        <v>52</v>
      </c>
      <c r="I295">
        <v>47</v>
      </c>
      <c r="J295">
        <v>50</v>
      </c>
      <c r="K295">
        <v>46</v>
      </c>
      <c r="L295">
        <v>45</v>
      </c>
    </row>
    <row r="296" spans="1:12">
      <c r="A296" s="7" t="s">
        <v>305</v>
      </c>
      <c r="B296">
        <v>2232</v>
      </c>
      <c r="C296">
        <v>2130</v>
      </c>
      <c r="D296">
        <v>2061</v>
      </c>
      <c r="E296">
        <v>2043</v>
      </c>
      <c r="F296">
        <v>2008</v>
      </c>
      <c r="G296">
        <v>2010</v>
      </c>
      <c r="H296">
        <v>2019</v>
      </c>
      <c r="I296">
        <v>2023</v>
      </c>
      <c r="J296">
        <v>2116</v>
      </c>
      <c r="K296">
        <v>1374</v>
      </c>
      <c r="L296">
        <v>1342</v>
      </c>
    </row>
    <row r="297" spans="1:12">
      <c r="A297" s="7" t="s">
        <v>306</v>
      </c>
      <c r="B297">
        <v>57</v>
      </c>
      <c r="C297">
        <v>33</v>
      </c>
      <c r="D297">
        <v>22</v>
      </c>
      <c r="E297">
        <v>17</v>
      </c>
      <c r="F297">
        <v>17</v>
      </c>
      <c r="G297">
        <v>19</v>
      </c>
      <c r="H297">
        <v>16</v>
      </c>
      <c r="I297">
        <v>13</v>
      </c>
      <c r="J297">
        <v>22</v>
      </c>
      <c r="K297">
        <v>20</v>
      </c>
      <c r="L297">
        <v>21</v>
      </c>
    </row>
    <row r="298" spans="1:12">
      <c r="A298" s="7" t="s">
        <v>307</v>
      </c>
      <c r="B298">
        <v>1555</v>
      </c>
      <c r="C298">
        <v>1552</v>
      </c>
      <c r="D298">
        <v>1535</v>
      </c>
      <c r="E298">
        <v>1516</v>
      </c>
      <c r="F298">
        <v>1464</v>
      </c>
      <c r="G298">
        <v>1449</v>
      </c>
      <c r="H298">
        <v>1441</v>
      </c>
      <c r="I298">
        <v>1401</v>
      </c>
      <c r="J298">
        <v>1387</v>
      </c>
      <c r="K298">
        <v>1343</v>
      </c>
      <c r="L298">
        <v>1310</v>
      </c>
    </row>
    <row r="299" spans="1:12">
      <c r="A299" s="7" t="s">
        <v>308</v>
      </c>
      <c r="B299">
        <v>620</v>
      </c>
      <c r="C299">
        <v>545</v>
      </c>
      <c r="D299">
        <v>504</v>
      </c>
      <c r="E299">
        <v>510</v>
      </c>
      <c r="F299">
        <v>527</v>
      </c>
      <c r="G299">
        <v>542</v>
      </c>
      <c r="H299">
        <v>562</v>
      </c>
      <c r="I299">
        <v>609</v>
      </c>
      <c r="J299">
        <v>707</v>
      </c>
      <c r="K299">
        <v>11</v>
      </c>
      <c r="L299">
        <v>11</v>
      </c>
    </row>
    <row r="300" spans="1:12">
      <c r="A300" s="7" t="s">
        <v>309</v>
      </c>
      <c r="B300">
        <v>3191</v>
      </c>
      <c r="C300">
        <v>3399</v>
      </c>
      <c r="D300">
        <v>3360</v>
      </c>
      <c r="E300">
        <v>3239</v>
      </c>
      <c r="F300">
        <v>2927</v>
      </c>
      <c r="G300">
        <v>2622</v>
      </c>
      <c r="H300">
        <v>2600</v>
      </c>
      <c r="I300">
        <v>2649</v>
      </c>
      <c r="J300">
        <v>2269</v>
      </c>
      <c r="K300">
        <v>2078</v>
      </c>
      <c r="L300">
        <v>1989</v>
      </c>
    </row>
    <row r="301" spans="1:12">
      <c r="A301" s="7" t="s">
        <v>310</v>
      </c>
      <c r="B301">
        <v>385</v>
      </c>
      <c r="C301">
        <v>411</v>
      </c>
      <c r="D301">
        <v>390</v>
      </c>
      <c r="E301">
        <v>384</v>
      </c>
      <c r="F301">
        <v>374</v>
      </c>
      <c r="G301">
        <v>343</v>
      </c>
      <c r="H301">
        <v>375</v>
      </c>
      <c r="I301">
        <v>427</v>
      </c>
      <c r="J301">
        <v>428</v>
      </c>
      <c r="K301">
        <v>458</v>
      </c>
      <c r="L301">
        <v>468</v>
      </c>
    </row>
    <row r="302" spans="1:12">
      <c r="A302" s="7" t="s">
        <v>311</v>
      </c>
      <c r="B302">
        <v>27</v>
      </c>
      <c r="C302">
        <v>18</v>
      </c>
      <c r="D302">
        <v>17</v>
      </c>
      <c r="E302">
        <v>13</v>
      </c>
      <c r="F302">
        <v>13</v>
      </c>
      <c r="G302">
        <v>13</v>
      </c>
      <c r="H302">
        <v>8</v>
      </c>
      <c r="I302">
        <v>10</v>
      </c>
      <c r="J302">
        <v>4</v>
      </c>
      <c r="K302">
        <v>9</v>
      </c>
      <c r="L302">
        <v>10</v>
      </c>
    </row>
    <row r="303" spans="1:12">
      <c r="A303" s="7" t="s">
        <v>312</v>
      </c>
      <c r="B303">
        <v>204</v>
      </c>
      <c r="C303">
        <v>202</v>
      </c>
      <c r="D303">
        <v>186</v>
      </c>
      <c r="E303">
        <v>197</v>
      </c>
      <c r="F303">
        <v>176</v>
      </c>
      <c r="G303">
        <v>175</v>
      </c>
      <c r="H303">
        <v>166</v>
      </c>
      <c r="I303">
        <v>169</v>
      </c>
      <c r="J303">
        <v>171</v>
      </c>
      <c r="K303">
        <v>160</v>
      </c>
      <c r="L303">
        <v>150</v>
      </c>
    </row>
    <row r="304" spans="1:12">
      <c r="A304" s="7" t="s">
        <v>313</v>
      </c>
      <c r="B304">
        <v>2575</v>
      </c>
      <c r="C304">
        <v>2768</v>
      </c>
      <c r="D304">
        <v>2767</v>
      </c>
      <c r="E304">
        <v>2645</v>
      </c>
      <c r="F304">
        <v>2364</v>
      </c>
      <c r="G304">
        <v>2091</v>
      </c>
      <c r="H304">
        <v>2051</v>
      </c>
      <c r="I304">
        <v>2043</v>
      </c>
      <c r="J304">
        <v>1666</v>
      </c>
      <c r="K304">
        <v>1451</v>
      </c>
      <c r="L304">
        <v>1361</v>
      </c>
    </row>
    <row r="305" spans="1:12">
      <c r="A305" s="8" t="s">
        <v>314</v>
      </c>
      <c r="B305">
        <v>4886</v>
      </c>
      <c r="C305">
        <v>4873</v>
      </c>
      <c r="D305">
        <v>4866</v>
      </c>
      <c r="E305">
        <v>4589</v>
      </c>
      <c r="F305">
        <v>4291</v>
      </c>
      <c r="G305">
        <v>4054</v>
      </c>
      <c r="H305">
        <v>4142</v>
      </c>
      <c r="I305">
        <v>3963</v>
      </c>
      <c r="J305">
        <v>3855</v>
      </c>
      <c r="K305">
        <v>3708</v>
      </c>
      <c r="L305">
        <v>3501</v>
      </c>
    </row>
    <row r="306" spans="1:12">
      <c r="A306" s="8" t="s">
        <v>315</v>
      </c>
      <c r="B306">
        <v>233</v>
      </c>
      <c r="C306">
        <v>285</v>
      </c>
      <c r="D306">
        <v>311</v>
      </c>
      <c r="E306">
        <v>304</v>
      </c>
      <c r="F306">
        <v>302</v>
      </c>
      <c r="G306">
        <v>293</v>
      </c>
      <c r="H306">
        <v>302</v>
      </c>
      <c r="I306">
        <v>306</v>
      </c>
      <c r="J306">
        <v>298</v>
      </c>
      <c r="K306">
        <v>264</v>
      </c>
      <c r="L306">
        <v>255</v>
      </c>
    </row>
    <row r="307" spans="1:12">
      <c r="A307" s="8" t="s">
        <v>316</v>
      </c>
      <c r="B307">
        <v>163</v>
      </c>
      <c r="C307">
        <v>149</v>
      </c>
      <c r="D307">
        <v>125</v>
      </c>
      <c r="E307">
        <v>123</v>
      </c>
      <c r="F307">
        <v>100</v>
      </c>
      <c r="G307">
        <v>102</v>
      </c>
      <c r="H307">
        <v>102</v>
      </c>
      <c r="I307">
        <v>127</v>
      </c>
      <c r="J307">
        <v>135</v>
      </c>
      <c r="K307">
        <v>154</v>
      </c>
      <c r="L307">
        <v>153</v>
      </c>
    </row>
    <row r="308" spans="1:12">
      <c r="A308" s="8" t="s">
        <v>317</v>
      </c>
      <c r="B308">
        <v>629</v>
      </c>
      <c r="C308">
        <v>621</v>
      </c>
      <c r="D308">
        <v>673</v>
      </c>
      <c r="E308">
        <v>639</v>
      </c>
      <c r="F308">
        <v>650</v>
      </c>
      <c r="G308">
        <v>640</v>
      </c>
      <c r="H308">
        <v>678</v>
      </c>
      <c r="I308">
        <v>655</v>
      </c>
      <c r="J308">
        <v>585</v>
      </c>
      <c r="K308">
        <v>771</v>
      </c>
      <c r="L308">
        <v>782</v>
      </c>
    </row>
    <row r="309" spans="1:12">
      <c r="A309" s="8" t="s">
        <v>318</v>
      </c>
      <c r="B309">
        <v>200</v>
      </c>
      <c r="C309">
        <v>205</v>
      </c>
      <c r="D309">
        <v>202</v>
      </c>
      <c r="E309">
        <v>190</v>
      </c>
      <c r="F309">
        <v>188</v>
      </c>
      <c r="G309">
        <v>168</v>
      </c>
      <c r="H309">
        <v>193</v>
      </c>
      <c r="I309">
        <v>168</v>
      </c>
      <c r="J309">
        <v>154</v>
      </c>
      <c r="K309">
        <v>156</v>
      </c>
      <c r="L309">
        <v>159</v>
      </c>
    </row>
    <row r="310" spans="1:12">
      <c r="A310" s="8" t="s">
        <v>319</v>
      </c>
      <c r="B310">
        <v>3629</v>
      </c>
      <c r="C310">
        <v>3587</v>
      </c>
      <c r="D310">
        <v>3532</v>
      </c>
      <c r="E310">
        <v>3314</v>
      </c>
      <c r="F310">
        <v>3037</v>
      </c>
      <c r="G310">
        <v>2837</v>
      </c>
      <c r="H310">
        <v>2858</v>
      </c>
      <c r="I310">
        <v>2699</v>
      </c>
      <c r="J310">
        <v>2670</v>
      </c>
      <c r="K310">
        <v>2352</v>
      </c>
      <c r="L310">
        <v>2140</v>
      </c>
    </row>
    <row r="311" spans="1:12">
      <c r="A311" s="8" t="s">
        <v>320</v>
      </c>
      <c r="B311">
        <v>32</v>
      </c>
      <c r="C311">
        <v>26</v>
      </c>
      <c r="D311">
        <v>23</v>
      </c>
      <c r="E311">
        <v>19</v>
      </c>
      <c r="F311">
        <v>14</v>
      </c>
      <c r="G311">
        <v>14</v>
      </c>
      <c r="H311">
        <v>9</v>
      </c>
      <c r="I311">
        <v>8</v>
      </c>
      <c r="J311">
        <v>13</v>
      </c>
      <c r="K311">
        <v>11</v>
      </c>
      <c r="L311">
        <v>12</v>
      </c>
    </row>
    <row r="312" spans="1:12">
      <c r="A312" s="8" t="s">
        <v>321</v>
      </c>
      <c r="B312">
        <v>5693</v>
      </c>
      <c r="C312">
        <v>5632</v>
      </c>
      <c r="D312">
        <v>5549</v>
      </c>
      <c r="E312">
        <v>5478</v>
      </c>
      <c r="F312">
        <v>5238</v>
      </c>
      <c r="G312">
        <v>5361</v>
      </c>
      <c r="H312">
        <v>5326</v>
      </c>
      <c r="I312">
        <v>5309</v>
      </c>
      <c r="J312">
        <v>4783</v>
      </c>
      <c r="K312">
        <v>4759</v>
      </c>
      <c r="L312">
        <v>4769</v>
      </c>
    </row>
    <row r="313" spans="1:12">
      <c r="A313" s="8" t="s">
        <v>322</v>
      </c>
      <c r="B313">
        <v>55</v>
      </c>
      <c r="C313">
        <v>53</v>
      </c>
      <c r="D313">
        <v>50</v>
      </c>
      <c r="E313">
        <v>55</v>
      </c>
      <c r="F313">
        <v>52</v>
      </c>
      <c r="G313">
        <v>56</v>
      </c>
      <c r="H313">
        <v>59</v>
      </c>
      <c r="I313">
        <v>62</v>
      </c>
      <c r="J313">
        <v>58</v>
      </c>
      <c r="K313">
        <v>43</v>
      </c>
      <c r="L313">
        <v>48</v>
      </c>
    </row>
    <row r="314" spans="1:12">
      <c r="A314" s="8" t="s">
        <v>323</v>
      </c>
      <c r="B314">
        <v>3038</v>
      </c>
      <c r="C314">
        <v>2939</v>
      </c>
      <c r="D314">
        <v>2914</v>
      </c>
      <c r="E314">
        <v>2878</v>
      </c>
      <c r="F314">
        <v>2873</v>
      </c>
      <c r="G314">
        <v>3048</v>
      </c>
      <c r="H314">
        <v>3027</v>
      </c>
      <c r="I314">
        <v>3085</v>
      </c>
      <c r="J314">
        <v>3078</v>
      </c>
      <c r="K314">
        <v>2994</v>
      </c>
      <c r="L314">
        <v>3067</v>
      </c>
    </row>
    <row r="315" spans="1:12">
      <c r="A315" s="8" t="s">
        <v>324</v>
      </c>
      <c r="B315">
        <v>2600</v>
      </c>
      <c r="C315">
        <v>2640</v>
      </c>
      <c r="D315">
        <v>2585</v>
      </c>
      <c r="E315">
        <v>2545</v>
      </c>
      <c r="F315">
        <v>2313</v>
      </c>
      <c r="G315">
        <v>2257</v>
      </c>
      <c r="H315">
        <v>2240</v>
      </c>
      <c r="I315">
        <v>2162</v>
      </c>
      <c r="J315">
        <v>1647</v>
      </c>
      <c r="K315">
        <v>1722</v>
      </c>
      <c r="L315">
        <v>1654</v>
      </c>
    </row>
    <row r="316" spans="1:12">
      <c r="A316" s="8" t="s">
        <v>325</v>
      </c>
      <c r="B316">
        <v>536</v>
      </c>
      <c r="C316">
        <v>545</v>
      </c>
      <c r="D316">
        <v>556</v>
      </c>
      <c r="E316">
        <v>538</v>
      </c>
      <c r="F316">
        <v>528</v>
      </c>
      <c r="G316">
        <v>534</v>
      </c>
      <c r="H316">
        <v>522</v>
      </c>
      <c r="I316">
        <v>505</v>
      </c>
      <c r="J316">
        <v>514</v>
      </c>
      <c r="K316">
        <v>514</v>
      </c>
      <c r="L316">
        <v>502</v>
      </c>
    </row>
    <row r="317" spans="1:12">
      <c r="A317" s="8" t="s">
        <v>326</v>
      </c>
      <c r="B317">
        <v>178</v>
      </c>
      <c r="C317">
        <v>173</v>
      </c>
      <c r="D317">
        <v>172</v>
      </c>
      <c r="E317">
        <v>161</v>
      </c>
      <c r="F317">
        <v>133</v>
      </c>
      <c r="G317">
        <v>137</v>
      </c>
      <c r="H317">
        <v>141</v>
      </c>
      <c r="I317">
        <v>157</v>
      </c>
      <c r="J317">
        <v>192</v>
      </c>
      <c r="K317">
        <v>14</v>
      </c>
      <c r="L317">
        <v>14</v>
      </c>
    </row>
    <row r="318" spans="1:12">
      <c r="A318" s="8" t="s">
        <v>327</v>
      </c>
      <c r="B318">
        <v>38</v>
      </c>
      <c r="C318">
        <v>36</v>
      </c>
      <c r="D318">
        <v>42</v>
      </c>
      <c r="E318">
        <v>34</v>
      </c>
      <c r="F318">
        <v>31</v>
      </c>
      <c r="G318">
        <v>31</v>
      </c>
      <c r="H318">
        <v>31</v>
      </c>
      <c r="I318">
        <v>31</v>
      </c>
      <c r="J318">
        <v>36</v>
      </c>
      <c r="K318">
        <v>6</v>
      </c>
      <c r="L318">
        <v>6</v>
      </c>
    </row>
    <row r="319" spans="1:12">
      <c r="A319" s="8" t="s">
        <v>328</v>
      </c>
      <c r="B319">
        <v>301</v>
      </c>
      <c r="C319">
        <v>317</v>
      </c>
      <c r="D319">
        <v>326</v>
      </c>
      <c r="E319">
        <v>323</v>
      </c>
      <c r="F319">
        <v>344</v>
      </c>
      <c r="G319">
        <v>346</v>
      </c>
      <c r="H319">
        <v>333</v>
      </c>
      <c r="I319">
        <v>302</v>
      </c>
      <c r="J319">
        <v>270</v>
      </c>
      <c r="K319">
        <v>476</v>
      </c>
      <c r="L319">
        <v>460</v>
      </c>
    </row>
    <row r="320" spans="1:12">
      <c r="A320" s="8" t="s">
        <v>329</v>
      </c>
      <c r="B320">
        <v>19</v>
      </c>
      <c r="C320">
        <v>19</v>
      </c>
      <c r="D320">
        <v>16</v>
      </c>
      <c r="E320">
        <v>20</v>
      </c>
      <c r="F320">
        <v>20</v>
      </c>
      <c r="G320">
        <v>20</v>
      </c>
      <c r="H320">
        <v>17</v>
      </c>
      <c r="I320">
        <v>15</v>
      </c>
      <c r="J320">
        <v>16</v>
      </c>
      <c r="K320">
        <v>18</v>
      </c>
      <c r="L320">
        <v>22</v>
      </c>
    </row>
    <row r="321" spans="1:12">
      <c r="A321" s="8" t="s">
        <v>330</v>
      </c>
      <c r="B321">
        <v>361</v>
      </c>
      <c r="C321">
        <v>307</v>
      </c>
      <c r="D321">
        <v>272</v>
      </c>
      <c r="E321">
        <v>269</v>
      </c>
      <c r="F321">
        <v>250</v>
      </c>
      <c r="G321">
        <v>245</v>
      </c>
      <c r="H321">
        <v>242</v>
      </c>
      <c r="I321">
        <v>223</v>
      </c>
      <c r="J321">
        <v>247</v>
      </c>
      <c r="K321">
        <v>243</v>
      </c>
      <c r="L321">
        <v>228</v>
      </c>
    </row>
    <row r="322" spans="1:12">
      <c r="A322" s="8" t="s">
        <v>331</v>
      </c>
      <c r="B322">
        <v>171</v>
      </c>
      <c r="C322">
        <v>154</v>
      </c>
      <c r="D322">
        <v>157</v>
      </c>
      <c r="E322">
        <v>157</v>
      </c>
      <c r="F322">
        <v>150</v>
      </c>
      <c r="G322">
        <v>149</v>
      </c>
      <c r="H322">
        <v>147</v>
      </c>
      <c r="I322">
        <v>142</v>
      </c>
      <c r="J322">
        <v>144</v>
      </c>
      <c r="K322">
        <v>75</v>
      </c>
      <c r="L322">
        <v>77</v>
      </c>
    </row>
    <row r="323" spans="1:12">
      <c r="A323" s="8" t="s">
        <v>332</v>
      </c>
      <c r="B323">
        <v>190</v>
      </c>
      <c r="C323">
        <v>153</v>
      </c>
      <c r="D323">
        <v>115</v>
      </c>
      <c r="E323">
        <v>112</v>
      </c>
      <c r="F323">
        <v>100</v>
      </c>
      <c r="G323">
        <v>96</v>
      </c>
      <c r="H323">
        <v>95</v>
      </c>
      <c r="I323">
        <v>81</v>
      </c>
      <c r="J323">
        <v>103</v>
      </c>
      <c r="K323">
        <v>168</v>
      </c>
      <c r="L323">
        <v>151</v>
      </c>
    </row>
    <row r="324" spans="1:12">
      <c r="A324" s="9" t="s">
        <v>333</v>
      </c>
      <c r="B324">
        <v>1449</v>
      </c>
      <c r="C324">
        <v>1381</v>
      </c>
      <c r="D324">
        <v>1269</v>
      </c>
      <c r="E324">
        <v>1195</v>
      </c>
      <c r="F324">
        <v>1085</v>
      </c>
      <c r="G324">
        <v>1140</v>
      </c>
      <c r="H324">
        <v>1111</v>
      </c>
      <c r="I324">
        <v>1051</v>
      </c>
      <c r="J324">
        <v>1057</v>
      </c>
      <c r="K324">
        <v>1042</v>
      </c>
      <c r="L324">
        <v>973</v>
      </c>
    </row>
    <row r="325" spans="1:12">
      <c r="A325" s="9" t="s">
        <v>334</v>
      </c>
      <c r="B325">
        <v>1449</v>
      </c>
      <c r="C325">
        <v>1381</v>
      </c>
      <c r="D325">
        <v>1269</v>
      </c>
      <c r="E325">
        <v>1195</v>
      </c>
      <c r="F325">
        <v>1085</v>
      </c>
      <c r="G325">
        <v>1140</v>
      </c>
      <c r="H325">
        <v>1111</v>
      </c>
      <c r="I325">
        <v>1051</v>
      </c>
      <c r="J325">
        <v>1057</v>
      </c>
      <c r="K325">
        <v>1042</v>
      </c>
      <c r="L325">
        <v>973</v>
      </c>
    </row>
    <row r="326" spans="1:12">
      <c r="A326" s="9" t="s">
        <v>335</v>
      </c>
      <c r="B326">
        <v>336</v>
      </c>
      <c r="C326">
        <v>382</v>
      </c>
      <c r="D326">
        <v>485</v>
      </c>
      <c r="E326">
        <v>471</v>
      </c>
      <c r="F326">
        <v>444</v>
      </c>
      <c r="G326">
        <v>409</v>
      </c>
      <c r="H326">
        <v>399</v>
      </c>
      <c r="I326">
        <v>367</v>
      </c>
      <c r="J326">
        <v>307</v>
      </c>
      <c r="K326">
        <v>66</v>
      </c>
      <c r="L326">
        <v>66</v>
      </c>
    </row>
    <row r="327" spans="1:12">
      <c r="A327" s="9" t="s">
        <v>336</v>
      </c>
      <c r="B327">
        <v>336</v>
      </c>
      <c r="C327">
        <v>382</v>
      </c>
      <c r="D327">
        <v>485</v>
      </c>
      <c r="E327">
        <v>471</v>
      </c>
      <c r="F327">
        <v>444</v>
      </c>
      <c r="G327">
        <v>409</v>
      </c>
      <c r="H327">
        <v>399</v>
      </c>
      <c r="I327">
        <v>367</v>
      </c>
      <c r="J327">
        <v>307</v>
      </c>
      <c r="K327">
        <v>66</v>
      </c>
      <c r="L327">
        <v>66</v>
      </c>
    </row>
    <row r="328" spans="1:12">
      <c r="A328" s="9" t="s">
        <v>337</v>
      </c>
      <c r="B328">
        <v>757</v>
      </c>
      <c r="C328">
        <v>893</v>
      </c>
      <c r="D328">
        <v>931</v>
      </c>
      <c r="E328">
        <v>916</v>
      </c>
      <c r="F328">
        <v>959</v>
      </c>
      <c r="G328">
        <v>966</v>
      </c>
      <c r="H328">
        <v>964</v>
      </c>
      <c r="I328">
        <v>952</v>
      </c>
      <c r="J328">
        <v>940</v>
      </c>
      <c r="K328">
        <v>923</v>
      </c>
      <c r="L328">
        <v>918</v>
      </c>
    </row>
    <row r="329" spans="1:12">
      <c r="A329" s="9" t="s">
        <v>338</v>
      </c>
      <c r="B329">
        <v>757</v>
      </c>
      <c r="C329">
        <v>893</v>
      </c>
      <c r="D329">
        <v>931</v>
      </c>
      <c r="E329">
        <v>916</v>
      </c>
      <c r="F329">
        <v>959</v>
      </c>
      <c r="G329">
        <v>966</v>
      </c>
      <c r="H329">
        <v>964</v>
      </c>
      <c r="I329">
        <v>952</v>
      </c>
      <c r="J329">
        <v>940</v>
      </c>
      <c r="K329">
        <v>923</v>
      </c>
      <c r="L329">
        <v>918</v>
      </c>
    </row>
    <row r="330" spans="1:12">
      <c r="A330" s="9" t="s">
        <v>339</v>
      </c>
      <c r="B330">
        <v>2344</v>
      </c>
      <c r="C330">
        <v>2275</v>
      </c>
      <c r="D330">
        <v>2173</v>
      </c>
      <c r="E330">
        <v>2061</v>
      </c>
      <c r="F330">
        <v>1890</v>
      </c>
      <c r="G330">
        <v>1768</v>
      </c>
      <c r="H330">
        <v>1764</v>
      </c>
      <c r="I330">
        <v>1662</v>
      </c>
      <c r="J330">
        <v>1652</v>
      </c>
      <c r="K330">
        <v>1660</v>
      </c>
      <c r="L330">
        <v>1625</v>
      </c>
    </row>
    <row r="331" spans="1:12">
      <c r="A331" s="9" t="s">
        <v>340</v>
      </c>
      <c r="B331">
        <v>1715</v>
      </c>
      <c r="C331">
        <v>1665</v>
      </c>
      <c r="D331">
        <v>1569</v>
      </c>
      <c r="E331">
        <v>1440</v>
      </c>
      <c r="F331">
        <v>1269</v>
      </c>
      <c r="G331">
        <v>1143</v>
      </c>
      <c r="H331">
        <v>1082</v>
      </c>
      <c r="I331">
        <v>992</v>
      </c>
      <c r="J331">
        <v>946</v>
      </c>
      <c r="K331">
        <v>760</v>
      </c>
      <c r="L331">
        <v>759</v>
      </c>
    </row>
    <row r="332" spans="1:12">
      <c r="A332" s="9" t="s">
        <v>341</v>
      </c>
      <c r="B332">
        <v>629</v>
      </c>
      <c r="C332">
        <v>610</v>
      </c>
      <c r="D332">
        <v>604</v>
      </c>
      <c r="E332">
        <v>621</v>
      </c>
      <c r="F332">
        <v>621</v>
      </c>
      <c r="G332">
        <v>625</v>
      </c>
      <c r="H332">
        <v>682</v>
      </c>
      <c r="I332">
        <v>670</v>
      </c>
      <c r="J332">
        <v>706</v>
      </c>
      <c r="K332">
        <v>900</v>
      </c>
      <c r="L332">
        <v>866</v>
      </c>
    </row>
    <row r="333" spans="1:12">
      <c r="A333" s="9" t="s">
        <v>342</v>
      </c>
      <c r="B333">
        <v>3825</v>
      </c>
      <c r="C333">
        <v>3577</v>
      </c>
      <c r="D333">
        <v>3290</v>
      </c>
      <c r="E333">
        <v>3164</v>
      </c>
      <c r="F333">
        <v>3014</v>
      </c>
      <c r="G333">
        <v>2873</v>
      </c>
      <c r="H333">
        <v>2814</v>
      </c>
      <c r="I333">
        <v>2712</v>
      </c>
      <c r="J333">
        <v>2733</v>
      </c>
      <c r="K333">
        <v>2547</v>
      </c>
      <c r="L333">
        <v>2421</v>
      </c>
    </row>
    <row r="334" spans="1:12">
      <c r="A334" s="9" t="s">
        <v>343</v>
      </c>
      <c r="B334">
        <v>330</v>
      </c>
      <c r="C334">
        <v>327</v>
      </c>
      <c r="D334">
        <v>310</v>
      </c>
      <c r="E334">
        <v>312</v>
      </c>
      <c r="F334">
        <v>329</v>
      </c>
      <c r="G334">
        <v>336</v>
      </c>
      <c r="H334">
        <v>355</v>
      </c>
      <c r="I334">
        <v>356</v>
      </c>
      <c r="J334">
        <v>363</v>
      </c>
      <c r="K334">
        <v>314</v>
      </c>
      <c r="L334">
        <v>324</v>
      </c>
    </row>
    <row r="335" spans="1:12">
      <c r="A335" s="9" t="s">
        <v>344</v>
      </c>
      <c r="B335">
        <v>29</v>
      </c>
      <c r="C335">
        <v>25</v>
      </c>
      <c r="D335">
        <v>23</v>
      </c>
      <c r="E335">
        <v>22</v>
      </c>
      <c r="F335">
        <v>23</v>
      </c>
      <c r="G335">
        <v>25</v>
      </c>
      <c r="H335">
        <v>23</v>
      </c>
      <c r="I335">
        <v>23</v>
      </c>
      <c r="J335">
        <v>21</v>
      </c>
      <c r="K335">
        <v>18</v>
      </c>
      <c r="L335">
        <v>16</v>
      </c>
    </row>
    <row r="336" spans="1:12">
      <c r="A336" s="9" t="s">
        <v>345</v>
      </c>
      <c r="B336">
        <v>3466</v>
      </c>
      <c r="C336">
        <v>3225</v>
      </c>
      <c r="D336">
        <v>2957</v>
      </c>
      <c r="E336">
        <v>2830</v>
      </c>
      <c r="F336">
        <v>2662</v>
      </c>
      <c r="G336">
        <v>2512</v>
      </c>
      <c r="H336">
        <v>2436</v>
      </c>
      <c r="I336">
        <v>2333</v>
      </c>
      <c r="J336">
        <v>2349</v>
      </c>
      <c r="K336">
        <v>2215</v>
      </c>
      <c r="L336">
        <v>2081</v>
      </c>
    </row>
    <row r="337" spans="1:12">
      <c r="A337" s="9" t="s">
        <v>346</v>
      </c>
      <c r="B337">
        <v>1510</v>
      </c>
      <c r="C337">
        <v>1565</v>
      </c>
      <c r="D337">
        <v>1617</v>
      </c>
      <c r="E337">
        <v>1594</v>
      </c>
      <c r="F337">
        <v>1490</v>
      </c>
      <c r="G337">
        <v>1382</v>
      </c>
      <c r="H337">
        <v>1430</v>
      </c>
      <c r="I337">
        <v>1346</v>
      </c>
      <c r="J337">
        <v>1280</v>
      </c>
      <c r="K337">
        <v>1079</v>
      </c>
      <c r="L337">
        <v>1067</v>
      </c>
    </row>
    <row r="338" spans="1:12">
      <c r="A338" s="9" t="s">
        <v>347</v>
      </c>
      <c r="B338">
        <v>430</v>
      </c>
      <c r="C338">
        <v>477</v>
      </c>
      <c r="D338">
        <v>516</v>
      </c>
      <c r="E338">
        <v>504</v>
      </c>
      <c r="F338">
        <v>473</v>
      </c>
      <c r="G338">
        <v>428</v>
      </c>
      <c r="H338">
        <v>433</v>
      </c>
      <c r="I338">
        <v>401</v>
      </c>
      <c r="J338">
        <v>354</v>
      </c>
      <c r="K338">
        <v>196</v>
      </c>
      <c r="L338">
        <v>193</v>
      </c>
    </row>
    <row r="339" spans="1:12">
      <c r="A339" s="9" t="s">
        <v>348</v>
      </c>
      <c r="B339">
        <v>1080</v>
      </c>
      <c r="C339">
        <v>1088</v>
      </c>
      <c r="D339">
        <v>1101</v>
      </c>
      <c r="E339">
        <v>1090</v>
      </c>
      <c r="F339">
        <v>1017</v>
      </c>
      <c r="G339">
        <v>954</v>
      </c>
      <c r="H339">
        <v>997</v>
      </c>
      <c r="I339">
        <v>945</v>
      </c>
      <c r="J339">
        <v>926</v>
      </c>
      <c r="K339">
        <v>883</v>
      </c>
      <c r="L339">
        <v>874</v>
      </c>
    </row>
    <row r="340" spans="1:12">
      <c r="A340" s="9" t="s">
        <v>349</v>
      </c>
      <c r="B340">
        <v>5944</v>
      </c>
      <c r="C340">
        <v>5833</v>
      </c>
      <c r="D340">
        <v>5735</v>
      </c>
      <c r="E340">
        <v>5569</v>
      </c>
      <c r="F340">
        <v>5324</v>
      </c>
      <c r="G340">
        <v>5033</v>
      </c>
      <c r="H340">
        <v>5079</v>
      </c>
      <c r="I340">
        <v>5269</v>
      </c>
      <c r="J340">
        <v>5231</v>
      </c>
      <c r="K340">
        <v>5190</v>
      </c>
      <c r="L340">
        <v>5064</v>
      </c>
    </row>
    <row r="341" spans="1:12">
      <c r="A341" s="9" t="s">
        <v>350</v>
      </c>
      <c r="B341">
        <v>5944</v>
      </c>
      <c r="C341">
        <v>5833</v>
      </c>
      <c r="D341">
        <v>5735</v>
      </c>
      <c r="E341">
        <v>5569</v>
      </c>
      <c r="F341">
        <v>5324</v>
      </c>
      <c r="G341">
        <v>5033</v>
      </c>
      <c r="H341">
        <v>5079</v>
      </c>
      <c r="I341">
        <v>5269</v>
      </c>
      <c r="J341">
        <v>5231</v>
      </c>
      <c r="K341">
        <v>5190</v>
      </c>
      <c r="L341">
        <v>5064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368</v>
      </c>
    </row>
    <row r="8" spans="1:24">
      <c r="A8" t="s">
        <v>4</v>
      </c>
      <c r="B8">
        <v>127643</v>
      </c>
      <c r="C8">
        <v>127102</v>
      </c>
      <c r="D8">
        <v>126421</v>
      </c>
      <c r="E8">
        <v>125786</v>
      </c>
      <c r="F8">
        <v>123095</v>
      </c>
      <c r="G8">
        <v>124405</v>
      </c>
      <c r="H8">
        <v>127632</v>
      </c>
      <c r="I8">
        <v>130079</v>
      </c>
      <c r="J8">
        <v>131836</v>
      </c>
      <c r="K8">
        <v>134479</v>
      </c>
      <c r="L8">
        <v>137823</v>
      </c>
      <c r="N8">
        <f t="shared" ref="N8:X8" si="0">B8</f>
        <v>127643</v>
      </c>
      <c r="O8">
        <f t="shared" si="0"/>
        <v>127102</v>
      </c>
      <c r="P8">
        <f t="shared" si="0"/>
        <v>126421</v>
      </c>
      <c r="Q8">
        <f t="shared" si="0"/>
        <v>125786</v>
      </c>
      <c r="R8">
        <f t="shared" si="0"/>
        <v>123095</v>
      </c>
      <c r="S8">
        <f t="shared" si="0"/>
        <v>124405</v>
      </c>
      <c r="T8">
        <f t="shared" si="0"/>
        <v>127632</v>
      </c>
      <c r="U8">
        <f t="shared" si="0"/>
        <v>130079</v>
      </c>
      <c r="V8">
        <f t="shared" si="0"/>
        <v>131836</v>
      </c>
      <c r="W8">
        <f t="shared" si="0"/>
        <v>134479</v>
      </c>
      <c r="X8">
        <f t="shared" si="0"/>
        <v>137823</v>
      </c>
    </row>
    <row r="9" spans="1:24">
      <c r="A9" s="1" t="s">
        <v>5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6</v>
      </c>
      <c r="N9">
        <f t="shared" ref="N9:X9" si="1">SUM(B9:B156)</f>
        <v>24620</v>
      </c>
      <c r="O9">
        <f t="shared" si="1"/>
        <v>23872</v>
      </c>
      <c r="P9">
        <f t="shared" si="1"/>
        <v>23758</v>
      </c>
      <c r="Q9">
        <f t="shared" si="1"/>
        <v>24346</v>
      </c>
      <c r="R9">
        <f t="shared" si="1"/>
        <v>24544</v>
      </c>
      <c r="S9">
        <f t="shared" si="1"/>
        <v>25250</v>
      </c>
      <c r="T9">
        <f t="shared" si="1"/>
        <v>26254</v>
      </c>
      <c r="U9">
        <f t="shared" si="1"/>
        <v>27022</v>
      </c>
      <c r="V9">
        <f t="shared" si="1"/>
        <v>28068</v>
      </c>
      <c r="W9">
        <f t="shared" si="1"/>
        <v>30054</v>
      </c>
      <c r="X9">
        <f t="shared" si="1"/>
        <v>28210</v>
      </c>
    </row>
    <row r="10" spans="1:24">
      <c r="A10" s="1" t="s">
        <v>7</v>
      </c>
      <c r="B10">
        <v>2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 t="s">
        <v>8</v>
      </c>
      <c r="N10">
        <f t="shared" ref="N10:X10" si="2">SUM(B157:B168)</f>
        <v>38282</v>
      </c>
      <c r="O10">
        <f t="shared" si="2"/>
        <v>37742</v>
      </c>
      <c r="P10">
        <f t="shared" si="2"/>
        <v>38256</v>
      </c>
      <c r="Q10">
        <f t="shared" si="2"/>
        <v>38800</v>
      </c>
      <c r="R10">
        <f t="shared" si="2"/>
        <v>38872</v>
      </c>
      <c r="S10">
        <f t="shared" si="2"/>
        <v>41016</v>
      </c>
      <c r="T10">
        <f t="shared" si="2"/>
        <v>45860</v>
      </c>
      <c r="U10">
        <f t="shared" si="2"/>
        <v>48776</v>
      </c>
      <c r="V10">
        <f t="shared" si="2"/>
        <v>51184</v>
      </c>
      <c r="W10">
        <f t="shared" si="2"/>
        <v>56864</v>
      </c>
      <c r="X10">
        <f t="shared" si="2"/>
        <v>65312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104066</v>
      </c>
      <c r="O11">
        <f t="shared" si="3"/>
        <v>105128</v>
      </c>
      <c r="P11">
        <f t="shared" si="3"/>
        <v>105546</v>
      </c>
      <c r="Q11">
        <f t="shared" si="3"/>
        <v>106986</v>
      </c>
      <c r="R11">
        <f t="shared" si="3"/>
        <v>106428</v>
      </c>
      <c r="S11">
        <f t="shared" si="3"/>
        <v>108420</v>
      </c>
      <c r="T11">
        <f t="shared" si="3"/>
        <v>109362</v>
      </c>
      <c r="U11">
        <f t="shared" si="3"/>
        <v>110106</v>
      </c>
      <c r="V11">
        <f t="shared" si="3"/>
        <v>111250</v>
      </c>
      <c r="W11">
        <f t="shared" si="3"/>
        <v>112136</v>
      </c>
      <c r="X11">
        <f t="shared" si="3"/>
        <v>113516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2406</v>
      </c>
      <c r="O12">
        <f t="shared" si="4"/>
        <v>2258</v>
      </c>
      <c r="P12">
        <f t="shared" si="4"/>
        <v>2164</v>
      </c>
      <c r="Q12">
        <f t="shared" si="4"/>
        <v>2044</v>
      </c>
      <c r="R12">
        <f t="shared" si="4"/>
        <v>1958</v>
      </c>
      <c r="S12">
        <f t="shared" si="4"/>
        <v>1938</v>
      </c>
      <c r="T12">
        <f t="shared" si="4"/>
        <v>1930</v>
      </c>
      <c r="U12">
        <f t="shared" si="4"/>
        <v>1936</v>
      </c>
      <c r="V12">
        <f t="shared" si="4"/>
        <v>1886</v>
      </c>
      <c r="W12">
        <f t="shared" si="4"/>
        <v>1682</v>
      </c>
      <c r="X12">
        <f t="shared" si="4"/>
        <v>1554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6092</v>
      </c>
      <c r="O13">
        <f t="shared" si="5"/>
        <v>6208</v>
      </c>
      <c r="P13">
        <f t="shared" si="5"/>
        <v>6150</v>
      </c>
      <c r="Q13">
        <f t="shared" si="5"/>
        <v>5816</v>
      </c>
      <c r="R13">
        <f t="shared" si="5"/>
        <v>5632</v>
      </c>
      <c r="S13">
        <f t="shared" si="5"/>
        <v>5662</v>
      </c>
      <c r="T13">
        <f t="shared" si="5"/>
        <v>5458</v>
      </c>
      <c r="U13">
        <f t="shared" si="5"/>
        <v>5304</v>
      </c>
      <c r="V13">
        <f t="shared" si="5"/>
        <v>5154</v>
      </c>
      <c r="W13">
        <f t="shared" si="5"/>
        <v>5050</v>
      </c>
      <c r="X13">
        <f t="shared" si="5"/>
        <v>4954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8272</v>
      </c>
      <c r="O14">
        <f t="shared" si="6"/>
        <v>7906</v>
      </c>
      <c r="P14">
        <f t="shared" si="6"/>
        <v>7550</v>
      </c>
      <c r="Q14">
        <f t="shared" si="6"/>
        <v>6996</v>
      </c>
      <c r="R14">
        <f t="shared" si="6"/>
        <v>6390</v>
      </c>
      <c r="S14">
        <f t="shared" si="6"/>
        <v>5938</v>
      </c>
      <c r="T14">
        <f t="shared" si="6"/>
        <v>5730</v>
      </c>
      <c r="U14">
        <f t="shared" si="6"/>
        <v>5406</v>
      </c>
      <c r="V14">
        <f t="shared" si="6"/>
        <v>5212</v>
      </c>
      <c r="W14">
        <f t="shared" si="6"/>
        <v>5094</v>
      </c>
      <c r="X14">
        <f t="shared" si="6"/>
        <v>5048</v>
      </c>
    </row>
    <row r="15" spans="1:24">
      <c r="A15" s="1" t="s">
        <v>17</v>
      </c>
      <c r="B15">
        <v>5</v>
      </c>
      <c r="C15">
        <v>6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5</v>
      </c>
      <c r="L15">
        <v>5</v>
      </c>
      <c r="M15" s="7" t="s">
        <v>18</v>
      </c>
      <c r="N15">
        <f t="shared" ref="N15:X15" si="7">SUM(B258:B304)</f>
        <v>32356</v>
      </c>
      <c r="O15">
        <f t="shared" si="7"/>
        <v>32258</v>
      </c>
      <c r="P15">
        <f t="shared" si="7"/>
        <v>32148</v>
      </c>
      <c r="Q15">
        <f t="shared" si="7"/>
        <v>31158</v>
      </c>
      <c r="R15">
        <f t="shared" si="7"/>
        <v>29468</v>
      </c>
      <c r="S15">
        <f t="shared" si="7"/>
        <v>29698</v>
      </c>
      <c r="T15">
        <f t="shared" si="7"/>
        <v>29674</v>
      </c>
      <c r="U15">
        <f t="shared" si="7"/>
        <v>30732</v>
      </c>
      <c r="V15">
        <f t="shared" si="7"/>
        <v>31018</v>
      </c>
      <c r="W15">
        <f t="shared" si="7"/>
        <v>29032</v>
      </c>
      <c r="X15">
        <f t="shared" si="7"/>
        <v>29060</v>
      </c>
    </row>
    <row r="16" spans="1:24">
      <c r="A16" s="1" t="s">
        <v>19</v>
      </c>
      <c r="B16">
        <v>2</v>
      </c>
      <c r="C16">
        <v>2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s="8" t="s">
        <v>20</v>
      </c>
      <c r="N16">
        <f t="shared" ref="N16:X16" si="8">SUM(B305:B323)</f>
        <v>16380</v>
      </c>
      <c r="O16">
        <f t="shared" si="8"/>
        <v>16052</v>
      </c>
      <c r="P16">
        <f t="shared" si="8"/>
        <v>15358</v>
      </c>
      <c r="Q16">
        <f t="shared" si="8"/>
        <v>14772</v>
      </c>
      <c r="R16">
        <f t="shared" si="8"/>
        <v>13602</v>
      </c>
      <c r="S16">
        <f t="shared" si="8"/>
        <v>13014</v>
      </c>
      <c r="T16">
        <f t="shared" si="8"/>
        <v>12826</v>
      </c>
      <c r="U16">
        <f t="shared" si="8"/>
        <v>12622</v>
      </c>
      <c r="V16">
        <f t="shared" si="8"/>
        <v>11986</v>
      </c>
      <c r="W16">
        <f t="shared" si="8"/>
        <v>11550</v>
      </c>
      <c r="X16">
        <f t="shared" si="8"/>
        <v>10988</v>
      </c>
    </row>
    <row r="17" spans="1:24">
      <c r="A17" s="1" t="s">
        <v>21</v>
      </c>
      <c r="B17">
        <v>3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4</v>
      </c>
      <c r="L17">
        <v>4</v>
      </c>
      <c r="M17" s="9" t="s">
        <v>22</v>
      </c>
      <c r="N17">
        <f t="shared" ref="N17:X17" si="9">SUM(B324:B341)</f>
        <v>22812</v>
      </c>
      <c r="O17">
        <f t="shared" si="9"/>
        <v>22780</v>
      </c>
      <c r="P17">
        <f t="shared" si="9"/>
        <v>21912</v>
      </c>
      <c r="Q17">
        <f t="shared" si="9"/>
        <v>20654</v>
      </c>
      <c r="R17">
        <f t="shared" si="9"/>
        <v>19296</v>
      </c>
      <c r="S17">
        <f t="shared" si="9"/>
        <v>17874</v>
      </c>
      <c r="T17">
        <f t="shared" si="9"/>
        <v>18170</v>
      </c>
      <c r="U17">
        <f t="shared" si="9"/>
        <v>18254</v>
      </c>
      <c r="V17">
        <f t="shared" si="9"/>
        <v>17914</v>
      </c>
      <c r="W17">
        <f t="shared" si="9"/>
        <v>17496</v>
      </c>
      <c r="X17">
        <f t="shared" si="9"/>
        <v>17004</v>
      </c>
    </row>
    <row r="18" spans="1:24">
      <c r="A18" s="1" t="s">
        <v>23</v>
      </c>
      <c r="B18">
        <v>133</v>
      </c>
      <c r="C18">
        <v>121</v>
      </c>
      <c r="D18">
        <v>129</v>
      </c>
      <c r="E18">
        <v>135</v>
      </c>
      <c r="F18">
        <v>141</v>
      </c>
      <c r="G18">
        <v>151</v>
      </c>
      <c r="H18">
        <v>165</v>
      </c>
      <c r="I18">
        <v>172</v>
      </c>
      <c r="J18">
        <v>178</v>
      </c>
      <c r="K18">
        <v>182</v>
      </c>
      <c r="L18">
        <v>180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119</v>
      </c>
      <c r="C19">
        <v>108</v>
      </c>
      <c r="D19">
        <v>116</v>
      </c>
      <c r="E19">
        <v>124</v>
      </c>
      <c r="F19">
        <v>130</v>
      </c>
      <c r="G19">
        <v>139</v>
      </c>
      <c r="H19">
        <v>152</v>
      </c>
      <c r="I19">
        <v>157</v>
      </c>
      <c r="J19">
        <v>163</v>
      </c>
      <c r="K19">
        <v>167</v>
      </c>
      <c r="L19">
        <v>168</v>
      </c>
      <c r="M19" s="1" t="s">
        <v>6</v>
      </c>
      <c r="N19">
        <f t="shared" ref="N19:N27" si="10">X9</f>
        <v>28210</v>
      </c>
      <c r="O19">
        <f t="shared" ref="O19:O27" si="11">W9</f>
        <v>30054</v>
      </c>
      <c r="P19">
        <f t="shared" ref="P19:P27" si="12">V9</f>
        <v>28068</v>
      </c>
      <c r="Q19">
        <f t="shared" ref="Q19:Q27" si="13">U9</f>
        <v>27022</v>
      </c>
      <c r="R19">
        <f t="shared" ref="R19:R27" si="14">T9</f>
        <v>26254</v>
      </c>
      <c r="S19">
        <f t="shared" ref="S19:S27" si="15">S9</f>
        <v>25250</v>
      </c>
      <c r="T19">
        <f t="shared" ref="T19:T27" si="16">R9</f>
        <v>24544</v>
      </c>
      <c r="U19">
        <f t="shared" ref="U19:U27" si="17">Q9</f>
        <v>24346</v>
      </c>
      <c r="V19">
        <f t="shared" ref="V19:V27" si="18">P9</f>
        <v>23758</v>
      </c>
      <c r="W19">
        <f t="shared" ref="W19:W27" si="19">O9</f>
        <v>23872</v>
      </c>
    </row>
    <row r="20" spans="1:24">
      <c r="A20" s="1" t="s">
        <v>25</v>
      </c>
      <c r="B20">
        <v>14</v>
      </c>
      <c r="C20">
        <v>13</v>
      </c>
      <c r="D20">
        <v>13</v>
      </c>
      <c r="E20">
        <v>11</v>
      </c>
      <c r="F20">
        <v>11</v>
      </c>
      <c r="G20">
        <v>12</v>
      </c>
      <c r="H20">
        <v>13</v>
      </c>
      <c r="I20">
        <v>15</v>
      </c>
      <c r="J20">
        <v>15</v>
      </c>
      <c r="K20">
        <v>15</v>
      </c>
      <c r="L20">
        <v>12</v>
      </c>
      <c r="M20" s="2" t="s">
        <v>8</v>
      </c>
      <c r="N20">
        <f t="shared" si="10"/>
        <v>65312</v>
      </c>
      <c r="O20">
        <f t="shared" si="11"/>
        <v>56864</v>
      </c>
      <c r="P20">
        <f t="shared" si="12"/>
        <v>51184</v>
      </c>
      <c r="Q20">
        <f t="shared" si="13"/>
        <v>48776</v>
      </c>
      <c r="R20">
        <f t="shared" si="14"/>
        <v>45860</v>
      </c>
      <c r="S20">
        <f t="shared" si="15"/>
        <v>41016</v>
      </c>
      <c r="T20">
        <f t="shared" si="16"/>
        <v>38872</v>
      </c>
      <c r="U20">
        <f t="shared" si="17"/>
        <v>38800</v>
      </c>
      <c r="V20">
        <f t="shared" si="18"/>
        <v>38256</v>
      </c>
      <c r="W20">
        <f t="shared" si="19"/>
        <v>37742</v>
      </c>
    </row>
    <row r="21" spans="1:24">
      <c r="A21" s="1" t="s">
        <v>26</v>
      </c>
      <c r="B21">
        <v>1</v>
      </c>
      <c r="C21">
        <v>0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 s="3" t="s">
        <v>10</v>
      </c>
      <c r="N21">
        <f t="shared" si="10"/>
        <v>113516</v>
      </c>
      <c r="O21">
        <f t="shared" si="11"/>
        <v>112136</v>
      </c>
      <c r="P21">
        <f t="shared" si="12"/>
        <v>111250</v>
      </c>
      <c r="Q21">
        <f t="shared" si="13"/>
        <v>110106</v>
      </c>
      <c r="R21">
        <f t="shared" si="14"/>
        <v>109362</v>
      </c>
      <c r="S21">
        <f t="shared" si="15"/>
        <v>108420</v>
      </c>
      <c r="T21">
        <f t="shared" si="16"/>
        <v>106428</v>
      </c>
      <c r="U21">
        <f t="shared" si="17"/>
        <v>106986</v>
      </c>
      <c r="V21">
        <f t="shared" si="18"/>
        <v>105546</v>
      </c>
      <c r="W21">
        <f t="shared" si="19"/>
        <v>105128</v>
      </c>
    </row>
    <row r="22" spans="1:24">
      <c r="A22" s="1" t="s">
        <v>27</v>
      </c>
      <c r="B22">
        <v>0</v>
      </c>
      <c r="C22">
        <v>0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 s="4" t="s">
        <v>12</v>
      </c>
      <c r="N22">
        <f t="shared" si="10"/>
        <v>1554</v>
      </c>
      <c r="O22">
        <f t="shared" si="11"/>
        <v>1682</v>
      </c>
      <c r="P22">
        <f t="shared" si="12"/>
        <v>1886</v>
      </c>
      <c r="Q22">
        <f t="shared" si="13"/>
        <v>1936</v>
      </c>
      <c r="R22">
        <f t="shared" si="14"/>
        <v>1930</v>
      </c>
      <c r="S22">
        <f t="shared" si="15"/>
        <v>1938</v>
      </c>
      <c r="T22">
        <f t="shared" si="16"/>
        <v>1958</v>
      </c>
      <c r="U22">
        <f t="shared" si="17"/>
        <v>2044</v>
      </c>
      <c r="V22">
        <f t="shared" si="18"/>
        <v>2164</v>
      </c>
      <c r="W22">
        <f t="shared" si="19"/>
        <v>2258</v>
      </c>
    </row>
    <row r="23" spans="1:24">
      <c r="A23" s="1" t="s">
        <v>28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4954</v>
      </c>
      <c r="O23">
        <f t="shared" si="11"/>
        <v>5050</v>
      </c>
      <c r="P23">
        <f t="shared" si="12"/>
        <v>5154</v>
      </c>
      <c r="Q23">
        <f t="shared" si="13"/>
        <v>5304</v>
      </c>
      <c r="R23">
        <f t="shared" si="14"/>
        <v>5458</v>
      </c>
      <c r="S23">
        <f t="shared" si="15"/>
        <v>5662</v>
      </c>
      <c r="T23">
        <f t="shared" si="16"/>
        <v>5632</v>
      </c>
      <c r="U23">
        <f t="shared" si="17"/>
        <v>5816</v>
      </c>
      <c r="V23">
        <f t="shared" si="18"/>
        <v>6150</v>
      </c>
      <c r="W23">
        <f t="shared" si="19"/>
        <v>6208</v>
      </c>
    </row>
    <row r="24" spans="1:24">
      <c r="A24" s="1" t="s">
        <v>29</v>
      </c>
      <c r="B24">
        <v>1934</v>
      </c>
      <c r="C24">
        <v>1838</v>
      </c>
      <c r="D24">
        <v>1835</v>
      </c>
      <c r="E24">
        <v>1851</v>
      </c>
      <c r="F24">
        <v>1847</v>
      </c>
      <c r="G24">
        <v>1909</v>
      </c>
      <c r="H24">
        <v>1905</v>
      </c>
      <c r="I24">
        <v>1915</v>
      </c>
      <c r="J24">
        <v>1963</v>
      </c>
      <c r="K24">
        <v>1995</v>
      </c>
      <c r="L24">
        <v>2040</v>
      </c>
      <c r="M24" s="6" t="s">
        <v>16</v>
      </c>
      <c r="N24">
        <f t="shared" si="10"/>
        <v>5048</v>
      </c>
      <c r="O24">
        <f t="shared" si="11"/>
        <v>5094</v>
      </c>
      <c r="P24">
        <f t="shared" si="12"/>
        <v>5212</v>
      </c>
      <c r="Q24">
        <f t="shared" si="13"/>
        <v>5406</v>
      </c>
      <c r="R24">
        <f t="shared" si="14"/>
        <v>5730</v>
      </c>
      <c r="S24">
        <f t="shared" si="15"/>
        <v>5938</v>
      </c>
      <c r="T24">
        <f t="shared" si="16"/>
        <v>6390</v>
      </c>
      <c r="U24">
        <f t="shared" si="17"/>
        <v>6996</v>
      </c>
      <c r="V24">
        <f t="shared" si="18"/>
        <v>7550</v>
      </c>
      <c r="W24">
        <f t="shared" si="19"/>
        <v>7906</v>
      </c>
    </row>
    <row r="25" spans="1:24">
      <c r="A25" s="1" t="s">
        <v>30</v>
      </c>
      <c r="B25">
        <v>259</v>
      </c>
      <c r="C25">
        <v>246</v>
      </c>
      <c r="D25">
        <v>265</v>
      </c>
      <c r="E25">
        <v>272</v>
      </c>
      <c r="F25">
        <v>269</v>
      </c>
      <c r="G25">
        <v>269</v>
      </c>
      <c r="H25">
        <v>268</v>
      </c>
      <c r="I25">
        <v>272</v>
      </c>
      <c r="J25">
        <v>296</v>
      </c>
      <c r="K25">
        <v>296</v>
      </c>
      <c r="L25">
        <v>301</v>
      </c>
      <c r="M25" s="7" t="s">
        <v>18</v>
      </c>
      <c r="N25">
        <f t="shared" si="10"/>
        <v>29060</v>
      </c>
      <c r="O25">
        <f t="shared" si="11"/>
        <v>29032</v>
      </c>
      <c r="P25">
        <f t="shared" si="12"/>
        <v>31018</v>
      </c>
      <c r="Q25">
        <f t="shared" si="13"/>
        <v>30732</v>
      </c>
      <c r="R25">
        <f t="shared" si="14"/>
        <v>29674</v>
      </c>
      <c r="S25">
        <f t="shared" si="15"/>
        <v>29698</v>
      </c>
      <c r="T25">
        <f t="shared" si="16"/>
        <v>29468</v>
      </c>
      <c r="U25">
        <f t="shared" si="17"/>
        <v>31158</v>
      </c>
      <c r="V25">
        <f t="shared" si="18"/>
        <v>32148</v>
      </c>
      <c r="W25">
        <f t="shared" si="19"/>
        <v>32258</v>
      </c>
    </row>
    <row r="26" spans="1:24">
      <c r="A26" s="1" t="s">
        <v>32</v>
      </c>
      <c r="B26">
        <v>9</v>
      </c>
      <c r="C26">
        <v>10</v>
      </c>
      <c r="D26">
        <v>9</v>
      </c>
      <c r="E26">
        <v>10</v>
      </c>
      <c r="F26">
        <v>10</v>
      </c>
      <c r="G26">
        <v>12</v>
      </c>
      <c r="H26">
        <v>13</v>
      </c>
      <c r="I26">
        <v>13</v>
      </c>
      <c r="J26">
        <v>11</v>
      </c>
      <c r="K26">
        <v>12</v>
      </c>
      <c r="L26">
        <v>11</v>
      </c>
      <c r="M26" s="8" t="s">
        <v>20</v>
      </c>
      <c r="N26">
        <f t="shared" si="10"/>
        <v>10988</v>
      </c>
      <c r="O26">
        <f t="shared" si="11"/>
        <v>11550</v>
      </c>
      <c r="P26">
        <f t="shared" si="12"/>
        <v>11986</v>
      </c>
      <c r="Q26">
        <f t="shared" si="13"/>
        <v>12622</v>
      </c>
      <c r="R26">
        <f t="shared" si="14"/>
        <v>12826</v>
      </c>
      <c r="S26">
        <f t="shared" si="15"/>
        <v>13014</v>
      </c>
      <c r="T26">
        <f t="shared" si="16"/>
        <v>13602</v>
      </c>
      <c r="U26">
        <f t="shared" si="17"/>
        <v>14772</v>
      </c>
      <c r="V26">
        <f t="shared" si="18"/>
        <v>15358</v>
      </c>
      <c r="W26">
        <f t="shared" si="19"/>
        <v>16052</v>
      </c>
    </row>
    <row r="27" spans="1:24">
      <c r="A27" s="1" t="s">
        <v>34</v>
      </c>
      <c r="B27">
        <v>95</v>
      </c>
      <c r="C27">
        <v>78</v>
      </c>
      <c r="D27">
        <v>71</v>
      </c>
      <c r="E27">
        <v>64</v>
      </c>
      <c r="F27">
        <v>65</v>
      </c>
      <c r="G27">
        <v>62</v>
      </c>
      <c r="H27">
        <v>60</v>
      </c>
      <c r="I27">
        <v>59</v>
      </c>
      <c r="J27">
        <v>63</v>
      </c>
      <c r="K27">
        <v>55</v>
      </c>
      <c r="L27">
        <v>56</v>
      </c>
      <c r="M27" s="9" t="s">
        <v>22</v>
      </c>
      <c r="N27">
        <f t="shared" si="10"/>
        <v>17004</v>
      </c>
      <c r="O27">
        <f t="shared" si="11"/>
        <v>17496</v>
      </c>
      <c r="P27">
        <f t="shared" si="12"/>
        <v>17914</v>
      </c>
      <c r="Q27">
        <f t="shared" si="13"/>
        <v>18254</v>
      </c>
      <c r="R27">
        <f t="shared" si="14"/>
        <v>18170</v>
      </c>
      <c r="S27">
        <f t="shared" si="15"/>
        <v>17874</v>
      </c>
      <c r="T27">
        <f t="shared" si="16"/>
        <v>19296</v>
      </c>
      <c r="U27">
        <f t="shared" si="17"/>
        <v>20654</v>
      </c>
      <c r="V27">
        <f t="shared" si="18"/>
        <v>21912</v>
      </c>
      <c r="W27">
        <f t="shared" si="19"/>
        <v>22780</v>
      </c>
    </row>
    <row r="28" spans="1:24">
      <c r="A28" s="1" t="s">
        <v>35</v>
      </c>
      <c r="B28">
        <v>193</v>
      </c>
      <c r="C28">
        <v>184</v>
      </c>
      <c r="D28">
        <v>181</v>
      </c>
      <c r="E28">
        <v>183</v>
      </c>
      <c r="F28">
        <v>180</v>
      </c>
      <c r="G28">
        <v>184</v>
      </c>
      <c r="H28">
        <v>178</v>
      </c>
      <c r="I28">
        <v>180</v>
      </c>
      <c r="J28">
        <v>173</v>
      </c>
      <c r="K28">
        <v>184</v>
      </c>
      <c r="L28">
        <v>185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165</v>
      </c>
      <c r="C29">
        <v>153</v>
      </c>
      <c r="D29">
        <v>153</v>
      </c>
      <c r="E29">
        <v>151</v>
      </c>
      <c r="F29">
        <v>155</v>
      </c>
      <c r="G29">
        <v>159</v>
      </c>
      <c r="H29">
        <v>153</v>
      </c>
      <c r="I29">
        <v>152</v>
      </c>
      <c r="J29">
        <v>152</v>
      </c>
      <c r="K29">
        <v>156</v>
      </c>
      <c r="L29">
        <v>156</v>
      </c>
      <c r="M29" s="1" t="s">
        <v>6</v>
      </c>
      <c r="N29">
        <f t="shared" ref="N29:N37" si="20">(N19-AVERAGE($N19:$W19))/STDEV($N19:$W19)</f>
        <v>0.965144746592701</v>
      </c>
      <c r="O29">
        <f t="shared" ref="O29:O37" si="21">(O19-AVERAGE($N19:$W19))/STDEV($N19:$W19)</f>
        <v>1.8240034053693346</v>
      </c>
      <c r="P29">
        <f t="shared" ref="P29:P37" si="22">(P19-AVERAGE($N19:$W19))/STDEV($N19:$W19)</f>
        <v>0.89900704076499927</v>
      </c>
      <c r="Q29">
        <f t="shared" ref="Q29:Q37" si="23">(Q19-AVERAGE($N19:$W19))/STDEV($N19:$W19)</f>
        <v>0.4118236584003796</v>
      </c>
      <c r="R29">
        <f t="shared" ref="R29:R37" si="24">(R19-AVERAGE($N19:$W19))/STDEV($N19:$W19)</f>
        <v>5.4121136740697094E-2</v>
      </c>
      <c r="S29">
        <f t="shared" ref="S29:S37" si="25">(S19-AVERAGE($N19:$W19))/STDEV($N19:$W19)</f>
        <v>-0.41350038897065866</v>
      </c>
      <c r="T29">
        <f t="shared" ref="T29:T37" si="26">(T19-AVERAGE($N19:$W19))/STDEV($N19:$W19)</f>
        <v>-0.7423258841421897</v>
      </c>
      <c r="U29">
        <f t="shared" ref="U29:U37" si="27">(U19-AVERAGE($N19:$W19))/STDEV($N19:$W19)</f>
        <v>-0.8345460655075766</v>
      </c>
      <c r="V29">
        <f t="shared" ref="V29:V37" si="28">(V19-AVERAGE($N19:$W19))/STDEV($N19:$W19)</f>
        <v>-1.1084120586532711</v>
      </c>
      <c r="W29">
        <f t="shared" ref="W29:W37" si="29">(W19-AVERAGE($N19:$W19))/STDEV($N19:$W19)</f>
        <v>-1.055315590594412</v>
      </c>
    </row>
    <row r="30" spans="1:24">
      <c r="A30" s="1" t="s">
        <v>38</v>
      </c>
      <c r="B30">
        <v>41</v>
      </c>
      <c r="C30">
        <v>42</v>
      </c>
      <c r="D30">
        <v>42</v>
      </c>
      <c r="E30">
        <v>45</v>
      </c>
      <c r="F30">
        <v>46</v>
      </c>
      <c r="G30">
        <v>50</v>
      </c>
      <c r="H30">
        <v>53</v>
      </c>
      <c r="I30">
        <v>51</v>
      </c>
      <c r="J30">
        <v>53</v>
      </c>
      <c r="K30">
        <v>53</v>
      </c>
      <c r="L30">
        <v>58</v>
      </c>
      <c r="M30" s="2" t="s">
        <v>8</v>
      </c>
      <c r="N30">
        <f t="shared" si="20"/>
        <v>2.0449600305967013</v>
      </c>
      <c r="O30">
        <f t="shared" si="21"/>
        <v>1.1377974717334003</v>
      </c>
      <c r="P30">
        <f t="shared" si="22"/>
        <v>0.52786809977038551</v>
      </c>
      <c r="Q30">
        <f t="shared" si="23"/>
        <v>0.26929240827620604</v>
      </c>
      <c r="R30">
        <f t="shared" si="24"/>
        <v>-4.3833304513257197E-2</v>
      </c>
      <c r="S30">
        <f t="shared" si="25"/>
        <v>-0.56399138158875783</v>
      </c>
      <c r="T30">
        <f t="shared" si="26"/>
        <v>-0.79421824311845923</v>
      </c>
      <c r="U30">
        <f t="shared" si="27"/>
        <v>-0.80194974219968052</v>
      </c>
      <c r="V30">
        <f t="shared" si="28"/>
        <v>-0.86036551303557496</v>
      </c>
      <c r="W30">
        <f t="shared" si="29"/>
        <v>-0.91555982592096041</v>
      </c>
    </row>
    <row r="31" spans="1:24">
      <c r="A31" s="1" t="s">
        <v>39</v>
      </c>
      <c r="B31">
        <v>914</v>
      </c>
      <c r="C31">
        <v>883</v>
      </c>
      <c r="D31">
        <v>878</v>
      </c>
      <c r="E31">
        <v>881</v>
      </c>
      <c r="F31">
        <v>883</v>
      </c>
      <c r="G31">
        <v>928</v>
      </c>
      <c r="H31">
        <v>928</v>
      </c>
      <c r="I31">
        <v>940</v>
      </c>
      <c r="J31">
        <v>964</v>
      </c>
      <c r="K31">
        <v>990</v>
      </c>
      <c r="L31">
        <v>1015</v>
      </c>
      <c r="M31" s="3" t="s">
        <v>10</v>
      </c>
      <c r="N31">
        <f t="shared" si="20"/>
        <v>1.6091674698927279</v>
      </c>
      <c r="O31">
        <f t="shared" si="21"/>
        <v>1.1293586655083092</v>
      </c>
      <c r="P31">
        <f t="shared" si="22"/>
        <v>0.82130750559193622</v>
      </c>
      <c r="Q31">
        <f t="shared" si="23"/>
        <v>0.42355296050804148</v>
      </c>
      <c r="R31">
        <f t="shared" si="24"/>
        <v>0.16487343118774628</v>
      </c>
      <c r="S31">
        <f t="shared" si="25"/>
        <v>-0.16264823093553071</v>
      </c>
      <c r="T31">
        <f t="shared" si="26"/>
        <v>-0.85524180943825656</v>
      </c>
      <c r="U31">
        <f t="shared" si="27"/>
        <v>-0.66123216244803518</v>
      </c>
      <c r="V31">
        <f t="shared" si="28"/>
        <v>-1.1619022191969937</v>
      </c>
      <c r="W31">
        <f t="shared" si="29"/>
        <v>-1.3072356106699552</v>
      </c>
    </row>
    <row r="32" spans="1:24">
      <c r="A32" s="1" t="s">
        <v>40</v>
      </c>
      <c r="B32">
        <v>164</v>
      </c>
      <c r="C32">
        <v>148</v>
      </c>
      <c r="D32">
        <v>144</v>
      </c>
      <c r="E32">
        <v>149</v>
      </c>
      <c r="F32">
        <v>144</v>
      </c>
      <c r="G32">
        <v>149</v>
      </c>
      <c r="H32">
        <v>152</v>
      </c>
      <c r="I32">
        <v>143</v>
      </c>
      <c r="J32">
        <v>142</v>
      </c>
      <c r="K32">
        <v>139</v>
      </c>
      <c r="L32">
        <v>147</v>
      </c>
      <c r="M32" s="4" t="s">
        <v>12</v>
      </c>
      <c r="N32">
        <f t="shared" si="20"/>
        <v>-1.8522761895579287</v>
      </c>
      <c r="O32">
        <f t="shared" si="21"/>
        <v>-1.2299891757431916</v>
      </c>
      <c r="P32">
        <f t="shared" si="22"/>
        <v>-0.23821924747595408</v>
      </c>
      <c r="Q32">
        <f t="shared" si="23"/>
        <v>4.8616172954276341E-3</v>
      </c>
      <c r="R32">
        <f t="shared" si="24"/>
        <v>-2.4308086477138172E-2</v>
      </c>
      <c r="S32">
        <f t="shared" si="25"/>
        <v>1.4584851886282902E-2</v>
      </c>
      <c r="T32">
        <f t="shared" si="26"/>
        <v>0.11181719779483559</v>
      </c>
      <c r="U32">
        <f t="shared" si="27"/>
        <v>0.52991628520161216</v>
      </c>
      <c r="V32">
        <f t="shared" si="28"/>
        <v>1.1133103606529282</v>
      </c>
      <c r="W32">
        <f t="shared" si="29"/>
        <v>1.5703023864231258</v>
      </c>
    </row>
    <row r="33" spans="1:23">
      <c r="A33" s="1" t="s">
        <v>41</v>
      </c>
      <c r="B33">
        <v>94</v>
      </c>
      <c r="C33">
        <v>94</v>
      </c>
      <c r="D33">
        <v>92</v>
      </c>
      <c r="E33">
        <v>96</v>
      </c>
      <c r="F33">
        <v>95</v>
      </c>
      <c r="G33">
        <v>96</v>
      </c>
      <c r="H33">
        <v>100</v>
      </c>
      <c r="I33">
        <v>105</v>
      </c>
      <c r="J33">
        <v>109</v>
      </c>
      <c r="K33">
        <v>110</v>
      </c>
      <c r="L33">
        <v>111</v>
      </c>
      <c r="M33" s="5" t="s">
        <v>14</v>
      </c>
      <c r="N33">
        <f t="shared" si="20"/>
        <v>-1.3405474424252737</v>
      </c>
      <c r="O33">
        <f t="shared" si="21"/>
        <v>-1.120484934776802</v>
      </c>
      <c r="P33">
        <f t="shared" si="22"/>
        <v>-0.88208388482429101</v>
      </c>
      <c r="Q33">
        <f t="shared" si="23"/>
        <v>-0.53823621662355403</v>
      </c>
      <c r="R33">
        <f t="shared" si="24"/>
        <v>-0.1852192772707974</v>
      </c>
      <c r="S33">
        <f t="shared" si="25"/>
        <v>0.28241355148220487</v>
      </c>
      <c r="T33">
        <f t="shared" si="26"/>
        <v>0.21364401784205747</v>
      </c>
      <c r="U33">
        <f t="shared" si="27"/>
        <v>0.6354304908349615</v>
      </c>
      <c r="V33">
        <f t="shared" si="28"/>
        <v>1.4010646320286024</v>
      </c>
      <c r="W33">
        <f t="shared" si="29"/>
        <v>1.5340190637328874</v>
      </c>
    </row>
    <row r="34" spans="1:23">
      <c r="A34" s="1" t="s">
        <v>42</v>
      </c>
      <c r="B34">
        <v>505</v>
      </c>
      <c r="C34">
        <v>497</v>
      </c>
      <c r="D34">
        <v>498</v>
      </c>
      <c r="E34">
        <v>504</v>
      </c>
      <c r="F34">
        <v>500</v>
      </c>
      <c r="G34">
        <v>487</v>
      </c>
      <c r="H34">
        <v>509</v>
      </c>
      <c r="I34">
        <v>522</v>
      </c>
      <c r="J34">
        <v>530</v>
      </c>
      <c r="K34">
        <v>538</v>
      </c>
      <c r="L34">
        <v>561</v>
      </c>
      <c r="M34" s="6" t="s">
        <v>16</v>
      </c>
      <c r="N34">
        <f t="shared" si="20"/>
        <v>-1.0342419952406976</v>
      </c>
      <c r="O34">
        <f t="shared" si="21"/>
        <v>-0.99015012148622861</v>
      </c>
      <c r="P34">
        <f t="shared" si="22"/>
        <v>-0.87704488011606885</v>
      </c>
      <c r="Q34">
        <f t="shared" si="23"/>
        <v>-0.69109219515156906</v>
      </c>
      <c r="R34">
        <f t="shared" si="24"/>
        <v>-0.38053204088096104</v>
      </c>
      <c r="S34">
        <f t="shared" si="25"/>
        <v>-0.18116008999118799</v>
      </c>
      <c r="T34">
        <f t="shared" si="26"/>
        <v>0.25209049559620339</v>
      </c>
      <c r="U34">
        <f t="shared" si="27"/>
        <v>0.83295300636159986</v>
      </c>
      <c r="V34">
        <f t="shared" si="28"/>
        <v>1.363972529404553</v>
      </c>
      <c r="W34">
        <f t="shared" si="29"/>
        <v>1.705205291504357</v>
      </c>
    </row>
    <row r="35" spans="1:23">
      <c r="A35" s="1" t="s">
        <v>43</v>
      </c>
      <c r="B35">
        <v>505</v>
      </c>
      <c r="C35">
        <v>497</v>
      </c>
      <c r="D35">
        <v>498</v>
      </c>
      <c r="E35">
        <v>504</v>
      </c>
      <c r="F35">
        <v>500</v>
      </c>
      <c r="G35">
        <v>487</v>
      </c>
      <c r="H35">
        <v>509</v>
      </c>
      <c r="I35">
        <v>522</v>
      </c>
      <c r="J35">
        <v>530</v>
      </c>
      <c r="K35">
        <v>538</v>
      </c>
      <c r="L35">
        <v>561</v>
      </c>
      <c r="M35" s="7" t="s">
        <v>18</v>
      </c>
      <c r="N35">
        <f t="shared" si="20"/>
        <v>-1.1300453870411959</v>
      </c>
      <c r="O35">
        <f t="shared" si="21"/>
        <v>-1.1532326000246003</v>
      </c>
      <c r="P35">
        <f t="shared" si="22"/>
        <v>0.49140329229829111</v>
      </c>
      <c r="Q35">
        <f t="shared" si="23"/>
        <v>0.25456247396780424</v>
      </c>
      <c r="R35">
        <f t="shared" si="24"/>
        <v>-0.62158293090511574</v>
      </c>
      <c r="S35">
        <f t="shared" si="25"/>
        <v>-0.60170817691934064</v>
      </c>
      <c r="T35">
        <f t="shared" si="26"/>
        <v>-0.79217456928301888</v>
      </c>
      <c r="U35">
        <f t="shared" si="27"/>
        <v>0.60733935721531263</v>
      </c>
      <c r="V35">
        <f t="shared" si="28"/>
        <v>1.4271729591285365</v>
      </c>
      <c r="W35">
        <f t="shared" si="29"/>
        <v>1.518265581563339</v>
      </c>
    </row>
    <row r="36" spans="1:23">
      <c r="A36" s="1" t="s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8" t="s">
        <v>20</v>
      </c>
      <c r="N36">
        <f t="shared" si="20"/>
        <v>-1.3744405154638084</v>
      </c>
      <c r="O36">
        <f t="shared" si="21"/>
        <v>-1.0369850459615539</v>
      </c>
      <c r="P36">
        <f t="shared" si="22"/>
        <v>-0.77518685253987629</v>
      </c>
      <c r="Q36">
        <f t="shared" si="23"/>
        <v>-0.39329774470458478</v>
      </c>
      <c r="R36">
        <f t="shared" si="24"/>
        <v>-0.27080501200269885</v>
      </c>
      <c r="S36">
        <f t="shared" si="25"/>
        <v>-0.15791955245390199</v>
      </c>
      <c r="T36">
        <f t="shared" si="26"/>
        <v>0.19514773592212223</v>
      </c>
      <c r="U36">
        <f t="shared" si="27"/>
        <v>0.89767958524176217</v>
      </c>
      <c r="V36">
        <f t="shared" si="28"/>
        <v>1.2495459644736502</v>
      </c>
      <c r="W36">
        <f t="shared" si="29"/>
        <v>1.6662614374888898</v>
      </c>
    </row>
    <row r="37" spans="1:23">
      <c r="A37" s="1" t="s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9" t="s">
        <v>22</v>
      </c>
      <c r="N37">
        <f t="shared" si="20"/>
        <v>-1.075500877953522</v>
      </c>
      <c r="O37">
        <f t="shared" si="21"/>
        <v>-0.82723850019564815</v>
      </c>
      <c r="P37">
        <f t="shared" si="22"/>
        <v>-0.61631639876721056</v>
      </c>
      <c r="Q37">
        <f t="shared" si="23"/>
        <v>-0.4447529669833139</v>
      </c>
      <c r="R37">
        <f t="shared" si="24"/>
        <v>-0.4871392266005119</v>
      </c>
      <c r="S37">
        <f t="shared" si="25"/>
        <v>-0.63650033191825717</v>
      </c>
      <c r="T37">
        <f t="shared" si="26"/>
        <v>8.1038491601451615E-2</v>
      </c>
      <c r="U37">
        <f t="shared" si="27"/>
        <v>0.76628302207948573</v>
      </c>
      <c r="V37">
        <f t="shared" si="28"/>
        <v>1.4010677196799033</v>
      </c>
      <c r="W37">
        <f t="shared" si="29"/>
        <v>1.8390590690576158</v>
      </c>
    </row>
    <row r="38" spans="1:23">
      <c r="A38" s="1" t="s">
        <v>46</v>
      </c>
      <c r="B38">
        <v>266</v>
      </c>
      <c r="C38">
        <v>251</v>
      </c>
      <c r="D38">
        <v>237</v>
      </c>
      <c r="E38">
        <v>225</v>
      </c>
      <c r="F38">
        <v>208</v>
      </c>
      <c r="G38">
        <v>215</v>
      </c>
      <c r="H38">
        <v>221</v>
      </c>
      <c r="I38">
        <v>235</v>
      </c>
      <c r="J38">
        <v>236</v>
      </c>
      <c r="K38">
        <v>249</v>
      </c>
      <c r="L38">
        <v>268</v>
      </c>
      <c r="M38" s="34" t="s">
        <v>47</v>
      </c>
      <c r="N38">
        <v>1.4362656155794116</v>
      </c>
      <c r="O38">
        <v>0.44523007553828048</v>
      </c>
      <c r="P38">
        <v>0.29314046295771085</v>
      </c>
      <c r="Q38">
        <v>-0.11161415116799868</v>
      </c>
      <c r="R38">
        <v>-0.81196228651884761</v>
      </c>
      <c r="S38">
        <v>-1.1885067305691288</v>
      </c>
      <c r="T38">
        <v>-1.506177776201125</v>
      </c>
      <c r="U38">
        <v>-0.36918526924799566</v>
      </c>
      <c r="V38">
        <v>0.39616891018970962</v>
      </c>
      <c r="W38">
        <v>1.4166411494399833</v>
      </c>
    </row>
    <row r="39" spans="1:23">
      <c r="A39" s="1" t="s">
        <v>48</v>
      </c>
      <c r="B39">
        <v>15</v>
      </c>
      <c r="C39">
        <v>15</v>
      </c>
      <c r="D39">
        <v>16</v>
      </c>
      <c r="E39">
        <v>15</v>
      </c>
      <c r="F39">
        <v>13</v>
      </c>
      <c r="G39">
        <v>12</v>
      </c>
      <c r="H39">
        <v>12</v>
      </c>
      <c r="I39">
        <v>13</v>
      </c>
      <c r="J39">
        <v>18</v>
      </c>
      <c r="K39">
        <v>18</v>
      </c>
      <c r="L39">
        <v>20</v>
      </c>
    </row>
    <row r="40" spans="1:23">
      <c r="A40" s="1" t="s">
        <v>49</v>
      </c>
      <c r="B40">
        <v>7</v>
      </c>
      <c r="C40">
        <v>7</v>
      </c>
      <c r="D40">
        <v>7</v>
      </c>
      <c r="E40">
        <v>6</v>
      </c>
      <c r="F40">
        <v>4</v>
      </c>
      <c r="G40">
        <v>5</v>
      </c>
      <c r="H40">
        <v>5</v>
      </c>
      <c r="I40">
        <v>5</v>
      </c>
      <c r="J40">
        <v>5</v>
      </c>
      <c r="K40">
        <v>2</v>
      </c>
      <c r="L40">
        <v>4</v>
      </c>
    </row>
    <row r="41" spans="1:23">
      <c r="A41" s="1" t="s">
        <v>50</v>
      </c>
      <c r="B41">
        <v>28</v>
      </c>
      <c r="C41">
        <v>28</v>
      </c>
      <c r="D41">
        <v>30</v>
      </c>
      <c r="E41">
        <v>27</v>
      </c>
      <c r="F41">
        <v>25</v>
      </c>
      <c r="G41">
        <v>28</v>
      </c>
      <c r="H41">
        <v>28</v>
      </c>
      <c r="I41">
        <v>33</v>
      </c>
      <c r="J41">
        <v>33</v>
      </c>
      <c r="K41">
        <v>38</v>
      </c>
      <c r="L41">
        <v>36</v>
      </c>
    </row>
    <row r="42" spans="1:23">
      <c r="A42" s="1" t="s">
        <v>51</v>
      </c>
      <c r="B42">
        <v>216</v>
      </c>
      <c r="C42">
        <v>201</v>
      </c>
      <c r="D42">
        <v>184</v>
      </c>
      <c r="E42">
        <v>177</v>
      </c>
      <c r="F42">
        <v>166</v>
      </c>
      <c r="G42">
        <v>170</v>
      </c>
      <c r="H42">
        <v>176</v>
      </c>
      <c r="I42">
        <v>184</v>
      </c>
      <c r="J42">
        <v>180</v>
      </c>
      <c r="K42">
        <v>191</v>
      </c>
      <c r="L42">
        <v>208</v>
      </c>
    </row>
    <row r="43" spans="1:23">
      <c r="A43" s="1" t="s">
        <v>52</v>
      </c>
      <c r="B43">
        <v>579</v>
      </c>
      <c r="C43">
        <v>559</v>
      </c>
      <c r="D43">
        <v>558</v>
      </c>
      <c r="E43">
        <v>571</v>
      </c>
      <c r="F43">
        <v>558</v>
      </c>
      <c r="G43">
        <v>564</v>
      </c>
      <c r="H43">
        <v>608</v>
      </c>
      <c r="I43">
        <v>633</v>
      </c>
      <c r="J43">
        <v>683</v>
      </c>
      <c r="K43">
        <v>803</v>
      </c>
      <c r="L43">
        <v>893</v>
      </c>
    </row>
    <row r="44" spans="1:23">
      <c r="A44" s="1" t="s">
        <v>53</v>
      </c>
      <c r="B44">
        <v>525</v>
      </c>
      <c r="C44">
        <v>505</v>
      </c>
      <c r="D44">
        <v>504</v>
      </c>
      <c r="E44">
        <v>508</v>
      </c>
      <c r="F44">
        <v>495</v>
      </c>
      <c r="G44">
        <v>499</v>
      </c>
      <c r="H44">
        <v>538</v>
      </c>
      <c r="I44">
        <v>559</v>
      </c>
      <c r="J44">
        <v>605</v>
      </c>
      <c r="K44">
        <v>718</v>
      </c>
      <c r="L44">
        <v>793</v>
      </c>
    </row>
    <row r="45" spans="1:23">
      <c r="A45" s="1" t="s">
        <v>54</v>
      </c>
      <c r="B45">
        <v>5</v>
      </c>
      <c r="C45">
        <v>5</v>
      </c>
      <c r="D45">
        <v>5</v>
      </c>
      <c r="E45">
        <v>5</v>
      </c>
      <c r="F45">
        <v>6</v>
      </c>
      <c r="G45">
        <v>8</v>
      </c>
      <c r="H45">
        <v>8</v>
      </c>
      <c r="I45">
        <v>9</v>
      </c>
      <c r="J45">
        <v>6</v>
      </c>
      <c r="K45">
        <v>8</v>
      </c>
      <c r="L45">
        <v>8</v>
      </c>
    </row>
    <row r="46" spans="1:23">
      <c r="A46" s="1" t="s">
        <v>55</v>
      </c>
      <c r="B46">
        <v>49</v>
      </c>
      <c r="C46">
        <v>49</v>
      </c>
      <c r="D46">
        <v>49</v>
      </c>
      <c r="E46">
        <v>58</v>
      </c>
      <c r="F46">
        <v>57</v>
      </c>
      <c r="G46">
        <v>57</v>
      </c>
      <c r="H46">
        <v>62</v>
      </c>
      <c r="I46">
        <v>65</v>
      </c>
      <c r="J46">
        <v>72</v>
      </c>
      <c r="K46">
        <v>77</v>
      </c>
      <c r="L46">
        <v>92</v>
      </c>
    </row>
    <row r="47" spans="1:23">
      <c r="A47" s="1" t="s">
        <v>56</v>
      </c>
      <c r="B47">
        <v>420</v>
      </c>
      <c r="C47">
        <v>411</v>
      </c>
      <c r="D47">
        <v>398</v>
      </c>
      <c r="E47">
        <v>389</v>
      </c>
      <c r="F47">
        <v>372</v>
      </c>
      <c r="G47">
        <v>390</v>
      </c>
      <c r="H47">
        <v>397</v>
      </c>
      <c r="I47">
        <v>408</v>
      </c>
      <c r="J47">
        <v>423</v>
      </c>
      <c r="K47">
        <v>457</v>
      </c>
      <c r="L47">
        <v>496</v>
      </c>
    </row>
    <row r="48" spans="1:23">
      <c r="A48" s="1" t="s">
        <v>57</v>
      </c>
      <c r="B48">
        <v>71</v>
      </c>
      <c r="C48">
        <v>58</v>
      </c>
      <c r="D48">
        <v>55</v>
      </c>
      <c r="E48">
        <v>52</v>
      </c>
      <c r="F48">
        <v>51</v>
      </c>
      <c r="G48">
        <v>56</v>
      </c>
      <c r="H48">
        <v>59</v>
      </c>
      <c r="I48">
        <v>60</v>
      </c>
      <c r="J48">
        <v>66</v>
      </c>
      <c r="K48">
        <v>73</v>
      </c>
      <c r="L48">
        <v>77</v>
      </c>
    </row>
    <row r="49" spans="1:12">
      <c r="A49" s="1" t="s">
        <v>58</v>
      </c>
      <c r="B49">
        <v>349</v>
      </c>
      <c r="C49">
        <v>353</v>
      </c>
      <c r="D49">
        <v>343</v>
      </c>
      <c r="E49">
        <v>337</v>
      </c>
      <c r="F49">
        <v>321</v>
      </c>
      <c r="G49">
        <v>334</v>
      </c>
      <c r="H49">
        <v>338</v>
      </c>
      <c r="I49">
        <v>348</v>
      </c>
      <c r="J49">
        <v>357</v>
      </c>
      <c r="K49">
        <v>384</v>
      </c>
      <c r="L49">
        <v>419</v>
      </c>
    </row>
    <row r="50" spans="1:12">
      <c r="A50" s="1" t="s">
        <v>59</v>
      </c>
      <c r="B50">
        <v>693</v>
      </c>
      <c r="C50">
        <v>672</v>
      </c>
      <c r="D50">
        <v>674</v>
      </c>
      <c r="E50">
        <v>698</v>
      </c>
      <c r="F50">
        <v>733</v>
      </c>
      <c r="G50">
        <v>777</v>
      </c>
      <c r="H50">
        <v>830</v>
      </c>
      <c r="I50">
        <v>858</v>
      </c>
      <c r="J50">
        <v>936</v>
      </c>
      <c r="K50">
        <v>1010</v>
      </c>
      <c r="L50">
        <v>1062</v>
      </c>
    </row>
    <row r="51" spans="1:12">
      <c r="A51" s="1" t="s">
        <v>60</v>
      </c>
      <c r="B51">
        <v>60</v>
      </c>
      <c r="C51">
        <v>52</v>
      </c>
      <c r="D51">
        <v>57</v>
      </c>
      <c r="E51">
        <v>54</v>
      </c>
      <c r="F51">
        <v>55</v>
      </c>
      <c r="G51">
        <v>61</v>
      </c>
      <c r="H51">
        <v>55</v>
      </c>
      <c r="I51">
        <v>54</v>
      </c>
      <c r="J51">
        <v>60</v>
      </c>
      <c r="K51">
        <v>65</v>
      </c>
      <c r="L51">
        <v>65</v>
      </c>
    </row>
    <row r="52" spans="1:12">
      <c r="A52" s="1" t="s">
        <v>61</v>
      </c>
      <c r="B52">
        <v>633</v>
      </c>
      <c r="C52">
        <v>620</v>
      </c>
      <c r="D52">
        <v>617</v>
      </c>
      <c r="E52">
        <v>644</v>
      </c>
      <c r="F52">
        <v>678</v>
      </c>
      <c r="G52">
        <v>716</v>
      </c>
      <c r="H52">
        <v>775</v>
      </c>
      <c r="I52">
        <v>804</v>
      </c>
      <c r="J52">
        <v>876</v>
      </c>
      <c r="K52">
        <v>945</v>
      </c>
      <c r="L52">
        <v>997</v>
      </c>
    </row>
    <row r="53" spans="1:12">
      <c r="A53" s="1" t="s">
        <v>62</v>
      </c>
      <c r="B53">
        <v>82</v>
      </c>
      <c r="C53">
        <v>88</v>
      </c>
      <c r="D53">
        <v>84</v>
      </c>
      <c r="E53">
        <v>81</v>
      </c>
      <c r="F53">
        <v>79</v>
      </c>
      <c r="G53">
        <v>81</v>
      </c>
      <c r="H53">
        <v>83</v>
      </c>
      <c r="I53">
        <v>82</v>
      </c>
      <c r="J53">
        <v>90</v>
      </c>
      <c r="K53">
        <v>89</v>
      </c>
      <c r="L53">
        <v>95</v>
      </c>
    </row>
    <row r="54" spans="1:12">
      <c r="A54" s="1" t="s">
        <v>63</v>
      </c>
      <c r="B54">
        <v>13</v>
      </c>
      <c r="C54">
        <v>11</v>
      </c>
      <c r="D54">
        <v>14</v>
      </c>
      <c r="E54">
        <v>14</v>
      </c>
      <c r="F54">
        <v>12</v>
      </c>
      <c r="G54">
        <v>13</v>
      </c>
      <c r="H54">
        <v>15</v>
      </c>
      <c r="I54">
        <v>18</v>
      </c>
      <c r="J54">
        <v>16</v>
      </c>
      <c r="K54">
        <v>16</v>
      </c>
      <c r="L54">
        <v>16</v>
      </c>
    </row>
    <row r="55" spans="1:12">
      <c r="A55" s="1" t="s">
        <v>64</v>
      </c>
      <c r="B55">
        <v>69</v>
      </c>
      <c r="C55">
        <v>77</v>
      </c>
      <c r="D55">
        <v>70</v>
      </c>
      <c r="E55">
        <v>67</v>
      </c>
      <c r="F55">
        <v>67</v>
      </c>
      <c r="G55">
        <v>68</v>
      </c>
      <c r="H55">
        <v>68</v>
      </c>
      <c r="I55">
        <v>64</v>
      </c>
      <c r="J55">
        <v>74</v>
      </c>
      <c r="K55">
        <v>73</v>
      </c>
      <c r="L55">
        <v>79</v>
      </c>
    </row>
    <row r="56" spans="1:12">
      <c r="A56" s="1" t="s">
        <v>65</v>
      </c>
      <c r="B56">
        <v>430</v>
      </c>
      <c r="C56">
        <v>413</v>
      </c>
      <c r="D56">
        <v>422</v>
      </c>
      <c r="E56">
        <v>421</v>
      </c>
      <c r="F56">
        <v>427</v>
      </c>
      <c r="G56">
        <v>430</v>
      </c>
      <c r="H56">
        <v>458</v>
      </c>
      <c r="I56">
        <v>451</v>
      </c>
      <c r="J56">
        <v>462</v>
      </c>
      <c r="K56">
        <v>505</v>
      </c>
      <c r="L56">
        <v>497</v>
      </c>
    </row>
    <row r="57" spans="1:12">
      <c r="A57" s="1" t="s">
        <v>66</v>
      </c>
      <c r="B57">
        <v>412</v>
      </c>
      <c r="C57">
        <v>394</v>
      </c>
      <c r="D57">
        <v>403</v>
      </c>
      <c r="E57">
        <v>406</v>
      </c>
      <c r="F57">
        <v>411</v>
      </c>
      <c r="G57">
        <v>416</v>
      </c>
      <c r="H57">
        <v>442</v>
      </c>
      <c r="I57">
        <v>434</v>
      </c>
      <c r="J57">
        <v>442</v>
      </c>
      <c r="K57">
        <v>478</v>
      </c>
      <c r="L57">
        <v>472</v>
      </c>
    </row>
    <row r="58" spans="1:12">
      <c r="A58" s="1" t="s">
        <v>67</v>
      </c>
      <c r="B58">
        <v>18</v>
      </c>
      <c r="C58">
        <v>19</v>
      </c>
      <c r="D58">
        <v>19</v>
      </c>
      <c r="E58">
        <v>15</v>
      </c>
      <c r="F58">
        <v>16</v>
      </c>
      <c r="G58">
        <v>14</v>
      </c>
      <c r="H58">
        <v>16</v>
      </c>
      <c r="I58">
        <v>17</v>
      </c>
      <c r="J58">
        <v>20</v>
      </c>
      <c r="K58">
        <v>27</v>
      </c>
      <c r="L58">
        <v>25</v>
      </c>
    </row>
    <row r="59" spans="1:12">
      <c r="A59" s="1" t="s">
        <v>68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2</v>
      </c>
      <c r="J59">
        <v>2</v>
      </c>
      <c r="K59">
        <v>1</v>
      </c>
      <c r="L59">
        <v>1</v>
      </c>
    </row>
    <row r="60" spans="1:12">
      <c r="A60" s="1" t="s">
        <v>69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</row>
    <row r="61" spans="1:12">
      <c r="A61" s="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180</v>
      </c>
      <c r="C62">
        <v>167</v>
      </c>
      <c r="D62">
        <v>164</v>
      </c>
      <c r="E62">
        <v>170</v>
      </c>
      <c r="F62">
        <v>176</v>
      </c>
      <c r="G62">
        <v>176</v>
      </c>
      <c r="H62">
        <v>182</v>
      </c>
      <c r="I62">
        <v>177</v>
      </c>
      <c r="J62">
        <v>184</v>
      </c>
      <c r="K62">
        <v>193</v>
      </c>
      <c r="L62">
        <v>185</v>
      </c>
    </row>
    <row r="63" spans="1:12">
      <c r="A63" s="1" t="s">
        <v>72</v>
      </c>
      <c r="B63">
        <v>68</v>
      </c>
      <c r="C63">
        <v>55</v>
      </c>
      <c r="D63">
        <v>52</v>
      </c>
      <c r="E63">
        <v>50</v>
      </c>
      <c r="F63">
        <v>52</v>
      </c>
      <c r="G63">
        <v>62</v>
      </c>
      <c r="H63">
        <v>66</v>
      </c>
      <c r="I63">
        <v>60</v>
      </c>
      <c r="J63">
        <v>62</v>
      </c>
      <c r="K63">
        <v>65</v>
      </c>
      <c r="L63">
        <v>64</v>
      </c>
    </row>
    <row r="64" spans="1:12">
      <c r="A64" s="1" t="s">
        <v>73</v>
      </c>
      <c r="B64">
        <v>3</v>
      </c>
      <c r="C64">
        <v>3</v>
      </c>
      <c r="D64">
        <v>3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 s="1" t="s">
        <v>74</v>
      </c>
      <c r="B65">
        <v>28</v>
      </c>
      <c r="C65">
        <v>30</v>
      </c>
      <c r="D65">
        <v>30</v>
      </c>
      <c r="E65">
        <v>31</v>
      </c>
      <c r="F65">
        <v>33</v>
      </c>
      <c r="G65">
        <v>31</v>
      </c>
      <c r="H65">
        <v>30</v>
      </c>
      <c r="I65">
        <v>32</v>
      </c>
      <c r="J65">
        <v>34</v>
      </c>
      <c r="K65">
        <v>34</v>
      </c>
      <c r="L65">
        <v>34</v>
      </c>
    </row>
    <row r="66" spans="1:12">
      <c r="A66" s="1" t="s">
        <v>75</v>
      </c>
      <c r="B66">
        <v>47</v>
      </c>
      <c r="C66">
        <v>48</v>
      </c>
      <c r="D66">
        <v>47</v>
      </c>
      <c r="E66">
        <v>51</v>
      </c>
      <c r="F66">
        <v>50</v>
      </c>
      <c r="G66">
        <v>46</v>
      </c>
      <c r="H66">
        <v>49</v>
      </c>
      <c r="I66">
        <v>49</v>
      </c>
      <c r="J66">
        <v>53</v>
      </c>
      <c r="K66">
        <v>56</v>
      </c>
      <c r="L66">
        <v>52</v>
      </c>
    </row>
    <row r="67" spans="1:12">
      <c r="A67" s="1" t="s">
        <v>76</v>
      </c>
      <c r="B67">
        <v>34</v>
      </c>
      <c r="C67">
        <v>31</v>
      </c>
      <c r="D67">
        <v>32</v>
      </c>
      <c r="E67">
        <v>35</v>
      </c>
      <c r="F67">
        <v>38</v>
      </c>
      <c r="G67">
        <v>34</v>
      </c>
      <c r="H67">
        <v>33</v>
      </c>
      <c r="I67">
        <v>32</v>
      </c>
      <c r="J67">
        <v>31</v>
      </c>
      <c r="K67">
        <v>34</v>
      </c>
      <c r="L67">
        <v>31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 s="1" t="s">
        <v>78</v>
      </c>
      <c r="B69">
        <v>10</v>
      </c>
      <c r="C69">
        <v>8</v>
      </c>
      <c r="D69">
        <v>9</v>
      </c>
      <c r="E69">
        <v>10</v>
      </c>
      <c r="F69">
        <v>11</v>
      </c>
      <c r="G69">
        <v>11</v>
      </c>
      <c r="H69">
        <v>10</v>
      </c>
      <c r="I69">
        <v>9</v>
      </c>
      <c r="J69">
        <v>8</v>
      </c>
      <c r="K69">
        <v>8</v>
      </c>
      <c r="L69">
        <v>6</v>
      </c>
    </row>
    <row r="70" spans="1:12">
      <c r="A70" s="1" t="s">
        <v>79</v>
      </c>
      <c r="B70">
        <v>5</v>
      </c>
      <c r="C70">
        <v>3</v>
      </c>
      <c r="D70">
        <v>4</v>
      </c>
      <c r="E70">
        <v>4</v>
      </c>
      <c r="F70">
        <v>4</v>
      </c>
      <c r="G70">
        <v>3</v>
      </c>
      <c r="H70">
        <v>3</v>
      </c>
      <c r="I70">
        <v>3</v>
      </c>
      <c r="J70">
        <v>3</v>
      </c>
      <c r="K70">
        <v>2</v>
      </c>
      <c r="L70">
        <v>2</v>
      </c>
    </row>
    <row r="71" spans="1:12">
      <c r="A71" s="1" t="s">
        <v>80</v>
      </c>
      <c r="B71">
        <v>5</v>
      </c>
      <c r="C71">
        <v>5</v>
      </c>
      <c r="D71">
        <v>5</v>
      </c>
      <c r="E71">
        <v>6</v>
      </c>
      <c r="F71">
        <v>7</v>
      </c>
      <c r="G71">
        <v>8</v>
      </c>
      <c r="H71">
        <v>7</v>
      </c>
      <c r="I71">
        <v>6</v>
      </c>
      <c r="J71">
        <v>5</v>
      </c>
      <c r="K71">
        <v>6</v>
      </c>
      <c r="L71">
        <v>4</v>
      </c>
    </row>
    <row r="72" spans="1:12">
      <c r="A72" s="1" t="s">
        <v>81</v>
      </c>
      <c r="B72">
        <v>165</v>
      </c>
      <c r="C72">
        <v>161</v>
      </c>
      <c r="D72">
        <v>166</v>
      </c>
      <c r="E72">
        <v>170</v>
      </c>
      <c r="F72">
        <v>177</v>
      </c>
      <c r="G72">
        <v>174</v>
      </c>
      <c r="H72">
        <v>177</v>
      </c>
      <c r="I72">
        <v>180</v>
      </c>
      <c r="J72">
        <v>185</v>
      </c>
      <c r="K72">
        <v>187</v>
      </c>
      <c r="L72">
        <v>191</v>
      </c>
    </row>
    <row r="73" spans="1:12">
      <c r="A73" s="1" t="s">
        <v>82</v>
      </c>
      <c r="B73">
        <v>21</v>
      </c>
      <c r="C73">
        <v>19</v>
      </c>
      <c r="D73">
        <v>17</v>
      </c>
      <c r="E73">
        <v>22</v>
      </c>
      <c r="F73">
        <v>24</v>
      </c>
      <c r="G73">
        <v>29</v>
      </c>
      <c r="H73">
        <v>30</v>
      </c>
      <c r="I73">
        <v>31</v>
      </c>
      <c r="J73">
        <v>34</v>
      </c>
      <c r="K73">
        <v>33</v>
      </c>
      <c r="L73">
        <v>34</v>
      </c>
    </row>
    <row r="74" spans="1:12">
      <c r="A74" s="1" t="s">
        <v>83</v>
      </c>
      <c r="B74">
        <v>144</v>
      </c>
      <c r="C74">
        <v>142</v>
      </c>
      <c r="D74">
        <v>149</v>
      </c>
      <c r="E74">
        <v>148</v>
      </c>
      <c r="F74">
        <v>153</v>
      </c>
      <c r="G74">
        <v>145</v>
      </c>
      <c r="H74">
        <v>147</v>
      </c>
      <c r="I74">
        <v>149</v>
      </c>
      <c r="J74">
        <v>151</v>
      </c>
      <c r="K74">
        <v>154</v>
      </c>
      <c r="L74">
        <v>157</v>
      </c>
    </row>
    <row r="75" spans="1:12">
      <c r="A75" s="1" t="s">
        <v>84</v>
      </c>
      <c r="B75">
        <v>604</v>
      </c>
      <c r="C75">
        <v>590</v>
      </c>
      <c r="D75">
        <v>595</v>
      </c>
      <c r="E75">
        <v>629</v>
      </c>
      <c r="F75">
        <v>641</v>
      </c>
      <c r="G75">
        <v>685</v>
      </c>
      <c r="H75">
        <v>720</v>
      </c>
      <c r="I75">
        <v>749</v>
      </c>
      <c r="J75">
        <v>785</v>
      </c>
      <c r="K75">
        <v>810</v>
      </c>
      <c r="L75">
        <v>841</v>
      </c>
    </row>
    <row r="76" spans="1:12">
      <c r="A76" s="1" t="s">
        <v>85</v>
      </c>
      <c r="B76">
        <v>42</v>
      </c>
      <c r="C76">
        <v>40</v>
      </c>
      <c r="D76">
        <v>40</v>
      </c>
      <c r="E76">
        <v>38</v>
      </c>
      <c r="F76">
        <v>40</v>
      </c>
      <c r="G76">
        <v>41</v>
      </c>
      <c r="H76">
        <v>43</v>
      </c>
      <c r="I76">
        <v>47</v>
      </c>
      <c r="J76">
        <v>53</v>
      </c>
      <c r="K76">
        <v>53</v>
      </c>
      <c r="L76">
        <v>53</v>
      </c>
    </row>
    <row r="77" spans="1:12">
      <c r="A77" s="1" t="s">
        <v>86</v>
      </c>
      <c r="B77">
        <v>4</v>
      </c>
      <c r="C77">
        <v>2</v>
      </c>
      <c r="D77">
        <v>1</v>
      </c>
      <c r="E77">
        <v>2</v>
      </c>
      <c r="F77">
        <v>2</v>
      </c>
      <c r="G77">
        <v>4</v>
      </c>
      <c r="H77">
        <v>3</v>
      </c>
      <c r="I77">
        <v>2</v>
      </c>
      <c r="J77">
        <v>1</v>
      </c>
      <c r="K77">
        <v>2</v>
      </c>
      <c r="L77">
        <v>2</v>
      </c>
    </row>
    <row r="78" spans="1:12">
      <c r="A78" s="1" t="s">
        <v>87</v>
      </c>
      <c r="B78">
        <v>62</v>
      </c>
      <c r="C78">
        <v>62</v>
      </c>
      <c r="D78">
        <v>60</v>
      </c>
      <c r="E78">
        <v>60</v>
      </c>
      <c r="F78">
        <v>65</v>
      </c>
      <c r="G78">
        <v>71</v>
      </c>
      <c r="H78">
        <v>76</v>
      </c>
      <c r="I78">
        <v>78</v>
      </c>
      <c r="J78">
        <v>82</v>
      </c>
      <c r="K78">
        <v>79</v>
      </c>
      <c r="L78">
        <v>84</v>
      </c>
    </row>
    <row r="79" spans="1:12">
      <c r="A79" s="1" t="s">
        <v>88</v>
      </c>
      <c r="B79">
        <v>65</v>
      </c>
      <c r="C79">
        <v>63</v>
      </c>
      <c r="D79">
        <v>63</v>
      </c>
      <c r="E79">
        <v>66</v>
      </c>
      <c r="F79">
        <v>62</v>
      </c>
      <c r="G79">
        <v>69</v>
      </c>
      <c r="H79">
        <v>77</v>
      </c>
      <c r="I79">
        <v>79</v>
      </c>
      <c r="J79">
        <v>87</v>
      </c>
      <c r="K79">
        <v>91</v>
      </c>
      <c r="L79">
        <v>99</v>
      </c>
    </row>
    <row r="80" spans="1:12">
      <c r="A80" s="1" t="s">
        <v>89</v>
      </c>
      <c r="B80">
        <v>13</v>
      </c>
      <c r="C80">
        <v>14</v>
      </c>
      <c r="D80">
        <v>14</v>
      </c>
      <c r="E80">
        <v>13</v>
      </c>
      <c r="F80">
        <v>16</v>
      </c>
      <c r="G80">
        <v>15</v>
      </c>
      <c r="H80">
        <v>14</v>
      </c>
      <c r="I80">
        <v>19</v>
      </c>
      <c r="J80">
        <v>21</v>
      </c>
      <c r="K80">
        <v>18</v>
      </c>
      <c r="L80">
        <v>17</v>
      </c>
    </row>
    <row r="81" spans="1:12">
      <c r="A81" s="1" t="s">
        <v>90</v>
      </c>
      <c r="B81">
        <v>213</v>
      </c>
      <c r="C81">
        <v>202</v>
      </c>
      <c r="D81">
        <v>203</v>
      </c>
      <c r="E81">
        <v>227</v>
      </c>
      <c r="F81">
        <v>232</v>
      </c>
      <c r="G81">
        <v>248</v>
      </c>
      <c r="H81">
        <v>263</v>
      </c>
      <c r="I81">
        <v>274</v>
      </c>
      <c r="J81">
        <v>273</v>
      </c>
      <c r="K81">
        <v>305</v>
      </c>
      <c r="L81">
        <v>317</v>
      </c>
    </row>
    <row r="82" spans="1:12">
      <c r="A82" s="1" t="s">
        <v>91</v>
      </c>
      <c r="B82">
        <v>188</v>
      </c>
      <c r="C82">
        <v>193</v>
      </c>
      <c r="D82">
        <v>201</v>
      </c>
      <c r="E82">
        <v>206</v>
      </c>
      <c r="F82">
        <v>208</v>
      </c>
      <c r="G82">
        <v>220</v>
      </c>
      <c r="H82">
        <v>227</v>
      </c>
      <c r="I82">
        <v>233</v>
      </c>
      <c r="J82">
        <v>252</v>
      </c>
      <c r="K82">
        <v>248</v>
      </c>
      <c r="L82">
        <v>256</v>
      </c>
    </row>
    <row r="83" spans="1:12">
      <c r="A83" s="1" t="s">
        <v>92</v>
      </c>
      <c r="B83">
        <v>17</v>
      </c>
      <c r="C83">
        <v>14</v>
      </c>
      <c r="D83">
        <v>13</v>
      </c>
      <c r="E83">
        <v>17</v>
      </c>
      <c r="F83">
        <v>16</v>
      </c>
      <c r="G83">
        <v>17</v>
      </c>
      <c r="H83">
        <v>17</v>
      </c>
      <c r="I83">
        <v>17</v>
      </c>
      <c r="J83">
        <v>16</v>
      </c>
      <c r="K83">
        <v>14</v>
      </c>
      <c r="L83">
        <v>13</v>
      </c>
    </row>
    <row r="84" spans="1:12">
      <c r="A84" s="1" t="s">
        <v>93</v>
      </c>
      <c r="B84">
        <v>79</v>
      </c>
      <c r="C84">
        <v>57</v>
      </c>
      <c r="D84">
        <v>49</v>
      </c>
      <c r="E84">
        <v>48</v>
      </c>
      <c r="F84">
        <v>45</v>
      </c>
      <c r="G84">
        <v>47</v>
      </c>
      <c r="H84">
        <v>52</v>
      </c>
      <c r="I84">
        <v>57</v>
      </c>
      <c r="J84">
        <v>57</v>
      </c>
      <c r="K84">
        <v>49</v>
      </c>
      <c r="L84">
        <v>50</v>
      </c>
    </row>
    <row r="85" spans="1:12">
      <c r="A85" s="1" t="s">
        <v>94</v>
      </c>
      <c r="B85">
        <v>11</v>
      </c>
      <c r="C85">
        <v>4</v>
      </c>
      <c r="D85">
        <v>2</v>
      </c>
      <c r="E85">
        <v>2</v>
      </c>
      <c r="F85">
        <v>1</v>
      </c>
      <c r="G85">
        <v>1</v>
      </c>
      <c r="H85">
        <v>1</v>
      </c>
      <c r="I85">
        <v>3</v>
      </c>
      <c r="J85">
        <v>3</v>
      </c>
      <c r="K85">
        <v>4</v>
      </c>
      <c r="L85">
        <v>4</v>
      </c>
    </row>
    <row r="86" spans="1:12">
      <c r="A86" s="1" t="s">
        <v>95</v>
      </c>
      <c r="B86">
        <v>5</v>
      </c>
      <c r="C86">
        <v>5</v>
      </c>
      <c r="D86">
        <v>7</v>
      </c>
      <c r="E86">
        <v>4</v>
      </c>
      <c r="F86">
        <v>4</v>
      </c>
      <c r="G86">
        <v>4</v>
      </c>
      <c r="H86">
        <v>4</v>
      </c>
      <c r="I86">
        <v>5</v>
      </c>
      <c r="J86">
        <v>4</v>
      </c>
      <c r="K86">
        <v>4</v>
      </c>
      <c r="L86">
        <v>4</v>
      </c>
    </row>
    <row r="87" spans="1:12">
      <c r="A87" s="1" t="s">
        <v>96</v>
      </c>
      <c r="B87">
        <v>29</v>
      </c>
      <c r="C87">
        <v>12</v>
      </c>
      <c r="D87">
        <v>6</v>
      </c>
      <c r="E87">
        <v>8</v>
      </c>
      <c r="F87">
        <v>8</v>
      </c>
      <c r="G87">
        <v>7</v>
      </c>
      <c r="H87">
        <v>10</v>
      </c>
      <c r="I87">
        <v>9</v>
      </c>
      <c r="J87">
        <v>8</v>
      </c>
      <c r="K87">
        <v>4</v>
      </c>
      <c r="L87">
        <v>5</v>
      </c>
    </row>
    <row r="88" spans="1:12">
      <c r="A88" s="1" t="s">
        <v>97</v>
      </c>
      <c r="B88">
        <v>13</v>
      </c>
      <c r="C88">
        <v>13</v>
      </c>
      <c r="D88">
        <v>13</v>
      </c>
      <c r="E88">
        <v>11</v>
      </c>
      <c r="F88">
        <v>11</v>
      </c>
      <c r="G88">
        <v>14</v>
      </c>
      <c r="H88">
        <v>14</v>
      </c>
      <c r="I88">
        <v>17</v>
      </c>
      <c r="J88">
        <v>18</v>
      </c>
      <c r="K88">
        <v>15</v>
      </c>
      <c r="L88">
        <v>14</v>
      </c>
    </row>
    <row r="89" spans="1:12">
      <c r="A89" s="1" t="s">
        <v>98</v>
      </c>
      <c r="B89">
        <v>21</v>
      </c>
      <c r="C89">
        <v>23</v>
      </c>
      <c r="D89">
        <v>21</v>
      </c>
      <c r="E89">
        <v>23</v>
      </c>
      <c r="F89">
        <v>21</v>
      </c>
      <c r="G89">
        <v>21</v>
      </c>
      <c r="H89">
        <v>23</v>
      </c>
      <c r="I89">
        <v>23</v>
      </c>
      <c r="J89">
        <v>24</v>
      </c>
      <c r="K89">
        <v>22</v>
      </c>
      <c r="L89">
        <v>23</v>
      </c>
    </row>
    <row r="90" spans="1:12">
      <c r="A90" s="1" t="s">
        <v>99</v>
      </c>
      <c r="B90">
        <v>2149</v>
      </c>
      <c r="C90">
        <v>2122</v>
      </c>
      <c r="D90">
        <v>2174</v>
      </c>
      <c r="E90">
        <v>2271</v>
      </c>
      <c r="F90">
        <v>2320</v>
      </c>
      <c r="G90">
        <v>2404</v>
      </c>
      <c r="H90">
        <v>2519</v>
      </c>
      <c r="I90">
        <v>2627</v>
      </c>
      <c r="J90">
        <v>2757</v>
      </c>
      <c r="K90">
        <v>2879</v>
      </c>
      <c r="L90">
        <v>2958</v>
      </c>
    </row>
    <row r="91" spans="1:12">
      <c r="A91" s="1" t="s">
        <v>100</v>
      </c>
      <c r="B91">
        <v>1380</v>
      </c>
      <c r="C91">
        <v>1339</v>
      </c>
      <c r="D91">
        <v>1360</v>
      </c>
      <c r="E91">
        <v>1418</v>
      </c>
      <c r="F91">
        <v>1444</v>
      </c>
      <c r="G91">
        <v>1496</v>
      </c>
      <c r="H91">
        <v>1561</v>
      </c>
      <c r="I91">
        <v>1638</v>
      </c>
      <c r="J91">
        <v>1746</v>
      </c>
      <c r="K91">
        <v>1841</v>
      </c>
      <c r="L91">
        <v>1879</v>
      </c>
    </row>
    <row r="92" spans="1:12">
      <c r="A92" s="1" t="s">
        <v>101</v>
      </c>
      <c r="B92">
        <v>62</v>
      </c>
      <c r="C92">
        <v>60</v>
      </c>
      <c r="D92">
        <v>60</v>
      </c>
      <c r="E92">
        <v>65</v>
      </c>
      <c r="F92">
        <v>73</v>
      </c>
      <c r="G92">
        <v>78</v>
      </c>
      <c r="H92">
        <v>83</v>
      </c>
      <c r="I92">
        <v>87</v>
      </c>
      <c r="J92">
        <v>81</v>
      </c>
      <c r="K92">
        <v>83</v>
      </c>
      <c r="L92">
        <v>80</v>
      </c>
    </row>
    <row r="93" spans="1:12">
      <c r="A93" s="1" t="s">
        <v>102</v>
      </c>
      <c r="B93">
        <v>1</v>
      </c>
      <c r="C93">
        <v>1</v>
      </c>
      <c r="D93">
        <v>1</v>
      </c>
      <c r="E93">
        <v>4</v>
      </c>
      <c r="F93">
        <v>3</v>
      </c>
      <c r="G93">
        <v>3</v>
      </c>
      <c r="H93">
        <v>0</v>
      </c>
      <c r="I93">
        <v>0</v>
      </c>
      <c r="J93">
        <v>1</v>
      </c>
      <c r="K93">
        <v>1</v>
      </c>
      <c r="L93">
        <v>1</v>
      </c>
    </row>
    <row r="94" spans="1:12">
      <c r="A94" s="1" t="s">
        <v>103</v>
      </c>
      <c r="B94">
        <v>5</v>
      </c>
      <c r="C94">
        <v>5</v>
      </c>
      <c r="D94">
        <v>4</v>
      </c>
      <c r="E94">
        <v>4</v>
      </c>
      <c r="F94">
        <v>7</v>
      </c>
      <c r="G94">
        <v>7</v>
      </c>
      <c r="H94">
        <v>10</v>
      </c>
      <c r="I94">
        <v>10</v>
      </c>
      <c r="J94">
        <v>10</v>
      </c>
      <c r="K94">
        <v>12</v>
      </c>
      <c r="L94">
        <v>15</v>
      </c>
    </row>
    <row r="95" spans="1:12">
      <c r="A95" s="1" t="s">
        <v>104</v>
      </c>
      <c r="B95">
        <v>62</v>
      </c>
      <c r="C95">
        <v>68</v>
      </c>
      <c r="D95">
        <v>70</v>
      </c>
      <c r="E95">
        <v>74</v>
      </c>
      <c r="F95">
        <v>79</v>
      </c>
      <c r="G95">
        <v>77</v>
      </c>
      <c r="H95">
        <v>83</v>
      </c>
      <c r="I95">
        <v>90</v>
      </c>
      <c r="J95">
        <v>83</v>
      </c>
      <c r="K95">
        <v>69</v>
      </c>
      <c r="L95">
        <v>75</v>
      </c>
    </row>
    <row r="96" spans="1:12">
      <c r="A96" s="1" t="s">
        <v>105</v>
      </c>
      <c r="B96">
        <v>296</v>
      </c>
      <c r="C96">
        <v>320</v>
      </c>
      <c r="D96">
        <v>340</v>
      </c>
      <c r="E96">
        <v>336</v>
      </c>
      <c r="F96">
        <v>331</v>
      </c>
      <c r="G96">
        <v>339</v>
      </c>
      <c r="H96">
        <v>350</v>
      </c>
      <c r="I96">
        <v>350</v>
      </c>
      <c r="J96">
        <v>362</v>
      </c>
      <c r="K96">
        <v>375</v>
      </c>
      <c r="L96">
        <v>394</v>
      </c>
    </row>
    <row r="97" spans="1:25">
      <c r="A97" s="1" t="s">
        <v>106</v>
      </c>
      <c r="B97">
        <v>236</v>
      </c>
      <c r="C97">
        <v>230</v>
      </c>
      <c r="D97">
        <v>232</v>
      </c>
      <c r="E97">
        <v>256</v>
      </c>
      <c r="F97">
        <v>271</v>
      </c>
      <c r="G97">
        <v>286</v>
      </c>
      <c r="H97">
        <v>306</v>
      </c>
      <c r="I97">
        <v>327</v>
      </c>
      <c r="J97">
        <v>348</v>
      </c>
      <c r="K97">
        <v>347</v>
      </c>
      <c r="L97">
        <v>358</v>
      </c>
    </row>
    <row r="98" spans="1:25">
      <c r="A98" s="1" t="s">
        <v>107</v>
      </c>
      <c r="B98">
        <v>107</v>
      </c>
      <c r="C98">
        <v>99</v>
      </c>
      <c r="D98">
        <v>107</v>
      </c>
      <c r="E98">
        <v>114</v>
      </c>
      <c r="F98">
        <v>112</v>
      </c>
      <c r="G98">
        <v>118</v>
      </c>
      <c r="H98">
        <v>126</v>
      </c>
      <c r="I98">
        <v>125</v>
      </c>
      <c r="J98">
        <v>126</v>
      </c>
      <c r="K98">
        <v>151</v>
      </c>
      <c r="L98">
        <v>156</v>
      </c>
    </row>
    <row r="99" spans="1:25">
      <c r="A99" s="1" t="s">
        <v>108</v>
      </c>
      <c r="B99">
        <v>60</v>
      </c>
      <c r="C99">
        <v>67</v>
      </c>
      <c r="D99">
        <v>65</v>
      </c>
      <c r="E99">
        <v>65</v>
      </c>
      <c r="F99">
        <v>71</v>
      </c>
      <c r="G99">
        <v>72</v>
      </c>
      <c r="H99">
        <v>69</v>
      </c>
      <c r="I99">
        <v>73</v>
      </c>
      <c r="J99">
        <v>77</v>
      </c>
      <c r="K99">
        <v>89</v>
      </c>
      <c r="L99">
        <v>95</v>
      </c>
    </row>
    <row r="100" spans="1:25">
      <c r="A100" s="1" t="s">
        <v>109</v>
      </c>
      <c r="B100">
        <v>21</v>
      </c>
      <c r="C100">
        <v>23</v>
      </c>
      <c r="D100">
        <v>19</v>
      </c>
      <c r="E100">
        <v>18</v>
      </c>
      <c r="F100">
        <v>20</v>
      </c>
      <c r="G100">
        <v>23</v>
      </c>
      <c r="H100">
        <v>21</v>
      </c>
      <c r="I100">
        <v>27</v>
      </c>
      <c r="J100">
        <v>24</v>
      </c>
      <c r="K100">
        <v>27</v>
      </c>
      <c r="L100">
        <v>31</v>
      </c>
    </row>
    <row r="101" spans="1:25">
      <c r="A101" s="1" t="s">
        <v>110</v>
      </c>
      <c r="B101">
        <v>10</v>
      </c>
      <c r="C101">
        <v>12</v>
      </c>
      <c r="D101">
        <v>11</v>
      </c>
      <c r="E101">
        <v>13</v>
      </c>
      <c r="F101">
        <v>16</v>
      </c>
      <c r="G101">
        <v>15</v>
      </c>
      <c r="H101">
        <v>14</v>
      </c>
      <c r="I101">
        <v>12</v>
      </c>
      <c r="J101">
        <v>14</v>
      </c>
      <c r="K101">
        <v>20</v>
      </c>
      <c r="L101">
        <v>21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7</v>
      </c>
      <c r="C102">
        <v>6</v>
      </c>
      <c r="D102">
        <v>6</v>
      </c>
      <c r="E102">
        <v>5</v>
      </c>
      <c r="F102">
        <v>4</v>
      </c>
      <c r="G102">
        <v>6</v>
      </c>
      <c r="H102">
        <v>7</v>
      </c>
      <c r="I102">
        <v>7</v>
      </c>
      <c r="J102">
        <v>6</v>
      </c>
      <c r="K102">
        <v>8</v>
      </c>
      <c r="L102">
        <v>7</v>
      </c>
      <c r="M102" t="s">
        <v>6</v>
      </c>
      <c r="N102">
        <f t="shared" ref="N102:N110" si="30">N19</f>
        <v>28210</v>
      </c>
      <c r="O102">
        <f t="shared" ref="O102:O110" si="31">O19</f>
        <v>30054</v>
      </c>
      <c r="P102">
        <f t="shared" ref="P102:P110" si="32">P19</f>
        <v>28068</v>
      </c>
      <c r="Q102">
        <f t="shared" ref="Q102:Q110" si="33">Q19</f>
        <v>27022</v>
      </c>
      <c r="R102">
        <f t="shared" ref="R102:R110" si="34">R19</f>
        <v>26254</v>
      </c>
      <c r="S102">
        <f t="shared" ref="S102:S110" si="35">S19</f>
        <v>25250</v>
      </c>
      <c r="T102">
        <f t="shared" ref="T102:T110" si="36">T19</f>
        <v>24544</v>
      </c>
      <c r="U102">
        <f t="shared" ref="U102:U110" si="37">U19</f>
        <v>24346</v>
      </c>
      <c r="V102">
        <f t="shared" ref="V102:V110" si="38">V19</f>
        <v>23758</v>
      </c>
      <c r="W102">
        <f t="shared" ref="W102:W110" si="39">W19</f>
        <v>23872</v>
      </c>
    </row>
    <row r="103" spans="1:25">
      <c r="A103" s="1" t="s">
        <v>112</v>
      </c>
      <c r="B103">
        <v>6</v>
      </c>
      <c r="C103">
        <v>5</v>
      </c>
      <c r="D103">
        <v>5</v>
      </c>
      <c r="E103">
        <v>6</v>
      </c>
      <c r="F103">
        <v>6</v>
      </c>
      <c r="G103">
        <v>7</v>
      </c>
      <c r="H103">
        <v>7</v>
      </c>
      <c r="I103">
        <v>7</v>
      </c>
      <c r="J103">
        <v>7</v>
      </c>
      <c r="K103">
        <v>8</v>
      </c>
      <c r="L103">
        <v>7</v>
      </c>
      <c r="M103" t="s">
        <v>8</v>
      </c>
      <c r="N103">
        <f t="shared" si="30"/>
        <v>65312</v>
      </c>
      <c r="O103">
        <f t="shared" si="31"/>
        <v>56864</v>
      </c>
      <c r="P103">
        <f t="shared" si="32"/>
        <v>51184</v>
      </c>
      <c r="Q103">
        <f t="shared" si="33"/>
        <v>48776</v>
      </c>
      <c r="R103">
        <f t="shared" si="34"/>
        <v>45860</v>
      </c>
      <c r="S103">
        <f t="shared" si="35"/>
        <v>41016</v>
      </c>
      <c r="T103">
        <f t="shared" si="36"/>
        <v>38872</v>
      </c>
      <c r="U103">
        <f t="shared" si="37"/>
        <v>38800</v>
      </c>
      <c r="V103">
        <f t="shared" si="38"/>
        <v>38256</v>
      </c>
      <c r="W103">
        <f t="shared" si="39"/>
        <v>37742</v>
      </c>
    </row>
    <row r="104" spans="1:25">
      <c r="A104" s="1" t="s">
        <v>113</v>
      </c>
      <c r="B104">
        <v>13</v>
      </c>
      <c r="C104">
        <v>18</v>
      </c>
      <c r="D104">
        <v>22</v>
      </c>
      <c r="E104">
        <v>21</v>
      </c>
      <c r="F104">
        <v>22</v>
      </c>
      <c r="G104">
        <v>18</v>
      </c>
      <c r="H104">
        <v>17</v>
      </c>
      <c r="I104">
        <v>15</v>
      </c>
      <c r="J104">
        <v>17</v>
      </c>
      <c r="K104">
        <v>16</v>
      </c>
      <c r="L104">
        <v>19</v>
      </c>
      <c r="M104" t="s">
        <v>10</v>
      </c>
      <c r="N104">
        <f t="shared" si="30"/>
        <v>113516</v>
      </c>
      <c r="O104">
        <f t="shared" si="31"/>
        <v>112136</v>
      </c>
      <c r="P104">
        <f t="shared" si="32"/>
        <v>111250</v>
      </c>
      <c r="Q104">
        <f t="shared" si="33"/>
        <v>110106</v>
      </c>
      <c r="R104">
        <f t="shared" si="34"/>
        <v>109362</v>
      </c>
      <c r="S104">
        <f t="shared" si="35"/>
        <v>108420</v>
      </c>
      <c r="T104">
        <f t="shared" si="36"/>
        <v>106428</v>
      </c>
      <c r="U104">
        <f t="shared" si="37"/>
        <v>106986</v>
      </c>
      <c r="V104">
        <f t="shared" si="38"/>
        <v>105546</v>
      </c>
      <c r="W104">
        <f t="shared" si="39"/>
        <v>105128</v>
      </c>
    </row>
    <row r="105" spans="1:25">
      <c r="A105" s="1" t="s">
        <v>114</v>
      </c>
      <c r="B105">
        <v>3</v>
      </c>
      <c r="C105">
        <v>3</v>
      </c>
      <c r="D105">
        <v>2</v>
      </c>
      <c r="E105">
        <v>2</v>
      </c>
      <c r="F105">
        <v>3</v>
      </c>
      <c r="G105">
        <v>3</v>
      </c>
      <c r="H105">
        <v>3</v>
      </c>
      <c r="I105">
        <v>5</v>
      </c>
      <c r="J105">
        <v>9</v>
      </c>
      <c r="K105">
        <v>10</v>
      </c>
      <c r="L105">
        <v>10</v>
      </c>
      <c r="M105" t="s">
        <v>12</v>
      </c>
      <c r="N105">
        <f t="shared" si="30"/>
        <v>1554</v>
      </c>
      <c r="O105">
        <f t="shared" si="31"/>
        <v>1682</v>
      </c>
      <c r="P105">
        <f t="shared" si="32"/>
        <v>1886</v>
      </c>
      <c r="Q105">
        <f t="shared" si="33"/>
        <v>1936</v>
      </c>
      <c r="R105">
        <f t="shared" si="34"/>
        <v>1930</v>
      </c>
      <c r="S105">
        <f t="shared" si="35"/>
        <v>1938</v>
      </c>
      <c r="T105">
        <f t="shared" si="36"/>
        <v>1958</v>
      </c>
      <c r="U105">
        <f t="shared" si="37"/>
        <v>2044</v>
      </c>
      <c r="V105">
        <f t="shared" si="38"/>
        <v>2164</v>
      </c>
      <c r="W105">
        <f t="shared" si="39"/>
        <v>2258</v>
      </c>
    </row>
    <row r="106" spans="1:2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14</v>
      </c>
      <c r="N106">
        <f t="shared" si="30"/>
        <v>4954</v>
      </c>
      <c r="O106">
        <f t="shared" si="31"/>
        <v>5050</v>
      </c>
      <c r="P106">
        <f t="shared" si="32"/>
        <v>5154</v>
      </c>
      <c r="Q106">
        <f t="shared" si="33"/>
        <v>5304</v>
      </c>
      <c r="R106">
        <f t="shared" si="34"/>
        <v>5458</v>
      </c>
      <c r="S106">
        <f t="shared" si="35"/>
        <v>5662</v>
      </c>
      <c r="T106">
        <f t="shared" si="36"/>
        <v>5632</v>
      </c>
      <c r="U106">
        <f t="shared" si="37"/>
        <v>5816</v>
      </c>
      <c r="V106">
        <f t="shared" si="38"/>
        <v>6150</v>
      </c>
      <c r="W106">
        <f t="shared" si="39"/>
        <v>6208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5048</v>
      </c>
      <c r="O107">
        <f t="shared" si="31"/>
        <v>5094</v>
      </c>
      <c r="P107">
        <f t="shared" si="32"/>
        <v>5212</v>
      </c>
      <c r="Q107">
        <f t="shared" si="33"/>
        <v>5406</v>
      </c>
      <c r="R107">
        <f t="shared" si="34"/>
        <v>5730</v>
      </c>
      <c r="S107">
        <f t="shared" si="35"/>
        <v>5938</v>
      </c>
      <c r="T107">
        <f t="shared" si="36"/>
        <v>6390</v>
      </c>
      <c r="U107">
        <f t="shared" si="37"/>
        <v>6996</v>
      </c>
      <c r="V107">
        <f t="shared" si="38"/>
        <v>7550</v>
      </c>
      <c r="W107">
        <f t="shared" si="39"/>
        <v>7906</v>
      </c>
    </row>
    <row r="108" spans="1:25">
      <c r="A108" s="1" t="s">
        <v>117</v>
      </c>
      <c r="B108">
        <v>101</v>
      </c>
      <c r="C108">
        <v>97</v>
      </c>
      <c r="D108">
        <v>101</v>
      </c>
      <c r="E108">
        <v>99</v>
      </c>
      <c r="F108">
        <v>94</v>
      </c>
      <c r="G108">
        <v>92</v>
      </c>
      <c r="H108">
        <v>97</v>
      </c>
      <c r="I108">
        <v>102</v>
      </c>
      <c r="J108">
        <v>117</v>
      </c>
      <c r="K108">
        <v>124</v>
      </c>
      <c r="L108">
        <v>138</v>
      </c>
      <c r="M108" t="s">
        <v>18</v>
      </c>
      <c r="N108">
        <f t="shared" si="30"/>
        <v>29060</v>
      </c>
      <c r="O108">
        <f t="shared" si="31"/>
        <v>29032</v>
      </c>
      <c r="P108">
        <f t="shared" si="32"/>
        <v>31018</v>
      </c>
      <c r="Q108">
        <f t="shared" si="33"/>
        <v>30732</v>
      </c>
      <c r="R108">
        <f t="shared" si="34"/>
        <v>29674</v>
      </c>
      <c r="S108">
        <f t="shared" si="35"/>
        <v>29698</v>
      </c>
      <c r="T108">
        <f t="shared" si="36"/>
        <v>29468</v>
      </c>
      <c r="U108">
        <f t="shared" si="37"/>
        <v>31158</v>
      </c>
      <c r="V108">
        <f t="shared" si="38"/>
        <v>32148</v>
      </c>
      <c r="W108">
        <f t="shared" si="39"/>
        <v>32258</v>
      </c>
    </row>
    <row r="109" spans="1:25">
      <c r="A109" s="1" t="s">
        <v>118</v>
      </c>
      <c r="B109">
        <v>49</v>
      </c>
      <c r="C109">
        <v>47</v>
      </c>
      <c r="D109">
        <v>50</v>
      </c>
      <c r="E109">
        <v>53</v>
      </c>
      <c r="F109">
        <v>49</v>
      </c>
      <c r="G109">
        <v>51</v>
      </c>
      <c r="H109">
        <v>54</v>
      </c>
      <c r="I109">
        <v>57</v>
      </c>
      <c r="J109">
        <v>64</v>
      </c>
      <c r="K109">
        <v>62</v>
      </c>
      <c r="L109">
        <v>78</v>
      </c>
      <c r="M109" t="s">
        <v>20</v>
      </c>
      <c r="N109">
        <f t="shared" si="30"/>
        <v>10988</v>
      </c>
      <c r="O109">
        <f t="shared" si="31"/>
        <v>11550</v>
      </c>
      <c r="P109">
        <f t="shared" si="32"/>
        <v>11986</v>
      </c>
      <c r="Q109">
        <f t="shared" si="33"/>
        <v>12622</v>
      </c>
      <c r="R109">
        <f t="shared" si="34"/>
        <v>12826</v>
      </c>
      <c r="S109">
        <f t="shared" si="35"/>
        <v>13014</v>
      </c>
      <c r="T109">
        <f t="shared" si="36"/>
        <v>13602</v>
      </c>
      <c r="U109">
        <f t="shared" si="37"/>
        <v>14772</v>
      </c>
      <c r="V109">
        <f t="shared" si="38"/>
        <v>15358</v>
      </c>
      <c r="W109">
        <f t="shared" si="39"/>
        <v>16052</v>
      </c>
    </row>
    <row r="110" spans="1:25">
      <c r="A110" s="1" t="s">
        <v>119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0</v>
      </c>
      <c r="J110">
        <v>1</v>
      </c>
      <c r="K110">
        <v>0</v>
      </c>
      <c r="L110">
        <v>0</v>
      </c>
      <c r="M110" t="s">
        <v>22</v>
      </c>
      <c r="N110">
        <f t="shared" si="30"/>
        <v>17004</v>
      </c>
      <c r="O110">
        <f t="shared" si="31"/>
        <v>17496</v>
      </c>
      <c r="P110">
        <f t="shared" si="32"/>
        <v>17914</v>
      </c>
      <c r="Q110">
        <f t="shared" si="33"/>
        <v>18254</v>
      </c>
      <c r="R110">
        <f t="shared" si="34"/>
        <v>18170</v>
      </c>
      <c r="S110">
        <f t="shared" si="35"/>
        <v>17874</v>
      </c>
      <c r="T110">
        <f t="shared" si="36"/>
        <v>19296</v>
      </c>
      <c r="U110">
        <f t="shared" si="37"/>
        <v>20654</v>
      </c>
      <c r="V110">
        <f t="shared" si="38"/>
        <v>21912</v>
      </c>
      <c r="W110">
        <f t="shared" si="39"/>
        <v>22780</v>
      </c>
    </row>
    <row r="111" spans="1:25">
      <c r="A111" s="1" t="s">
        <v>120</v>
      </c>
      <c r="B111">
        <v>12</v>
      </c>
      <c r="C111">
        <v>12</v>
      </c>
      <c r="D111">
        <v>11</v>
      </c>
      <c r="E111">
        <v>7</v>
      </c>
      <c r="F111">
        <v>6</v>
      </c>
      <c r="G111">
        <v>5</v>
      </c>
      <c r="H111">
        <v>5</v>
      </c>
      <c r="I111">
        <v>7</v>
      </c>
      <c r="J111">
        <v>5</v>
      </c>
      <c r="K111">
        <v>7</v>
      </c>
      <c r="L111">
        <v>6</v>
      </c>
    </row>
    <row r="112" spans="1:25" ht="38.25">
      <c r="A112" s="1" t="s">
        <v>121</v>
      </c>
      <c r="B112">
        <v>16</v>
      </c>
      <c r="C112">
        <v>17</v>
      </c>
      <c r="D112">
        <v>20</v>
      </c>
      <c r="E112">
        <v>18</v>
      </c>
      <c r="F112">
        <v>16</v>
      </c>
      <c r="G112">
        <v>13</v>
      </c>
      <c r="H112">
        <v>13</v>
      </c>
      <c r="I112">
        <v>14</v>
      </c>
      <c r="J112">
        <v>20</v>
      </c>
      <c r="K112">
        <v>26</v>
      </c>
      <c r="L112">
        <v>26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13</v>
      </c>
      <c r="C113">
        <v>15</v>
      </c>
      <c r="D113">
        <v>14</v>
      </c>
      <c r="E113">
        <v>15</v>
      </c>
      <c r="F113">
        <v>15</v>
      </c>
      <c r="G113">
        <v>16</v>
      </c>
      <c r="H113">
        <v>17</v>
      </c>
      <c r="I113">
        <v>16</v>
      </c>
      <c r="J113">
        <v>17</v>
      </c>
      <c r="K113">
        <v>18</v>
      </c>
      <c r="L113">
        <v>17</v>
      </c>
      <c r="M113" s="37" t="s">
        <v>358</v>
      </c>
      <c r="N113" s="38">
        <f>SUM(N102:N104)</f>
        <v>207038</v>
      </c>
      <c r="O113" s="38">
        <f>SUM(R102:R104)</f>
        <v>181476</v>
      </c>
      <c r="P113" s="38">
        <f>SUM(W102:W104)</f>
        <v>166742</v>
      </c>
      <c r="Q113" s="38">
        <f t="shared" ref="Q113:Q116" si="40">((O113-N113)/(N113))+((P113-O113)/(O113))/2</f>
        <v>-0.16406015718661318</v>
      </c>
      <c r="R113" s="37" t="s">
        <v>358</v>
      </c>
      <c r="S113" s="38">
        <f>(N113*100)/N117</f>
        <v>75.110104989733202</v>
      </c>
      <c r="T113" s="38">
        <f>(O113*100)/O117</f>
        <v>71.093456186536287</v>
      </c>
      <c r="U113" s="38">
        <f>(P113*100)/P117</f>
        <v>65.593775078283585</v>
      </c>
      <c r="V113" s="36"/>
      <c r="W113" s="37" t="s">
        <v>358</v>
      </c>
      <c r="X113" s="38">
        <f t="shared" ref="X113:X115" si="41">(O113-N113)/N113</f>
        <v>-0.12346525758556401</v>
      </c>
      <c r="Y113" s="38">
        <f t="shared" ref="Y113:Y115" si="42">(P113-O113)/O113</f>
        <v>-8.1189799202098345E-2</v>
      </c>
    </row>
    <row r="114" spans="1:25" ht="153">
      <c r="A114" s="1" t="s">
        <v>123</v>
      </c>
      <c r="B114">
        <v>8</v>
      </c>
      <c r="C114">
        <v>5</v>
      </c>
      <c r="D114">
        <v>5</v>
      </c>
      <c r="E114">
        <v>5</v>
      </c>
      <c r="F114">
        <v>7</v>
      </c>
      <c r="G114">
        <v>6</v>
      </c>
      <c r="H114">
        <v>6</v>
      </c>
      <c r="I114">
        <v>8</v>
      </c>
      <c r="J114">
        <v>10</v>
      </c>
      <c r="K114">
        <v>11</v>
      </c>
      <c r="L114">
        <v>11</v>
      </c>
      <c r="M114" s="39" t="s">
        <v>359</v>
      </c>
      <c r="N114" s="38">
        <f>SUM(N105,N107,N110,N109)</f>
        <v>34594</v>
      </c>
      <c r="O114" s="38">
        <f>SUM(R105,R107,R110,R109)</f>
        <v>38656</v>
      </c>
      <c r="P114" s="38">
        <f>SUM(W105,W107,W110,W109)</f>
        <v>48996</v>
      </c>
      <c r="Q114" s="38">
        <f t="shared" si="40"/>
        <v>0.25116299703332545</v>
      </c>
      <c r="R114" s="39" t="s">
        <v>359</v>
      </c>
      <c r="S114" s="38">
        <f>(N114*100)/N117</f>
        <v>12.550154908832344</v>
      </c>
      <c r="T114" s="38">
        <f>(O114*100)/O117</f>
        <v>15.143537670803561</v>
      </c>
      <c r="U114" s="38">
        <f>(P114*100)/P117</f>
        <v>19.274283646205411</v>
      </c>
      <c r="V114" s="36"/>
      <c r="W114" s="39" t="s">
        <v>359</v>
      </c>
      <c r="X114" s="38">
        <f t="shared" si="41"/>
        <v>0.11741920564259699</v>
      </c>
      <c r="Y114" s="38">
        <f t="shared" si="42"/>
        <v>0.26748758278145696</v>
      </c>
    </row>
    <row r="115" spans="1:25" ht="114.75">
      <c r="A115" s="1" t="s">
        <v>124</v>
      </c>
      <c r="B115">
        <v>223</v>
      </c>
      <c r="C115">
        <v>202</v>
      </c>
      <c r="D115">
        <v>206</v>
      </c>
      <c r="E115">
        <v>203</v>
      </c>
      <c r="F115">
        <v>201</v>
      </c>
      <c r="G115">
        <v>209</v>
      </c>
      <c r="H115">
        <v>223</v>
      </c>
      <c r="I115">
        <v>235</v>
      </c>
      <c r="J115">
        <v>245</v>
      </c>
      <c r="K115">
        <v>260</v>
      </c>
      <c r="L115">
        <v>248</v>
      </c>
      <c r="M115" s="40" t="s">
        <v>360</v>
      </c>
      <c r="N115" s="38">
        <f>SUM(N106,N108)</f>
        <v>34014</v>
      </c>
      <c r="O115" s="38">
        <f>SUM(R106,R108)</f>
        <v>35132</v>
      </c>
      <c r="P115" s="38">
        <f>SUM(W106,W108)</f>
        <v>38466</v>
      </c>
      <c r="Q115" s="38">
        <f t="shared" si="40"/>
        <v>8.0318437303053158E-2</v>
      </c>
      <c r="R115" s="40" t="s">
        <v>360</v>
      </c>
      <c r="S115" s="38">
        <f>(N115*100)/N117</f>
        <v>12.339740101434449</v>
      </c>
      <c r="T115" s="38">
        <f>(O115*100)/O117</f>
        <v>13.763006142660148</v>
      </c>
      <c r="U115" s="38">
        <f>(P115*100)/P117</f>
        <v>15.131941275511007</v>
      </c>
      <c r="V115" s="36"/>
      <c r="W115" s="40" t="s">
        <v>360</v>
      </c>
      <c r="X115" s="38">
        <f t="shared" si="41"/>
        <v>3.286881872170283E-2</v>
      </c>
      <c r="Y115" s="38">
        <f t="shared" si="42"/>
        <v>9.489923716270067E-2</v>
      </c>
    </row>
    <row r="116" spans="1:25">
      <c r="A116" s="1" t="s">
        <v>125</v>
      </c>
      <c r="B116">
        <v>13</v>
      </c>
      <c r="C116">
        <v>13</v>
      </c>
      <c r="D116">
        <v>13</v>
      </c>
      <c r="E116">
        <v>15</v>
      </c>
      <c r="F116">
        <v>13</v>
      </c>
      <c r="G116">
        <v>12</v>
      </c>
      <c r="H116">
        <v>14</v>
      </c>
      <c r="I116">
        <v>14</v>
      </c>
      <c r="J116">
        <v>17</v>
      </c>
      <c r="K116">
        <v>22</v>
      </c>
      <c r="L116">
        <v>21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57</v>
      </c>
      <c r="C117">
        <v>56</v>
      </c>
      <c r="D117">
        <v>60</v>
      </c>
      <c r="E117">
        <v>59</v>
      </c>
      <c r="F117">
        <v>59</v>
      </c>
      <c r="G117">
        <v>59</v>
      </c>
      <c r="H117">
        <v>63</v>
      </c>
      <c r="I117">
        <v>64</v>
      </c>
      <c r="J117">
        <v>68</v>
      </c>
      <c r="K117">
        <v>68</v>
      </c>
      <c r="L117">
        <v>64</v>
      </c>
      <c r="M117" s="42" t="s">
        <v>362</v>
      </c>
      <c r="N117" s="36">
        <f>SUM(N113:N115)</f>
        <v>275646</v>
      </c>
      <c r="O117" s="36">
        <f>SUM(O113:O115)</f>
        <v>255264</v>
      </c>
      <c r="P117" s="36">
        <f>SUM(P113:P115)</f>
        <v>254204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55</v>
      </c>
      <c r="C118">
        <v>52</v>
      </c>
      <c r="D118">
        <v>57</v>
      </c>
      <c r="E118">
        <v>53</v>
      </c>
      <c r="F118">
        <v>54</v>
      </c>
      <c r="G118">
        <v>54</v>
      </c>
      <c r="H118">
        <v>59</v>
      </c>
      <c r="I118">
        <v>61</v>
      </c>
      <c r="J118">
        <v>63</v>
      </c>
      <c r="K118">
        <v>69</v>
      </c>
      <c r="L118">
        <v>66</v>
      </c>
    </row>
    <row r="119" spans="1:25">
      <c r="A119" s="1" t="s">
        <v>128</v>
      </c>
      <c r="B119">
        <v>20</v>
      </c>
      <c r="C119">
        <v>13</v>
      </c>
      <c r="D119">
        <v>10</v>
      </c>
      <c r="E119">
        <v>13</v>
      </c>
      <c r="F119">
        <v>14</v>
      </c>
      <c r="G119">
        <v>17</v>
      </c>
      <c r="H119">
        <v>18</v>
      </c>
      <c r="I119">
        <v>22</v>
      </c>
      <c r="J119">
        <v>21</v>
      </c>
      <c r="K119">
        <v>16</v>
      </c>
      <c r="L119">
        <v>15</v>
      </c>
    </row>
    <row r="120" spans="1:25">
      <c r="A120" s="1" t="s">
        <v>129</v>
      </c>
      <c r="B120">
        <v>78</v>
      </c>
      <c r="C120">
        <v>68</v>
      </c>
      <c r="D120">
        <v>66</v>
      </c>
      <c r="E120">
        <v>63</v>
      </c>
      <c r="F120">
        <v>61</v>
      </c>
      <c r="G120">
        <v>67</v>
      </c>
      <c r="H120">
        <v>69</v>
      </c>
      <c r="I120">
        <v>74</v>
      </c>
      <c r="J120">
        <v>76</v>
      </c>
      <c r="K120">
        <v>85</v>
      </c>
      <c r="L120">
        <v>82</v>
      </c>
    </row>
    <row r="121" spans="1:25">
      <c r="A121" s="1" t="s">
        <v>130</v>
      </c>
      <c r="B121">
        <v>99</v>
      </c>
      <c r="C121">
        <v>97</v>
      </c>
      <c r="D121">
        <v>106</v>
      </c>
      <c r="E121">
        <v>112</v>
      </c>
      <c r="F121">
        <v>109</v>
      </c>
      <c r="G121">
        <v>109</v>
      </c>
      <c r="H121">
        <v>114</v>
      </c>
      <c r="I121">
        <v>119</v>
      </c>
      <c r="J121">
        <v>128</v>
      </c>
      <c r="K121">
        <v>130</v>
      </c>
      <c r="L121">
        <v>132</v>
      </c>
    </row>
    <row r="122" spans="1:25">
      <c r="A122" s="1" t="s">
        <v>131</v>
      </c>
      <c r="B122">
        <v>7</v>
      </c>
      <c r="C122">
        <v>7</v>
      </c>
      <c r="D122">
        <v>5</v>
      </c>
      <c r="E122">
        <v>5</v>
      </c>
      <c r="F122">
        <v>4</v>
      </c>
      <c r="G122">
        <v>7</v>
      </c>
      <c r="H122">
        <v>10</v>
      </c>
      <c r="I122">
        <v>13</v>
      </c>
      <c r="J122">
        <v>13</v>
      </c>
      <c r="K122">
        <v>12</v>
      </c>
      <c r="L122">
        <v>15</v>
      </c>
    </row>
    <row r="123" spans="1:25">
      <c r="A123" s="1" t="s">
        <v>132</v>
      </c>
      <c r="B123">
        <v>65</v>
      </c>
      <c r="C123">
        <v>65</v>
      </c>
      <c r="D123">
        <v>73</v>
      </c>
      <c r="E123">
        <v>76</v>
      </c>
      <c r="F123">
        <v>75</v>
      </c>
      <c r="G123">
        <v>73</v>
      </c>
      <c r="H123">
        <v>74</v>
      </c>
      <c r="I123">
        <v>76</v>
      </c>
      <c r="J123">
        <v>82</v>
      </c>
      <c r="K123">
        <v>89</v>
      </c>
      <c r="L123">
        <v>89</v>
      </c>
    </row>
    <row r="124" spans="1:25">
      <c r="A124" s="1" t="s">
        <v>133</v>
      </c>
      <c r="B124">
        <v>27</v>
      </c>
      <c r="C124">
        <v>25</v>
      </c>
      <c r="D124">
        <v>28</v>
      </c>
      <c r="E124">
        <v>31</v>
      </c>
      <c r="F124">
        <v>30</v>
      </c>
      <c r="G124">
        <v>29</v>
      </c>
      <c r="H124">
        <v>30</v>
      </c>
      <c r="I124">
        <v>30</v>
      </c>
      <c r="J124">
        <v>33</v>
      </c>
      <c r="K124">
        <v>29</v>
      </c>
      <c r="L124">
        <v>28</v>
      </c>
    </row>
    <row r="125" spans="1:25">
      <c r="A125" s="1" t="s">
        <v>134</v>
      </c>
      <c r="B125">
        <v>26</v>
      </c>
      <c r="C125">
        <v>28</v>
      </c>
      <c r="D125">
        <v>24</v>
      </c>
      <c r="E125">
        <v>23</v>
      </c>
      <c r="F125">
        <v>21</v>
      </c>
      <c r="G125">
        <v>22</v>
      </c>
      <c r="H125">
        <v>21</v>
      </c>
      <c r="I125">
        <v>21</v>
      </c>
      <c r="J125">
        <v>18</v>
      </c>
      <c r="K125">
        <v>14</v>
      </c>
      <c r="L125">
        <v>16</v>
      </c>
    </row>
    <row r="126" spans="1:25">
      <c r="A126" s="1" t="s">
        <v>135</v>
      </c>
      <c r="B126">
        <v>5</v>
      </c>
      <c r="C126">
        <v>4</v>
      </c>
      <c r="D126">
        <v>1</v>
      </c>
      <c r="E126">
        <v>1</v>
      </c>
      <c r="F126">
        <v>1</v>
      </c>
      <c r="G126">
        <v>3</v>
      </c>
      <c r="H126">
        <v>3</v>
      </c>
      <c r="I126">
        <v>4</v>
      </c>
      <c r="J126">
        <v>3</v>
      </c>
      <c r="K126">
        <v>2</v>
      </c>
      <c r="L126">
        <v>3</v>
      </c>
    </row>
    <row r="127" spans="1:25">
      <c r="A127" s="1" t="s">
        <v>136</v>
      </c>
      <c r="B127">
        <v>5</v>
      </c>
      <c r="C127">
        <v>9</v>
      </c>
      <c r="D127">
        <v>9</v>
      </c>
      <c r="E127">
        <v>8</v>
      </c>
      <c r="F127">
        <v>7</v>
      </c>
      <c r="G127">
        <v>6</v>
      </c>
      <c r="H127">
        <v>4</v>
      </c>
      <c r="I127">
        <v>5</v>
      </c>
      <c r="J127">
        <v>3</v>
      </c>
      <c r="K127">
        <v>1</v>
      </c>
      <c r="L127">
        <v>1</v>
      </c>
    </row>
    <row r="128" spans="1:25">
      <c r="A128" s="1" t="s">
        <v>137</v>
      </c>
      <c r="B128">
        <v>9</v>
      </c>
      <c r="C128">
        <v>9</v>
      </c>
      <c r="D128">
        <v>8</v>
      </c>
      <c r="E128">
        <v>8</v>
      </c>
      <c r="F128">
        <v>8</v>
      </c>
      <c r="G128">
        <v>8</v>
      </c>
      <c r="H128">
        <v>7</v>
      </c>
      <c r="I128">
        <v>6</v>
      </c>
      <c r="J128">
        <v>7</v>
      </c>
      <c r="K128">
        <v>7</v>
      </c>
      <c r="L128">
        <v>7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7</v>
      </c>
      <c r="C130">
        <v>6</v>
      </c>
      <c r="D130">
        <v>6</v>
      </c>
      <c r="E130">
        <v>6</v>
      </c>
      <c r="F130">
        <v>5</v>
      </c>
      <c r="G130">
        <v>5</v>
      </c>
      <c r="H130">
        <v>7</v>
      </c>
      <c r="I130">
        <v>6</v>
      </c>
      <c r="J130">
        <v>5</v>
      </c>
      <c r="K130">
        <v>4</v>
      </c>
      <c r="L130">
        <v>5</v>
      </c>
    </row>
    <row r="131" spans="1:12">
      <c r="A131" s="1" t="s">
        <v>140</v>
      </c>
      <c r="B131">
        <v>882</v>
      </c>
      <c r="C131">
        <v>904</v>
      </c>
      <c r="D131">
        <v>898</v>
      </c>
      <c r="E131">
        <v>932</v>
      </c>
      <c r="F131">
        <v>956</v>
      </c>
      <c r="G131">
        <v>993</v>
      </c>
      <c r="H131">
        <v>1069</v>
      </c>
      <c r="I131">
        <v>1139</v>
      </c>
      <c r="J131">
        <v>1193</v>
      </c>
      <c r="K131">
        <v>1253</v>
      </c>
      <c r="L131">
        <v>1312</v>
      </c>
    </row>
    <row r="132" spans="1:12">
      <c r="A132" s="1" t="s">
        <v>141</v>
      </c>
      <c r="B132">
        <v>882</v>
      </c>
      <c r="C132">
        <v>904</v>
      </c>
      <c r="D132">
        <v>898</v>
      </c>
      <c r="E132">
        <v>932</v>
      </c>
      <c r="F132">
        <v>956</v>
      </c>
      <c r="G132">
        <v>993</v>
      </c>
      <c r="H132">
        <v>1069</v>
      </c>
      <c r="I132">
        <v>1139</v>
      </c>
      <c r="J132">
        <v>1193</v>
      </c>
      <c r="K132">
        <v>1253</v>
      </c>
      <c r="L132">
        <v>1312</v>
      </c>
    </row>
    <row r="133" spans="1:12">
      <c r="A133" s="1" t="s">
        <v>142</v>
      </c>
      <c r="B133">
        <v>314</v>
      </c>
      <c r="C133">
        <v>312</v>
      </c>
      <c r="D133">
        <v>327</v>
      </c>
      <c r="E133">
        <v>320</v>
      </c>
      <c r="F133">
        <v>294</v>
      </c>
      <c r="G133">
        <v>293</v>
      </c>
      <c r="H133">
        <v>291</v>
      </c>
      <c r="I133">
        <v>290</v>
      </c>
      <c r="J133">
        <v>282</v>
      </c>
      <c r="K133">
        <v>276</v>
      </c>
      <c r="L133">
        <v>274</v>
      </c>
    </row>
    <row r="134" spans="1:12">
      <c r="A134" s="1" t="s">
        <v>143</v>
      </c>
      <c r="B134">
        <v>32</v>
      </c>
      <c r="C134">
        <v>34</v>
      </c>
      <c r="D134">
        <v>36</v>
      </c>
      <c r="E134">
        <v>36</v>
      </c>
      <c r="F134">
        <v>33</v>
      </c>
      <c r="G134">
        <v>30</v>
      </c>
      <c r="H134">
        <v>33</v>
      </c>
      <c r="I134">
        <v>33</v>
      </c>
      <c r="J134">
        <v>35</v>
      </c>
      <c r="K134">
        <v>42</v>
      </c>
      <c r="L134">
        <v>47</v>
      </c>
    </row>
    <row r="135" spans="1:12">
      <c r="A135" s="1" t="s">
        <v>144</v>
      </c>
      <c r="B135">
        <v>11</v>
      </c>
      <c r="C135">
        <v>12</v>
      </c>
      <c r="D135">
        <v>8</v>
      </c>
      <c r="E135">
        <v>9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7</v>
      </c>
    </row>
    <row r="136" spans="1:12">
      <c r="A136" s="1" t="s">
        <v>145</v>
      </c>
      <c r="B136">
        <v>8</v>
      </c>
      <c r="C136">
        <v>7</v>
      </c>
      <c r="D136">
        <v>8</v>
      </c>
      <c r="E136">
        <v>7</v>
      </c>
      <c r="F136">
        <v>6</v>
      </c>
      <c r="G136">
        <v>5</v>
      </c>
      <c r="H136">
        <v>7</v>
      </c>
      <c r="I136">
        <v>6</v>
      </c>
      <c r="J136">
        <v>6</v>
      </c>
      <c r="K136">
        <v>7</v>
      </c>
      <c r="L136">
        <v>7</v>
      </c>
    </row>
    <row r="137" spans="1:12">
      <c r="A137" s="1" t="s">
        <v>146</v>
      </c>
      <c r="B137">
        <v>3</v>
      </c>
      <c r="C137">
        <v>4</v>
      </c>
      <c r="D137">
        <v>3</v>
      </c>
      <c r="E137">
        <v>3</v>
      </c>
      <c r="F137">
        <v>1</v>
      </c>
      <c r="G137">
        <v>0</v>
      </c>
      <c r="H137">
        <v>2</v>
      </c>
      <c r="I137">
        <v>2</v>
      </c>
      <c r="J137">
        <v>1</v>
      </c>
      <c r="K137">
        <v>2</v>
      </c>
      <c r="L137">
        <v>2</v>
      </c>
    </row>
    <row r="138" spans="1:12">
      <c r="A138" s="1" t="s">
        <v>147</v>
      </c>
      <c r="B138">
        <v>167</v>
      </c>
      <c r="C138">
        <v>169</v>
      </c>
      <c r="D138">
        <v>174</v>
      </c>
      <c r="E138">
        <v>172</v>
      </c>
      <c r="F138">
        <v>158</v>
      </c>
      <c r="G138">
        <v>159</v>
      </c>
      <c r="H138">
        <v>150</v>
      </c>
      <c r="I138">
        <v>148</v>
      </c>
      <c r="J138">
        <v>142</v>
      </c>
      <c r="K138">
        <v>129</v>
      </c>
      <c r="L138">
        <v>118</v>
      </c>
    </row>
    <row r="139" spans="1:12">
      <c r="A139" s="1" t="s">
        <v>148</v>
      </c>
      <c r="B139">
        <v>93</v>
      </c>
      <c r="C139">
        <v>86</v>
      </c>
      <c r="D139">
        <v>98</v>
      </c>
      <c r="E139">
        <v>93</v>
      </c>
      <c r="F139">
        <v>90</v>
      </c>
      <c r="G139">
        <v>93</v>
      </c>
      <c r="H139">
        <v>93</v>
      </c>
      <c r="I139">
        <v>95</v>
      </c>
      <c r="J139">
        <v>92</v>
      </c>
      <c r="K139">
        <v>90</v>
      </c>
      <c r="L139">
        <v>93</v>
      </c>
    </row>
    <row r="140" spans="1:12">
      <c r="A140" s="1" t="s">
        <v>149</v>
      </c>
      <c r="B140">
        <v>431</v>
      </c>
      <c r="C140">
        <v>377</v>
      </c>
      <c r="D140">
        <v>329</v>
      </c>
      <c r="E140">
        <v>305</v>
      </c>
      <c r="F140">
        <v>296</v>
      </c>
      <c r="G140">
        <v>307</v>
      </c>
      <c r="H140">
        <v>321</v>
      </c>
      <c r="I140">
        <v>320</v>
      </c>
      <c r="J140">
        <v>350</v>
      </c>
      <c r="K140">
        <v>490</v>
      </c>
      <c r="L140">
        <v>489</v>
      </c>
    </row>
    <row r="141" spans="1:12">
      <c r="A141" s="1" t="s">
        <v>150</v>
      </c>
      <c r="B141">
        <v>408</v>
      </c>
      <c r="C141">
        <v>366</v>
      </c>
      <c r="D141">
        <v>323</v>
      </c>
      <c r="E141">
        <v>299</v>
      </c>
      <c r="F141">
        <v>288</v>
      </c>
      <c r="G141">
        <v>298</v>
      </c>
      <c r="H141">
        <v>313</v>
      </c>
      <c r="I141">
        <v>313</v>
      </c>
      <c r="J141">
        <v>342</v>
      </c>
      <c r="K141">
        <v>484</v>
      </c>
      <c r="L141">
        <v>485</v>
      </c>
    </row>
    <row r="142" spans="1:12">
      <c r="A142" s="1" t="s">
        <v>151</v>
      </c>
      <c r="B142">
        <v>23</v>
      </c>
      <c r="C142">
        <v>11</v>
      </c>
      <c r="D142">
        <v>6</v>
      </c>
      <c r="E142">
        <v>6</v>
      </c>
      <c r="F142">
        <v>8</v>
      </c>
      <c r="G142">
        <v>9</v>
      </c>
      <c r="H142">
        <v>8</v>
      </c>
      <c r="I142">
        <v>7</v>
      </c>
      <c r="J142">
        <v>8</v>
      </c>
      <c r="K142">
        <v>6</v>
      </c>
      <c r="L142">
        <v>4</v>
      </c>
    </row>
    <row r="143" spans="1:12">
      <c r="A143" s="1" t="s">
        <v>152</v>
      </c>
      <c r="B143">
        <v>1636</v>
      </c>
      <c r="C143">
        <v>1604</v>
      </c>
      <c r="D143">
        <v>1547</v>
      </c>
      <c r="E143">
        <v>1662</v>
      </c>
      <c r="F143">
        <v>1700</v>
      </c>
      <c r="G143">
        <v>1735</v>
      </c>
      <c r="H143">
        <v>1810</v>
      </c>
      <c r="I143">
        <v>1867</v>
      </c>
      <c r="J143">
        <v>1872</v>
      </c>
      <c r="K143">
        <v>2193</v>
      </c>
      <c r="L143">
        <v>849</v>
      </c>
    </row>
    <row r="144" spans="1:12">
      <c r="A144" s="1" t="s">
        <v>153</v>
      </c>
      <c r="B144">
        <v>1618</v>
      </c>
      <c r="C144">
        <v>1586</v>
      </c>
      <c r="D144">
        <v>1531</v>
      </c>
      <c r="E144">
        <v>1647</v>
      </c>
      <c r="F144">
        <v>1687</v>
      </c>
      <c r="G144">
        <v>1721</v>
      </c>
      <c r="H144">
        <v>1796</v>
      </c>
      <c r="I144">
        <v>1850</v>
      </c>
      <c r="J144">
        <v>1853</v>
      </c>
      <c r="K144">
        <v>2173</v>
      </c>
      <c r="L144">
        <v>830</v>
      </c>
    </row>
    <row r="145" spans="1:16">
      <c r="A145" s="1" t="s">
        <v>154</v>
      </c>
      <c r="B145">
        <v>4</v>
      </c>
      <c r="C145">
        <v>5</v>
      </c>
      <c r="D145">
        <v>4</v>
      </c>
      <c r="E145">
        <v>5</v>
      </c>
      <c r="F145">
        <v>4</v>
      </c>
      <c r="G145">
        <v>5</v>
      </c>
      <c r="H145">
        <v>4</v>
      </c>
      <c r="I145">
        <v>4</v>
      </c>
      <c r="J145">
        <v>2</v>
      </c>
      <c r="K145">
        <v>4</v>
      </c>
      <c r="L145">
        <v>4</v>
      </c>
    </row>
    <row r="146" spans="1:16">
      <c r="A146" s="1" t="s">
        <v>155</v>
      </c>
      <c r="B146">
        <v>14</v>
      </c>
      <c r="C146">
        <v>13</v>
      </c>
      <c r="D146">
        <v>12</v>
      </c>
      <c r="E146">
        <v>10</v>
      </c>
      <c r="F146">
        <v>9</v>
      </c>
      <c r="G146">
        <v>9</v>
      </c>
      <c r="H146">
        <v>10</v>
      </c>
      <c r="I146">
        <v>13</v>
      </c>
      <c r="J146">
        <v>17</v>
      </c>
      <c r="K146">
        <v>16</v>
      </c>
      <c r="L146">
        <v>15</v>
      </c>
    </row>
    <row r="147" spans="1:16">
      <c r="A147" s="1" t="s">
        <v>156</v>
      </c>
      <c r="B147">
        <v>118</v>
      </c>
      <c r="C147">
        <v>106</v>
      </c>
      <c r="D147">
        <v>102</v>
      </c>
      <c r="E147">
        <v>99</v>
      </c>
      <c r="F147">
        <v>96</v>
      </c>
      <c r="G147">
        <v>99</v>
      </c>
      <c r="H147">
        <v>100</v>
      </c>
      <c r="I147">
        <v>100</v>
      </c>
      <c r="J147">
        <v>110</v>
      </c>
      <c r="K147">
        <v>56</v>
      </c>
      <c r="L147">
        <v>52</v>
      </c>
    </row>
    <row r="148" spans="1:16">
      <c r="A148" s="1" t="s">
        <v>157</v>
      </c>
      <c r="B148">
        <v>118</v>
      </c>
      <c r="C148">
        <v>106</v>
      </c>
      <c r="D148">
        <v>102</v>
      </c>
      <c r="E148">
        <v>99</v>
      </c>
      <c r="F148">
        <v>96</v>
      </c>
      <c r="G148">
        <v>99</v>
      </c>
      <c r="H148">
        <v>100</v>
      </c>
      <c r="I148">
        <v>100</v>
      </c>
      <c r="J148">
        <v>110</v>
      </c>
      <c r="K148">
        <v>56</v>
      </c>
      <c r="L148">
        <v>52</v>
      </c>
    </row>
    <row r="149" spans="1:16">
      <c r="A149" s="1" t="s">
        <v>158</v>
      </c>
      <c r="B149">
        <v>20</v>
      </c>
      <c r="C149">
        <v>18</v>
      </c>
      <c r="D149">
        <v>16</v>
      </c>
      <c r="E149">
        <v>15</v>
      </c>
      <c r="F149">
        <v>17</v>
      </c>
      <c r="G149">
        <v>19</v>
      </c>
      <c r="H149">
        <v>16</v>
      </c>
      <c r="I149">
        <v>15</v>
      </c>
      <c r="J149">
        <v>13</v>
      </c>
      <c r="K149">
        <v>23</v>
      </c>
      <c r="L149">
        <v>21</v>
      </c>
    </row>
    <row r="150" spans="1:16">
      <c r="A150" s="1" t="s">
        <v>159</v>
      </c>
      <c r="B150">
        <v>20</v>
      </c>
      <c r="C150">
        <v>18</v>
      </c>
      <c r="D150">
        <v>16</v>
      </c>
      <c r="E150">
        <v>15</v>
      </c>
      <c r="F150">
        <v>17</v>
      </c>
      <c r="G150">
        <v>19</v>
      </c>
      <c r="H150">
        <v>16</v>
      </c>
      <c r="I150">
        <v>15</v>
      </c>
      <c r="J150">
        <v>13</v>
      </c>
      <c r="K150">
        <v>23</v>
      </c>
      <c r="L150">
        <v>21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143</v>
      </c>
      <c r="C151">
        <v>149</v>
      </c>
      <c r="D151">
        <v>145</v>
      </c>
      <c r="E151">
        <v>142</v>
      </c>
      <c r="F151">
        <v>157</v>
      </c>
      <c r="G151">
        <v>149</v>
      </c>
      <c r="H151">
        <v>133</v>
      </c>
      <c r="I151">
        <v>128</v>
      </c>
      <c r="J151">
        <v>122</v>
      </c>
      <c r="K151">
        <v>134</v>
      </c>
      <c r="L151">
        <v>130</v>
      </c>
      <c r="M151" s="37" t="s">
        <v>358</v>
      </c>
      <c r="N151" s="38">
        <f t="shared" ref="N151:N153" si="43">(N113-AVERAGE($N113:$P113))/STDEV($N113:$P113)</f>
        <v>1.0766903225660407</v>
      </c>
      <c r="O151" s="38">
        <f t="shared" ref="O151:O153" si="44">(O113-AVERAGE($N113:$P113))/STDEV($N113:$P113)</f>
        <v>-0.17702333524773184</v>
      </c>
      <c r="P151" s="38">
        <f t="shared" ref="P151:P153" si="45">(P113-AVERAGE($N113:$P113))/STDEV($N113:$P113)</f>
        <v>-0.89966698731831019</v>
      </c>
    </row>
    <row r="152" spans="1:16" ht="153">
      <c r="A152" s="1" t="s">
        <v>161</v>
      </c>
      <c r="B152">
        <v>98</v>
      </c>
      <c r="C152">
        <v>102</v>
      </c>
      <c r="D152">
        <v>100</v>
      </c>
      <c r="E152">
        <v>96</v>
      </c>
      <c r="F152">
        <v>105</v>
      </c>
      <c r="G152">
        <v>100</v>
      </c>
      <c r="H152">
        <v>92</v>
      </c>
      <c r="I152">
        <v>88</v>
      </c>
      <c r="J152">
        <v>84</v>
      </c>
      <c r="K152">
        <v>111</v>
      </c>
      <c r="L152">
        <v>105</v>
      </c>
      <c r="M152" s="39" t="s">
        <v>359</v>
      </c>
      <c r="N152" s="38">
        <f t="shared" si="43"/>
        <v>-0.82884957452711228</v>
      </c>
      <c r="O152" s="38">
        <f t="shared" si="44"/>
        <v>-0.28181962894720575</v>
      </c>
      <c r="P152" s="38">
        <f t="shared" si="45"/>
        <v>1.1106692034743191</v>
      </c>
    </row>
    <row r="153" spans="1:16" ht="114.75">
      <c r="A153" s="1" t="s">
        <v>162</v>
      </c>
      <c r="B153">
        <v>17</v>
      </c>
      <c r="C153">
        <v>18</v>
      </c>
      <c r="D153">
        <v>19</v>
      </c>
      <c r="E153">
        <v>22</v>
      </c>
      <c r="F153">
        <v>23</v>
      </c>
      <c r="G153">
        <v>20</v>
      </c>
      <c r="H153">
        <v>17</v>
      </c>
      <c r="I153">
        <v>16</v>
      </c>
      <c r="J153">
        <v>14</v>
      </c>
      <c r="K153">
        <v>18</v>
      </c>
      <c r="L153">
        <v>18</v>
      </c>
      <c r="M153" s="40" t="s">
        <v>360</v>
      </c>
      <c r="N153" s="38">
        <f t="shared" si="43"/>
        <v>-0.80163656689691698</v>
      </c>
      <c r="O153" s="38">
        <f t="shared" si="44"/>
        <v>-0.31892758209040656</v>
      </c>
      <c r="P153" s="38">
        <f t="shared" si="45"/>
        <v>1.1205641489873266</v>
      </c>
    </row>
    <row r="154" spans="1:16">
      <c r="A154" s="1" t="s">
        <v>163</v>
      </c>
      <c r="B154">
        <v>28</v>
      </c>
      <c r="C154">
        <v>29</v>
      </c>
      <c r="D154">
        <v>26</v>
      </c>
      <c r="E154">
        <v>24</v>
      </c>
      <c r="F154">
        <v>29</v>
      </c>
      <c r="G154">
        <v>29</v>
      </c>
      <c r="H154">
        <v>24</v>
      </c>
      <c r="I154">
        <v>24</v>
      </c>
      <c r="J154">
        <v>24</v>
      </c>
      <c r="K154">
        <v>5</v>
      </c>
      <c r="L154">
        <v>7</v>
      </c>
    </row>
    <row r="155" spans="1:16">
      <c r="A155" s="1" t="s">
        <v>164</v>
      </c>
      <c r="B155">
        <v>16</v>
      </c>
      <c r="C155">
        <v>9</v>
      </c>
      <c r="D155">
        <v>10</v>
      </c>
      <c r="E155">
        <v>13</v>
      </c>
      <c r="F155">
        <v>15</v>
      </c>
      <c r="G155">
        <v>17</v>
      </c>
      <c r="H155">
        <v>19</v>
      </c>
      <c r="I155">
        <v>20</v>
      </c>
      <c r="J155">
        <v>22</v>
      </c>
      <c r="K155">
        <v>24</v>
      </c>
      <c r="L155">
        <v>19</v>
      </c>
    </row>
    <row r="156" spans="1:16">
      <c r="A156" s="1" t="s">
        <v>165</v>
      </c>
      <c r="B156">
        <v>16</v>
      </c>
      <c r="C156">
        <v>9</v>
      </c>
      <c r="D156">
        <v>10</v>
      </c>
      <c r="E156">
        <v>13</v>
      </c>
      <c r="F156">
        <v>15</v>
      </c>
      <c r="G156">
        <v>17</v>
      </c>
      <c r="H156">
        <v>19</v>
      </c>
      <c r="I156">
        <v>20</v>
      </c>
      <c r="J156">
        <v>22</v>
      </c>
      <c r="K156">
        <v>24</v>
      </c>
      <c r="L156">
        <v>19</v>
      </c>
    </row>
    <row r="157" spans="1:16">
      <c r="A157" s="2" t="s">
        <v>166</v>
      </c>
      <c r="B157">
        <v>9844</v>
      </c>
      <c r="C157">
        <v>9892</v>
      </c>
      <c r="D157">
        <v>10294</v>
      </c>
      <c r="E157">
        <v>10632</v>
      </c>
      <c r="F157">
        <v>10770</v>
      </c>
      <c r="G157">
        <v>11456</v>
      </c>
      <c r="H157">
        <v>12984</v>
      </c>
      <c r="I157">
        <v>13822</v>
      </c>
      <c r="J157">
        <v>14487</v>
      </c>
      <c r="K157">
        <v>16394</v>
      </c>
      <c r="L157">
        <v>19238</v>
      </c>
    </row>
    <row r="158" spans="1:16">
      <c r="A158" s="2" t="s">
        <v>167</v>
      </c>
      <c r="B158">
        <v>1865</v>
      </c>
      <c r="C158">
        <v>1949</v>
      </c>
      <c r="D158">
        <v>2113</v>
      </c>
      <c r="E158">
        <v>2328</v>
      </c>
      <c r="F158">
        <v>2483</v>
      </c>
      <c r="G158">
        <v>2720</v>
      </c>
      <c r="H158">
        <v>2936</v>
      </c>
      <c r="I158">
        <v>3012</v>
      </c>
      <c r="J158">
        <v>3078</v>
      </c>
      <c r="K158">
        <v>3324</v>
      </c>
      <c r="L158">
        <v>3447</v>
      </c>
    </row>
    <row r="159" spans="1:16">
      <c r="A159" s="2" t="s">
        <v>168</v>
      </c>
      <c r="B159">
        <v>7979</v>
      </c>
      <c r="C159">
        <v>7943</v>
      </c>
      <c r="D159">
        <v>8181</v>
      </c>
      <c r="E159">
        <v>8304</v>
      </c>
      <c r="F159">
        <v>8287</v>
      </c>
      <c r="G159">
        <v>8736</v>
      </c>
      <c r="H159">
        <v>10048</v>
      </c>
      <c r="I159">
        <v>10810</v>
      </c>
      <c r="J159">
        <v>11409</v>
      </c>
      <c r="K159">
        <v>13070</v>
      </c>
      <c r="L159">
        <v>15791</v>
      </c>
    </row>
    <row r="160" spans="1:16">
      <c r="A160" s="2" t="s">
        <v>169</v>
      </c>
      <c r="B160">
        <v>391</v>
      </c>
      <c r="C160">
        <v>366</v>
      </c>
      <c r="D160">
        <v>373</v>
      </c>
      <c r="E160">
        <v>418</v>
      </c>
      <c r="F160">
        <v>497</v>
      </c>
      <c r="G160">
        <v>529</v>
      </c>
      <c r="H160">
        <v>570</v>
      </c>
      <c r="I160">
        <v>619</v>
      </c>
      <c r="J160">
        <v>557</v>
      </c>
      <c r="K160">
        <v>519</v>
      </c>
      <c r="L160">
        <v>467</v>
      </c>
    </row>
    <row r="161" spans="1:12">
      <c r="A161" s="2" t="s">
        <v>170</v>
      </c>
      <c r="B161">
        <v>47</v>
      </c>
      <c r="C161">
        <v>48</v>
      </c>
      <c r="D161">
        <v>42</v>
      </c>
      <c r="E161">
        <v>34</v>
      </c>
      <c r="F161">
        <v>53</v>
      </c>
      <c r="G161">
        <v>52</v>
      </c>
      <c r="H161">
        <v>48</v>
      </c>
      <c r="I161">
        <v>44</v>
      </c>
      <c r="J161">
        <v>43</v>
      </c>
      <c r="K161">
        <v>55</v>
      </c>
      <c r="L161">
        <v>58</v>
      </c>
    </row>
    <row r="162" spans="1:12">
      <c r="A162" s="2" t="s">
        <v>171</v>
      </c>
      <c r="B162">
        <v>92</v>
      </c>
      <c r="C162">
        <v>50</v>
      </c>
      <c r="D162">
        <v>41</v>
      </c>
      <c r="E162">
        <v>50</v>
      </c>
      <c r="F162">
        <v>49</v>
      </c>
      <c r="G162">
        <v>61</v>
      </c>
      <c r="H162">
        <v>61</v>
      </c>
      <c r="I162">
        <v>73</v>
      </c>
      <c r="J162">
        <v>77</v>
      </c>
      <c r="K162">
        <v>11</v>
      </c>
      <c r="L162">
        <v>12</v>
      </c>
    </row>
    <row r="163" spans="1:12">
      <c r="A163" s="2" t="s">
        <v>172</v>
      </c>
      <c r="B163">
        <v>252</v>
      </c>
      <c r="C163">
        <v>268</v>
      </c>
      <c r="D163">
        <v>290</v>
      </c>
      <c r="E163">
        <v>334</v>
      </c>
      <c r="F163">
        <v>395</v>
      </c>
      <c r="G163">
        <v>416</v>
      </c>
      <c r="H163">
        <v>461</v>
      </c>
      <c r="I163">
        <v>502</v>
      </c>
      <c r="J163">
        <v>437</v>
      </c>
      <c r="K163">
        <v>453</v>
      </c>
      <c r="L163">
        <v>397</v>
      </c>
    </row>
    <row r="164" spans="1:12">
      <c r="A164" s="2" t="s">
        <v>173</v>
      </c>
      <c r="B164">
        <v>8906</v>
      </c>
      <c r="C164">
        <v>8613</v>
      </c>
      <c r="D164">
        <v>8461</v>
      </c>
      <c r="E164">
        <v>8350</v>
      </c>
      <c r="F164">
        <v>8169</v>
      </c>
      <c r="G164">
        <v>8523</v>
      </c>
      <c r="H164">
        <v>9376</v>
      </c>
      <c r="I164">
        <v>9947</v>
      </c>
      <c r="J164">
        <v>10548</v>
      </c>
      <c r="K164">
        <v>11519</v>
      </c>
      <c r="L164">
        <v>12951</v>
      </c>
    </row>
    <row r="165" spans="1:12">
      <c r="A165" s="2" t="s">
        <v>174</v>
      </c>
      <c r="B165">
        <v>612</v>
      </c>
      <c r="C165">
        <v>590</v>
      </c>
      <c r="D165">
        <v>584</v>
      </c>
      <c r="E165">
        <v>621</v>
      </c>
      <c r="F165">
        <v>633</v>
      </c>
      <c r="G165">
        <v>701</v>
      </c>
      <c r="H165">
        <v>799</v>
      </c>
      <c r="I165">
        <v>889</v>
      </c>
      <c r="J165">
        <v>952</v>
      </c>
      <c r="K165">
        <v>966</v>
      </c>
      <c r="L165">
        <v>1147</v>
      </c>
    </row>
    <row r="166" spans="1:12">
      <c r="A166" s="2" t="s">
        <v>175</v>
      </c>
      <c r="B166">
        <v>3971</v>
      </c>
      <c r="C166">
        <v>3946</v>
      </c>
      <c r="D166">
        <v>3960</v>
      </c>
      <c r="E166">
        <v>3978</v>
      </c>
      <c r="F166">
        <v>3864</v>
      </c>
      <c r="G166">
        <v>3950</v>
      </c>
      <c r="H166">
        <v>4191</v>
      </c>
      <c r="I166">
        <v>4290</v>
      </c>
      <c r="J166">
        <v>4466</v>
      </c>
      <c r="K166">
        <v>4474</v>
      </c>
      <c r="L166">
        <v>4738</v>
      </c>
    </row>
    <row r="167" spans="1:12">
      <c r="A167" s="2" t="s">
        <v>176</v>
      </c>
      <c r="B167">
        <v>3620</v>
      </c>
      <c r="C167">
        <v>3476</v>
      </c>
      <c r="D167">
        <v>3357</v>
      </c>
      <c r="E167">
        <v>3194</v>
      </c>
      <c r="F167">
        <v>3115</v>
      </c>
      <c r="G167">
        <v>3262</v>
      </c>
      <c r="H167">
        <v>3724</v>
      </c>
      <c r="I167">
        <v>4056</v>
      </c>
      <c r="J167">
        <v>4362</v>
      </c>
      <c r="K167">
        <v>5447</v>
      </c>
      <c r="L167">
        <v>6350</v>
      </c>
    </row>
    <row r="168" spans="1:12">
      <c r="A168" s="2" t="s">
        <v>177</v>
      </c>
      <c r="B168">
        <v>703</v>
      </c>
      <c r="C168">
        <v>601</v>
      </c>
      <c r="D168">
        <v>560</v>
      </c>
      <c r="E168">
        <v>557</v>
      </c>
      <c r="F168">
        <v>557</v>
      </c>
      <c r="G168">
        <v>610</v>
      </c>
      <c r="H168">
        <v>662</v>
      </c>
      <c r="I168">
        <v>712</v>
      </c>
      <c r="J168">
        <v>768</v>
      </c>
      <c r="K168">
        <v>632</v>
      </c>
      <c r="L168">
        <v>716</v>
      </c>
    </row>
    <row r="169" spans="1:12">
      <c r="A169" s="3" t="s">
        <v>178</v>
      </c>
      <c r="B169">
        <v>4078</v>
      </c>
      <c r="C169">
        <v>3945</v>
      </c>
      <c r="D169">
        <v>3815</v>
      </c>
      <c r="E169">
        <v>3749</v>
      </c>
      <c r="F169">
        <v>3653</v>
      </c>
      <c r="G169">
        <v>3637</v>
      </c>
      <c r="H169">
        <v>3575</v>
      </c>
      <c r="I169">
        <v>3603</v>
      </c>
      <c r="J169">
        <v>3774</v>
      </c>
      <c r="K169">
        <v>3401</v>
      </c>
      <c r="L169">
        <v>3349</v>
      </c>
    </row>
    <row r="170" spans="1:12">
      <c r="A170" s="3" t="s">
        <v>179</v>
      </c>
      <c r="B170">
        <v>825</v>
      </c>
      <c r="C170">
        <v>802</v>
      </c>
      <c r="D170">
        <v>762</v>
      </c>
      <c r="E170">
        <v>759</v>
      </c>
      <c r="F170">
        <v>742</v>
      </c>
      <c r="G170">
        <v>757</v>
      </c>
      <c r="H170">
        <v>753</v>
      </c>
      <c r="I170">
        <v>769</v>
      </c>
      <c r="J170">
        <v>814</v>
      </c>
      <c r="K170">
        <v>725</v>
      </c>
      <c r="L170">
        <v>726</v>
      </c>
    </row>
    <row r="171" spans="1:12">
      <c r="A171" s="3" t="s">
        <v>180</v>
      </c>
      <c r="B171">
        <v>2562</v>
      </c>
      <c r="C171">
        <v>2455</v>
      </c>
      <c r="D171">
        <v>2389</v>
      </c>
      <c r="E171">
        <v>2329</v>
      </c>
      <c r="F171">
        <v>2269</v>
      </c>
      <c r="G171">
        <v>2239</v>
      </c>
      <c r="H171">
        <v>2173</v>
      </c>
      <c r="I171">
        <v>2157</v>
      </c>
      <c r="J171">
        <v>2498</v>
      </c>
      <c r="K171">
        <v>1981</v>
      </c>
      <c r="L171">
        <v>1931</v>
      </c>
    </row>
    <row r="172" spans="1:12">
      <c r="A172" s="3" t="s">
        <v>181</v>
      </c>
      <c r="B172">
        <v>505</v>
      </c>
      <c r="C172">
        <v>504</v>
      </c>
      <c r="D172">
        <v>504</v>
      </c>
      <c r="E172">
        <v>503</v>
      </c>
      <c r="F172">
        <v>479</v>
      </c>
      <c r="G172">
        <v>476</v>
      </c>
      <c r="H172">
        <v>474</v>
      </c>
      <c r="I172">
        <v>505</v>
      </c>
      <c r="J172">
        <v>415</v>
      </c>
      <c r="K172">
        <v>484</v>
      </c>
      <c r="L172">
        <v>481</v>
      </c>
    </row>
    <row r="173" spans="1:12">
      <c r="A173" s="3" t="s">
        <v>182</v>
      </c>
      <c r="B173">
        <v>186</v>
      </c>
      <c r="C173">
        <v>184</v>
      </c>
      <c r="D173">
        <v>160</v>
      </c>
      <c r="E173">
        <v>158</v>
      </c>
      <c r="F173">
        <v>163</v>
      </c>
      <c r="G173">
        <v>165</v>
      </c>
      <c r="H173">
        <v>175</v>
      </c>
      <c r="I173">
        <v>172</v>
      </c>
      <c r="J173">
        <v>47</v>
      </c>
      <c r="K173">
        <v>211</v>
      </c>
      <c r="L173">
        <v>211</v>
      </c>
    </row>
    <row r="174" spans="1:12">
      <c r="A174" s="3" t="s">
        <v>183</v>
      </c>
      <c r="B174">
        <v>7994</v>
      </c>
      <c r="C174">
        <v>7980</v>
      </c>
      <c r="D174">
        <v>8088</v>
      </c>
      <c r="E174">
        <v>8064</v>
      </c>
      <c r="F174">
        <v>7869</v>
      </c>
      <c r="G174">
        <v>7911</v>
      </c>
      <c r="H174">
        <v>7847</v>
      </c>
      <c r="I174">
        <v>7741</v>
      </c>
      <c r="J174">
        <v>7548</v>
      </c>
      <c r="K174">
        <v>7815</v>
      </c>
      <c r="L174">
        <v>7950</v>
      </c>
    </row>
    <row r="175" spans="1:12">
      <c r="A175" s="3" t="s">
        <v>184</v>
      </c>
      <c r="B175">
        <v>1875</v>
      </c>
      <c r="C175">
        <v>1816</v>
      </c>
      <c r="D175">
        <v>1836</v>
      </c>
      <c r="E175">
        <v>1748</v>
      </c>
      <c r="F175">
        <v>1615</v>
      </c>
      <c r="G175">
        <v>1638</v>
      </c>
      <c r="H175">
        <v>1639</v>
      </c>
      <c r="I175">
        <v>1612</v>
      </c>
      <c r="J175">
        <v>1647</v>
      </c>
      <c r="K175">
        <v>1634</v>
      </c>
      <c r="L175">
        <v>1712</v>
      </c>
    </row>
    <row r="176" spans="1:12">
      <c r="A176" s="3" t="s">
        <v>185</v>
      </c>
      <c r="B176">
        <v>684</v>
      </c>
      <c r="C176">
        <v>703</v>
      </c>
      <c r="D176">
        <v>700</v>
      </c>
      <c r="E176">
        <v>698</v>
      </c>
      <c r="F176">
        <v>683</v>
      </c>
      <c r="G176">
        <v>676</v>
      </c>
      <c r="H176">
        <v>647</v>
      </c>
      <c r="I176">
        <v>646</v>
      </c>
      <c r="J176">
        <v>602</v>
      </c>
      <c r="K176">
        <v>775</v>
      </c>
      <c r="L176">
        <v>776</v>
      </c>
    </row>
    <row r="177" spans="1:12">
      <c r="A177" s="3" t="s">
        <v>186</v>
      </c>
      <c r="B177">
        <v>1923</v>
      </c>
      <c r="C177">
        <v>1939</v>
      </c>
      <c r="D177">
        <v>1959</v>
      </c>
      <c r="E177">
        <v>1995</v>
      </c>
      <c r="F177">
        <v>1974</v>
      </c>
      <c r="G177">
        <v>1968</v>
      </c>
      <c r="H177">
        <v>1947</v>
      </c>
      <c r="I177">
        <v>1940</v>
      </c>
      <c r="J177">
        <v>1874</v>
      </c>
      <c r="K177">
        <v>1980</v>
      </c>
      <c r="L177">
        <v>2009</v>
      </c>
    </row>
    <row r="178" spans="1:12">
      <c r="A178" s="3" t="s">
        <v>187</v>
      </c>
      <c r="B178">
        <v>1001</v>
      </c>
      <c r="C178">
        <v>985</v>
      </c>
      <c r="D178">
        <v>1000</v>
      </c>
      <c r="E178">
        <v>1042</v>
      </c>
      <c r="F178">
        <v>1021</v>
      </c>
      <c r="G178">
        <v>1049</v>
      </c>
      <c r="H178">
        <v>1021</v>
      </c>
      <c r="I178">
        <v>1008</v>
      </c>
      <c r="J178">
        <v>955</v>
      </c>
      <c r="K178">
        <v>1028</v>
      </c>
      <c r="L178">
        <v>1052</v>
      </c>
    </row>
    <row r="179" spans="1:12">
      <c r="A179" s="3" t="s">
        <v>188</v>
      </c>
      <c r="B179">
        <v>105</v>
      </c>
      <c r="C179">
        <v>98</v>
      </c>
      <c r="D179">
        <v>95</v>
      </c>
      <c r="E179">
        <v>85</v>
      </c>
      <c r="F179">
        <v>78</v>
      </c>
      <c r="G179">
        <v>78</v>
      </c>
      <c r="H179">
        <v>84</v>
      </c>
      <c r="I179">
        <v>77</v>
      </c>
      <c r="J179">
        <v>53</v>
      </c>
      <c r="K179">
        <v>69</v>
      </c>
      <c r="L179">
        <v>65</v>
      </c>
    </row>
    <row r="180" spans="1:12">
      <c r="A180" s="3" t="s">
        <v>189</v>
      </c>
      <c r="B180">
        <v>641</v>
      </c>
      <c r="C180">
        <v>706</v>
      </c>
      <c r="D180">
        <v>717</v>
      </c>
      <c r="E180">
        <v>725</v>
      </c>
      <c r="F180">
        <v>725</v>
      </c>
      <c r="G180">
        <v>728</v>
      </c>
      <c r="H180">
        <v>712</v>
      </c>
      <c r="I180">
        <v>722</v>
      </c>
      <c r="J180">
        <v>722</v>
      </c>
      <c r="K180">
        <v>760</v>
      </c>
      <c r="L180">
        <v>767</v>
      </c>
    </row>
    <row r="181" spans="1:12">
      <c r="A181" s="3" t="s">
        <v>190</v>
      </c>
      <c r="B181">
        <v>1516</v>
      </c>
      <c r="C181">
        <v>1497</v>
      </c>
      <c r="D181">
        <v>1542</v>
      </c>
      <c r="E181">
        <v>1551</v>
      </c>
      <c r="F181">
        <v>1545</v>
      </c>
      <c r="G181">
        <v>1577</v>
      </c>
      <c r="H181">
        <v>1603</v>
      </c>
      <c r="I181">
        <v>1564</v>
      </c>
      <c r="J181">
        <v>1475</v>
      </c>
      <c r="K181">
        <v>1469</v>
      </c>
      <c r="L181">
        <v>1456</v>
      </c>
    </row>
    <row r="182" spans="1:12">
      <c r="A182" s="3" t="s">
        <v>191</v>
      </c>
      <c r="B182">
        <v>249</v>
      </c>
      <c r="C182">
        <v>236</v>
      </c>
      <c r="D182">
        <v>239</v>
      </c>
      <c r="E182">
        <v>220</v>
      </c>
      <c r="F182">
        <v>228</v>
      </c>
      <c r="G182">
        <v>197</v>
      </c>
      <c r="H182">
        <v>194</v>
      </c>
      <c r="I182">
        <v>172</v>
      </c>
      <c r="J182">
        <v>220</v>
      </c>
      <c r="K182">
        <v>100</v>
      </c>
      <c r="L182">
        <v>113</v>
      </c>
    </row>
    <row r="183" spans="1:12">
      <c r="A183" s="3" t="s">
        <v>192</v>
      </c>
      <c r="B183">
        <v>20638</v>
      </c>
      <c r="C183">
        <v>21159</v>
      </c>
      <c r="D183">
        <v>21500</v>
      </c>
      <c r="E183">
        <v>21942</v>
      </c>
      <c r="F183">
        <v>21869</v>
      </c>
      <c r="G183">
        <v>22115</v>
      </c>
      <c r="H183">
        <v>22280</v>
      </c>
      <c r="I183">
        <v>22359</v>
      </c>
      <c r="J183">
        <v>22721</v>
      </c>
      <c r="K183">
        <v>23037</v>
      </c>
      <c r="L183">
        <v>23471</v>
      </c>
    </row>
    <row r="184" spans="1:12">
      <c r="A184" s="3" t="s">
        <v>193</v>
      </c>
      <c r="B184">
        <v>2469</v>
      </c>
      <c r="C184">
        <v>2564</v>
      </c>
      <c r="D184">
        <v>2619</v>
      </c>
      <c r="E184">
        <v>2747</v>
      </c>
      <c r="F184">
        <v>2725</v>
      </c>
      <c r="G184">
        <v>2713</v>
      </c>
      <c r="H184">
        <v>2678</v>
      </c>
      <c r="I184">
        <v>2700</v>
      </c>
      <c r="J184">
        <v>4463</v>
      </c>
      <c r="K184">
        <v>2823</v>
      </c>
      <c r="L184">
        <v>2790</v>
      </c>
    </row>
    <row r="185" spans="1:12">
      <c r="A185" s="3" t="s">
        <v>194</v>
      </c>
      <c r="B185">
        <v>4255</v>
      </c>
      <c r="C185">
        <v>4358</v>
      </c>
      <c r="D185">
        <v>4410</v>
      </c>
      <c r="E185">
        <v>4527</v>
      </c>
      <c r="F185">
        <v>4539</v>
      </c>
      <c r="G185">
        <v>4630</v>
      </c>
      <c r="H185">
        <v>4608</v>
      </c>
      <c r="I185">
        <v>4576</v>
      </c>
      <c r="J185">
        <v>3756</v>
      </c>
      <c r="K185">
        <v>4798</v>
      </c>
      <c r="L185">
        <v>4895</v>
      </c>
    </row>
    <row r="186" spans="1:12">
      <c r="A186" s="3" t="s">
        <v>195</v>
      </c>
      <c r="B186">
        <v>546</v>
      </c>
      <c r="C186">
        <v>555</v>
      </c>
      <c r="D186">
        <v>553</v>
      </c>
      <c r="E186">
        <v>572</v>
      </c>
      <c r="F186">
        <v>570</v>
      </c>
      <c r="G186">
        <v>566</v>
      </c>
      <c r="H186">
        <v>549</v>
      </c>
      <c r="I186">
        <v>545</v>
      </c>
      <c r="J186">
        <v>520</v>
      </c>
      <c r="K186">
        <v>557</v>
      </c>
      <c r="L186">
        <v>555</v>
      </c>
    </row>
    <row r="187" spans="1:12">
      <c r="A187" s="3" t="s">
        <v>196</v>
      </c>
      <c r="B187">
        <v>457</v>
      </c>
      <c r="C187">
        <v>447</v>
      </c>
      <c r="D187">
        <v>451</v>
      </c>
      <c r="E187">
        <v>445</v>
      </c>
      <c r="F187">
        <v>433</v>
      </c>
      <c r="G187">
        <v>431</v>
      </c>
      <c r="H187">
        <v>414</v>
      </c>
      <c r="I187">
        <v>425</v>
      </c>
      <c r="J187">
        <v>499</v>
      </c>
      <c r="K187">
        <v>354</v>
      </c>
      <c r="L187">
        <v>386</v>
      </c>
    </row>
    <row r="188" spans="1:12">
      <c r="A188" s="3" t="s">
        <v>197</v>
      </c>
      <c r="B188">
        <v>3581</v>
      </c>
      <c r="C188">
        <v>3714</v>
      </c>
      <c r="D188">
        <v>3877</v>
      </c>
      <c r="E188">
        <v>3991</v>
      </c>
      <c r="F188">
        <v>4005</v>
      </c>
      <c r="G188">
        <v>4085</v>
      </c>
      <c r="H188">
        <v>4210</v>
      </c>
      <c r="I188">
        <v>4259</v>
      </c>
      <c r="J188">
        <v>3741</v>
      </c>
      <c r="K188">
        <v>4567</v>
      </c>
      <c r="L188">
        <v>4717</v>
      </c>
    </row>
    <row r="189" spans="1:12">
      <c r="A189" s="3" t="s">
        <v>198</v>
      </c>
      <c r="B189">
        <v>1155</v>
      </c>
      <c r="C189">
        <v>1189</v>
      </c>
      <c r="D189">
        <v>1231</v>
      </c>
      <c r="E189">
        <v>1265</v>
      </c>
      <c r="F189">
        <v>1248</v>
      </c>
      <c r="G189">
        <v>1272</v>
      </c>
      <c r="H189">
        <v>1287</v>
      </c>
      <c r="I189">
        <v>1281</v>
      </c>
      <c r="J189">
        <v>1075</v>
      </c>
      <c r="K189">
        <v>1134</v>
      </c>
      <c r="L189">
        <v>1170</v>
      </c>
    </row>
    <row r="190" spans="1:12">
      <c r="A190" s="3" t="s">
        <v>199</v>
      </c>
      <c r="B190">
        <v>5887</v>
      </c>
      <c r="C190">
        <v>5973</v>
      </c>
      <c r="D190">
        <v>5997</v>
      </c>
      <c r="E190">
        <v>6027</v>
      </c>
      <c r="F190">
        <v>6038</v>
      </c>
      <c r="G190">
        <v>6045</v>
      </c>
      <c r="H190">
        <v>6206</v>
      </c>
      <c r="I190">
        <v>6218</v>
      </c>
      <c r="J190">
        <v>6204</v>
      </c>
      <c r="K190">
        <v>6190</v>
      </c>
      <c r="L190">
        <v>6278</v>
      </c>
    </row>
    <row r="191" spans="1:12">
      <c r="A191" s="3" t="s">
        <v>200</v>
      </c>
      <c r="B191">
        <v>1941</v>
      </c>
      <c r="C191">
        <v>2005</v>
      </c>
      <c r="D191">
        <v>2016</v>
      </c>
      <c r="E191">
        <v>2045</v>
      </c>
      <c r="F191">
        <v>1996</v>
      </c>
      <c r="G191">
        <v>2056</v>
      </c>
      <c r="H191">
        <v>2024</v>
      </c>
      <c r="I191">
        <v>2064</v>
      </c>
      <c r="J191">
        <v>2182</v>
      </c>
      <c r="K191">
        <v>2307</v>
      </c>
      <c r="L191">
        <v>2364</v>
      </c>
    </row>
    <row r="192" spans="1:12">
      <c r="A192" s="3" t="s">
        <v>201</v>
      </c>
      <c r="B192">
        <v>347</v>
      </c>
      <c r="C192">
        <v>354</v>
      </c>
      <c r="D192">
        <v>346</v>
      </c>
      <c r="E192">
        <v>323</v>
      </c>
      <c r="F192">
        <v>315</v>
      </c>
      <c r="G192">
        <v>317</v>
      </c>
      <c r="H192">
        <v>304</v>
      </c>
      <c r="I192">
        <v>291</v>
      </c>
      <c r="J192">
        <v>281</v>
      </c>
      <c r="K192">
        <v>307</v>
      </c>
      <c r="L192">
        <v>316</v>
      </c>
    </row>
    <row r="193" spans="1:12">
      <c r="A193" s="3" t="s">
        <v>202</v>
      </c>
      <c r="B193">
        <v>7676</v>
      </c>
      <c r="C193">
        <v>7771</v>
      </c>
      <c r="D193">
        <v>7733</v>
      </c>
      <c r="E193">
        <v>7931</v>
      </c>
      <c r="F193">
        <v>7947</v>
      </c>
      <c r="G193">
        <v>8273</v>
      </c>
      <c r="H193">
        <v>8592</v>
      </c>
      <c r="I193">
        <v>8752</v>
      </c>
      <c r="J193">
        <v>9156</v>
      </c>
      <c r="K193">
        <v>9283</v>
      </c>
      <c r="L193">
        <v>9511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</row>
    <row r="195" spans="1:12">
      <c r="A195" s="3" t="s">
        <v>204</v>
      </c>
      <c r="B195">
        <v>2</v>
      </c>
      <c r="C195">
        <v>1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1</v>
      </c>
    </row>
    <row r="196" spans="1:12">
      <c r="A196" s="3" t="s">
        <v>205</v>
      </c>
      <c r="B196">
        <v>1104</v>
      </c>
      <c r="C196">
        <v>1105</v>
      </c>
      <c r="D196">
        <v>1101</v>
      </c>
      <c r="E196">
        <v>1114</v>
      </c>
      <c r="F196">
        <v>1135</v>
      </c>
      <c r="G196">
        <v>1152</v>
      </c>
      <c r="H196">
        <v>1170</v>
      </c>
      <c r="I196">
        <v>1165</v>
      </c>
      <c r="J196">
        <v>1169</v>
      </c>
      <c r="K196">
        <v>1139</v>
      </c>
      <c r="L196">
        <v>1106</v>
      </c>
    </row>
    <row r="197" spans="1:12">
      <c r="A197" s="3" t="s">
        <v>206</v>
      </c>
      <c r="B197">
        <v>6570</v>
      </c>
      <c r="C197">
        <v>6665</v>
      </c>
      <c r="D197">
        <v>6630</v>
      </c>
      <c r="E197">
        <v>6814</v>
      </c>
      <c r="F197">
        <v>6809</v>
      </c>
      <c r="G197">
        <v>7119</v>
      </c>
      <c r="H197">
        <v>7419</v>
      </c>
      <c r="I197">
        <v>7583</v>
      </c>
      <c r="J197">
        <v>7979</v>
      </c>
      <c r="K197">
        <v>8142</v>
      </c>
      <c r="L197">
        <v>8404</v>
      </c>
    </row>
    <row r="198" spans="1:12">
      <c r="A198" s="3" t="s">
        <v>207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3</v>
      </c>
      <c r="J198">
        <v>5</v>
      </c>
      <c r="K198">
        <v>0</v>
      </c>
      <c r="L198">
        <v>0</v>
      </c>
    </row>
    <row r="199" spans="1:12">
      <c r="A199" s="3" t="s">
        <v>208</v>
      </c>
      <c r="B199">
        <v>3</v>
      </c>
      <c r="C199">
        <v>2</v>
      </c>
      <c r="D199">
        <v>2</v>
      </c>
      <c r="E199">
        <v>2</v>
      </c>
      <c r="F199">
        <v>3</v>
      </c>
      <c r="G199">
        <v>1</v>
      </c>
      <c r="H199">
        <v>2</v>
      </c>
      <c r="I199">
        <v>1</v>
      </c>
      <c r="J199">
        <v>5</v>
      </c>
      <c r="K199">
        <v>4</v>
      </c>
      <c r="L199">
        <v>2</v>
      </c>
    </row>
    <row r="200" spans="1:12">
      <c r="A200" s="3" t="s">
        <v>209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3" t="s">
        <v>210</v>
      </c>
      <c r="B201">
        <v>1</v>
      </c>
      <c r="C201">
        <v>1</v>
      </c>
      <c r="D201">
        <v>2</v>
      </c>
      <c r="E201">
        <v>2</v>
      </c>
      <c r="F201">
        <v>3</v>
      </c>
      <c r="G201">
        <v>1</v>
      </c>
      <c r="H201">
        <v>2</v>
      </c>
      <c r="I201">
        <v>1</v>
      </c>
      <c r="J201">
        <v>4</v>
      </c>
      <c r="K201">
        <v>4</v>
      </c>
      <c r="L201">
        <v>2</v>
      </c>
    </row>
    <row r="202" spans="1:12">
      <c r="A202" s="3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2</v>
      </c>
      <c r="C204">
        <v>2</v>
      </c>
      <c r="D204">
        <v>3</v>
      </c>
      <c r="E204">
        <v>4</v>
      </c>
      <c r="F204">
        <v>2</v>
      </c>
      <c r="G204">
        <v>3</v>
      </c>
      <c r="H204">
        <v>4</v>
      </c>
      <c r="I204">
        <v>4</v>
      </c>
      <c r="J204">
        <v>3</v>
      </c>
      <c r="K204">
        <v>1</v>
      </c>
      <c r="L204">
        <v>1</v>
      </c>
    </row>
    <row r="205" spans="1:12">
      <c r="A205" s="3" t="s">
        <v>214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3</v>
      </c>
      <c r="I205">
        <v>3</v>
      </c>
      <c r="J205">
        <v>2</v>
      </c>
      <c r="K205">
        <v>0</v>
      </c>
      <c r="L205">
        <v>0</v>
      </c>
    </row>
    <row r="206" spans="1:12">
      <c r="A206" s="3" t="s">
        <v>215</v>
      </c>
      <c r="B206">
        <v>1</v>
      </c>
      <c r="C206">
        <v>1</v>
      </c>
      <c r="D206">
        <v>2</v>
      </c>
      <c r="E206">
        <v>2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 s="3" t="s">
        <v>216</v>
      </c>
      <c r="B207">
        <v>618</v>
      </c>
      <c r="C207">
        <v>618</v>
      </c>
      <c r="D207">
        <v>597</v>
      </c>
      <c r="E207">
        <v>610</v>
      </c>
      <c r="F207">
        <v>591</v>
      </c>
      <c r="G207">
        <v>581</v>
      </c>
      <c r="H207">
        <v>598</v>
      </c>
      <c r="I207">
        <v>608</v>
      </c>
      <c r="J207">
        <v>442</v>
      </c>
      <c r="K207">
        <v>707</v>
      </c>
      <c r="L207">
        <v>720</v>
      </c>
    </row>
    <row r="208" spans="1:12">
      <c r="A208" s="3" t="s">
        <v>217</v>
      </c>
      <c r="B208">
        <v>65</v>
      </c>
      <c r="C208">
        <v>58</v>
      </c>
      <c r="D208">
        <v>61</v>
      </c>
      <c r="E208">
        <v>69</v>
      </c>
      <c r="F208">
        <v>73</v>
      </c>
      <c r="G208">
        <v>83</v>
      </c>
      <c r="H208">
        <v>90</v>
      </c>
      <c r="I208">
        <v>87</v>
      </c>
      <c r="J208">
        <v>101</v>
      </c>
      <c r="K208">
        <v>60</v>
      </c>
      <c r="L208">
        <v>57</v>
      </c>
    </row>
    <row r="209" spans="1:12">
      <c r="A209" s="3" t="s">
        <v>218</v>
      </c>
      <c r="B209">
        <v>553</v>
      </c>
      <c r="C209">
        <v>560</v>
      </c>
      <c r="D209">
        <v>536</v>
      </c>
      <c r="E209">
        <v>541</v>
      </c>
      <c r="F209">
        <v>518</v>
      </c>
      <c r="G209">
        <v>498</v>
      </c>
      <c r="H209">
        <v>508</v>
      </c>
      <c r="I209">
        <v>521</v>
      </c>
      <c r="J209">
        <v>341</v>
      </c>
      <c r="K209">
        <v>647</v>
      </c>
      <c r="L209">
        <v>663</v>
      </c>
    </row>
    <row r="210" spans="1:12">
      <c r="A210" s="3" t="s">
        <v>219</v>
      </c>
      <c r="B210">
        <v>280</v>
      </c>
      <c r="C210">
        <v>254</v>
      </c>
      <c r="D210">
        <v>239</v>
      </c>
      <c r="E210">
        <v>224</v>
      </c>
      <c r="F210">
        <v>199</v>
      </c>
      <c r="G210">
        <v>211</v>
      </c>
      <c r="H210">
        <v>191</v>
      </c>
      <c r="I210">
        <v>190</v>
      </c>
      <c r="J210">
        <v>156</v>
      </c>
      <c r="K210">
        <v>165</v>
      </c>
      <c r="L210">
        <v>159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280</v>
      </c>
      <c r="C212">
        <v>254</v>
      </c>
      <c r="D212">
        <v>239</v>
      </c>
      <c r="E212">
        <v>224</v>
      </c>
      <c r="F212">
        <v>199</v>
      </c>
      <c r="G212">
        <v>211</v>
      </c>
      <c r="H212">
        <v>191</v>
      </c>
      <c r="I212">
        <v>190</v>
      </c>
      <c r="J212">
        <v>156</v>
      </c>
      <c r="K212">
        <v>165</v>
      </c>
      <c r="L212">
        <v>159</v>
      </c>
    </row>
    <row r="213" spans="1:12">
      <c r="A213" s="3" t="s">
        <v>222</v>
      </c>
      <c r="B213">
        <v>1073</v>
      </c>
      <c r="C213">
        <v>995</v>
      </c>
      <c r="D213">
        <v>958</v>
      </c>
      <c r="E213">
        <v>951</v>
      </c>
      <c r="F213">
        <v>981</v>
      </c>
      <c r="G213">
        <v>1042</v>
      </c>
      <c r="H213">
        <v>1079</v>
      </c>
      <c r="I213">
        <v>1066</v>
      </c>
      <c r="J213">
        <v>1060</v>
      </c>
      <c r="K213">
        <v>1041</v>
      </c>
      <c r="L213">
        <v>1016</v>
      </c>
    </row>
    <row r="214" spans="1:12">
      <c r="A214" s="3" t="s">
        <v>223</v>
      </c>
      <c r="B214">
        <v>436</v>
      </c>
      <c r="C214">
        <v>409</v>
      </c>
      <c r="D214">
        <v>374</v>
      </c>
      <c r="E214">
        <v>379</v>
      </c>
      <c r="F214">
        <v>390</v>
      </c>
      <c r="G214">
        <v>403</v>
      </c>
      <c r="H214">
        <v>435</v>
      </c>
      <c r="I214">
        <v>422</v>
      </c>
      <c r="J214">
        <v>413</v>
      </c>
      <c r="K214">
        <v>441</v>
      </c>
      <c r="L214">
        <v>441</v>
      </c>
    </row>
    <row r="215" spans="1:12">
      <c r="A215" s="3" t="s">
        <v>224</v>
      </c>
      <c r="B215">
        <v>594</v>
      </c>
      <c r="C215">
        <v>544</v>
      </c>
      <c r="D215">
        <v>543</v>
      </c>
      <c r="E215">
        <v>531</v>
      </c>
      <c r="F215">
        <v>542</v>
      </c>
      <c r="G215">
        <v>600</v>
      </c>
      <c r="H215">
        <v>607</v>
      </c>
      <c r="I215">
        <v>606</v>
      </c>
      <c r="J215">
        <v>614</v>
      </c>
      <c r="K215">
        <v>562</v>
      </c>
      <c r="L215">
        <v>539</v>
      </c>
    </row>
    <row r="216" spans="1:12">
      <c r="A216" s="3" t="s">
        <v>225</v>
      </c>
      <c r="B216">
        <v>24</v>
      </c>
      <c r="C216">
        <v>25</v>
      </c>
      <c r="D216">
        <v>23</v>
      </c>
      <c r="E216">
        <v>24</v>
      </c>
      <c r="F216">
        <v>27</v>
      </c>
      <c r="G216">
        <v>21</v>
      </c>
      <c r="H216">
        <v>22</v>
      </c>
      <c r="I216">
        <v>23</v>
      </c>
      <c r="J216">
        <v>19</v>
      </c>
      <c r="K216">
        <v>18</v>
      </c>
      <c r="L216">
        <v>21</v>
      </c>
    </row>
    <row r="217" spans="1:12">
      <c r="A217" s="3" t="s">
        <v>226</v>
      </c>
      <c r="B217">
        <v>19</v>
      </c>
      <c r="C217">
        <v>17</v>
      </c>
      <c r="D217">
        <v>18</v>
      </c>
      <c r="E217">
        <v>17</v>
      </c>
      <c r="F217">
        <v>22</v>
      </c>
      <c r="G217">
        <v>18</v>
      </c>
      <c r="H217">
        <v>15</v>
      </c>
      <c r="I217">
        <v>15</v>
      </c>
      <c r="J217">
        <v>14</v>
      </c>
      <c r="K217">
        <v>20</v>
      </c>
      <c r="L217">
        <v>15</v>
      </c>
    </row>
    <row r="218" spans="1:12">
      <c r="A218" s="3" t="s">
        <v>227</v>
      </c>
      <c r="B218">
        <v>9671</v>
      </c>
      <c r="C218">
        <v>9838</v>
      </c>
      <c r="D218">
        <v>9838</v>
      </c>
      <c r="E218">
        <v>10016</v>
      </c>
      <c r="F218">
        <v>10100</v>
      </c>
      <c r="G218">
        <v>10436</v>
      </c>
      <c r="H218">
        <v>10513</v>
      </c>
      <c r="I218">
        <v>10729</v>
      </c>
      <c r="J218">
        <v>10760</v>
      </c>
      <c r="K218">
        <v>10614</v>
      </c>
      <c r="L218">
        <v>10579</v>
      </c>
    </row>
    <row r="219" spans="1:12">
      <c r="A219" s="3" t="s">
        <v>228</v>
      </c>
      <c r="B219">
        <v>1787</v>
      </c>
      <c r="C219">
        <v>1812</v>
      </c>
      <c r="D219">
        <v>1784</v>
      </c>
      <c r="E219">
        <v>1781</v>
      </c>
      <c r="F219">
        <v>1757</v>
      </c>
      <c r="G219">
        <v>1776</v>
      </c>
      <c r="H219">
        <v>1747</v>
      </c>
      <c r="I219">
        <v>1778</v>
      </c>
      <c r="J219">
        <v>1676</v>
      </c>
      <c r="K219">
        <v>1559</v>
      </c>
      <c r="L219">
        <v>1527</v>
      </c>
    </row>
    <row r="220" spans="1:12">
      <c r="A220" s="3" t="s">
        <v>229</v>
      </c>
      <c r="B220">
        <v>457</v>
      </c>
      <c r="C220">
        <v>452</v>
      </c>
      <c r="D220">
        <v>417</v>
      </c>
      <c r="E220">
        <v>412</v>
      </c>
      <c r="F220">
        <v>379</v>
      </c>
      <c r="G220">
        <v>374</v>
      </c>
      <c r="H220">
        <v>372</v>
      </c>
      <c r="I220">
        <v>348</v>
      </c>
      <c r="J220">
        <v>341</v>
      </c>
      <c r="K220">
        <v>365</v>
      </c>
      <c r="L220">
        <v>353</v>
      </c>
    </row>
    <row r="221" spans="1:12">
      <c r="A221" s="3" t="s">
        <v>230</v>
      </c>
      <c r="B221">
        <v>7427</v>
      </c>
      <c r="C221">
        <v>7574</v>
      </c>
      <c r="D221">
        <v>7637</v>
      </c>
      <c r="E221">
        <v>7823</v>
      </c>
      <c r="F221">
        <v>7964</v>
      </c>
      <c r="G221">
        <v>8286</v>
      </c>
      <c r="H221">
        <v>8394</v>
      </c>
      <c r="I221">
        <v>8603</v>
      </c>
      <c r="J221">
        <v>8743</v>
      </c>
      <c r="K221">
        <v>8690</v>
      </c>
      <c r="L221">
        <v>8699</v>
      </c>
    </row>
    <row r="222" spans="1:12">
      <c r="A222" s="4" t="s">
        <v>231</v>
      </c>
      <c r="B222">
        <v>214</v>
      </c>
      <c r="C222">
        <v>201</v>
      </c>
      <c r="D222">
        <v>192</v>
      </c>
      <c r="E222">
        <v>184</v>
      </c>
      <c r="F222">
        <v>192</v>
      </c>
      <c r="G222">
        <v>196</v>
      </c>
      <c r="H222">
        <v>220</v>
      </c>
      <c r="I222">
        <v>219</v>
      </c>
      <c r="J222">
        <v>222</v>
      </c>
      <c r="K222">
        <v>183</v>
      </c>
      <c r="L222">
        <v>177</v>
      </c>
    </row>
    <row r="223" spans="1:12">
      <c r="A223" s="4" t="s">
        <v>232</v>
      </c>
      <c r="B223">
        <v>139</v>
      </c>
      <c r="C223">
        <v>134</v>
      </c>
      <c r="D223">
        <v>137</v>
      </c>
      <c r="E223">
        <v>135</v>
      </c>
      <c r="F223">
        <v>138</v>
      </c>
      <c r="G223">
        <v>141</v>
      </c>
      <c r="H223">
        <v>156</v>
      </c>
      <c r="I223">
        <v>158</v>
      </c>
      <c r="J223">
        <v>162</v>
      </c>
      <c r="K223">
        <v>141</v>
      </c>
      <c r="L223">
        <v>139</v>
      </c>
    </row>
    <row r="224" spans="1:12">
      <c r="A224" s="4" t="s">
        <v>233</v>
      </c>
      <c r="B224">
        <v>75</v>
      </c>
      <c r="C224">
        <v>67</v>
      </c>
      <c r="D224">
        <v>55</v>
      </c>
      <c r="E224">
        <v>49</v>
      </c>
      <c r="F224">
        <v>54</v>
      </c>
      <c r="G224">
        <v>55</v>
      </c>
      <c r="H224">
        <v>64</v>
      </c>
      <c r="I224">
        <v>61</v>
      </c>
      <c r="J224">
        <v>60</v>
      </c>
      <c r="K224">
        <v>42</v>
      </c>
      <c r="L224">
        <v>38</v>
      </c>
    </row>
    <row r="225" spans="1:12">
      <c r="A225" s="4" t="s">
        <v>234</v>
      </c>
      <c r="B225">
        <v>80</v>
      </c>
      <c r="C225">
        <v>78</v>
      </c>
      <c r="D225">
        <v>71</v>
      </c>
      <c r="E225">
        <v>80</v>
      </c>
      <c r="F225">
        <v>89</v>
      </c>
      <c r="G225">
        <v>81</v>
      </c>
      <c r="H225">
        <v>100</v>
      </c>
      <c r="I225">
        <v>101</v>
      </c>
      <c r="J225">
        <v>101</v>
      </c>
      <c r="K225">
        <v>104</v>
      </c>
      <c r="L225">
        <v>101</v>
      </c>
    </row>
    <row r="226" spans="1:12">
      <c r="A226" s="4" t="s">
        <v>235</v>
      </c>
      <c r="B226">
        <v>79</v>
      </c>
      <c r="C226">
        <v>78</v>
      </c>
      <c r="D226">
        <v>71</v>
      </c>
      <c r="E226">
        <v>80</v>
      </c>
      <c r="F226">
        <v>89</v>
      </c>
      <c r="G226">
        <v>81</v>
      </c>
      <c r="H226">
        <v>99</v>
      </c>
      <c r="I226">
        <v>100</v>
      </c>
      <c r="J226">
        <v>101</v>
      </c>
      <c r="K226">
        <v>103</v>
      </c>
      <c r="L226">
        <v>100</v>
      </c>
    </row>
    <row r="227" spans="1:12">
      <c r="A227" s="4" t="s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</row>
    <row r="228" spans="1:12">
      <c r="A228" s="4" t="s">
        <v>237</v>
      </c>
      <c r="B228">
        <v>65</v>
      </c>
      <c r="C228">
        <v>65</v>
      </c>
      <c r="D228">
        <v>67</v>
      </c>
      <c r="E228">
        <v>81</v>
      </c>
      <c r="F228">
        <v>76</v>
      </c>
      <c r="G228">
        <v>81</v>
      </c>
      <c r="H228">
        <v>82</v>
      </c>
      <c r="I228">
        <v>84</v>
      </c>
      <c r="J228">
        <v>92</v>
      </c>
      <c r="K228">
        <v>94</v>
      </c>
      <c r="L228">
        <v>91</v>
      </c>
    </row>
    <row r="229" spans="1:12">
      <c r="A229" s="4" t="s">
        <v>238</v>
      </c>
      <c r="B229">
        <v>31</v>
      </c>
      <c r="C229">
        <v>27</v>
      </c>
      <c r="D229">
        <v>27</v>
      </c>
      <c r="E229">
        <v>38</v>
      </c>
      <c r="F229">
        <v>35</v>
      </c>
      <c r="G229">
        <v>38</v>
      </c>
      <c r="H229">
        <v>40</v>
      </c>
      <c r="I229">
        <v>38</v>
      </c>
      <c r="J229">
        <v>44</v>
      </c>
      <c r="K229">
        <v>46</v>
      </c>
      <c r="L229">
        <v>44</v>
      </c>
    </row>
    <row r="230" spans="1:12">
      <c r="A230" s="4" t="s">
        <v>239</v>
      </c>
      <c r="B230">
        <v>34</v>
      </c>
      <c r="C230">
        <v>38</v>
      </c>
      <c r="D230">
        <v>40</v>
      </c>
      <c r="E230">
        <v>43</v>
      </c>
      <c r="F230">
        <v>41</v>
      </c>
      <c r="G230">
        <v>43</v>
      </c>
      <c r="H230">
        <v>42</v>
      </c>
      <c r="I230">
        <v>46</v>
      </c>
      <c r="J230">
        <v>48</v>
      </c>
      <c r="K230">
        <v>48</v>
      </c>
      <c r="L230">
        <v>47</v>
      </c>
    </row>
    <row r="231" spans="1:12">
      <c r="A231" s="4" t="s">
        <v>240</v>
      </c>
      <c r="B231">
        <v>152</v>
      </c>
      <c r="C231">
        <v>134</v>
      </c>
      <c r="D231">
        <v>124</v>
      </c>
      <c r="E231">
        <v>119</v>
      </c>
      <c r="F231">
        <v>107</v>
      </c>
      <c r="G231">
        <v>101</v>
      </c>
      <c r="H231">
        <v>79</v>
      </c>
      <c r="I231">
        <v>73</v>
      </c>
      <c r="J231">
        <v>75</v>
      </c>
      <c r="K231">
        <v>60</v>
      </c>
      <c r="L231">
        <v>65</v>
      </c>
    </row>
    <row r="232" spans="1:12">
      <c r="A232" s="4" t="s">
        <v>241</v>
      </c>
      <c r="B232">
        <v>37</v>
      </c>
      <c r="C232">
        <v>36</v>
      </c>
      <c r="D232">
        <v>33</v>
      </c>
      <c r="E232">
        <v>30</v>
      </c>
      <c r="F232">
        <v>20</v>
      </c>
      <c r="G232">
        <v>18</v>
      </c>
      <c r="H232">
        <v>12</v>
      </c>
      <c r="I232">
        <v>12</v>
      </c>
      <c r="J232">
        <v>17</v>
      </c>
      <c r="K232">
        <v>31</v>
      </c>
      <c r="L232">
        <v>39</v>
      </c>
    </row>
    <row r="233" spans="1:12">
      <c r="A233" s="4" t="s">
        <v>242</v>
      </c>
      <c r="B233">
        <v>29</v>
      </c>
      <c r="C233">
        <v>22</v>
      </c>
      <c r="D233">
        <v>24</v>
      </c>
      <c r="E233">
        <v>28</v>
      </c>
      <c r="F233">
        <v>22</v>
      </c>
      <c r="G233">
        <v>21</v>
      </c>
      <c r="H233">
        <v>17</v>
      </c>
      <c r="I233">
        <v>17</v>
      </c>
      <c r="J233">
        <v>17</v>
      </c>
      <c r="K233">
        <v>4</v>
      </c>
      <c r="L233">
        <v>7</v>
      </c>
    </row>
    <row r="234" spans="1:12">
      <c r="A234" s="4" t="s">
        <v>243</v>
      </c>
      <c r="B234">
        <v>6</v>
      </c>
      <c r="C234">
        <v>3</v>
      </c>
      <c r="D234">
        <v>2</v>
      </c>
      <c r="E234">
        <v>3</v>
      </c>
      <c r="F234">
        <v>5</v>
      </c>
      <c r="G234">
        <v>4</v>
      </c>
      <c r="H234">
        <v>1</v>
      </c>
      <c r="I234">
        <v>1</v>
      </c>
      <c r="J234">
        <v>0</v>
      </c>
      <c r="K234">
        <v>2</v>
      </c>
      <c r="L234">
        <v>1</v>
      </c>
    </row>
    <row r="235" spans="1:12">
      <c r="A235" s="4" t="s">
        <v>244</v>
      </c>
      <c r="B235">
        <v>80</v>
      </c>
      <c r="C235">
        <v>73</v>
      </c>
      <c r="D235">
        <v>65</v>
      </c>
      <c r="E235">
        <v>58</v>
      </c>
      <c r="F235">
        <v>60</v>
      </c>
      <c r="G235">
        <v>58</v>
      </c>
      <c r="H235">
        <v>49</v>
      </c>
      <c r="I235">
        <v>43</v>
      </c>
      <c r="J235">
        <v>41</v>
      </c>
      <c r="K235">
        <v>23</v>
      </c>
      <c r="L235">
        <v>18</v>
      </c>
    </row>
    <row r="236" spans="1:12">
      <c r="A236" s="4" t="s">
        <v>245</v>
      </c>
      <c r="B236">
        <v>547</v>
      </c>
      <c r="C236">
        <v>521</v>
      </c>
      <c r="D236">
        <v>503</v>
      </c>
      <c r="E236">
        <v>440</v>
      </c>
      <c r="F236">
        <v>400</v>
      </c>
      <c r="G236">
        <v>381</v>
      </c>
      <c r="H236">
        <v>356</v>
      </c>
      <c r="I236">
        <v>357</v>
      </c>
      <c r="J236">
        <v>320</v>
      </c>
      <c r="K236">
        <v>325</v>
      </c>
      <c r="L236">
        <v>278</v>
      </c>
    </row>
    <row r="237" spans="1:12">
      <c r="A237" s="4" t="s">
        <v>246</v>
      </c>
      <c r="B237">
        <v>547</v>
      </c>
      <c r="C237">
        <v>521</v>
      </c>
      <c r="D237">
        <v>503</v>
      </c>
      <c r="E237">
        <v>440</v>
      </c>
      <c r="F237">
        <v>400</v>
      </c>
      <c r="G237">
        <v>381</v>
      </c>
      <c r="H237">
        <v>356</v>
      </c>
      <c r="I237">
        <v>357</v>
      </c>
      <c r="J237">
        <v>320</v>
      </c>
      <c r="K237">
        <v>325</v>
      </c>
      <c r="L237">
        <v>278</v>
      </c>
    </row>
    <row r="238" spans="1:12">
      <c r="A238" s="4" t="s">
        <v>247</v>
      </c>
      <c r="B238">
        <v>145</v>
      </c>
      <c r="C238">
        <v>130</v>
      </c>
      <c r="D238">
        <v>125</v>
      </c>
      <c r="E238">
        <v>118</v>
      </c>
      <c r="F238">
        <v>115</v>
      </c>
      <c r="G238">
        <v>129</v>
      </c>
      <c r="H238">
        <v>128</v>
      </c>
      <c r="I238">
        <v>134</v>
      </c>
      <c r="J238">
        <v>133</v>
      </c>
      <c r="K238">
        <v>75</v>
      </c>
      <c r="L238">
        <v>65</v>
      </c>
    </row>
    <row r="239" spans="1:12">
      <c r="A239" s="4" t="s">
        <v>248</v>
      </c>
      <c r="B239">
        <v>133</v>
      </c>
      <c r="C239">
        <v>124</v>
      </c>
      <c r="D239">
        <v>123</v>
      </c>
      <c r="E239">
        <v>118</v>
      </c>
      <c r="F239">
        <v>114</v>
      </c>
      <c r="G239">
        <v>127</v>
      </c>
      <c r="H239">
        <v>127</v>
      </c>
      <c r="I239">
        <v>134</v>
      </c>
      <c r="J239">
        <v>130</v>
      </c>
      <c r="K239">
        <v>72</v>
      </c>
      <c r="L239">
        <v>60</v>
      </c>
    </row>
    <row r="240" spans="1:12">
      <c r="A240" s="4" t="s">
        <v>249</v>
      </c>
      <c r="B240">
        <v>12</v>
      </c>
      <c r="C240">
        <v>6</v>
      </c>
      <c r="D240">
        <v>2</v>
      </c>
      <c r="E240">
        <v>0</v>
      </c>
      <c r="F240">
        <v>1</v>
      </c>
      <c r="G240">
        <v>2</v>
      </c>
      <c r="H240">
        <v>1</v>
      </c>
      <c r="I240">
        <v>0</v>
      </c>
      <c r="J240">
        <v>3</v>
      </c>
      <c r="K240">
        <v>3</v>
      </c>
      <c r="L240">
        <v>5</v>
      </c>
    </row>
    <row r="241" spans="1:12">
      <c r="A241" s="5" t="s">
        <v>250</v>
      </c>
      <c r="B241">
        <v>35</v>
      </c>
      <c r="C241">
        <v>32</v>
      </c>
      <c r="D241">
        <v>34</v>
      </c>
      <c r="E241">
        <v>39</v>
      </c>
      <c r="F241">
        <v>44</v>
      </c>
      <c r="G241">
        <v>56</v>
      </c>
      <c r="H241">
        <v>48</v>
      </c>
      <c r="I241">
        <v>52</v>
      </c>
      <c r="J241">
        <v>35</v>
      </c>
      <c r="K241">
        <v>51</v>
      </c>
      <c r="L241">
        <v>43</v>
      </c>
    </row>
    <row r="242" spans="1:12">
      <c r="A242" s="5" t="s">
        <v>251</v>
      </c>
      <c r="B242">
        <v>6</v>
      </c>
      <c r="C242">
        <v>5</v>
      </c>
      <c r="D242">
        <v>5</v>
      </c>
      <c r="E242">
        <v>6</v>
      </c>
      <c r="F242">
        <v>9</v>
      </c>
      <c r="G242">
        <v>9</v>
      </c>
      <c r="H242">
        <v>12</v>
      </c>
      <c r="I242">
        <v>11</v>
      </c>
      <c r="J242">
        <v>10</v>
      </c>
      <c r="K242">
        <v>12</v>
      </c>
      <c r="L242">
        <v>11</v>
      </c>
    </row>
    <row r="243" spans="1:12">
      <c r="A243" s="5" t="s">
        <v>252</v>
      </c>
      <c r="B243">
        <v>7</v>
      </c>
      <c r="C243">
        <v>14</v>
      </c>
      <c r="D243">
        <v>14</v>
      </c>
      <c r="E243">
        <v>13</v>
      </c>
      <c r="F243">
        <v>15</v>
      </c>
      <c r="G243">
        <v>27</v>
      </c>
      <c r="H243">
        <v>19</v>
      </c>
      <c r="I243">
        <v>24</v>
      </c>
      <c r="J243">
        <v>12</v>
      </c>
      <c r="K243">
        <v>26</v>
      </c>
      <c r="L243">
        <v>19</v>
      </c>
    </row>
    <row r="244" spans="1:12">
      <c r="A244" s="5" t="s">
        <v>253</v>
      </c>
      <c r="B244">
        <v>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</v>
      </c>
      <c r="L244">
        <v>5</v>
      </c>
    </row>
    <row r="245" spans="1:12">
      <c r="A245" s="5" t="s">
        <v>254</v>
      </c>
      <c r="B245">
        <v>20</v>
      </c>
      <c r="C245">
        <v>12</v>
      </c>
      <c r="D245">
        <v>15</v>
      </c>
      <c r="E245">
        <v>20</v>
      </c>
      <c r="F245">
        <v>20</v>
      </c>
      <c r="G245">
        <v>20</v>
      </c>
      <c r="H245">
        <v>17</v>
      </c>
      <c r="I245">
        <v>17</v>
      </c>
      <c r="J245">
        <v>12</v>
      </c>
      <c r="K245">
        <v>9</v>
      </c>
      <c r="L245">
        <v>8</v>
      </c>
    </row>
    <row r="246" spans="1:12">
      <c r="A246" s="5" t="s">
        <v>255</v>
      </c>
      <c r="B246">
        <v>36</v>
      </c>
      <c r="C246">
        <v>18</v>
      </c>
      <c r="D246">
        <v>15</v>
      </c>
      <c r="E246">
        <v>16</v>
      </c>
      <c r="F246">
        <v>16</v>
      </c>
      <c r="G246">
        <v>16</v>
      </c>
      <c r="H246">
        <v>16</v>
      </c>
      <c r="I246">
        <v>14</v>
      </c>
      <c r="J246">
        <v>10</v>
      </c>
      <c r="K246">
        <v>12</v>
      </c>
      <c r="L246">
        <v>11</v>
      </c>
    </row>
    <row r="247" spans="1:12">
      <c r="A247" s="5" t="s">
        <v>256</v>
      </c>
      <c r="B247">
        <v>32</v>
      </c>
      <c r="C247">
        <v>16</v>
      </c>
      <c r="D247">
        <v>14</v>
      </c>
      <c r="E247">
        <v>15</v>
      </c>
      <c r="F247">
        <v>15</v>
      </c>
      <c r="G247">
        <v>15</v>
      </c>
      <c r="H247">
        <v>15</v>
      </c>
      <c r="I247">
        <v>13</v>
      </c>
      <c r="J247">
        <v>9</v>
      </c>
      <c r="K247">
        <v>10</v>
      </c>
      <c r="L247">
        <v>9</v>
      </c>
    </row>
    <row r="248" spans="1:12">
      <c r="A248" s="5" t="s">
        <v>257</v>
      </c>
      <c r="B248">
        <v>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</row>
    <row r="249" spans="1:12">
      <c r="A249" s="5" t="s">
        <v>258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</row>
    <row r="250" spans="1:12">
      <c r="A250" s="5" t="s">
        <v>259</v>
      </c>
      <c r="B250">
        <v>2975</v>
      </c>
      <c r="C250">
        <v>3054</v>
      </c>
      <c r="D250">
        <v>3026</v>
      </c>
      <c r="E250">
        <v>2853</v>
      </c>
      <c r="F250">
        <v>2756</v>
      </c>
      <c r="G250">
        <v>2759</v>
      </c>
      <c r="H250">
        <v>2665</v>
      </c>
      <c r="I250">
        <v>2586</v>
      </c>
      <c r="J250">
        <v>2532</v>
      </c>
      <c r="K250">
        <v>2462</v>
      </c>
      <c r="L250">
        <v>2423</v>
      </c>
    </row>
    <row r="251" spans="1:12">
      <c r="A251" s="5" t="s">
        <v>260</v>
      </c>
      <c r="B251">
        <v>125</v>
      </c>
      <c r="C251">
        <v>114</v>
      </c>
      <c r="D251">
        <v>108</v>
      </c>
      <c r="E251">
        <v>110</v>
      </c>
      <c r="F251">
        <v>105</v>
      </c>
      <c r="G251">
        <v>108</v>
      </c>
      <c r="H251">
        <v>110</v>
      </c>
      <c r="I251">
        <v>126</v>
      </c>
      <c r="J251">
        <v>120</v>
      </c>
      <c r="K251">
        <v>120</v>
      </c>
      <c r="L251">
        <v>135</v>
      </c>
    </row>
    <row r="252" spans="1:12">
      <c r="A252" s="5" t="s">
        <v>261</v>
      </c>
      <c r="B252">
        <v>2850</v>
      </c>
      <c r="C252">
        <v>2939</v>
      </c>
      <c r="D252">
        <v>2916</v>
      </c>
      <c r="E252">
        <v>2741</v>
      </c>
      <c r="F252">
        <v>2649</v>
      </c>
      <c r="G252">
        <v>2649</v>
      </c>
      <c r="H252">
        <v>2554</v>
      </c>
      <c r="I252">
        <v>2460</v>
      </c>
      <c r="J252">
        <v>2411</v>
      </c>
      <c r="K252">
        <v>2336</v>
      </c>
      <c r="L252">
        <v>2282</v>
      </c>
    </row>
    <row r="253" spans="1:12">
      <c r="A253" s="5" t="s">
        <v>262</v>
      </c>
      <c r="B253">
        <v>0</v>
      </c>
      <c r="C253">
        <v>1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6</v>
      </c>
      <c r="L253">
        <v>6</v>
      </c>
    </row>
    <row r="254" spans="1:12">
      <c r="A254" s="6" t="s">
        <v>263</v>
      </c>
      <c r="B254">
        <v>4136</v>
      </c>
      <c r="C254">
        <v>3953</v>
      </c>
      <c r="D254">
        <v>3775</v>
      </c>
      <c r="E254">
        <v>3498</v>
      </c>
      <c r="F254">
        <v>3195</v>
      </c>
      <c r="G254">
        <v>2969</v>
      </c>
      <c r="H254">
        <v>2865</v>
      </c>
      <c r="I254">
        <v>2703</v>
      </c>
      <c r="J254">
        <v>2606</v>
      </c>
      <c r="K254">
        <v>2547</v>
      </c>
      <c r="L254">
        <v>2524</v>
      </c>
    </row>
    <row r="255" spans="1:12">
      <c r="A255" s="6" t="s">
        <v>264</v>
      </c>
      <c r="B255">
        <v>31</v>
      </c>
      <c r="C255">
        <v>23</v>
      </c>
      <c r="D255">
        <v>24</v>
      </c>
      <c r="E255">
        <v>25</v>
      </c>
      <c r="F255">
        <v>19</v>
      </c>
      <c r="G255">
        <v>21</v>
      </c>
      <c r="H255">
        <v>25</v>
      </c>
      <c r="I255">
        <v>30</v>
      </c>
      <c r="J255">
        <v>17</v>
      </c>
      <c r="K255">
        <v>39</v>
      </c>
      <c r="L255">
        <v>43</v>
      </c>
    </row>
    <row r="256" spans="1:12">
      <c r="A256" s="6" t="s">
        <v>265</v>
      </c>
      <c r="B256">
        <v>3237</v>
      </c>
      <c r="C256">
        <v>3063</v>
      </c>
      <c r="D256">
        <v>2880</v>
      </c>
      <c r="E256">
        <v>2654</v>
      </c>
      <c r="F256">
        <v>2404</v>
      </c>
      <c r="G256">
        <v>2190</v>
      </c>
      <c r="H256">
        <v>1987</v>
      </c>
      <c r="I256">
        <v>1778</v>
      </c>
      <c r="J256">
        <v>1632</v>
      </c>
      <c r="K256">
        <v>1463</v>
      </c>
      <c r="L256">
        <v>1264</v>
      </c>
    </row>
    <row r="257" spans="1:12">
      <c r="A257" s="6" t="s">
        <v>266</v>
      </c>
      <c r="B257">
        <v>868</v>
      </c>
      <c r="C257">
        <v>867</v>
      </c>
      <c r="D257">
        <v>871</v>
      </c>
      <c r="E257">
        <v>819</v>
      </c>
      <c r="F257">
        <v>772</v>
      </c>
      <c r="G257">
        <v>758</v>
      </c>
      <c r="H257">
        <v>853</v>
      </c>
      <c r="I257">
        <v>895</v>
      </c>
      <c r="J257">
        <v>957</v>
      </c>
      <c r="K257">
        <v>1045</v>
      </c>
      <c r="L257">
        <v>1217</v>
      </c>
    </row>
    <row r="258" spans="1:12">
      <c r="A258" s="7" t="s">
        <v>267</v>
      </c>
      <c r="B258">
        <v>4533</v>
      </c>
      <c r="C258">
        <v>4453</v>
      </c>
      <c r="D258">
        <v>4382</v>
      </c>
      <c r="E258">
        <v>4309</v>
      </c>
      <c r="F258">
        <v>4246</v>
      </c>
      <c r="G258">
        <v>4583</v>
      </c>
      <c r="H258">
        <v>4491</v>
      </c>
      <c r="I258">
        <v>4531</v>
      </c>
      <c r="J258">
        <v>4512</v>
      </c>
      <c r="K258">
        <v>4595</v>
      </c>
      <c r="L258">
        <v>4599</v>
      </c>
    </row>
    <row r="259" spans="1:12">
      <c r="A259" s="7" t="s">
        <v>268</v>
      </c>
      <c r="B259">
        <v>2593</v>
      </c>
      <c r="C259">
        <v>2574</v>
      </c>
      <c r="D259">
        <v>2529</v>
      </c>
      <c r="E259">
        <v>2545</v>
      </c>
      <c r="F259">
        <v>2558</v>
      </c>
      <c r="G259">
        <v>2952</v>
      </c>
      <c r="H259">
        <v>2931</v>
      </c>
      <c r="I259">
        <v>3034</v>
      </c>
      <c r="J259">
        <v>3031</v>
      </c>
      <c r="K259">
        <v>3050</v>
      </c>
      <c r="L259">
        <v>3093</v>
      </c>
    </row>
    <row r="260" spans="1:12">
      <c r="A260" s="7" t="s">
        <v>269</v>
      </c>
      <c r="B260">
        <v>1940</v>
      </c>
      <c r="C260">
        <v>1879</v>
      </c>
      <c r="D260">
        <v>1853</v>
      </c>
      <c r="E260">
        <v>1764</v>
      </c>
      <c r="F260">
        <v>1688</v>
      </c>
      <c r="G260">
        <v>1631</v>
      </c>
      <c r="H260">
        <v>1560</v>
      </c>
      <c r="I260">
        <v>1497</v>
      </c>
      <c r="J260">
        <v>1481</v>
      </c>
      <c r="K260">
        <v>1545</v>
      </c>
      <c r="L260">
        <v>1506</v>
      </c>
    </row>
    <row r="261" spans="1:12">
      <c r="A261" s="7" t="s">
        <v>270</v>
      </c>
      <c r="B261">
        <v>445</v>
      </c>
      <c r="C261">
        <v>360</v>
      </c>
      <c r="D261">
        <v>345</v>
      </c>
      <c r="E261">
        <v>336</v>
      </c>
      <c r="F261">
        <v>283</v>
      </c>
      <c r="G261">
        <v>276</v>
      </c>
      <c r="H261">
        <v>264</v>
      </c>
      <c r="I261">
        <v>274</v>
      </c>
      <c r="J261">
        <v>280</v>
      </c>
      <c r="K261">
        <v>274</v>
      </c>
      <c r="L261">
        <v>249</v>
      </c>
    </row>
    <row r="262" spans="1:12">
      <c r="A262" s="7" t="s">
        <v>271</v>
      </c>
      <c r="B262">
        <v>34</v>
      </c>
      <c r="C262">
        <v>26</v>
      </c>
      <c r="D262">
        <v>30</v>
      </c>
      <c r="E262">
        <v>29</v>
      </c>
      <c r="F262">
        <v>6</v>
      </c>
      <c r="G262">
        <v>7</v>
      </c>
      <c r="H262">
        <v>3</v>
      </c>
      <c r="I262">
        <v>5</v>
      </c>
      <c r="J262">
        <v>3</v>
      </c>
      <c r="K262">
        <v>2</v>
      </c>
      <c r="L262">
        <v>2</v>
      </c>
    </row>
    <row r="263" spans="1:12">
      <c r="A263" s="7" t="s">
        <v>272</v>
      </c>
      <c r="B263">
        <v>411</v>
      </c>
      <c r="C263">
        <v>334</v>
      </c>
      <c r="D263">
        <v>315</v>
      </c>
      <c r="E263">
        <v>307</v>
      </c>
      <c r="F263">
        <v>277</v>
      </c>
      <c r="G263">
        <v>269</v>
      </c>
      <c r="H263">
        <v>261</v>
      </c>
      <c r="I263">
        <v>269</v>
      </c>
      <c r="J263">
        <v>277</v>
      </c>
      <c r="K263">
        <v>272</v>
      </c>
      <c r="L263">
        <v>247</v>
      </c>
    </row>
    <row r="264" spans="1:12">
      <c r="A264" s="7" t="s">
        <v>273</v>
      </c>
      <c r="B264">
        <v>2970</v>
      </c>
      <c r="C264">
        <v>3013</v>
      </c>
      <c r="D264">
        <v>3052</v>
      </c>
      <c r="E264">
        <v>3036</v>
      </c>
      <c r="F264">
        <v>3048</v>
      </c>
      <c r="G264">
        <v>3274</v>
      </c>
      <c r="H264">
        <v>3245</v>
      </c>
      <c r="I264">
        <v>3504</v>
      </c>
      <c r="J264">
        <v>3520</v>
      </c>
      <c r="K264">
        <v>3558</v>
      </c>
      <c r="L264">
        <v>3665</v>
      </c>
    </row>
    <row r="265" spans="1:12">
      <c r="A265" s="7" t="s">
        <v>274</v>
      </c>
      <c r="B265">
        <v>2582</v>
      </c>
      <c r="C265">
        <v>2570</v>
      </c>
      <c r="D265">
        <v>2584</v>
      </c>
      <c r="E265">
        <v>2561</v>
      </c>
      <c r="F265">
        <v>2573</v>
      </c>
      <c r="G265">
        <v>2831</v>
      </c>
      <c r="H265">
        <v>2856</v>
      </c>
      <c r="I265">
        <v>3116</v>
      </c>
      <c r="J265">
        <v>3137</v>
      </c>
      <c r="K265">
        <v>3186</v>
      </c>
      <c r="L265">
        <v>3301</v>
      </c>
    </row>
    <row r="266" spans="1:12">
      <c r="A266" s="7" t="s">
        <v>275</v>
      </c>
      <c r="B266">
        <v>388</v>
      </c>
      <c r="C266">
        <v>443</v>
      </c>
      <c r="D266">
        <v>468</v>
      </c>
      <c r="E266">
        <v>475</v>
      </c>
      <c r="F266">
        <v>475</v>
      </c>
      <c r="G266">
        <v>443</v>
      </c>
      <c r="H266">
        <v>389</v>
      </c>
      <c r="I266">
        <v>388</v>
      </c>
      <c r="J266">
        <v>383</v>
      </c>
      <c r="K266">
        <v>372</v>
      </c>
      <c r="L266">
        <v>364</v>
      </c>
    </row>
    <row r="267" spans="1:12">
      <c r="A267" s="7" t="s">
        <v>276</v>
      </c>
      <c r="B267">
        <v>151</v>
      </c>
      <c r="C267">
        <v>148</v>
      </c>
      <c r="D267">
        <v>141</v>
      </c>
      <c r="E267">
        <v>141</v>
      </c>
      <c r="F267">
        <v>120</v>
      </c>
      <c r="G267">
        <v>128</v>
      </c>
      <c r="H267">
        <v>128</v>
      </c>
      <c r="I267">
        <v>137</v>
      </c>
      <c r="J267">
        <v>400</v>
      </c>
      <c r="K267">
        <v>399</v>
      </c>
      <c r="L267">
        <v>381</v>
      </c>
    </row>
    <row r="268" spans="1:12">
      <c r="A268" s="7" t="s">
        <v>277</v>
      </c>
      <c r="B268">
        <v>97</v>
      </c>
      <c r="C268">
        <v>100</v>
      </c>
      <c r="D268">
        <v>94</v>
      </c>
      <c r="E268">
        <v>94</v>
      </c>
      <c r="F268">
        <v>85</v>
      </c>
      <c r="G268">
        <v>93</v>
      </c>
      <c r="H268">
        <v>94</v>
      </c>
      <c r="I268">
        <v>93</v>
      </c>
      <c r="J268">
        <v>86</v>
      </c>
      <c r="K268">
        <v>71</v>
      </c>
      <c r="L268">
        <v>70</v>
      </c>
    </row>
    <row r="269" spans="1:12">
      <c r="A269" s="7" t="s">
        <v>278</v>
      </c>
      <c r="B269">
        <v>54</v>
      </c>
      <c r="C269">
        <v>48</v>
      </c>
      <c r="D269">
        <v>47</v>
      </c>
      <c r="E269">
        <v>47</v>
      </c>
      <c r="F269">
        <v>35</v>
      </c>
      <c r="G269">
        <v>35</v>
      </c>
      <c r="H269">
        <v>34</v>
      </c>
      <c r="I269">
        <v>44</v>
      </c>
      <c r="J269">
        <v>314</v>
      </c>
      <c r="K269">
        <v>328</v>
      </c>
      <c r="L269">
        <v>311</v>
      </c>
    </row>
    <row r="270" spans="1:12">
      <c r="A270" s="7" t="s">
        <v>279</v>
      </c>
      <c r="B270">
        <v>665</v>
      </c>
      <c r="C270">
        <v>689</v>
      </c>
      <c r="D270">
        <v>711</v>
      </c>
      <c r="E270">
        <v>671</v>
      </c>
      <c r="F270">
        <v>598</v>
      </c>
      <c r="G270">
        <v>548</v>
      </c>
      <c r="H270">
        <v>509</v>
      </c>
      <c r="I270">
        <v>533</v>
      </c>
      <c r="J270">
        <v>541</v>
      </c>
      <c r="K270">
        <v>543</v>
      </c>
      <c r="L270">
        <v>496</v>
      </c>
    </row>
    <row r="271" spans="1:12">
      <c r="A271" s="7" t="s">
        <v>280</v>
      </c>
      <c r="B271">
        <v>624</v>
      </c>
      <c r="C271">
        <v>645</v>
      </c>
      <c r="D271">
        <v>673</v>
      </c>
      <c r="E271">
        <v>627</v>
      </c>
      <c r="F271">
        <v>543</v>
      </c>
      <c r="G271">
        <v>492</v>
      </c>
      <c r="H271">
        <v>453</v>
      </c>
      <c r="I271">
        <v>482</v>
      </c>
      <c r="J271">
        <v>477</v>
      </c>
      <c r="K271">
        <v>490</v>
      </c>
      <c r="L271">
        <v>448</v>
      </c>
    </row>
    <row r="272" spans="1:12">
      <c r="A272" s="7" t="s">
        <v>281</v>
      </c>
      <c r="B272">
        <v>41</v>
      </c>
      <c r="C272">
        <v>44</v>
      </c>
      <c r="D272">
        <v>38</v>
      </c>
      <c r="E272">
        <v>44</v>
      </c>
      <c r="F272">
        <v>55</v>
      </c>
      <c r="G272">
        <v>56</v>
      </c>
      <c r="H272">
        <v>56</v>
      </c>
      <c r="I272">
        <v>51</v>
      </c>
      <c r="J272">
        <v>64</v>
      </c>
      <c r="K272">
        <v>53</v>
      </c>
      <c r="L272">
        <v>48</v>
      </c>
    </row>
    <row r="273" spans="1:12">
      <c r="A273" s="7" t="s">
        <v>282</v>
      </c>
      <c r="B273">
        <v>1398</v>
      </c>
      <c r="C273">
        <v>1314</v>
      </c>
      <c r="D273">
        <v>1214</v>
      </c>
      <c r="E273">
        <v>1049</v>
      </c>
      <c r="F273">
        <v>889</v>
      </c>
      <c r="G273">
        <v>801</v>
      </c>
      <c r="H273">
        <v>851</v>
      </c>
      <c r="I273">
        <v>923</v>
      </c>
      <c r="J273">
        <v>912</v>
      </c>
      <c r="K273">
        <v>850</v>
      </c>
      <c r="L273">
        <v>877</v>
      </c>
    </row>
    <row r="274" spans="1:12">
      <c r="A274" s="7" t="s">
        <v>283</v>
      </c>
      <c r="B274">
        <v>51</v>
      </c>
      <c r="C274">
        <v>52</v>
      </c>
      <c r="D274">
        <v>47</v>
      </c>
      <c r="E274">
        <v>49</v>
      </c>
      <c r="F274">
        <v>37</v>
      </c>
      <c r="G274">
        <v>37</v>
      </c>
      <c r="H274">
        <v>33</v>
      </c>
      <c r="I274">
        <v>37</v>
      </c>
      <c r="J274">
        <v>74</v>
      </c>
      <c r="K274">
        <v>23</v>
      </c>
      <c r="L274">
        <v>25</v>
      </c>
    </row>
    <row r="275" spans="1:12">
      <c r="A275" s="7" t="s">
        <v>284</v>
      </c>
      <c r="B275">
        <v>469</v>
      </c>
      <c r="C275">
        <v>460</v>
      </c>
      <c r="D275">
        <v>430</v>
      </c>
      <c r="E275">
        <v>389</v>
      </c>
      <c r="F275">
        <v>338</v>
      </c>
      <c r="G275">
        <v>312</v>
      </c>
      <c r="H275">
        <v>326</v>
      </c>
      <c r="I275">
        <v>347</v>
      </c>
      <c r="J275">
        <v>317</v>
      </c>
      <c r="K275">
        <v>348</v>
      </c>
      <c r="L275">
        <v>350</v>
      </c>
    </row>
    <row r="276" spans="1:12">
      <c r="A276" s="7" t="s">
        <v>285</v>
      </c>
      <c r="B276">
        <v>157</v>
      </c>
      <c r="C276">
        <v>133</v>
      </c>
      <c r="D276">
        <v>113</v>
      </c>
      <c r="E276">
        <v>107</v>
      </c>
      <c r="F276">
        <v>100</v>
      </c>
      <c r="G276">
        <v>90</v>
      </c>
      <c r="H276">
        <v>99</v>
      </c>
      <c r="I276">
        <v>101</v>
      </c>
      <c r="J276">
        <v>105</v>
      </c>
      <c r="K276">
        <v>83</v>
      </c>
      <c r="L276">
        <v>87</v>
      </c>
    </row>
    <row r="277" spans="1:12">
      <c r="A277" s="7" t="s">
        <v>286</v>
      </c>
      <c r="B277">
        <v>721</v>
      </c>
      <c r="C277">
        <v>669</v>
      </c>
      <c r="D277">
        <v>624</v>
      </c>
      <c r="E277">
        <v>504</v>
      </c>
      <c r="F277">
        <v>414</v>
      </c>
      <c r="G277">
        <v>362</v>
      </c>
      <c r="H277">
        <v>393</v>
      </c>
      <c r="I277">
        <v>438</v>
      </c>
      <c r="J277">
        <v>416</v>
      </c>
      <c r="K277">
        <v>396</v>
      </c>
      <c r="L277">
        <v>415</v>
      </c>
    </row>
    <row r="278" spans="1:12">
      <c r="A278" s="7" t="s">
        <v>287</v>
      </c>
      <c r="B278">
        <v>513</v>
      </c>
      <c r="C278">
        <v>506</v>
      </c>
      <c r="D278">
        <v>492</v>
      </c>
      <c r="E278">
        <v>473</v>
      </c>
      <c r="F278">
        <v>454</v>
      </c>
      <c r="G278">
        <v>446</v>
      </c>
      <c r="H278">
        <v>429</v>
      </c>
      <c r="I278">
        <v>421</v>
      </c>
      <c r="J278">
        <v>414</v>
      </c>
      <c r="K278">
        <v>403</v>
      </c>
      <c r="L278">
        <v>387</v>
      </c>
    </row>
    <row r="279" spans="1:12">
      <c r="A279" s="7" t="s">
        <v>288</v>
      </c>
      <c r="B279">
        <v>513</v>
      </c>
      <c r="C279">
        <v>506</v>
      </c>
      <c r="D279">
        <v>492</v>
      </c>
      <c r="E279">
        <v>473</v>
      </c>
      <c r="F279">
        <v>454</v>
      </c>
      <c r="G279">
        <v>446</v>
      </c>
      <c r="H279">
        <v>429</v>
      </c>
      <c r="I279">
        <v>421</v>
      </c>
      <c r="J279">
        <v>414</v>
      </c>
      <c r="K279">
        <v>403</v>
      </c>
      <c r="L279">
        <v>387</v>
      </c>
    </row>
    <row r="280" spans="1:12">
      <c r="A280" s="7" t="s">
        <v>289</v>
      </c>
      <c r="B280">
        <v>699</v>
      </c>
      <c r="C280">
        <v>740</v>
      </c>
      <c r="D280">
        <v>777</v>
      </c>
      <c r="E280">
        <v>782</v>
      </c>
      <c r="F280">
        <v>758</v>
      </c>
      <c r="G280">
        <v>748</v>
      </c>
      <c r="H280">
        <v>800</v>
      </c>
      <c r="I280">
        <v>860</v>
      </c>
      <c r="J280">
        <v>874</v>
      </c>
      <c r="K280">
        <v>890</v>
      </c>
      <c r="L280">
        <v>914</v>
      </c>
    </row>
    <row r="281" spans="1:12">
      <c r="A281" s="7" t="s">
        <v>290</v>
      </c>
      <c r="B281">
        <v>123</v>
      </c>
      <c r="C281">
        <v>125</v>
      </c>
      <c r="D281">
        <v>120</v>
      </c>
      <c r="E281">
        <v>118</v>
      </c>
      <c r="F281">
        <v>97</v>
      </c>
      <c r="G281">
        <v>81</v>
      </c>
      <c r="H281">
        <v>72</v>
      </c>
      <c r="I281">
        <v>70</v>
      </c>
      <c r="J281">
        <v>67</v>
      </c>
      <c r="K281">
        <v>64</v>
      </c>
      <c r="L281">
        <v>56</v>
      </c>
    </row>
    <row r="282" spans="1:12">
      <c r="A282" s="7" t="s">
        <v>291</v>
      </c>
      <c r="B282">
        <v>53</v>
      </c>
      <c r="C282">
        <v>71</v>
      </c>
      <c r="D282">
        <v>77</v>
      </c>
      <c r="E282">
        <v>74</v>
      </c>
      <c r="F282">
        <v>93</v>
      </c>
      <c r="G282">
        <v>98</v>
      </c>
      <c r="H282">
        <v>108</v>
      </c>
      <c r="I282">
        <v>124</v>
      </c>
      <c r="J282">
        <v>142</v>
      </c>
      <c r="K282">
        <v>167</v>
      </c>
      <c r="L282">
        <v>191</v>
      </c>
    </row>
    <row r="283" spans="1:12">
      <c r="A283" s="7" t="s">
        <v>292</v>
      </c>
      <c r="B283">
        <v>521</v>
      </c>
      <c r="C283">
        <v>544</v>
      </c>
      <c r="D283">
        <v>580</v>
      </c>
      <c r="E283">
        <v>590</v>
      </c>
      <c r="F283">
        <v>568</v>
      </c>
      <c r="G283">
        <v>569</v>
      </c>
      <c r="H283">
        <v>620</v>
      </c>
      <c r="I283">
        <v>665</v>
      </c>
      <c r="J283">
        <v>654</v>
      </c>
      <c r="K283">
        <v>659</v>
      </c>
      <c r="L283">
        <v>667</v>
      </c>
    </row>
    <row r="284" spans="1:12">
      <c r="A284" s="7" t="s">
        <v>293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11</v>
      </c>
      <c r="K284">
        <v>0</v>
      </c>
      <c r="L284">
        <v>0</v>
      </c>
    </row>
    <row r="285" spans="1:12">
      <c r="A285" s="7" t="s">
        <v>294</v>
      </c>
      <c r="B285">
        <v>86</v>
      </c>
      <c r="C285">
        <v>74</v>
      </c>
      <c r="D285">
        <v>89</v>
      </c>
      <c r="E285">
        <v>90</v>
      </c>
      <c r="F285">
        <v>85</v>
      </c>
      <c r="G285">
        <v>93</v>
      </c>
      <c r="H285">
        <v>89</v>
      </c>
      <c r="I285">
        <v>99</v>
      </c>
      <c r="J285">
        <v>99</v>
      </c>
      <c r="K285">
        <v>103</v>
      </c>
      <c r="L285">
        <v>84</v>
      </c>
    </row>
    <row r="286" spans="1:12">
      <c r="A286" s="7" t="s">
        <v>295</v>
      </c>
      <c r="B286">
        <v>40</v>
      </c>
      <c r="C286">
        <v>34</v>
      </c>
      <c r="D286">
        <v>41</v>
      </c>
      <c r="E286">
        <v>38</v>
      </c>
      <c r="F286">
        <v>41</v>
      </c>
      <c r="G286">
        <v>45</v>
      </c>
      <c r="H286">
        <v>42</v>
      </c>
      <c r="I286">
        <v>47</v>
      </c>
      <c r="J286">
        <v>39</v>
      </c>
      <c r="K286">
        <v>55</v>
      </c>
      <c r="L286">
        <v>49</v>
      </c>
    </row>
    <row r="287" spans="1:12">
      <c r="A287" s="7" t="s">
        <v>296</v>
      </c>
      <c r="B287">
        <v>12</v>
      </c>
      <c r="C287">
        <v>14</v>
      </c>
      <c r="D287">
        <v>19</v>
      </c>
      <c r="E287">
        <v>22</v>
      </c>
      <c r="F287">
        <v>11</v>
      </c>
      <c r="G287">
        <v>13</v>
      </c>
      <c r="H287">
        <v>12</v>
      </c>
      <c r="I287">
        <v>12</v>
      </c>
      <c r="J287">
        <v>13</v>
      </c>
      <c r="K287">
        <v>11</v>
      </c>
      <c r="L287">
        <v>9</v>
      </c>
    </row>
    <row r="288" spans="1:12">
      <c r="A288" s="7" t="s">
        <v>297</v>
      </c>
      <c r="B288">
        <v>34</v>
      </c>
      <c r="C288">
        <v>26</v>
      </c>
      <c r="D288">
        <v>29</v>
      </c>
      <c r="E288">
        <v>30</v>
      </c>
      <c r="F288">
        <v>33</v>
      </c>
      <c r="G288">
        <v>35</v>
      </c>
      <c r="H288">
        <v>35</v>
      </c>
      <c r="I288">
        <v>40</v>
      </c>
      <c r="J288">
        <v>47</v>
      </c>
      <c r="K288">
        <v>37</v>
      </c>
      <c r="L288">
        <v>26</v>
      </c>
    </row>
    <row r="289" spans="1:12">
      <c r="A289" s="7" t="s">
        <v>298</v>
      </c>
      <c r="B289">
        <v>405</v>
      </c>
      <c r="C289">
        <v>385</v>
      </c>
      <c r="D289">
        <v>364</v>
      </c>
      <c r="E289">
        <v>351</v>
      </c>
      <c r="F289">
        <v>332</v>
      </c>
      <c r="G289">
        <v>321</v>
      </c>
      <c r="H289">
        <v>319</v>
      </c>
      <c r="I289">
        <v>311</v>
      </c>
      <c r="J289">
        <v>310</v>
      </c>
      <c r="K289">
        <v>291</v>
      </c>
      <c r="L289">
        <v>287</v>
      </c>
    </row>
    <row r="290" spans="1:12">
      <c r="A290" s="7" t="s">
        <v>299</v>
      </c>
      <c r="B290">
        <v>273</v>
      </c>
      <c r="C290">
        <v>275</v>
      </c>
      <c r="D290">
        <v>269</v>
      </c>
      <c r="E290">
        <v>266</v>
      </c>
      <c r="F290">
        <v>261</v>
      </c>
      <c r="G290">
        <v>252</v>
      </c>
      <c r="H290">
        <v>259</v>
      </c>
      <c r="I290">
        <v>255</v>
      </c>
      <c r="J290">
        <v>257</v>
      </c>
      <c r="K290">
        <v>239</v>
      </c>
      <c r="L290">
        <v>239</v>
      </c>
    </row>
    <row r="291" spans="1:12">
      <c r="A291" s="7" t="s">
        <v>300</v>
      </c>
      <c r="B291">
        <v>132</v>
      </c>
      <c r="C291">
        <v>110</v>
      </c>
      <c r="D291">
        <v>95</v>
      </c>
      <c r="E291">
        <v>85</v>
      </c>
      <c r="F291">
        <v>71</v>
      </c>
      <c r="G291">
        <v>69</v>
      </c>
      <c r="H291">
        <v>60</v>
      </c>
      <c r="I291">
        <v>56</v>
      </c>
      <c r="J291">
        <v>53</v>
      </c>
      <c r="K291">
        <v>52</v>
      </c>
      <c r="L291">
        <v>48</v>
      </c>
    </row>
    <row r="292" spans="1:12">
      <c r="A292" s="7" t="s">
        <v>301</v>
      </c>
      <c r="B292">
        <v>114</v>
      </c>
      <c r="C292">
        <v>121</v>
      </c>
      <c r="D292">
        <v>121</v>
      </c>
      <c r="E292">
        <v>118</v>
      </c>
      <c r="F292">
        <v>115</v>
      </c>
      <c r="G292">
        <v>104</v>
      </c>
      <c r="H292">
        <v>119</v>
      </c>
      <c r="I292">
        <v>120</v>
      </c>
      <c r="J292">
        <v>109</v>
      </c>
      <c r="K292">
        <v>105</v>
      </c>
      <c r="L292">
        <v>100</v>
      </c>
    </row>
    <row r="293" spans="1:12">
      <c r="A293" s="7" t="s">
        <v>302</v>
      </c>
      <c r="B293">
        <v>54</v>
      </c>
      <c r="C293">
        <v>61</v>
      </c>
      <c r="D293">
        <v>64</v>
      </c>
      <c r="E293">
        <v>67</v>
      </c>
      <c r="F293">
        <v>65</v>
      </c>
      <c r="G293">
        <v>65</v>
      </c>
      <c r="H293">
        <v>72</v>
      </c>
      <c r="I293">
        <v>79</v>
      </c>
      <c r="J293">
        <v>71</v>
      </c>
      <c r="K293">
        <v>66</v>
      </c>
      <c r="L293">
        <v>61</v>
      </c>
    </row>
    <row r="294" spans="1:12">
      <c r="A294" s="7" t="s">
        <v>303</v>
      </c>
      <c r="B294">
        <v>16</v>
      </c>
      <c r="C294">
        <v>13</v>
      </c>
      <c r="D294">
        <v>12</v>
      </c>
      <c r="E294">
        <v>9</v>
      </c>
      <c r="F294">
        <v>7</v>
      </c>
      <c r="G294">
        <v>6</v>
      </c>
      <c r="H294">
        <v>9</v>
      </c>
      <c r="I294">
        <v>9</v>
      </c>
      <c r="J294">
        <v>3</v>
      </c>
      <c r="K294">
        <v>5</v>
      </c>
      <c r="L294">
        <v>4</v>
      </c>
    </row>
    <row r="295" spans="1:12">
      <c r="A295" s="7" t="s">
        <v>304</v>
      </c>
      <c r="B295">
        <v>44</v>
      </c>
      <c r="C295">
        <v>47</v>
      </c>
      <c r="D295">
        <v>45</v>
      </c>
      <c r="E295">
        <v>42</v>
      </c>
      <c r="F295">
        <v>43</v>
      </c>
      <c r="G295">
        <v>33</v>
      </c>
      <c r="H295">
        <v>38</v>
      </c>
      <c r="I295">
        <v>32</v>
      </c>
      <c r="J295">
        <v>35</v>
      </c>
      <c r="K295">
        <v>34</v>
      </c>
      <c r="L295">
        <v>35</v>
      </c>
    </row>
    <row r="296" spans="1:12">
      <c r="A296" s="7" t="s">
        <v>305</v>
      </c>
      <c r="B296">
        <v>1682</v>
      </c>
      <c r="C296">
        <v>1634</v>
      </c>
      <c r="D296">
        <v>1627</v>
      </c>
      <c r="E296">
        <v>1629</v>
      </c>
      <c r="F296">
        <v>1618</v>
      </c>
      <c r="G296">
        <v>1663</v>
      </c>
      <c r="H296">
        <v>1721</v>
      </c>
      <c r="I296">
        <v>1787</v>
      </c>
      <c r="J296">
        <v>1919</v>
      </c>
      <c r="K296">
        <v>921</v>
      </c>
      <c r="L296">
        <v>898</v>
      </c>
    </row>
    <row r="297" spans="1:12">
      <c r="A297" s="7" t="s">
        <v>306</v>
      </c>
      <c r="B297">
        <v>51</v>
      </c>
      <c r="C297">
        <v>35</v>
      </c>
      <c r="D297">
        <v>21</v>
      </c>
      <c r="E297">
        <v>23</v>
      </c>
      <c r="F297">
        <v>22</v>
      </c>
      <c r="G297">
        <v>21</v>
      </c>
      <c r="H297">
        <v>17</v>
      </c>
      <c r="I297">
        <v>11</v>
      </c>
      <c r="J297">
        <v>16</v>
      </c>
      <c r="K297">
        <v>9</v>
      </c>
      <c r="L297">
        <v>9</v>
      </c>
    </row>
    <row r="298" spans="1:12">
      <c r="A298" s="7" t="s">
        <v>307</v>
      </c>
      <c r="B298">
        <v>1060</v>
      </c>
      <c r="C298">
        <v>1058</v>
      </c>
      <c r="D298">
        <v>1043</v>
      </c>
      <c r="E298">
        <v>1020</v>
      </c>
      <c r="F298">
        <v>966</v>
      </c>
      <c r="G298">
        <v>963</v>
      </c>
      <c r="H298">
        <v>927</v>
      </c>
      <c r="I298">
        <v>919</v>
      </c>
      <c r="J298">
        <v>920</v>
      </c>
      <c r="K298">
        <v>902</v>
      </c>
      <c r="L298">
        <v>879</v>
      </c>
    </row>
    <row r="299" spans="1:12">
      <c r="A299" s="7" t="s">
        <v>308</v>
      </c>
      <c r="B299">
        <v>571</v>
      </c>
      <c r="C299">
        <v>541</v>
      </c>
      <c r="D299">
        <v>563</v>
      </c>
      <c r="E299">
        <v>586</v>
      </c>
      <c r="F299">
        <v>630</v>
      </c>
      <c r="G299">
        <v>679</v>
      </c>
      <c r="H299">
        <v>777</v>
      </c>
      <c r="I299">
        <v>857</v>
      </c>
      <c r="J299">
        <v>983</v>
      </c>
      <c r="K299">
        <v>10</v>
      </c>
      <c r="L299">
        <v>10</v>
      </c>
    </row>
    <row r="300" spans="1:12">
      <c r="A300" s="7" t="s">
        <v>309</v>
      </c>
      <c r="B300">
        <v>2517</v>
      </c>
      <c r="C300">
        <v>2692</v>
      </c>
      <c r="D300">
        <v>2759</v>
      </c>
      <c r="E300">
        <v>2594</v>
      </c>
      <c r="F300">
        <v>2188</v>
      </c>
      <c r="G300">
        <v>1864</v>
      </c>
      <c r="H300">
        <v>1872</v>
      </c>
      <c r="I300">
        <v>1866</v>
      </c>
      <c r="J300">
        <v>1619</v>
      </c>
      <c r="K300">
        <v>1584</v>
      </c>
      <c r="L300">
        <v>1593</v>
      </c>
    </row>
    <row r="301" spans="1:12">
      <c r="A301" s="7" t="s">
        <v>310</v>
      </c>
      <c r="B301">
        <v>264</v>
      </c>
      <c r="C301">
        <v>255</v>
      </c>
      <c r="D301">
        <v>229</v>
      </c>
      <c r="E301">
        <v>212</v>
      </c>
      <c r="F301">
        <v>205</v>
      </c>
      <c r="G301">
        <v>186</v>
      </c>
      <c r="H301">
        <v>207</v>
      </c>
      <c r="I301">
        <v>224</v>
      </c>
      <c r="J301">
        <v>220</v>
      </c>
      <c r="K301">
        <v>255</v>
      </c>
      <c r="L301">
        <v>256</v>
      </c>
    </row>
    <row r="302" spans="1:12">
      <c r="A302" s="7" t="s">
        <v>311</v>
      </c>
      <c r="B302">
        <v>3</v>
      </c>
      <c r="C302">
        <v>5</v>
      </c>
      <c r="D302">
        <v>5</v>
      </c>
      <c r="E302">
        <v>4</v>
      </c>
      <c r="F302">
        <v>4</v>
      </c>
      <c r="G302">
        <v>6</v>
      </c>
      <c r="H302">
        <v>7</v>
      </c>
      <c r="I302">
        <v>7</v>
      </c>
      <c r="J302">
        <v>3</v>
      </c>
      <c r="K302">
        <v>2</v>
      </c>
      <c r="L302">
        <v>2</v>
      </c>
    </row>
    <row r="303" spans="1:12">
      <c r="A303" s="7" t="s">
        <v>312</v>
      </c>
      <c r="B303">
        <v>116</v>
      </c>
      <c r="C303">
        <v>111</v>
      </c>
      <c r="D303">
        <v>105</v>
      </c>
      <c r="E303">
        <v>106</v>
      </c>
      <c r="F303">
        <v>93</v>
      </c>
      <c r="G303">
        <v>83</v>
      </c>
      <c r="H303">
        <v>77</v>
      </c>
      <c r="I303">
        <v>79</v>
      </c>
      <c r="J303">
        <v>68</v>
      </c>
      <c r="K303">
        <v>76</v>
      </c>
      <c r="L303">
        <v>70</v>
      </c>
    </row>
    <row r="304" spans="1:12">
      <c r="A304" s="7" t="s">
        <v>313</v>
      </c>
      <c r="B304">
        <v>2134</v>
      </c>
      <c r="C304">
        <v>2321</v>
      </c>
      <c r="D304">
        <v>2420</v>
      </c>
      <c r="E304">
        <v>2272</v>
      </c>
      <c r="F304">
        <v>1886</v>
      </c>
      <c r="G304">
        <v>1589</v>
      </c>
      <c r="H304">
        <v>1581</v>
      </c>
      <c r="I304">
        <v>1556</v>
      </c>
      <c r="J304">
        <v>1328</v>
      </c>
      <c r="K304">
        <v>1251</v>
      </c>
      <c r="L304">
        <v>1265</v>
      </c>
    </row>
    <row r="305" spans="1:12">
      <c r="A305" s="8" t="s">
        <v>314</v>
      </c>
      <c r="B305">
        <v>3701</v>
      </c>
      <c r="C305">
        <v>3625</v>
      </c>
      <c r="D305">
        <v>3420</v>
      </c>
      <c r="E305">
        <v>3249</v>
      </c>
      <c r="F305">
        <v>2911</v>
      </c>
      <c r="G305">
        <v>2566</v>
      </c>
      <c r="H305">
        <v>2673</v>
      </c>
      <c r="I305">
        <v>2591</v>
      </c>
      <c r="J305">
        <v>2551</v>
      </c>
      <c r="K305">
        <v>2405</v>
      </c>
      <c r="L305">
        <v>2227</v>
      </c>
    </row>
    <row r="306" spans="1:12">
      <c r="A306" s="8" t="s">
        <v>315</v>
      </c>
      <c r="B306">
        <v>164</v>
      </c>
      <c r="C306">
        <v>187</v>
      </c>
      <c r="D306">
        <v>187</v>
      </c>
      <c r="E306">
        <v>189</v>
      </c>
      <c r="F306">
        <v>186</v>
      </c>
      <c r="G306">
        <v>176</v>
      </c>
      <c r="H306">
        <v>170</v>
      </c>
      <c r="I306">
        <v>180</v>
      </c>
      <c r="J306">
        <v>175</v>
      </c>
      <c r="K306">
        <v>160</v>
      </c>
      <c r="L306">
        <v>149</v>
      </c>
    </row>
    <row r="307" spans="1:12">
      <c r="A307" s="8" t="s">
        <v>316</v>
      </c>
      <c r="B307">
        <v>109</v>
      </c>
      <c r="C307">
        <v>103</v>
      </c>
      <c r="D307">
        <v>99</v>
      </c>
      <c r="E307">
        <v>81</v>
      </c>
      <c r="F307">
        <v>69</v>
      </c>
      <c r="G307">
        <v>60</v>
      </c>
      <c r="H307">
        <v>58</v>
      </c>
      <c r="I307">
        <v>68</v>
      </c>
      <c r="J307">
        <v>84</v>
      </c>
      <c r="K307">
        <v>87</v>
      </c>
      <c r="L307">
        <v>88</v>
      </c>
    </row>
    <row r="308" spans="1:12">
      <c r="A308" s="8" t="s">
        <v>317</v>
      </c>
      <c r="B308">
        <v>630</v>
      </c>
      <c r="C308">
        <v>616</v>
      </c>
      <c r="D308">
        <v>572</v>
      </c>
      <c r="E308">
        <v>614</v>
      </c>
      <c r="F308">
        <v>532</v>
      </c>
      <c r="G308">
        <v>465</v>
      </c>
      <c r="H308">
        <v>552</v>
      </c>
      <c r="I308">
        <v>530</v>
      </c>
      <c r="J308">
        <v>519</v>
      </c>
      <c r="K308">
        <v>606</v>
      </c>
      <c r="L308">
        <v>573</v>
      </c>
    </row>
    <row r="309" spans="1:12">
      <c r="A309" s="8" t="s">
        <v>318</v>
      </c>
      <c r="B309">
        <v>116</v>
      </c>
      <c r="C309">
        <v>108</v>
      </c>
      <c r="D309">
        <v>103</v>
      </c>
      <c r="E309">
        <v>97</v>
      </c>
      <c r="F309">
        <v>91</v>
      </c>
      <c r="G309">
        <v>72</v>
      </c>
      <c r="H309">
        <v>81</v>
      </c>
      <c r="I309">
        <v>80</v>
      </c>
      <c r="J309">
        <v>67</v>
      </c>
      <c r="K309">
        <v>69</v>
      </c>
      <c r="L309">
        <v>64</v>
      </c>
    </row>
    <row r="310" spans="1:12">
      <c r="A310" s="8" t="s">
        <v>319</v>
      </c>
      <c r="B310">
        <v>2647</v>
      </c>
      <c r="C310">
        <v>2584</v>
      </c>
      <c r="D310">
        <v>2435</v>
      </c>
      <c r="E310">
        <v>2251</v>
      </c>
      <c r="F310">
        <v>2018</v>
      </c>
      <c r="G310">
        <v>1780</v>
      </c>
      <c r="H310">
        <v>1798</v>
      </c>
      <c r="I310">
        <v>1721</v>
      </c>
      <c r="J310">
        <v>1694</v>
      </c>
      <c r="K310">
        <v>1476</v>
      </c>
      <c r="L310">
        <v>1347</v>
      </c>
    </row>
    <row r="311" spans="1:12">
      <c r="A311" s="8" t="s">
        <v>320</v>
      </c>
      <c r="B311">
        <v>35</v>
      </c>
      <c r="C311">
        <v>27</v>
      </c>
      <c r="D311">
        <v>24</v>
      </c>
      <c r="E311">
        <v>17</v>
      </c>
      <c r="F311">
        <v>15</v>
      </c>
      <c r="G311">
        <v>13</v>
      </c>
      <c r="H311">
        <v>14</v>
      </c>
      <c r="I311">
        <v>12</v>
      </c>
      <c r="J311">
        <v>12</v>
      </c>
      <c r="K311">
        <v>7</v>
      </c>
      <c r="L311">
        <v>6</v>
      </c>
    </row>
    <row r="312" spans="1:12">
      <c r="A312" s="8" t="s">
        <v>321</v>
      </c>
      <c r="B312">
        <v>4024</v>
      </c>
      <c r="C312">
        <v>3969</v>
      </c>
      <c r="D312">
        <v>3829</v>
      </c>
      <c r="E312">
        <v>3714</v>
      </c>
      <c r="F312">
        <v>3483</v>
      </c>
      <c r="G312">
        <v>3534</v>
      </c>
      <c r="H312">
        <v>3326</v>
      </c>
      <c r="I312">
        <v>3321</v>
      </c>
      <c r="J312">
        <v>3050</v>
      </c>
      <c r="K312">
        <v>2982</v>
      </c>
      <c r="L312">
        <v>2909</v>
      </c>
    </row>
    <row r="313" spans="1:12">
      <c r="A313" s="8" t="s">
        <v>322</v>
      </c>
      <c r="B313">
        <v>22</v>
      </c>
      <c r="C313">
        <v>17</v>
      </c>
      <c r="D313">
        <v>17</v>
      </c>
      <c r="E313">
        <v>16</v>
      </c>
      <c r="F313">
        <v>17</v>
      </c>
      <c r="G313">
        <v>17</v>
      </c>
      <c r="H313">
        <v>18</v>
      </c>
      <c r="I313">
        <v>19</v>
      </c>
      <c r="J313">
        <v>19</v>
      </c>
      <c r="K313">
        <v>11</v>
      </c>
      <c r="L313">
        <v>11</v>
      </c>
    </row>
    <row r="314" spans="1:12">
      <c r="A314" s="8" t="s">
        <v>323</v>
      </c>
      <c r="B314">
        <v>2027</v>
      </c>
      <c r="C314">
        <v>1982</v>
      </c>
      <c r="D314">
        <v>1924</v>
      </c>
      <c r="E314">
        <v>1869</v>
      </c>
      <c r="F314">
        <v>1863</v>
      </c>
      <c r="G314">
        <v>1987</v>
      </c>
      <c r="H314">
        <v>1870</v>
      </c>
      <c r="I314">
        <v>1863</v>
      </c>
      <c r="J314">
        <v>1847</v>
      </c>
      <c r="K314">
        <v>1772</v>
      </c>
      <c r="L314">
        <v>1751</v>
      </c>
    </row>
    <row r="315" spans="1:12">
      <c r="A315" s="8" t="s">
        <v>324</v>
      </c>
      <c r="B315">
        <v>1975</v>
      </c>
      <c r="C315">
        <v>1970</v>
      </c>
      <c r="D315">
        <v>1888</v>
      </c>
      <c r="E315">
        <v>1829</v>
      </c>
      <c r="F315">
        <v>1603</v>
      </c>
      <c r="G315">
        <v>1530</v>
      </c>
      <c r="H315">
        <v>1438</v>
      </c>
      <c r="I315">
        <v>1439</v>
      </c>
      <c r="J315">
        <v>1184</v>
      </c>
      <c r="K315">
        <v>1199</v>
      </c>
      <c r="L315">
        <v>1147</v>
      </c>
    </row>
    <row r="316" spans="1:12">
      <c r="A316" s="8" t="s">
        <v>325</v>
      </c>
      <c r="B316">
        <v>299</v>
      </c>
      <c r="C316">
        <v>290</v>
      </c>
      <c r="D316">
        <v>294</v>
      </c>
      <c r="E316">
        <v>286</v>
      </c>
      <c r="F316">
        <v>278</v>
      </c>
      <c r="G316">
        <v>272</v>
      </c>
      <c r="H316">
        <v>283</v>
      </c>
      <c r="I316">
        <v>281</v>
      </c>
      <c r="J316">
        <v>277</v>
      </c>
      <c r="K316">
        <v>267</v>
      </c>
      <c r="L316">
        <v>255</v>
      </c>
    </row>
    <row r="317" spans="1:12">
      <c r="A317" s="8" t="s">
        <v>326</v>
      </c>
      <c r="B317">
        <v>75</v>
      </c>
      <c r="C317">
        <v>73</v>
      </c>
      <c r="D317">
        <v>71</v>
      </c>
      <c r="E317">
        <v>61</v>
      </c>
      <c r="F317">
        <v>46</v>
      </c>
      <c r="G317">
        <v>45</v>
      </c>
      <c r="H317">
        <v>46</v>
      </c>
      <c r="I317">
        <v>53</v>
      </c>
      <c r="J317">
        <v>73</v>
      </c>
      <c r="K317">
        <v>10</v>
      </c>
      <c r="L317">
        <v>11</v>
      </c>
    </row>
    <row r="318" spans="1:12">
      <c r="A318" s="8" t="s">
        <v>327</v>
      </c>
      <c r="B318">
        <v>15</v>
      </c>
      <c r="C318">
        <v>14</v>
      </c>
      <c r="D318">
        <v>13</v>
      </c>
      <c r="E318">
        <v>13</v>
      </c>
      <c r="F318">
        <v>14</v>
      </c>
      <c r="G318">
        <v>13</v>
      </c>
      <c r="H318">
        <v>14</v>
      </c>
      <c r="I318">
        <v>14</v>
      </c>
      <c r="J318">
        <v>16</v>
      </c>
      <c r="K318">
        <v>6</v>
      </c>
      <c r="L318">
        <v>6</v>
      </c>
    </row>
    <row r="319" spans="1:12">
      <c r="A319" s="8" t="s">
        <v>328</v>
      </c>
      <c r="B319">
        <v>199</v>
      </c>
      <c r="C319">
        <v>191</v>
      </c>
      <c r="D319">
        <v>197</v>
      </c>
      <c r="E319">
        <v>199</v>
      </c>
      <c r="F319">
        <v>207</v>
      </c>
      <c r="G319">
        <v>204</v>
      </c>
      <c r="H319">
        <v>214</v>
      </c>
      <c r="I319">
        <v>207</v>
      </c>
      <c r="J319">
        <v>179</v>
      </c>
      <c r="K319">
        <v>244</v>
      </c>
      <c r="L319">
        <v>231</v>
      </c>
    </row>
    <row r="320" spans="1:12">
      <c r="A320" s="8" t="s">
        <v>329</v>
      </c>
      <c r="B320">
        <v>10</v>
      </c>
      <c r="C320">
        <v>12</v>
      </c>
      <c r="D320">
        <v>13</v>
      </c>
      <c r="E320">
        <v>13</v>
      </c>
      <c r="F320">
        <v>11</v>
      </c>
      <c r="G320">
        <v>10</v>
      </c>
      <c r="H320">
        <v>9</v>
      </c>
      <c r="I320">
        <v>7</v>
      </c>
      <c r="J320">
        <v>9</v>
      </c>
      <c r="K320">
        <v>7</v>
      </c>
      <c r="L320">
        <v>7</v>
      </c>
    </row>
    <row r="321" spans="1:12">
      <c r="A321" s="8" t="s">
        <v>330</v>
      </c>
      <c r="B321">
        <v>166</v>
      </c>
      <c r="C321">
        <v>142</v>
      </c>
      <c r="D321">
        <v>136</v>
      </c>
      <c r="E321">
        <v>137</v>
      </c>
      <c r="F321">
        <v>129</v>
      </c>
      <c r="G321">
        <v>135</v>
      </c>
      <c r="H321">
        <v>131</v>
      </c>
      <c r="I321">
        <v>118</v>
      </c>
      <c r="J321">
        <v>115</v>
      </c>
      <c r="K321">
        <v>121</v>
      </c>
      <c r="L321">
        <v>103</v>
      </c>
    </row>
    <row r="322" spans="1:12">
      <c r="A322" s="8" t="s">
        <v>331</v>
      </c>
      <c r="B322">
        <v>71</v>
      </c>
      <c r="C322">
        <v>68</v>
      </c>
      <c r="D322">
        <v>70</v>
      </c>
      <c r="E322">
        <v>71</v>
      </c>
      <c r="F322">
        <v>66</v>
      </c>
      <c r="G322">
        <v>66</v>
      </c>
      <c r="H322">
        <v>71</v>
      </c>
      <c r="I322">
        <v>61</v>
      </c>
      <c r="J322">
        <v>60</v>
      </c>
      <c r="K322">
        <v>48</v>
      </c>
      <c r="L322">
        <v>42</v>
      </c>
    </row>
    <row r="323" spans="1:12">
      <c r="A323" s="8" t="s">
        <v>332</v>
      </c>
      <c r="B323">
        <v>95</v>
      </c>
      <c r="C323">
        <v>74</v>
      </c>
      <c r="D323">
        <v>66</v>
      </c>
      <c r="E323">
        <v>66</v>
      </c>
      <c r="F323">
        <v>63</v>
      </c>
      <c r="G323">
        <v>69</v>
      </c>
      <c r="H323">
        <v>60</v>
      </c>
      <c r="I323">
        <v>57</v>
      </c>
      <c r="J323">
        <v>55</v>
      </c>
      <c r="K323">
        <v>73</v>
      </c>
      <c r="L323">
        <v>61</v>
      </c>
    </row>
    <row r="324" spans="1:12">
      <c r="A324" s="9" t="s">
        <v>333</v>
      </c>
      <c r="B324">
        <v>846</v>
      </c>
      <c r="C324">
        <v>852</v>
      </c>
      <c r="D324">
        <v>784</v>
      </c>
      <c r="E324">
        <v>759</v>
      </c>
      <c r="F324">
        <v>688</v>
      </c>
      <c r="G324">
        <v>657</v>
      </c>
      <c r="H324">
        <v>646</v>
      </c>
      <c r="I324">
        <v>638</v>
      </c>
      <c r="J324">
        <v>607</v>
      </c>
      <c r="K324">
        <v>559</v>
      </c>
      <c r="L324">
        <v>543</v>
      </c>
    </row>
    <row r="325" spans="1:12">
      <c r="A325" s="9" t="s">
        <v>334</v>
      </c>
      <c r="B325">
        <v>846</v>
      </c>
      <c r="C325">
        <v>852</v>
      </c>
      <c r="D325">
        <v>784</v>
      </c>
      <c r="E325">
        <v>759</v>
      </c>
      <c r="F325">
        <v>688</v>
      </c>
      <c r="G325">
        <v>657</v>
      </c>
      <c r="H325">
        <v>646</v>
      </c>
      <c r="I325">
        <v>638</v>
      </c>
      <c r="J325">
        <v>607</v>
      </c>
      <c r="K325">
        <v>559</v>
      </c>
      <c r="L325">
        <v>543</v>
      </c>
    </row>
    <row r="326" spans="1:12">
      <c r="A326" s="9" t="s">
        <v>335</v>
      </c>
      <c r="B326">
        <v>95</v>
      </c>
      <c r="C326">
        <v>99</v>
      </c>
      <c r="D326">
        <v>106</v>
      </c>
      <c r="E326">
        <v>92</v>
      </c>
      <c r="F326">
        <v>78</v>
      </c>
      <c r="G326">
        <v>75</v>
      </c>
      <c r="H326">
        <v>78</v>
      </c>
      <c r="I326">
        <v>79</v>
      </c>
      <c r="J326">
        <v>71</v>
      </c>
      <c r="K326">
        <v>30</v>
      </c>
      <c r="L326">
        <v>29</v>
      </c>
    </row>
    <row r="327" spans="1:12">
      <c r="A327" s="9" t="s">
        <v>336</v>
      </c>
      <c r="B327">
        <v>95</v>
      </c>
      <c r="C327">
        <v>99</v>
      </c>
      <c r="D327">
        <v>106</v>
      </c>
      <c r="E327">
        <v>92</v>
      </c>
      <c r="F327">
        <v>78</v>
      </c>
      <c r="G327">
        <v>75</v>
      </c>
      <c r="H327">
        <v>78</v>
      </c>
      <c r="I327">
        <v>79</v>
      </c>
      <c r="J327">
        <v>71</v>
      </c>
      <c r="K327">
        <v>30</v>
      </c>
      <c r="L327">
        <v>29</v>
      </c>
    </row>
    <row r="328" spans="1:12">
      <c r="A328" s="9" t="s">
        <v>337</v>
      </c>
      <c r="B328">
        <v>508</v>
      </c>
      <c r="C328">
        <v>548</v>
      </c>
      <c r="D328">
        <v>565</v>
      </c>
      <c r="E328">
        <v>536</v>
      </c>
      <c r="F328">
        <v>559</v>
      </c>
      <c r="G328">
        <v>579</v>
      </c>
      <c r="H328">
        <v>581</v>
      </c>
      <c r="I328">
        <v>566</v>
      </c>
      <c r="J328">
        <v>565</v>
      </c>
      <c r="K328">
        <v>567</v>
      </c>
      <c r="L328">
        <v>582</v>
      </c>
    </row>
    <row r="329" spans="1:12">
      <c r="A329" s="9" t="s">
        <v>338</v>
      </c>
      <c r="B329">
        <v>508</v>
      </c>
      <c r="C329">
        <v>548</v>
      </c>
      <c r="D329">
        <v>565</v>
      </c>
      <c r="E329">
        <v>536</v>
      </c>
      <c r="F329">
        <v>559</v>
      </c>
      <c r="G329">
        <v>579</v>
      </c>
      <c r="H329">
        <v>581</v>
      </c>
      <c r="I329">
        <v>566</v>
      </c>
      <c r="J329">
        <v>565</v>
      </c>
      <c r="K329">
        <v>567</v>
      </c>
      <c r="L329">
        <v>582</v>
      </c>
    </row>
    <row r="330" spans="1:12">
      <c r="A330" s="9" t="s">
        <v>339</v>
      </c>
      <c r="B330">
        <v>1652</v>
      </c>
      <c r="C330">
        <v>1661</v>
      </c>
      <c r="D330">
        <v>1581</v>
      </c>
      <c r="E330">
        <v>1480</v>
      </c>
      <c r="F330">
        <v>1357</v>
      </c>
      <c r="G330">
        <v>1205</v>
      </c>
      <c r="H330">
        <v>1217</v>
      </c>
      <c r="I330">
        <v>1172</v>
      </c>
      <c r="J330">
        <v>1140</v>
      </c>
      <c r="K330">
        <v>1234</v>
      </c>
      <c r="L330">
        <v>1211</v>
      </c>
    </row>
    <row r="331" spans="1:12">
      <c r="A331" s="9" t="s">
        <v>340</v>
      </c>
      <c r="B331">
        <v>1071</v>
      </c>
      <c r="C331">
        <v>1060</v>
      </c>
      <c r="D331">
        <v>976</v>
      </c>
      <c r="E331">
        <v>893</v>
      </c>
      <c r="F331">
        <v>782</v>
      </c>
      <c r="G331">
        <v>659</v>
      </c>
      <c r="H331">
        <v>615</v>
      </c>
      <c r="I331">
        <v>558</v>
      </c>
      <c r="J331">
        <v>522</v>
      </c>
      <c r="K331">
        <v>505</v>
      </c>
      <c r="L331">
        <v>483</v>
      </c>
    </row>
    <row r="332" spans="1:12">
      <c r="A332" s="9" t="s">
        <v>341</v>
      </c>
      <c r="B332">
        <v>581</v>
      </c>
      <c r="C332">
        <v>601</v>
      </c>
      <c r="D332">
        <v>605</v>
      </c>
      <c r="E332">
        <v>587</v>
      </c>
      <c r="F332">
        <v>575</v>
      </c>
      <c r="G332">
        <v>546</v>
      </c>
      <c r="H332">
        <v>602</v>
      </c>
      <c r="I332">
        <v>614</v>
      </c>
      <c r="J332">
        <v>618</v>
      </c>
      <c r="K332">
        <v>729</v>
      </c>
      <c r="L332">
        <v>728</v>
      </c>
    </row>
    <row r="333" spans="1:12">
      <c r="A333" s="9" t="s">
        <v>342</v>
      </c>
      <c r="B333">
        <v>1800</v>
      </c>
      <c r="C333">
        <v>1679</v>
      </c>
      <c r="D333">
        <v>1582</v>
      </c>
      <c r="E333">
        <v>1506</v>
      </c>
      <c r="F333">
        <v>1404</v>
      </c>
      <c r="G333">
        <v>1309</v>
      </c>
      <c r="H333">
        <v>1339</v>
      </c>
      <c r="I333">
        <v>1320</v>
      </c>
      <c r="J333">
        <v>1316</v>
      </c>
      <c r="K333">
        <v>1282</v>
      </c>
      <c r="L333">
        <v>1209</v>
      </c>
    </row>
    <row r="334" spans="1:12">
      <c r="A334" s="9" t="s">
        <v>343</v>
      </c>
      <c r="B334">
        <v>188</v>
      </c>
      <c r="C334">
        <v>182</v>
      </c>
      <c r="D334">
        <v>177</v>
      </c>
      <c r="E334">
        <v>181</v>
      </c>
      <c r="F334">
        <v>181</v>
      </c>
      <c r="G334">
        <v>173</v>
      </c>
      <c r="H334">
        <v>186</v>
      </c>
      <c r="I334">
        <v>180</v>
      </c>
      <c r="J334">
        <v>184</v>
      </c>
      <c r="K334">
        <v>179</v>
      </c>
      <c r="L334">
        <v>185</v>
      </c>
    </row>
    <row r="335" spans="1:12">
      <c r="A335" s="9" t="s">
        <v>344</v>
      </c>
      <c r="B335">
        <v>8</v>
      </c>
      <c r="C335">
        <v>10</v>
      </c>
      <c r="D335">
        <v>9</v>
      </c>
      <c r="E335">
        <v>10</v>
      </c>
      <c r="F335">
        <v>10</v>
      </c>
      <c r="G335">
        <v>12</v>
      </c>
      <c r="H335">
        <v>12</v>
      </c>
      <c r="I335">
        <v>9</v>
      </c>
      <c r="J335">
        <v>10</v>
      </c>
      <c r="K335">
        <v>5</v>
      </c>
      <c r="L335">
        <v>4</v>
      </c>
    </row>
    <row r="336" spans="1:12">
      <c r="A336" s="9" t="s">
        <v>345</v>
      </c>
      <c r="B336">
        <v>1604</v>
      </c>
      <c r="C336">
        <v>1487</v>
      </c>
      <c r="D336">
        <v>1396</v>
      </c>
      <c r="E336">
        <v>1315</v>
      </c>
      <c r="F336">
        <v>1213</v>
      </c>
      <c r="G336">
        <v>1124</v>
      </c>
      <c r="H336">
        <v>1141</v>
      </c>
      <c r="I336">
        <v>1131</v>
      </c>
      <c r="J336">
        <v>1122</v>
      </c>
      <c r="K336">
        <v>1098</v>
      </c>
      <c r="L336">
        <v>1020</v>
      </c>
    </row>
    <row r="337" spans="1:12">
      <c r="A337" s="9" t="s">
        <v>346</v>
      </c>
      <c r="B337">
        <v>1270</v>
      </c>
      <c r="C337">
        <v>1347</v>
      </c>
      <c r="D337">
        <v>1311</v>
      </c>
      <c r="E337">
        <v>1277</v>
      </c>
      <c r="F337">
        <v>1171</v>
      </c>
      <c r="G337">
        <v>1058</v>
      </c>
      <c r="H337">
        <v>1047</v>
      </c>
      <c r="I337">
        <v>989</v>
      </c>
      <c r="J337">
        <v>953</v>
      </c>
      <c r="K337">
        <v>775</v>
      </c>
      <c r="L337">
        <v>792</v>
      </c>
    </row>
    <row r="338" spans="1:12">
      <c r="A338" s="9" t="s">
        <v>347</v>
      </c>
      <c r="B338">
        <v>401</v>
      </c>
      <c r="C338">
        <v>403</v>
      </c>
      <c r="D338">
        <v>419</v>
      </c>
      <c r="E338">
        <v>413</v>
      </c>
      <c r="F338">
        <v>388</v>
      </c>
      <c r="G338">
        <v>350</v>
      </c>
      <c r="H338">
        <v>348</v>
      </c>
      <c r="I338">
        <v>322</v>
      </c>
      <c r="J338">
        <v>275</v>
      </c>
      <c r="K338">
        <v>140</v>
      </c>
      <c r="L338">
        <v>143</v>
      </c>
    </row>
    <row r="339" spans="1:12">
      <c r="A339" s="9" t="s">
        <v>348</v>
      </c>
      <c r="B339">
        <v>869</v>
      </c>
      <c r="C339">
        <v>944</v>
      </c>
      <c r="D339">
        <v>892</v>
      </c>
      <c r="E339">
        <v>864</v>
      </c>
      <c r="F339">
        <v>783</v>
      </c>
      <c r="G339">
        <v>708</v>
      </c>
      <c r="H339">
        <v>699</v>
      </c>
      <c r="I339">
        <v>667</v>
      </c>
      <c r="J339">
        <v>678</v>
      </c>
      <c r="K339">
        <v>635</v>
      </c>
      <c r="L339">
        <v>649</v>
      </c>
    </row>
    <row r="340" spans="1:12">
      <c r="A340" s="9" t="s">
        <v>349</v>
      </c>
      <c r="B340">
        <v>5235</v>
      </c>
      <c r="C340">
        <v>5204</v>
      </c>
      <c r="D340">
        <v>5027</v>
      </c>
      <c r="E340">
        <v>4677</v>
      </c>
      <c r="F340">
        <v>4391</v>
      </c>
      <c r="G340">
        <v>4054</v>
      </c>
      <c r="H340">
        <v>4177</v>
      </c>
      <c r="I340">
        <v>4363</v>
      </c>
      <c r="J340">
        <v>4305</v>
      </c>
      <c r="K340">
        <v>4301</v>
      </c>
      <c r="L340">
        <v>4136</v>
      </c>
    </row>
    <row r="341" spans="1:12">
      <c r="A341" s="9" t="s">
        <v>350</v>
      </c>
      <c r="B341">
        <v>5235</v>
      </c>
      <c r="C341">
        <v>5204</v>
      </c>
      <c r="D341">
        <v>5027</v>
      </c>
      <c r="E341">
        <v>4677</v>
      </c>
      <c r="F341">
        <v>4391</v>
      </c>
      <c r="G341">
        <v>4054</v>
      </c>
      <c r="H341">
        <v>4177</v>
      </c>
      <c r="I341">
        <v>4363</v>
      </c>
      <c r="J341">
        <v>4305</v>
      </c>
      <c r="K341">
        <v>4301</v>
      </c>
      <c r="L341">
        <v>4136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23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369</v>
      </c>
    </row>
    <row r="8" spans="1:24">
      <c r="A8" t="s">
        <v>4</v>
      </c>
      <c r="B8">
        <v>618366</v>
      </c>
      <c r="C8">
        <v>608981</v>
      </c>
      <c r="D8">
        <v>596196</v>
      </c>
      <c r="E8">
        <v>584369</v>
      </c>
      <c r="F8">
        <v>576565</v>
      </c>
      <c r="G8">
        <v>580804</v>
      </c>
      <c r="H8">
        <v>592192</v>
      </c>
      <c r="I8">
        <v>601801</v>
      </c>
      <c r="J8">
        <v>609670</v>
      </c>
      <c r="K8">
        <v>619624</v>
      </c>
      <c r="L8">
        <v>626020</v>
      </c>
      <c r="N8">
        <f t="shared" ref="N8:X8" si="0">B8</f>
        <v>618366</v>
      </c>
      <c r="O8">
        <f t="shared" si="0"/>
        <v>608981</v>
      </c>
      <c r="P8">
        <f t="shared" si="0"/>
        <v>596196</v>
      </c>
      <c r="Q8">
        <f t="shared" si="0"/>
        <v>584369</v>
      </c>
      <c r="R8">
        <f t="shared" si="0"/>
        <v>576565</v>
      </c>
      <c r="S8">
        <f t="shared" si="0"/>
        <v>580804</v>
      </c>
      <c r="T8">
        <f t="shared" si="0"/>
        <v>592192</v>
      </c>
      <c r="U8">
        <f t="shared" si="0"/>
        <v>601801</v>
      </c>
      <c r="V8">
        <f t="shared" si="0"/>
        <v>609670</v>
      </c>
      <c r="W8">
        <f t="shared" si="0"/>
        <v>619624</v>
      </c>
      <c r="X8">
        <f t="shared" si="0"/>
        <v>626020</v>
      </c>
    </row>
    <row r="9" spans="1:24">
      <c r="A9" s="1" t="s">
        <v>5</v>
      </c>
      <c r="B9">
        <v>10</v>
      </c>
      <c r="C9">
        <v>8</v>
      </c>
      <c r="D9">
        <v>11</v>
      </c>
      <c r="E9">
        <v>13</v>
      </c>
      <c r="F9">
        <v>13</v>
      </c>
      <c r="G9">
        <v>13</v>
      </c>
      <c r="H9">
        <v>10</v>
      </c>
      <c r="I9">
        <v>8</v>
      </c>
      <c r="J9">
        <v>13</v>
      </c>
      <c r="K9">
        <v>11</v>
      </c>
      <c r="L9">
        <v>14</v>
      </c>
      <c r="M9" s="1" t="s">
        <v>6</v>
      </c>
      <c r="N9">
        <f t="shared" ref="N9:X9" si="1">SUM(B9:B156)</f>
        <v>75210</v>
      </c>
      <c r="O9">
        <f t="shared" si="1"/>
        <v>72748</v>
      </c>
      <c r="P9">
        <f t="shared" si="1"/>
        <v>71396</v>
      </c>
      <c r="Q9">
        <f t="shared" si="1"/>
        <v>72766</v>
      </c>
      <c r="R9">
        <f t="shared" si="1"/>
        <v>74328</v>
      </c>
      <c r="S9">
        <f t="shared" si="1"/>
        <v>76266</v>
      </c>
      <c r="T9">
        <f t="shared" si="1"/>
        <v>80480</v>
      </c>
      <c r="U9">
        <f t="shared" si="1"/>
        <v>83282</v>
      </c>
      <c r="V9">
        <f t="shared" si="1"/>
        <v>87598</v>
      </c>
      <c r="W9">
        <f t="shared" si="1"/>
        <v>95160</v>
      </c>
      <c r="X9">
        <f t="shared" si="1"/>
        <v>96926</v>
      </c>
    </row>
    <row r="10" spans="1:24">
      <c r="A10" s="1" t="s">
        <v>7</v>
      </c>
      <c r="B10">
        <v>10</v>
      </c>
      <c r="C10">
        <v>8</v>
      </c>
      <c r="D10">
        <v>11</v>
      </c>
      <c r="E10">
        <v>13</v>
      </c>
      <c r="F10">
        <v>13</v>
      </c>
      <c r="G10">
        <v>13</v>
      </c>
      <c r="H10">
        <v>10</v>
      </c>
      <c r="I10">
        <v>8</v>
      </c>
      <c r="J10">
        <v>13</v>
      </c>
      <c r="K10">
        <v>11</v>
      </c>
      <c r="L10">
        <v>14</v>
      </c>
      <c r="M10" s="2" t="s">
        <v>8</v>
      </c>
      <c r="N10">
        <f t="shared" ref="N10:X10" si="2">SUM(B157:B168)</f>
        <v>148840</v>
      </c>
      <c r="O10">
        <f t="shared" si="2"/>
        <v>145524</v>
      </c>
      <c r="P10">
        <f t="shared" si="2"/>
        <v>146660</v>
      </c>
      <c r="Q10">
        <f t="shared" si="2"/>
        <v>145714</v>
      </c>
      <c r="R10">
        <f t="shared" si="2"/>
        <v>147832</v>
      </c>
      <c r="S10">
        <f t="shared" si="2"/>
        <v>154322</v>
      </c>
      <c r="T10">
        <f t="shared" si="2"/>
        <v>170094</v>
      </c>
      <c r="U10">
        <f t="shared" si="2"/>
        <v>179950</v>
      </c>
      <c r="V10">
        <f t="shared" si="2"/>
        <v>191760</v>
      </c>
      <c r="W10">
        <f t="shared" si="2"/>
        <v>210560</v>
      </c>
      <c r="X10">
        <f t="shared" si="2"/>
        <v>233730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422444</v>
      </c>
      <c r="O11">
        <f t="shared" si="3"/>
        <v>422900</v>
      </c>
      <c r="P11">
        <f t="shared" si="3"/>
        <v>419360</v>
      </c>
      <c r="Q11">
        <f t="shared" si="3"/>
        <v>420956</v>
      </c>
      <c r="R11">
        <f t="shared" si="3"/>
        <v>423986</v>
      </c>
      <c r="S11">
        <f t="shared" si="3"/>
        <v>429242</v>
      </c>
      <c r="T11">
        <f t="shared" si="3"/>
        <v>440154</v>
      </c>
      <c r="U11">
        <f t="shared" si="3"/>
        <v>444386</v>
      </c>
      <c r="V11">
        <f t="shared" si="3"/>
        <v>451516</v>
      </c>
      <c r="W11">
        <f t="shared" si="3"/>
        <v>456292</v>
      </c>
      <c r="X11">
        <f t="shared" si="3"/>
        <v>455808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30266</v>
      </c>
      <c r="O12">
        <f t="shared" si="4"/>
        <v>28438</v>
      </c>
      <c r="P12">
        <f t="shared" si="4"/>
        <v>27280</v>
      </c>
      <c r="Q12">
        <f t="shared" si="4"/>
        <v>26042</v>
      </c>
      <c r="R12">
        <f t="shared" si="4"/>
        <v>25206</v>
      </c>
      <c r="S12">
        <f t="shared" si="4"/>
        <v>24650</v>
      </c>
      <c r="T12">
        <f t="shared" si="4"/>
        <v>24464</v>
      </c>
      <c r="U12">
        <f t="shared" si="4"/>
        <v>23988</v>
      </c>
      <c r="V12">
        <f t="shared" si="4"/>
        <v>24104</v>
      </c>
      <c r="W12">
        <f t="shared" si="4"/>
        <v>22532</v>
      </c>
      <c r="X12">
        <f t="shared" si="4"/>
        <v>21554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26442</v>
      </c>
      <c r="O13">
        <f t="shared" si="5"/>
        <v>26008</v>
      </c>
      <c r="P13">
        <f t="shared" si="5"/>
        <v>25108</v>
      </c>
      <c r="Q13">
        <f t="shared" si="5"/>
        <v>23642</v>
      </c>
      <c r="R13">
        <f t="shared" si="5"/>
        <v>23524</v>
      </c>
      <c r="S13">
        <f t="shared" si="5"/>
        <v>25628</v>
      </c>
      <c r="T13">
        <f t="shared" si="5"/>
        <v>24692</v>
      </c>
      <c r="U13">
        <f t="shared" si="5"/>
        <v>24696</v>
      </c>
      <c r="V13">
        <f t="shared" si="5"/>
        <v>24252</v>
      </c>
      <c r="W13">
        <f t="shared" si="5"/>
        <v>24550</v>
      </c>
      <c r="X13">
        <f t="shared" si="5"/>
        <v>24002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89944</v>
      </c>
      <c r="O14">
        <f t="shared" si="6"/>
        <v>86820</v>
      </c>
      <c r="P14">
        <f t="shared" si="6"/>
        <v>82510</v>
      </c>
      <c r="Q14">
        <f t="shared" si="6"/>
        <v>77418</v>
      </c>
      <c r="R14">
        <f t="shared" si="6"/>
        <v>72554</v>
      </c>
      <c r="S14">
        <f t="shared" si="6"/>
        <v>67888</v>
      </c>
      <c r="T14">
        <f t="shared" si="6"/>
        <v>66526</v>
      </c>
      <c r="U14">
        <f t="shared" si="6"/>
        <v>63446</v>
      </c>
      <c r="V14">
        <f t="shared" si="6"/>
        <v>61020</v>
      </c>
      <c r="W14">
        <f t="shared" si="6"/>
        <v>59076</v>
      </c>
      <c r="X14">
        <f t="shared" si="6"/>
        <v>56274</v>
      </c>
    </row>
    <row r="15" spans="1:24">
      <c r="A15" s="1" t="s">
        <v>17</v>
      </c>
      <c r="B15">
        <v>2</v>
      </c>
      <c r="C15">
        <v>2</v>
      </c>
      <c r="D15">
        <v>1</v>
      </c>
      <c r="E15">
        <v>1</v>
      </c>
      <c r="F15">
        <v>1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 s="7" t="s">
        <v>18</v>
      </c>
      <c r="N15">
        <f t="shared" ref="N15:X15" si="7">SUM(B258:B304)</f>
        <v>233712</v>
      </c>
      <c r="O15">
        <f t="shared" si="7"/>
        <v>230946</v>
      </c>
      <c r="P15">
        <f t="shared" si="7"/>
        <v>225726</v>
      </c>
      <c r="Q15">
        <f t="shared" si="7"/>
        <v>216500</v>
      </c>
      <c r="R15">
        <f t="shared" si="7"/>
        <v>208484</v>
      </c>
      <c r="S15">
        <f t="shared" si="7"/>
        <v>209522</v>
      </c>
      <c r="T15">
        <f t="shared" si="7"/>
        <v>205276</v>
      </c>
      <c r="U15">
        <f t="shared" si="7"/>
        <v>210796</v>
      </c>
      <c r="V15">
        <f t="shared" si="7"/>
        <v>213908</v>
      </c>
      <c r="W15">
        <f t="shared" si="7"/>
        <v>207938</v>
      </c>
      <c r="X15">
        <f t="shared" si="7"/>
        <v>206896</v>
      </c>
    </row>
    <row r="16" spans="1:24">
      <c r="A16" s="1" t="s">
        <v>19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105290</v>
      </c>
      <c r="O16">
        <f t="shared" si="8"/>
        <v>102456</v>
      </c>
      <c r="P16">
        <f t="shared" si="8"/>
        <v>97768</v>
      </c>
      <c r="Q16">
        <f t="shared" si="8"/>
        <v>93502</v>
      </c>
      <c r="R16">
        <f t="shared" si="8"/>
        <v>90262</v>
      </c>
      <c r="S16">
        <f t="shared" si="8"/>
        <v>91860</v>
      </c>
      <c r="T16">
        <f t="shared" si="8"/>
        <v>90634</v>
      </c>
      <c r="U16">
        <f t="shared" si="8"/>
        <v>90776</v>
      </c>
      <c r="V16">
        <f t="shared" si="8"/>
        <v>83162</v>
      </c>
      <c r="W16">
        <f t="shared" si="8"/>
        <v>81454</v>
      </c>
      <c r="X16">
        <f t="shared" si="8"/>
        <v>77518</v>
      </c>
    </row>
    <row r="17" spans="1:24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s="9" t="s">
        <v>22</v>
      </c>
      <c r="N17">
        <f t="shared" ref="N17:X17" si="9">SUM(B324:B341)</f>
        <v>104584</v>
      </c>
      <c r="O17">
        <f t="shared" si="9"/>
        <v>102122</v>
      </c>
      <c r="P17">
        <f t="shared" si="9"/>
        <v>96584</v>
      </c>
      <c r="Q17">
        <f t="shared" si="9"/>
        <v>92198</v>
      </c>
      <c r="R17">
        <f t="shared" si="9"/>
        <v>86954</v>
      </c>
      <c r="S17">
        <f t="shared" si="9"/>
        <v>82230</v>
      </c>
      <c r="T17">
        <f t="shared" si="9"/>
        <v>82064</v>
      </c>
      <c r="U17">
        <f t="shared" si="9"/>
        <v>82282</v>
      </c>
      <c r="V17">
        <f t="shared" si="9"/>
        <v>82020</v>
      </c>
      <c r="W17">
        <f t="shared" si="9"/>
        <v>81686</v>
      </c>
      <c r="X17">
        <f t="shared" si="9"/>
        <v>79332</v>
      </c>
    </row>
    <row r="18" spans="1:24">
      <c r="A18" s="1" t="s">
        <v>23</v>
      </c>
      <c r="B18">
        <v>183</v>
      </c>
      <c r="C18">
        <v>176</v>
      </c>
      <c r="D18">
        <v>187</v>
      </c>
      <c r="E18">
        <v>194</v>
      </c>
      <c r="F18">
        <v>204</v>
      </c>
      <c r="G18">
        <v>213</v>
      </c>
      <c r="H18">
        <v>223</v>
      </c>
      <c r="I18">
        <v>224</v>
      </c>
      <c r="J18">
        <v>231</v>
      </c>
      <c r="K18">
        <v>238</v>
      </c>
      <c r="L18">
        <v>244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167</v>
      </c>
      <c r="C19">
        <v>163</v>
      </c>
      <c r="D19">
        <v>174</v>
      </c>
      <c r="E19">
        <v>181</v>
      </c>
      <c r="F19">
        <v>192</v>
      </c>
      <c r="G19">
        <v>202</v>
      </c>
      <c r="H19">
        <v>212</v>
      </c>
      <c r="I19">
        <v>215</v>
      </c>
      <c r="J19">
        <v>220</v>
      </c>
      <c r="K19">
        <v>226</v>
      </c>
      <c r="L19">
        <v>233</v>
      </c>
      <c r="M19" s="1" t="s">
        <v>6</v>
      </c>
      <c r="N19">
        <f t="shared" ref="N19:N27" si="10">X9</f>
        <v>96926</v>
      </c>
      <c r="O19">
        <f t="shared" ref="O19:O27" si="11">W9</f>
        <v>95160</v>
      </c>
      <c r="P19">
        <f t="shared" ref="P19:P27" si="12">V9</f>
        <v>87598</v>
      </c>
      <c r="Q19">
        <f t="shared" ref="Q19:Q27" si="13">U9</f>
        <v>83282</v>
      </c>
      <c r="R19">
        <f t="shared" ref="R19:R27" si="14">T9</f>
        <v>80480</v>
      </c>
      <c r="S19">
        <f t="shared" ref="S19:S27" si="15">S9</f>
        <v>76266</v>
      </c>
      <c r="T19">
        <f t="shared" ref="T19:T27" si="16">R9</f>
        <v>74328</v>
      </c>
      <c r="U19">
        <f t="shared" ref="U19:U27" si="17">Q9</f>
        <v>72766</v>
      </c>
      <c r="V19">
        <f t="shared" ref="V19:V27" si="18">P9</f>
        <v>71396</v>
      </c>
      <c r="W19">
        <f t="shared" ref="W19:W27" si="19">O9</f>
        <v>72748</v>
      </c>
    </row>
    <row r="20" spans="1:24">
      <c r="A20" s="1" t="s">
        <v>25</v>
      </c>
      <c r="B20">
        <v>16</v>
      </c>
      <c r="C20">
        <v>13</v>
      </c>
      <c r="D20">
        <v>13</v>
      </c>
      <c r="E20">
        <v>13</v>
      </c>
      <c r="F20">
        <v>12</v>
      </c>
      <c r="G20">
        <v>11</v>
      </c>
      <c r="H20">
        <v>11</v>
      </c>
      <c r="I20">
        <v>9</v>
      </c>
      <c r="J20">
        <v>11</v>
      </c>
      <c r="K20">
        <v>12</v>
      </c>
      <c r="L20">
        <v>11</v>
      </c>
      <c r="M20" s="2" t="s">
        <v>8</v>
      </c>
      <c r="N20">
        <f t="shared" si="10"/>
        <v>233730</v>
      </c>
      <c r="O20">
        <f t="shared" si="11"/>
        <v>210560</v>
      </c>
      <c r="P20">
        <f t="shared" si="12"/>
        <v>191760</v>
      </c>
      <c r="Q20">
        <f t="shared" si="13"/>
        <v>179950</v>
      </c>
      <c r="R20">
        <f t="shared" si="14"/>
        <v>170094</v>
      </c>
      <c r="S20">
        <f t="shared" si="15"/>
        <v>154322</v>
      </c>
      <c r="T20">
        <f t="shared" si="16"/>
        <v>147832</v>
      </c>
      <c r="U20">
        <f t="shared" si="17"/>
        <v>145714</v>
      </c>
      <c r="V20">
        <f t="shared" si="18"/>
        <v>146660</v>
      </c>
      <c r="W20">
        <f t="shared" si="19"/>
        <v>145524</v>
      </c>
    </row>
    <row r="21" spans="1:24">
      <c r="A21" s="1" t="s">
        <v>26</v>
      </c>
      <c r="B21">
        <v>5</v>
      </c>
      <c r="C21">
        <v>3</v>
      </c>
      <c r="D21">
        <v>7</v>
      </c>
      <c r="E21">
        <v>6</v>
      </c>
      <c r="F21">
        <v>6</v>
      </c>
      <c r="G21">
        <v>5</v>
      </c>
      <c r="H21">
        <v>7</v>
      </c>
      <c r="I21">
        <v>8</v>
      </c>
      <c r="J21">
        <v>8</v>
      </c>
      <c r="K21">
        <v>6</v>
      </c>
      <c r="L21">
        <v>5</v>
      </c>
      <c r="M21" s="3" t="s">
        <v>10</v>
      </c>
      <c r="N21">
        <f t="shared" si="10"/>
        <v>455808</v>
      </c>
      <c r="O21">
        <f t="shared" si="11"/>
        <v>456292</v>
      </c>
      <c r="P21">
        <f t="shared" si="12"/>
        <v>451516</v>
      </c>
      <c r="Q21">
        <f t="shared" si="13"/>
        <v>444386</v>
      </c>
      <c r="R21">
        <f t="shared" si="14"/>
        <v>440154</v>
      </c>
      <c r="S21">
        <f t="shared" si="15"/>
        <v>429242</v>
      </c>
      <c r="T21">
        <f t="shared" si="16"/>
        <v>423986</v>
      </c>
      <c r="U21">
        <f t="shared" si="17"/>
        <v>420956</v>
      </c>
      <c r="V21">
        <f t="shared" si="18"/>
        <v>419360</v>
      </c>
      <c r="W21">
        <f t="shared" si="19"/>
        <v>422900</v>
      </c>
    </row>
    <row r="22" spans="1:24">
      <c r="A22" s="1" t="s">
        <v>27</v>
      </c>
      <c r="B22">
        <v>4</v>
      </c>
      <c r="C22">
        <v>3</v>
      </c>
      <c r="D22">
        <v>6</v>
      </c>
      <c r="E22">
        <v>6</v>
      </c>
      <c r="F22">
        <v>6</v>
      </c>
      <c r="G22">
        <v>5</v>
      </c>
      <c r="H22">
        <v>7</v>
      </c>
      <c r="I22">
        <v>8</v>
      </c>
      <c r="J22">
        <v>8</v>
      </c>
      <c r="K22">
        <v>6</v>
      </c>
      <c r="L22">
        <v>5</v>
      </c>
      <c r="M22" s="4" t="s">
        <v>12</v>
      </c>
      <c r="N22">
        <f t="shared" si="10"/>
        <v>21554</v>
      </c>
      <c r="O22">
        <f t="shared" si="11"/>
        <v>22532</v>
      </c>
      <c r="P22">
        <f t="shared" si="12"/>
        <v>24104</v>
      </c>
      <c r="Q22">
        <f t="shared" si="13"/>
        <v>23988</v>
      </c>
      <c r="R22">
        <f t="shared" si="14"/>
        <v>24464</v>
      </c>
      <c r="S22">
        <f t="shared" si="15"/>
        <v>24650</v>
      </c>
      <c r="T22">
        <f t="shared" si="16"/>
        <v>25206</v>
      </c>
      <c r="U22">
        <f t="shared" si="17"/>
        <v>26042</v>
      </c>
      <c r="V22">
        <f t="shared" si="18"/>
        <v>27280</v>
      </c>
      <c r="W22">
        <f t="shared" si="19"/>
        <v>28438</v>
      </c>
    </row>
    <row r="23" spans="1:24">
      <c r="A23" s="1" t="s">
        <v>28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24002</v>
      </c>
      <c r="O23">
        <f t="shared" si="11"/>
        <v>24550</v>
      </c>
      <c r="P23">
        <f t="shared" si="12"/>
        <v>24252</v>
      </c>
      <c r="Q23">
        <f t="shared" si="13"/>
        <v>24696</v>
      </c>
      <c r="R23">
        <f t="shared" si="14"/>
        <v>24692</v>
      </c>
      <c r="S23">
        <f t="shared" si="15"/>
        <v>25628</v>
      </c>
      <c r="T23">
        <f t="shared" si="16"/>
        <v>23524</v>
      </c>
      <c r="U23">
        <f t="shared" si="17"/>
        <v>23642</v>
      </c>
      <c r="V23">
        <f t="shared" si="18"/>
        <v>25108</v>
      </c>
      <c r="W23">
        <f t="shared" si="19"/>
        <v>26008</v>
      </c>
    </row>
    <row r="24" spans="1:24">
      <c r="A24" s="1" t="s">
        <v>29</v>
      </c>
      <c r="B24">
        <v>3134</v>
      </c>
      <c r="C24">
        <v>2820</v>
      </c>
      <c r="D24">
        <v>2589</v>
      </c>
      <c r="E24">
        <v>2629</v>
      </c>
      <c r="F24">
        <v>2693</v>
      </c>
      <c r="G24">
        <v>2716</v>
      </c>
      <c r="H24">
        <v>2766</v>
      </c>
      <c r="I24">
        <v>2767</v>
      </c>
      <c r="J24">
        <v>2940</v>
      </c>
      <c r="K24">
        <v>3001</v>
      </c>
      <c r="L24">
        <v>3020</v>
      </c>
      <c r="M24" s="6" t="s">
        <v>16</v>
      </c>
      <c r="N24">
        <f t="shared" si="10"/>
        <v>56274</v>
      </c>
      <c r="O24">
        <f t="shared" si="11"/>
        <v>59076</v>
      </c>
      <c r="P24">
        <f t="shared" si="12"/>
        <v>61020</v>
      </c>
      <c r="Q24">
        <f t="shared" si="13"/>
        <v>63446</v>
      </c>
      <c r="R24">
        <f t="shared" si="14"/>
        <v>66526</v>
      </c>
      <c r="S24">
        <f t="shared" si="15"/>
        <v>67888</v>
      </c>
      <c r="T24">
        <f t="shared" si="16"/>
        <v>72554</v>
      </c>
      <c r="U24">
        <f t="shared" si="17"/>
        <v>77418</v>
      </c>
      <c r="V24">
        <f t="shared" si="18"/>
        <v>82510</v>
      </c>
      <c r="W24">
        <f t="shared" si="19"/>
        <v>86820</v>
      </c>
    </row>
    <row r="25" spans="1:24">
      <c r="A25" s="1" t="s">
        <v>30</v>
      </c>
      <c r="B25">
        <v>632</v>
      </c>
      <c r="C25">
        <v>655</v>
      </c>
      <c r="D25">
        <v>621</v>
      </c>
      <c r="E25">
        <v>643</v>
      </c>
      <c r="F25">
        <v>650</v>
      </c>
      <c r="G25">
        <v>666</v>
      </c>
      <c r="H25">
        <v>682</v>
      </c>
      <c r="I25">
        <v>687</v>
      </c>
      <c r="J25">
        <v>722</v>
      </c>
      <c r="K25">
        <v>732</v>
      </c>
      <c r="L25">
        <v>726</v>
      </c>
      <c r="M25" s="7" t="s">
        <v>18</v>
      </c>
      <c r="N25">
        <f t="shared" si="10"/>
        <v>206896</v>
      </c>
      <c r="O25">
        <f t="shared" si="11"/>
        <v>207938</v>
      </c>
      <c r="P25">
        <f t="shared" si="12"/>
        <v>213908</v>
      </c>
      <c r="Q25">
        <f t="shared" si="13"/>
        <v>210796</v>
      </c>
      <c r="R25">
        <f t="shared" si="14"/>
        <v>205276</v>
      </c>
      <c r="S25">
        <f t="shared" si="15"/>
        <v>209522</v>
      </c>
      <c r="T25">
        <f t="shared" si="16"/>
        <v>208484</v>
      </c>
      <c r="U25">
        <f t="shared" si="17"/>
        <v>216500</v>
      </c>
      <c r="V25">
        <f t="shared" si="18"/>
        <v>225726</v>
      </c>
      <c r="W25">
        <f t="shared" si="19"/>
        <v>230946</v>
      </c>
    </row>
    <row r="26" spans="1:24">
      <c r="A26" s="1" t="s">
        <v>32</v>
      </c>
      <c r="B26">
        <v>63</v>
      </c>
      <c r="C26">
        <v>61</v>
      </c>
      <c r="D26">
        <v>57</v>
      </c>
      <c r="E26">
        <v>61</v>
      </c>
      <c r="F26">
        <v>61</v>
      </c>
      <c r="G26">
        <v>60</v>
      </c>
      <c r="H26">
        <v>64</v>
      </c>
      <c r="I26">
        <v>68</v>
      </c>
      <c r="J26">
        <v>70</v>
      </c>
      <c r="K26">
        <v>71</v>
      </c>
      <c r="L26">
        <v>69</v>
      </c>
      <c r="M26" s="8" t="s">
        <v>20</v>
      </c>
      <c r="N26">
        <f t="shared" si="10"/>
        <v>77518</v>
      </c>
      <c r="O26">
        <f t="shared" si="11"/>
        <v>81454</v>
      </c>
      <c r="P26">
        <f t="shared" si="12"/>
        <v>83162</v>
      </c>
      <c r="Q26">
        <f t="shared" si="13"/>
        <v>90776</v>
      </c>
      <c r="R26">
        <f t="shared" si="14"/>
        <v>90634</v>
      </c>
      <c r="S26">
        <f t="shared" si="15"/>
        <v>91860</v>
      </c>
      <c r="T26">
        <f t="shared" si="16"/>
        <v>90262</v>
      </c>
      <c r="U26">
        <f t="shared" si="17"/>
        <v>93502</v>
      </c>
      <c r="V26">
        <f t="shared" si="18"/>
        <v>97768</v>
      </c>
      <c r="W26">
        <f t="shared" si="19"/>
        <v>102456</v>
      </c>
    </row>
    <row r="27" spans="1:24">
      <c r="A27" s="1" t="s">
        <v>34</v>
      </c>
      <c r="B27">
        <v>118</v>
      </c>
      <c r="C27">
        <v>116</v>
      </c>
      <c r="D27">
        <v>101</v>
      </c>
      <c r="E27">
        <v>105</v>
      </c>
      <c r="F27">
        <v>104</v>
      </c>
      <c r="G27">
        <v>106</v>
      </c>
      <c r="H27">
        <v>100</v>
      </c>
      <c r="I27">
        <v>93</v>
      </c>
      <c r="J27">
        <v>102</v>
      </c>
      <c r="K27">
        <v>92</v>
      </c>
      <c r="L27">
        <v>90</v>
      </c>
      <c r="M27" s="9" t="s">
        <v>22</v>
      </c>
      <c r="N27">
        <f t="shared" si="10"/>
        <v>79332</v>
      </c>
      <c r="O27">
        <f t="shared" si="11"/>
        <v>81686</v>
      </c>
      <c r="P27">
        <f t="shared" si="12"/>
        <v>82020</v>
      </c>
      <c r="Q27">
        <f t="shared" si="13"/>
        <v>82282</v>
      </c>
      <c r="R27">
        <f t="shared" si="14"/>
        <v>82064</v>
      </c>
      <c r="S27">
        <f t="shared" si="15"/>
        <v>82230</v>
      </c>
      <c r="T27">
        <f t="shared" si="16"/>
        <v>86954</v>
      </c>
      <c r="U27">
        <f t="shared" si="17"/>
        <v>92198</v>
      </c>
      <c r="V27">
        <f t="shared" si="18"/>
        <v>96584</v>
      </c>
      <c r="W27">
        <f t="shared" si="19"/>
        <v>102122</v>
      </c>
    </row>
    <row r="28" spans="1:24">
      <c r="A28" s="1" t="s">
        <v>35</v>
      </c>
      <c r="B28">
        <v>199</v>
      </c>
      <c r="C28">
        <v>197</v>
      </c>
      <c r="D28">
        <v>177</v>
      </c>
      <c r="E28">
        <v>180</v>
      </c>
      <c r="F28">
        <v>181</v>
      </c>
      <c r="G28">
        <v>180</v>
      </c>
      <c r="H28">
        <v>178</v>
      </c>
      <c r="I28">
        <v>174</v>
      </c>
      <c r="J28">
        <v>173</v>
      </c>
      <c r="K28">
        <v>173</v>
      </c>
      <c r="L28">
        <v>174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172</v>
      </c>
      <c r="C29">
        <v>162</v>
      </c>
      <c r="D29">
        <v>147</v>
      </c>
      <c r="E29">
        <v>148</v>
      </c>
      <c r="F29">
        <v>147</v>
      </c>
      <c r="G29">
        <v>154</v>
      </c>
      <c r="H29">
        <v>160</v>
      </c>
      <c r="I29">
        <v>153</v>
      </c>
      <c r="J29">
        <v>149</v>
      </c>
      <c r="K29">
        <v>151</v>
      </c>
      <c r="L29">
        <v>145</v>
      </c>
      <c r="M29" s="1" t="s">
        <v>6</v>
      </c>
      <c r="N29">
        <f t="shared" ref="N29:N37" si="20">(N19-AVERAGE($N19:$W19))/STDEV($N19:$W19)</f>
        <v>1.6811057171049026</v>
      </c>
      <c r="O29">
        <f t="shared" ref="O29:O37" si="21">(O19-AVERAGE($N19:$W19))/STDEV($N19:$W19)</f>
        <v>1.4935728577525396</v>
      </c>
      <c r="P29">
        <f t="shared" ref="P29:P37" si="22">(P19-AVERAGE($N19:$W19))/STDEV($N19:$W19)</f>
        <v>0.6905584282946865</v>
      </c>
      <c r="Q29">
        <f t="shared" ref="Q29:Q37" si="23">(Q19-AVERAGE($N19:$W19))/STDEV($N19:$W19)</f>
        <v>0.23223916387520827</v>
      </c>
      <c r="R29">
        <f t="shared" ref="R29:R37" si="24">(R19-AVERAGE($N19:$W19))/STDEV($N19:$W19)</f>
        <v>-6.5307309457363086E-2</v>
      </c>
      <c r="S29">
        <f t="shared" ref="S29:S37" si="25">(S19-AVERAGE($N19:$W19))/STDEV($N19:$W19)</f>
        <v>-0.51279511767415675</v>
      </c>
      <c r="T29">
        <f t="shared" ref="T29:T37" si="26">(T19-AVERAGE($N19:$W19))/STDEV($N19:$W19)</f>
        <v>-0.71859278552516426</v>
      </c>
      <c r="U29">
        <f t="shared" ref="U29:U37" si="27">(U19-AVERAGE($N19:$W19))/STDEV($N19:$W19)</f>
        <v>-0.88446273247215801</v>
      </c>
      <c r="V29">
        <f t="shared" ref="V29:V37" si="28">(V19-AVERAGE($N19:$W19))/STDEV($N19:$W19)</f>
        <v>-1.0299440559788042</v>
      </c>
      <c r="W29">
        <f t="shared" ref="W29:W37" si="29">(W19-AVERAGE($N19:$W19))/STDEV($N19:$W19)</f>
        <v>-0.88637416591969065</v>
      </c>
    </row>
    <row r="30" spans="1:24">
      <c r="A30" s="1" t="s">
        <v>38</v>
      </c>
      <c r="B30">
        <v>64</v>
      </c>
      <c r="C30">
        <v>63</v>
      </c>
      <c r="D30">
        <v>68</v>
      </c>
      <c r="E30">
        <v>66</v>
      </c>
      <c r="F30">
        <v>68</v>
      </c>
      <c r="G30">
        <v>68</v>
      </c>
      <c r="H30">
        <v>69</v>
      </c>
      <c r="I30">
        <v>73</v>
      </c>
      <c r="J30">
        <v>70</v>
      </c>
      <c r="K30">
        <v>69</v>
      </c>
      <c r="L30">
        <v>74</v>
      </c>
      <c r="M30" s="2" t="s">
        <v>8</v>
      </c>
      <c r="N30">
        <f t="shared" si="20"/>
        <v>1.9677556914872425</v>
      </c>
      <c r="O30">
        <f t="shared" si="21"/>
        <v>1.2217424219715489</v>
      </c>
      <c r="P30">
        <f t="shared" si="22"/>
        <v>0.61643169832480593</v>
      </c>
      <c r="Q30">
        <f t="shared" si="23"/>
        <v>0.23618065331054869</v>
      </c>
      <c r="R30">
        <f t="shared" si="24"/>
        <v>-8.1156713299148087E-2</v>
      </c>
      <c r="S30">
        <f t="shared" si="25"/>
        <v>-0.58897377358406466</v>
      </c>
      <c r="T30">
        <f t="shared" si="26"/>
        <v>-0.79793476275786057</v>
      </c>
      <c r="U30">
        <f t="shared" si="27"/>
        <v>-0.86612881130487129</v>
      </c>
      <c r="V30">
        <f t="shared" si="28"/>
        <v>-0.83567009084902988</v>
      </c>
      <c r="W30">
        <f t="shared" si="29"/>
        <v>-0.87224631329917346</v>
      </c>
    </row>
    <row r="31" spans="1:24">
      <c r="A31" s="1" t="s">
        <v>39</v>
      </c>
      <c r="B31">
        <v>1051</v>
      </c>
      <c r="C31">
        <v>832</v>
      </c>
      <c r="D31">
        <v>733</v>
      </c>
      <c r="E31">
        <v>747</v>
      </c>
      <c r="F31">
        <v>784</v>
      </c>
      <c r="G31">
        <v>792</v>
      </c>
      <c r="H31">
        <v>811</v>
      </c>
      <c r="I31">
        <v>818</v>
      </c>
      <c r="J31">
        <v>899</v>
      </c>
      <c r="K31">
        <v>961</v>
      </c>
      <c r="L31">
        <v>987</v>
      </c>
      <c r="M31" s="3" t="s">
        <v>10</v>
      </c>
      <c r="N31">
        <f t="shared" si="20"/>
        <v>1.2994761626853426</v>
      </c>
      <c r="O31">
        <f t="shared" si="21"/>
        <v>1.331983215752311</v>
      </c>
      <c r="P31">
        <f t="shared" si="22"/>
        <v>1.0112111383807378</v>
      </c>
      <c r="Q31">
        <f t="shared" si="23"/>
        <v>0.53233657563800008</v>
      </c>
      <c r="R31">
        <f t="shared" si="24"/>
        <v>0.248101351300375</v>
      </c>
      <c r="S31">
        <f t="shared" si="25"/>
        <v>-0.48478493602764122</v>
      </c>
      <c r="T31">
        <f t="shared" si="26"/>
        <v>-0.83779541313505079</v>
      </c>
      <c r="U31">
        <f t="shared" si="27"/>
        <v>-1.0413003114675186</v>
      </c>
      <c r="V31">
        <f t="shared" si="28"/>
        <v>-1.148492990589175</v>
      </c>
      <c r="W31">
        <f t="shared" si="29"/>
        <v>-0.91073479253738088</v>
      </c>
    </row>
    <row r="32" spans="1:24">
      <c r="A32" s="1" t="s">
        <v>40</v>
      </c>
      <c r="B32">
        <v>677</v>
      </c>
      <c r="C32">
        <v>586</v>
      </c>
      <c r="D32">
        <v>540</v>
      </c>
      <c r="E32">
        <v>529</v>
      </c>
      <c r="F32">
        <v>542</v>
      </c>
      <c r="G32">
        <v>535</v>
      </c>
      <c r="H32">
        <v>544</v>
      </c>
      <c r="I32">
        <v>542</v>
      </c>
      <c r="J32">
        <v>583</v>
      </c>
      <c r="K32">
        <v>581</v>
      </c>
      <c r="L32">
        <v>592</v>
      </c>
      <c r="M32" s="4" t="s">
        <v>12</v>
      </c>
      <c r="N32">
        <f t="shared" si="20"/>
        <v>-1.5913118867064762</v>
      </c>
      <c r="O32">
        <f t="shared" si="21"/>
        <v>-1.115640077549763</v>
      </c>
      <c r="P32">
        <f t="shared" si="22"/>
        <v>-0.35106330454940204</v>
      </c>
      <c r="Q32">
        <f t="shared" si="23"/>
        <v>-0.40748245573772385</v>
      </c>
      <c r="R32">
        <f t="shared" si="24"/>
        <v>-0.17596938706840334</v>
      </c>
      <c r="S32">
        <f t="shared" si="25"/>
        <v>-8.5504196369887348E-2</v>
      </c>
      <c r="T32">
        <f t="shared" si="26"/>
        <v>0.18491863173965509</v>
      </c>
      <c r="U32">
        <f t="shared" si="27"/>
        <v>0.59152561788997426</v>
      </c>
      <c r="V32">
        <f t="shared" si="28"/>
        <v>1.1936541452274088</v>
      </c>
      <c r="W32">
        <f t="shared" si="29"/>
        <v>1.7568729131246212</v>
      </c>
    </row>
    <row r="33" spans="1:23">
      <c r="A33" s="1" t="s">
        <v>41</v>
      </c>
      <c r="B33">
        <v>158</v>
      </c>
      <c r="C33">
        <v>148</v>
      </c>
      <c r="D33">
        <v>145</v>
      </c>
      <c r="E33">
        <v>150</v>
      </c>
      <c r="F33">
        <v>156</v>
      </c>
      <c r="G33">
        <v>155</v>
      </c>
      <c r="H33">
        <v>158</v>
      </c>
      <c r="I33">
        <v>159</v>
      </c>
      <c r="J33">
        <v>172</v>
      </c>
      <c r="K33">
        <v>171</v>
      </c>
      <c r="L33">
        <v>163</v>
      </c>
      <c r="M33" s="5" t="s">
        <v>14</v>
      </c>
      <c r="N33">
        <f t="shared" si="20"/>
        <v>-0.7530481420343631</v>
      </c>
      <c r="O33">
        <f t="shared" si="21"/>
        <v>-7.4537155788341261E-2</v>
      </c>
      <c r="P33">
        <f t="shared" si="22"/>
        <v>-0.44350845852796628</v>
      </c>
      <c r="Q33">
        <f t="shared" si="23"/>
        <v>0.10623401937939449</v>
      </c>
      <c r="R33">
        <f t="shared" si="24"/>
        <v>0.10128138444329214</v>
      </c>
      <c r="S33">
        <f t="shared" si="25"/>
        <v>1.2601979594912418</v>
      </c>
      <c r="T33">
        <f t="shared" si="26"/>
        <v>-1.3448880168985939</v>
      </c>
      <c r="U33">
        <f t="shared" si="27"/>
        <v>-1.1987852862835746</v>
      </c>
      <c r="V33">
        <f t="shared" si="28"/>
        <v>0.61635541779793646</v>
      </c>
      <c r="W33">
        <f t="shared" si="29"/>
        <v>1.730698278420965</v>
      </c>
    </row>
    <row r="34" spans="1:23">
      <c r="A34" s="1" t="s">
        <v>42</v>
      </c>
      <c r="B34">
        <v>788</v>
      </c>
      <c r="C34">
        <v>753</v>
      </c>
      <c r="D34">
        <v>729</v>
      </c>
      <c r="E34">
        <v>711</v>
      </c>
      <c r="F34">
        <v>702</v>
      </c>
      <c r="G34">
        <v>690</v>
      </c>
      <c r="H34">
        <v>670</v>
      </c>
      <c r="I34">
        <v>649</v>
      </c>
      <c r="J34">
        <v>656</v>
      </c>
      <c r="K34">
        <v>637</v>
      </c>
      <c r="L34">
        <v>627</v>
      </c>
      <c r="M34" s="6" t="s">
        <v>16</v>
      </c>
      <c r="N34">
        <f t="shared" si="20"/>
        <v>-1.2766423992597336</v>
      </c>
      <c r="O34">
        <f t="shared" si="21"/>
        <v>-1.0031431024582644</v>
      </c>
      <c r="P34">
        <f t="shared" si="22"/>
        <v>-0.81339198433476134</v>
      </c>
      <c r="Q34">
        <f t="shared" si="23"/>
        <v>-0.57659352107981343</v>
      </c>
      <c r="R34">
        <f t="shared" si="24"/>
        <v>-0.27595903351788459</v>
      </c>
      <c r="S34">
        <f t="shared" si="25"/>
        <v>-0.14301612051160303</v>
      </c>
      <c r="T34">
        <f t="shared" si="26"/>
        <v>0.3124256064247477</v>
      </c>
      <c r="U34">
        <f t="shared" si="27"/>
        <v>0.7871938361329367</v>
      </c>
      <c r="V34">
        <f t="shared" si="28"/>
        <v>1.2842168266086971</v>
      </c>
      <c r="W34">
        <f t="shared" si="29"/>
        <v>1.704909891995682</v>
      </c>
    </row>
    <row r="35" spans="1:23">
      <c r="A35" s="1" t="s">
        <v>43</v>
      </c>
      <c r="B35">
        <v>788</v>
      </c>
      <c r="C35">
        <v>753</v>
      </c>
      <c r="D35">
        <v>729</v>
      </c>
      <c r="E35">
        <v>711</v>
      </c>
      <c r="F35">
        <v>702</v>
      </c>
      <c r="G35">
        <v>690</v>
      </c>
      <c r="H35">
        <v>670</v>
      </c>
      <c r="I35">
        <v>649</v>
      </c>
      <c r="J35">
        <v>656</v>
      </c>
      <c r="K35">
        <v>637</v>
      </c>
      <c r="L35">
        <v>627</v>
      </c>
      <c r="M35" s="7" t="s">
        <v>18</v>
      </c>
      <c r="N35">
        <f t="shared" si="20"/>
        <v>-0.78671742930934918</v>
      </c>
      <c r="O35">
        <f t="shared" si="21"/>
        <v>-0.66442366493705829</v>
      </c>
      <c r="P35">
        <f t="shared" si="22"/>
        <v>3.6242144374435709E-2</v>
      </c>
      <c r="Q35">
        <f t="shared" si="23"/>
        <v>-0.32899604634204155</v>
      </c>
      <c r="R35">
        <f t="shared" si="24"/>
        <v>-0.9768478499265385</v>
      </c>
      <c r="S35">
        <f t="shared" si="25"/>
        <v>-0.47851836477802873</v>
      </c>
      <c r="T35">
        <f t="shared" si="26"/>
        <v>-0.60034267132163521</v>
      </c>
      <c r="U35">
        <f t="shared" si="27"/>
        <v>0.34045081736193861</v>
      </c>
      <c r="V35">
        <f t="shared" si="28"/>
        <v>1.4232552992225489</v>
      </c>
      <c r="W35">
        <f t="shared" si="29"/>
        <v>2.0358977656557147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 s="8" t="s">
        <v>20</v>
      </c>
      <c r="N36">
        <f t="shared" si="20"/>
        <v>-1.6535557893985919</v>
      </c>
      <c r="O36">
        <f t="shared" si="21"/>
        <v>-1.1295810053944007</v>
      </c>
      <c r="P36">
        <f t="shared" si="22"/>
        <v>-0.90220576883973647</v>
      </c>
      <c r="Q36">
        <f t="shared" si="23"/>
        <v>0.11139789107081013</v>
      </c>
      <c r="R36">
        <f t="shared" si="24"/>
        <v>9.249432924952071E-2</v>
      </c>
      <c r="S36">
        <f t="shared" si="25"/>
        <v>0.25570395455163919</v>
      </c>
      <c r="T36">
        <f t="shared" si="26"/>
        <v>4.2972322224734356E-2</v>
      </c>
      <c r="U36">
        <f t="shared" si="27"/>
        <v>0.47429302856964778</v>
      </c>
      <c r="V36">
        <f t="shared" si="28"/>
        <v>1.0421986252571172</v>
      </c>
      <c r="W36">
        <f t="shared" si="29"/>
        <v>1.6662824127092635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 s="9" t="s">
        <v>22</v>
      </c>
      <c r="N37">
        <f t="shared" si="20"/>
        <v>-0.96800188747492821</v>
      </c>
      <c r="O37">
        <f t="shared" si="21"/>
        <v>-0.66070384519474945</v>
      </c>
      <c r="P37">
        <f t="shared" si="22"/>
        <v>-0.61710250869450312</v>
      </c>
      <c r="Q37">
        <f t="shared" si="23"/>
        <v>-0.58290026269730399</v>
      </c>
      <c r="R37">
        <f t="shared" si="24"/>
        <v>-0.61135862005375208</v>
      </c>
      <c r="S37">
        <f t="shared" si="25"/>
        <v>-0.58968849472728246</v>
      </c>
      <c r="T37">
        <f t="shared" si="26"/>
        <v>2.6996276611530107E-2</v>
      </c>
      <c r="U37">
        <f t="shared" si="27"/>
        <v>0.71156336825012723</v>
      </c>
      <c r="V37">
        <f t="shared" si="28"/>
        <v>1.2841246313940797</v>
      </c>
      <c r="W37">
        <f t="shared" si="29"/>
        <v>2.0070713425867859</v>
      </c>
    </row>
    <row r="38" spans="1:23">
      <c r="A38" s="1" t="s">
        <v>46</v>
      </c>
      <c r="B38">
        <v>1799</v>
      </c>
      <c r="C38">
        <v>1740</v>
      </c>
      <c r="D38">
        <v>1737</v>
      </c>
      <c r="E38">
        <v>1742</v>
      </c>
      <c r="F38">
        <v>1745</v>
      </c>
      <c r="G38">
        <v>1787</v>
      </c>
      <c r="H38">
        <v>1883</v>
      </c>
      <c r="I38">
        <v>1994</v>
      </c>
      <c r="J38">
        <v>2118</v>
      </c>
      <c r="K38">
        <v>2392</v>
      </c>
      <c r="L38">
        <v>2575</v>
      </c>
      <c r="M38" s="34" t="s">
        <v>47</v>
      </c>
      <c r="N38">
        <v>0.69347304201510462</v>
      </c>
      <c r="O38">
        <v>-0.24730616089890772</v>
      </c>
      <c r="P38">
        <v>-0.1972979640662692</v>
      </c>
      <c r="Q38">
        <v>-0.59970767295390737</v>
      </c>
      <c r="R38">
        <v>-1.0966641289782528</v>
      </c>
      <c r="S38">
        <v>-1.1716764242272104</v>
      </c>
      <c r="T38">
        <v>-0.67628272435388515</v>
      </c>
      <c r="U38">
        <v>0.26996612508869705</v>
      </c>
      <c r="V38">
        <v>1.0786924332415233</v>
      </c>
      <c r="W38">
        <v>1.9468034751331078</v>
      </c>
    </row>
    <row r="39" spans="1:23">
      <c r="A39" s="1" t="s">
        <v>48</v>
      </c>
      <c r="B39">
        <v>171</v>
      </c>
      <c r="C39">
        <v>163</v>
      </c>
      <c r="D39">
        <v>167</v>
      </c>
      <c r="E39">
        <v>180</v>
      </c>
      <c r="F39">
        <v>195</v>
      </c>
      <c r="G39">
        <v>208</v>
      </c>
      <c r="H39">
        <v>218</v>
      </c>
      <c r="I39">
        <v>230</v>
      </c>
      <c r="J39">
        <v>255</v>
      </c>
      <c r="K39">
        <v>295</v>
      </c>
      <c r="L39">
        <v>335</v>
      </c>
    </row>
    <row r="40" spans="1:23">
      <c r="A40" s="1" t="s">
        <v>49</v>
      </c>
      <c r="B40">
        <v>193</v>
      </c>
      <c r="C40">
        <v>190</v>
      </c>
      <c r="D40">
        <v>196</v>
      </c>
      <c r="E40">
        <v>198</v>
      </c>
      <c r="F40">
        <v>198</v>
      </c>
      <c r="G40">
        <v>201</v>
      </c>
      <c r="H40">
        <v>210</v>
      </c>
      <c r="I40">
        <v>231</v>
      </c>
      <c r="J40">
        <v>247</v>
      </c>
      <c r="K40">
        <v>283</v>
      </c>
      <c r="L40">
        <v>308</v>
      </c>
    </row>
    <row r="41" spans="1:23">
      <c r="A41" s="1" t="s">
        <v>50</v>
      </c>
      <c r="B41">
        <v>321</v>
      </c>
      <c r="C41">
        <v>306</v>
      </c>
      <c r="D41">
        <v>296</v>
      </c>
      <c r="E41">
        <v>292</v>
      </c>
      <c r="F41">
        <v>301</v>
      </c>
      <c r="G41">
        <v>308</v>
      </c>
      <c r="H41">
        <v>331</v>
      </c>
      <c r="I41">
        <v>349</v>
      </c>
      <c r="J41">
        <v>360</v>
      </c>
      <c r="K41">
        <v>429</v>
      </c>
      <c r="L41">
        <v>479</v>
      </c>
    </row>
    <row r="42" spans="1:23">
      <c r="A42" s="1" t="s">
        <v>51</v>
      </c>
      <c r="B42">
        <v>1114</v>
      </c>
      <c r="C42">
        <v>1081</v>
      </c>
      <c r="D42">
        <v>1078</v>
      </c>
      <c r="E42">
        <v>1072</v>
      </c>
      <c r="F42">
        <v>1051</v>
      </c>
      <c r="G42">
        <v>1070</v>
      </c>
      <c r="H42">
        <v>1124</v>
      </c>
      <c r="I42">
        <v>1184</v>
      </c>
      <c r="J42">
        <v>1256</v>
      </c>
      <c r="K42">
        <v>1385</v>
      </c>
      <c r="L42">
        <v>1453</v>
      </c>
    </row>
    <row r="43" spans="1:23">
      <c r="A43" s="1" t="s">
        <v>52</v>
      </c>
      <c r="B43">
        <v>2445</v>
      </c>
      <c r="C43">
        <v>2439</v>
      </c>
      <c r="D43">
        <v>2378</v>
      </c>
      <c r="E43">
        <v>2421</v>
      </c>
      <c r="F43">
        <v>2448</v>
      </c>
      <c r="G43">
        <v>2545</v>
      </c>
      <c r="H43">
        <v>2899</v>
      </c>
      <c r="I43">
        <v>3066</v>
      </c>
      <c r="J43">
        <v>3319</v>
      </c>
      <c r="K43">
        <v>3692</v>
      </c>
      <c r="L43">
        <v>4104</v>
      </c>
    </row>
    <row r="44" spans="1:23">
      <c r="A44" s="1" t="s">
        <v>53</v>
      </c>
      <c r="B44">
        <v>2159</v>
      </c>
      <c r="C44">
        <v>2149</v>
      </c>
      <c r="D44">
        <v>2073</v>
      </c>
      <c r="E44">
        <v>2114</v>
      </c>
      <c r="F44">
        <v>2121</v>
      </c>
      <c r="G44">
        <v>2196</v>
      </c>
      <c r="H44">
        <v>2507</v>
      </c>
      <c r="I44">
        <v>2643</v>
      </c>
      <c r="J44">
        <v>2859</v>
      </c>
      <c r="K44">
        <v>3160</v>
      </c>
      <c r="L44">
        <v>3503</v>
      </c>
    </row>
    <row r="45" spans="1:23">
      <c r="A45" s="1" t="s">
        <v>54</v>
      </c>
      <c r="B45">
        <v>38</v>
      </c>
      <c r="C45">
        <v>40</v>
      </c>
      <c r="D45">
        <v>41</v>
      </c>
      <c r="E45">
        <v>45</v>
      </c>
      <c r="F45">
        <v>55</v>
      </c>
      <c r="G45">
        <v>60</v>
      </c>
      <c r="H45">
        <v>72</v>
      </c>
      <c r="I45">
        <v>75</v>
      </c>
      <c r="J45">
        <v>84</v>
      </c>
      <c r="K45">
        <v>105</v>
      </c>
      <c r="L45">
        <v>122</v>
      </c>
    </row>
    <row r="46" spans="1:23">
      <c r="A46" s="1" t="s">
        <v>55</v>
      </c>
      <c r="B46">
        <v>248</v>
      </c>
      <c r="C46">
        <v>250</v>
      </c>
      <c r="D46">
        <v>264</v>
      </c>
      <c r="E46">
        <v>262</v>
      </c>
      <c r="F46">
        <v>272</v>
      </c>
      <c r="G46">
        <v>289</v>
      </c>
      <c r="H46">
        <v>320</v>
      </c>
      <c r="I46">
        <v>348</v>
      </c>
      <c r="J46">
        <v>376</v>
      </c>
      <c r="K46">
        <v>427</v>
      </c>
      <c r="L46">
        <v>479</v>
      </c>
    </row>
    <row r="47" spans="1:23">
      <c r="A47" s="1" t="s">
        <v>56</v>
      </c>
      <c r="B47">
        <v>221</v>
      </c>
      <c r="C47">
        <v>220</v>
      </c>
      <c r="D47">
        <v>217</v>
      </c>
      <c r="E47">
        <v>226</v>
      </c>
      <c r="F47">
        <v>210</v>
      </c>
      <c r="G47">
        <v>216</v>
      </c>
      <c r="H47">
        <v>219</v>
      </c>
      <c r="I47">
        <v>233</v>
      </c>
      <c r="J47">
        <v>252</v>
      </c>
      <c r="K47">
        <v>271</v>
      </c>
      <c r="L47">
        <v>297</v>
      </c>
    </row>
    <row r="48" spans="1:23">
      <c r="A48" s="1" t="s">
        <v>57</v>
      </c>
      <c r="B48">
        <v>179</v>
      </c>
      <c r="C48">
        <v>180</v>
      </c>
      <c r="D48">
        <v>182</v>
      </c>
      <c r="E48">
        <v>195</v>
      </c>
      <c r="F48">
        <v>182</v>
      </c>
      <c r="G48">
        <v>190</v>
      </c>
      <c r="H48">
        <v>192</v>
      </c>
      <c r="I48">
        <v>203</v>
      </c>
      <c r="J48">
        <v>212</v>
      </c>
      <c r="K48">
        <v>235</v>
      </c>
      <c r="L48">
        <v>266</v>
      </c>
    </row>
    <row r="49" spans="1:12">
      <c r="A49" s="1" t="s">
        <v>58</v>
      </c>
      <c r="B49">
        <v>42</v>
      </c>
      <c r="C49">
        <v>40</v>
      </c>
      <c r="D49">
        <v>35</v>
      </c>
      <c r="E49">
        <v>31</v>
      </c>
      <c r="F49">
        <v>28</v>
      </c>
      <c r="G49">
        <v>26</v>
      </c>
      <c r="H49">
        <v>27</v>
      </c>
      <c r="I49">
        <v>30</v>
      </c>
      <c r="J49">
        <v>40</v>
      </c>
      <c r="K49">
        <v>36</v>
      </c>
      <c r="L49">
        <v>31</v>
      </c>
    </row>
    <row r="50" spans="1:12">
      <c r="A50" s="1" t="s">
        <v>59</v>
      </c>
      <c r="B50">
        <v>1829</v>
      </c>
      <c r="C50">
        <v>1779</v>
      </c>
      <c r="D50">
        <v>1761</v>
      </c>
      <c r="E50">
        <v>1829</v>
      </c>
      <c r="F50">
        <v>1909</v>
      </c>
      <c r="G50">
        <v>1999</v>
      </c>
      <c r="H50">
        <v>2168</v>
      </c>
      <c r="I50">
        <v>2297</v>
      </c>
      <c r="J50">
        <v>2451</v>
      </c>
      <c r="K50">
        <v>2678</v>
      </c>
      <c r="L50">
        <v>2814</v>
      </c>
    </row>
    <row r="51" spans="1:12">
      <c r="A51" s="1" t="s">
        <v>60</v>
      </c>
      <c r="B51">
        <v>122</v>
      </c>
      <c r="C51">
        <v>119</v>
      </c>
      <c r="D51">
        <v>113</v>
      </c>
      <c r="E51">
        <v>112</v>
      </c>
      <c r="F51">
        <v>112</v>
      </c>
      <c r="G51">
        <v>115</v>
      </c>
      <c r="H51">
        <v>116</v>
      </c>
      <c r="I51">
        <v>121</v>
      </c>
      <c r="J51">
        <v>123</v>
      </c>
      <c r="K51">
        <v>132</v>
      </c>
      <c r="L51">
        <v>141</v>
      </c>
    </row>
    <row r="52" spans="1:12">
      <c r="A52" s="1" t="s">
        <v>61</v>
      </c>
      <c r="B52">
        <v>1707</v>
      </c>
      <c r="C52">
        <v>1660</v>
      </c>
      <c r="D52">
        <v>1648</v>
      </c>
      <c r="E52">
        <v>1717</v>
      </c>
      <c r="F52">
        <v>1797</v>
      </c>
      <c r="G52">
        <v>1884</v>
      </c>
      <c r="H52">
        <v>2052</v>
      </c>
      <c r="I52">
        <v>2176</v>
      </c>
      <c r="J52">
        <v>2328</v>
      </c>
      <c r="K52">
        <v>2546</v>
      </c>
      <c r="L52">
        <v>2673</v>
      </c>
    </row>
    <row r="53" spans="1:12">
      <c r="A53" s="1" t="s">
        <v>62</v>
      </c>
      <c r="B53">
        <v>502</v>
      </c>
      <c r="C53">
        <v>508</v>
      </c>
      <c r="D53">
        <v>494</v>
      </c>
      <c r="E53">
        <v>513</v>
      </c>
      <c r="F53">
        <v>502</v>
      </c>
      <c r="G53">
        <v>528</v>
      </c>
      <c r="H53">
        <v>558</v>
      </c>
      <c r="I53">
        <v>565</v>
      </c>
      <c r="J53">
        <v>580</v>
      </c>
      <c r="K53">
        <v>639</v>
      </c>
      <c r="L53">
        <v>648</v>
      </c>
    </row>
    <row r="54" spans="1:12">
      <c r="A54" s="1" t="s">
        <v>63</v>
      </c>
      <c r="B54">
        <v>61</v>
      </c>
      <c r="C54">
        <v>61</v>
      </c>
      <c r="D54">
        <v>55</v>
      </c>
      <c r="E54">
        <v>59</v>
      </c>
      <c r="F54">
        <v>63</v>
      </c>
      <c r="G54">
        <v>68</v>
      </c>
      <c r="H54">
        <v>69</v>
      </c>
      <c r="I54">
        <v>71</v>
      </c>
      <c r="J54">
        <v>79</v>
      </c>
      <c r="K54">
        <v>85</v>
      </c>
      <c r="L54">
        <v>87</v>
      </c>
    </row>
    <row r="55" spans="1:12">
      <c r="A55" s="1" t="s">
        <v>64</v>
      </c>
      <c r="B55">
        <v>441</v>
      </c>
      <c r="C55">
        <v>447</v>
      </c>
      <c r="D55">
        <v>439</v>
      </c>
      <c r="E55">
        <v>454</v>
      </c>
      <c r="F55">
        <v>439</v>
      </c>
      <c r="G55">
        <v>460</v>
      </c>
      <c r="H55">
        <v>489</v>
      </c>
      <c r="I55">
        <v>494</v>
      </c>
      <c r="J55">
        <v>501</v>
      </c>
      <c r="K55">
        <v>554</v>
      </c>
      <c r="L55">
        <v>561</v>
      </c>
    </row>
    <row r="56" spans="1:12">
      <c r="A56" s="1" t="s">
        <v>65</v>
      </c>
      <c r="B56">
        <v>3055</v>
      </c>
      <c r="C56">
        <v>3001</v>
      </c>
      <c r="D56">
        <v>3002</v>
      </c>
      <c r="E56">
        <v>3103</v>
      </c>
      <c r="F56">
        <v>3159</v>
      </c>
      <c r="G56">
        <v>3242</v>
      </c>
      <c r="H56">
        <v>3415</v>
      </c>
      <c r="I56">
        <v>3539</v>
      </c>
      <c r="J56">
        <v>3707</v>
      </c>
      <c r="K56">
        <v>3954</v>
      </c>
      <c r="L56">
        <v>3978</v>
      </c>
    </row>
    <row r="57" spans="1:12">
      <c r="A57" s="1" t="s">
        <v>66</v>
      </c>
      <c r="B57">
        <v>2757</v>
      </c>
      <c r="C57">
        <v>2708</v>
      </c>
      <c r="D57">
        <v>2708</v>
      </c>
      <c r="E57">
        <v>2804</v>
      </c>
      <c r="F57">
        <v>2860</v>
      </c>
      <c r="G57">
        <v>2940</v>
      </c>
      <c r="H57">
        <v>3106</v>
      </c>
      <c r="I57">
        <v>3221</v>
      </c>
      <c r="J57">
        <v>3351</v>
      </c>
      <c r="K57">
        <v>3554</v>
      </c>
      <c r="L57">
        <v>3605</v>
      </c>
    </row>
    <row r="58" spans="1:12">
      <c r="A58" s="1" t="s">
        <v>67</v>
      </c>
      <c r="B58">
        <v>298</v>
      </c>
      <c r="C58">
        <v>293</v>
      </c>
      <c r="D58">
        <v>294</v>
      </c>
      <c r="E58">
        <v>299</v>
      </c>
      <c r="F58">
        <v>299</v>
      </c>
      <c r="G58">
        <v>302</v>
      </c>
      <c r="H58">
        <v>309</v>
      </c>
      <c r="I58">
        <v>318</v>
      </c>
      <c r="J58">
        <v>356</v>
      </c>
      <c r="K58">
        <v>400</v>
      </c>
      <c r="L58">
        <v>373</v>
      </c>
    </row>
    <row r="59" spans="1:12">
      <c r="A59" s="1" t="s">
        <v>68</v>
      </c>
      <c r="B59">
        <v>2</v>
      </c>
      <c r="C59">
        <v>2</v>
      </c>
      <c r="D59">
        <v>2</v>
      </c>
      <c r="E59">
        <v>1</v>
      </c>
      <c r="F59">
        <v>2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 t="s">
        <v>69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1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960</v>
      </c>
      <c r="C62">
        <v>924</v>
      </c>
      <c r="D62">
        <v>900</v>
      </c>
      <c r="E62">
        <v>903</v>
      </c>
      <c r="F62">
        <v>906</v>
      </c>
      <c r="G62">
        <v>916</v>
      </c>
      <c r="H62">
        <v>951</v>
      </c>
      <c r="I62">
        <v>978</v>
      </c>
      <c r="J62">
        <v>999</v>
      </c>
      <c r="K62">
        <v>1051</v>
      </c>
      <c r="L62">
        <v>1094</v>
      </c>
    </row>
    <row r="63" spans="1:12">
      <c r="A63" s="1" t="s">
        <v>72</v>
      </c>
      <c r="B63">
        <v>289</v>
      </c>
      <c r="C63">
        <v>271</v>
      </c>
      <c r="D63">
        <v>274</v>
      </c>
      <c r="E63">
        <v>271</v>
      </c>
      <c r="F63">
        <v>264</v>
      </c>
      <c r="G63">
        <v>254</v>
      </c>
      <c r="H63">
        <v>264</v>
      </c>
      <c r="I63">
        <v>273</v>
      </c>
      <c r="J63">
        <v>287</v>
      </c>
      <c r="K63">
        <v>292</v>
      </c>
      <c r="L63">
        <v>294</v>
      </c>
    </row>
    <row r="64" spans="1:12">
      <c r="A64" s="1" t="s">
        <v>73</v>
      </c>
      <c r="B64">
        <v>17</v>
      </c>
      <c r="C64">
        <v>19</v>
      </c>
      <c r="D64">
        <v>17</v>
      </c>
      <c r="E64">
        <v>16</v>
      </c>
      <c r="F64">
        <v>18</v>
      </c>
      <c r="G64">
        <v>20</v>
      </c>
      <c r="H64">
        <v>23</v>
      </c>
      <c r="I64">
        <v>21</v>
      </c>
      <c r="J64">
        <v>22</v>
      </c>
      <c r="K64">
        <v>23</v>
      </c>
      <c r="L64">
        <v>26</v>
      </c>
    </row>
    <row r="65" spans="1:12">
      <c r="A65" s="1" t="s">
        <v>74</v>
      </c>
      <c r="B65">
        <v>98</v>
      </c>
      <c r="C65">
        <v>96</v>
      </c>
      <c r="D65">
        <v>96</v>
      </c>
      <c r="E65">
        <v>96</v>
      </c>
      <c r="F65">
        <v>105</v>
      </c>
      <c r="G65">
        <v>109</v>
      </c>
      <c r="H65">
        <v>112</v>
      </c>
      <c r="I65">
        <v>124</v>
      </c>
      <c r="J65">
        <v>127</v>
      </c>
      <c r="K65">
        <v>133</v>
      </c>
      <c r="L65">
        <v>143</v>
      </c>
    </row>
    <row r="66" spans="1:12">
      <c r="A66" s="1" t="s">
        <v>75</v>
      </c>
      <c r="B66">
        <v>324</v>
      </c>
      <c r="C66">
        <v>305</v>
      </c>
      <c r="D66">
        <v>294</v>
      </c>
      <c r="E66">
        <v>303</v>
      </c>
      <c r="F66">
        <v>305</v>
      </c>
      <c r="G66">
        <v>306</v>
      </c>
      <c r="H66">
        <v>316</v>
      </c>
      <c r="I66">
        <v>318</v>
      </c>
      <c r="J66">
        <v>324</v>
      </c>
      <c r="K66">
        <v>341</v>
      </c>
      <c r="L66">
        <v>355</v>
      </c>
    </row>
    <row r="67" spans="1:12">
      <c r="A67" s="1" t="s">
        <v>76</v>
      </c>
      <c r="B67">
        <v>223</v>
      </c>
      <c r="C67">
        <v>224</v>
      </c>
      <c r="D67">
        <v>209</v>
      </c>
      <c r="E67">
        <v>206</v>
      </c>
      <c r="F67">
        <v>201</v>
      </c>
      <c r="G67">
        <v>211</v>
      </c>
      <c r="H67">
        <v>218</v>
      </c>
      <c r="I67">
        <v>223</v>
      </c>
      <c r="J67">
        <v>216</v>
      </c>
      <c r="K67">
        <v>239</v>
      </c>
      <c r="L67">
        <v>251</v>
      </c>
    </row>
    <row r="68" spans="1:12">
      <c r="A68" s="1" t="s">
        <v>77</v>
      </c>
      <c r="B68">
        <v>9</v>
      </c>
      <c r="C68">
        <v>9</v>
      </c>
      <c r="D68">
        <v>10</v>
      </c>
      <c r="E68">
        <v>11</v>
      </c>
      <c r="F68">
        <v>13</v>
      </c>
      <c r="G68">
        <v>16</v>
      </c>
      <c r="H68">
        <v>18</v>
      </c>
      <c r="I68">
        <v>19</v>
      </c>
      <c r="J68">
        <v>23</v>
      </c>
      <c r="K68">
        <v>23</v>
      </c>
      <c r="L68">
        <v>25</v>
      </c>
    </row>
    <row r="69" spans="1:12">
      <c r="A69" s="1" t="s">
        <v>78</v>
      </c>
      <c r="B69">
        <v>147</v>
      </c>
      <c r="C69">
        <v>137</v>
      </c>
      <c r="D69">
        <v>136</v>
      </c>
      <c r="E69">
        <v>140</v>
      </c>
      <c r="F69">
        <v>150</v>
      </c>
      <c r="G69">
        <v>153</v>
      </c>
      <c r="H69">
        <v>153</v>
      </c>
      <c r="I69">
        <v>161</v>
      </c>
      <c r="J69">
        <v>170</v>
      </c>
      <c r="K69">
        <v>174</v>
      </c>
      <c r="L69">
        <v>178</v>
      </c>
    </row>
    <row r="70" spans="1:12">
      <c r="A70" s="1" t="s">
        <v>79</v>
      </c>
      <c r="B70">
        <v>49</v>
      </c>
      <c r="C70">
        <v>48</v>
      </c>
      <c r="D70">
        <v>43</v>
      </c>
      <c r="E70">
        <v>46</v>
      </c>
      <c r="F70">
        <v>49</v>
      </c>
      <c r="G70">
        <v>47</v>
      </c>
      <c r="H70">
        <v>45</v>
      </c>
      <c r="I70">
        <v>48</v>
      </c>
      <c r="J70">
        <v>51</v>
      </c>
      <c r="K70">
        <v>48</v>
      </c>
      <c r="L70">
        <v>47</v>
      </c>
    </row>
    <row r="71" spans="1:12">
      <c r="A71" s="1" t="s">
        <v>80</v>
      </c>
      <c r="B71">
        <v>98</v>
      </c>
      <c r="C71">
        <v>89</v>
      </c>
      <c r="D71">
        <v>93</v>
      </c>
      <c r="E71">
        <v>94</v>
      </c>
      <c r="F71">
        <v>101</v>
      </c>
      <c r="G71">
        <v>106</v>
      </c>
      <c r="H71">
        <v>108</v>
      </c>
      <c r="I71">
        <v>113</v>
      </c>
      <c r="J71">
        <v>119</v>
      </c>
      <c r="K71">
        <v>126</v>
      </c>
      <c r="L71">
        <v>131</v>
      </c>
    </row>
    <row r="72" spans="1:12">
      <c r="A72" s="1" t="s">
        <v>81</v>
      </c>
      <c r="B72">
        <v>1187</v>
      </c>
      <c r="C72">
        <v>1219</v>
      </c>
      <c r="D72">
        <v>1212</v>
      </c>
      <c r="E72">
        <v>1238</v>
      </c>
      <c r="F72">
        <v>1282</v>
      </c>
      <c r="G72">
        <v>1321</v>
      </c>
      <c r="H72">
        <v>1366</v>
      </c>
      <c r="I72">
        <v>1398</v>
      </c>
      <c r="J72">
        <v>1432</v>
      </c>
      <c r="K72">
        <v>1532</v>
      </c>
      <c r="L72">
        <v>1573</v>
      </c>
    </row>
    <row r="73" spans="1:12">
      <c r="A73" s="1" t="s">
        <v>82</v>
      </c>
      <c r="B73">
        <v>136</v>
      </c>
      <c r="C73">
        <v>130</v>
      </c>
      <c r="D73">
        <v>127</v>
      </c>
      <c r="E73">
        <v>124</v>
      </c>
      <c r="F73">
        <v>120</v>
      </c>
      <c r="G73">
        <v>130</v>
      </c>
      <c r="H73">
        <v>130</v>
      </c>
      <c r="I73">
        <v>131</v>
      </c>
      <c r="J73">
        <v>146</v>
      </c>
      <c r="K73">
        <v>162</v>
      </c>
      <c r="L73">
        <v>166</v>
      </c>
    </row>
    <row r="74" spans="1:12">
      <c r="A74" s="1" t="s">
        <v>83</v>
      </c>
      <c r="B74">
        <v>1051</v>
      </c>
      <c r="C74">
        <v>1089</v>
      </c>
      <c r="D74">
        <v>1085</v>
      </c>
      <c r="E74">
        <v>1114</v>
      </c>
      <c r="F74">
        <v>1162</v>
      </c>
      <c r="G74">
        <v>1191</v>
      </c>
      <c r="H74">
        <v>1236</v>
      </c>
      <c r="I74">
        <v>1267</v>
      </c>
      <c r="J74">
        <v>1286</v>
      </c>
      <c r="K74">
        <v>1370</v>
      </c>
      <c r="L74">
        <v>1407</v>
      </c>
    </row>
    <row r="75" spans="1:12">
      <c r="A75" s="1" t="s">
        <v>84</v>
      </c>
      <c r="B75">
        <v>1042</v>
      </c>
      <c r="C75">
        <v>1022</v>
      </c>
      <c r="D75">
        <v>1013</v>
      </c>
      <c r="E75">
        <v>1062</v>
      </c>
      <c r="F75">
        <v>1119</v>
      </c>
      <c r="G75">
        <v>1190</v>
      </c>
      <c r="H75">
        <v>1277</v>
      </c>
      <c r="I75">
        <v>1365</v>
      </c>
      <c r="J75">
        <v>1406</v>
      </c>
      <c r="K75">
        <v>1457</v>
      </c>
      <c r="L75">
        <v>1486</v>
      </c>
    </row>
    <row r="76" spans="1:12">
      <c r="A76" s="1" t="s">
        <v>85</v>
      </c>
      <c r="B76">
        <v>212</v>
      </c>
      <c r="C76">
        <v>203</v>
      </c>
      <c r="D76">
        <v>200</v>
      </c>
      <c r="E76">
        <v>218</v>
      </c>
      <c r="F76">
        <v>213</v>
      </c>
      <c r="G76">
        <v>231</v>
      </c>
      <c r="H76">
        <v>252</v>
      </c>
      <c r="I76">
        <v>280</v>
      </c>
      <c r="J76">
        <v>282</v>
      </c>
      <c r="K76">
        <v>297</v>
      </c>
      <c r="L76">
        <v>306</v>
      </c>
    </row>
    <row r="77" spans="1:12">
      <c r="A77" s="1" t="s">
        <v>86</v>
      </c>
      <c r="B77">
        <v>13</v>
      </c>
      <c r="C77">
        <v>12</v>
      </c>
      <c r="D77">
        <v>12</v>
      </c>
      <c r="E77">
        <v>19</v>
      </c>
      <c r="F77">
        <v>20</v>
      </c>
      <c r="G77">
        <v>20</v>
      </c>
      <c r="H77">
        <v>19</v>
      </c>
      <c r="I77">
        <v>23</v>
      </c>
      <c r="J77">
        <v>20</v>
      </c>
      <c r="K77">
        <v>18</v>
      </c>
      <c r="L77">
        <v>18</v>
      </c>
    </row>
    <row r="78" spans="1:12">
      <c r="A78" s="1" t="s">
        <v>87</v>
      </c>
      <c r="B78">
        <v>55</v>
      </c>
      <c r="C78">
        <v>57</v>
      </c>
      <c r="D78">
        <v>58</v>
      </c>
      <c r="E78">
        <v>58</v>
      </c>
      <c r="F78">
        <v>66</v>
      </c>
      <c r="G78">
        <v>72</v>
      </c>
      <c r="H78">
        <v>75</v>
      </c>
      <c r="I78">
        <v>78</v>
      </c>
      <c r="J78">
        <v>81</v>
      </c>
      <c r="K78">
        <v>85</v>
      </c>
      <c r="L78">
        <v>90</v>
      </c>
    </row>
    <row r="79" spans="1:12">
      <c r="A79" s="1" t="s">
        <v>88</v>
      </c>
      <c r="B79">
        <v>129</v>
      </c>
      <c r="C79">
        <v>126</v>
      </c>
      <c r="D79">
        <v>122</v>
      </c>
      <c r="E79">
        <v>127</v>
      </c>
      <c r="F79">
        <v>137</v>
      </c>
      <c r="G79">
        <v>134</v>
      </c>
      <c r="H79">
        <v>139</v>
      </c>
      <c r="I79">
        <v>150</v>
      </c>
      <c r="J79">
        <v>159</v>
      </c>
      <c r="K79">
        <v>175</v>
      </c>
      <c r="L79">
        <v>189</v>
      </c>
    </row>
    <row r="80" spans="1:12">
      <c r="A80" s="1" t="s">
        <v>89</v>
      </c>
      <c r="B80">
        <v>26</v>
      </c>
      <c r="C80">
        <v>22</v>
      </c>
      <c r="D80">
        <v>21</v>
      </c>
      <c r="E80">
        <v>23</v>
      </c>
      <c r="F80">
        <v>26</v>
      </c>
      <c r="G80">
        <v>27</v>
      </c>
      <c r="H80">
        <v>29</v>
      </c>
      <c r="I80">
        <v>33</v>
      </c>
      <c r="J80">
        <v>31</v>
      </c>
      <c r="K80">
        <v>25</v>
      </c>
      <c r="L80">
        <v>29</v>
      </c>
    </row>
    <row r="81" spans="1:12">
      <c r="A81" s="1" t="s">
        <v>90</v>
      </c>
      <c r="B81">
        <v>201</v>
      </c>
      <c r="C81">
        <v>195</v>
      </c>
      <c r="D81">
        <v>192</v>
      </c>
      <c r="E81">
        <v>204</v>
      </c>
      <c r="F81">
        <v>222</v>
      </c>
      <c r="G81">
        <v>245</v>
      </c>
      <c r="H81">
        <v>274</v>
      </c>
      <c r="I81">
        <v>285</v>
      </c>
      <c r="J81">
        <v>292</v>
      </c>
      <c r="K81">
        <v>313</v>
      </c>
      <c r="L81">
        <v>313</v>
      </c>
    </row>
    <row r="82" spans="1:12">
      <c r="A82" s="1" t="s">
        <v>91</v>
      </c>
      <c r="B82">
        <v>356</v>
      </c>
      <c r="C82">
        <v>356</v>
      </c>
      <c r="D82">
        <v>352</v>
      </c>
      <c r="E82">
        <v>351</v>
      </c>
      <c r="F82">
        <v>372</v>
      </c>
      <c r="G82">
        <v>394</v>
      </c>
      <c r="H82">
        <v>415</v>
      </c>
      <c r="I82">
        <v>436</v>
      </c>
      <c r="J82">
        <v>458</v>
      </c>
      <c r="K82">
        <v>462</v>
      </c>
      <c r="L82">
        <v>460</v>
      </c>
    </row>
    <row r="83" spans="1:12">
      <c r="A83" s="1" t="s">
        <v>92</v>
      </c>
      <c r="B83">
        <v>50</v>
      </c>
      <c r="C83">
        <v>51</v>
      </c>
      <c r="D83">
        <v>56</v>
      </c>
      <c r="E83">
        <v>62</v>
      </c>
      <c r="F83">
        <v>63</v>
      </c>
      <c r="G83">
        <v>67</v>
      </c>
      <c r="H83">
        <v>74</v>
      </c>
      <c r="I83">
        <v>80</v>
      </c>
      <c r="J83">
        <v>83</v>
      </c>
      <c r="K83">
        <v>82</v>
      </c>
      <c r="L83">
        <v>81</v>
      </c>
    </row>
    <row r="84" spans="1:12">
      <c r="A84" s="1" t="s">
        <v>93</v>
      </c>
      <c r="B84">
        <v>298</v>
      </c>
      <c r="C84">
        <v>262</v>
      </c>
      <c r="D84">
        <v>242</v>
      </c>
      <c r="E84">
        <v>253</v>
      </c>
      <c r="F84">
        <v>268</v>
      </c>
      <c r="G84">
        <v>278</v>
      </c>
      <c r="H84">
        <v>293</v>
      </c>
      <c r="I84">
        <v>305</v>
      </c>
      <c r="J84">
        <v>321</v>
      </c>
      <c r="K84">
        <v>325</v>
      </c>
      <c r="L84">
        <v>338</v>
      </c>
    </row>
    <row r="85" spans="1:12">
      <c r="A85" s="1" t="s">
        <v>94</v>
      </c>
      <c r="B85">
        <v>52</v>
      </c>
      <c r="C85">
        <v>30</v>
      </c>
      <c r="D85">
        <v>26</v>
      </c>
      <c r="E85">
        <v>28</v>
      </c>
      <c r="F85">
        <v>32</v>
      </c>
      <c r="G85">
        <v>34</v>
      </c>
      <c r="H85">
        <v>34</v>
      </c>
      <c r="I85">
        <v>31</v>
      </c>
      <c r="J85">
        <v>37</v>
      </c>
      <c r="K85">
        <v>45</v>
      </c>
      <c r="L85">
        <v>48</v>
      </c>
    </row>
    <row r="86" spans="1:12">
      <c r="A86" s="1" t="s">
        <v>95</v>
      </c>
      <c r="B86">
        <v>31</v>
      </c>
      <c r="C86">
        <v>28</v>
      </c>
      <c r="D86">
        <v>26</v>
      </c>
      <c r="E86">
        <v>23</v>
      </c>
      <c r="F86">
        <v>24</v>
      </c>
      <c r="G86">
        <v>25</v>
      </c>
      <c r="H86">
        <v>29</v>
      </c>
      <c r="I86">
        <v>29</v>
      </c>
      <c r="J86">
        <v>33</v>
      </c>
      <c r="K86">
        <v>31</v>
      </c>
      <c r="L86">
        <v>31</v>
      </c>
    </row>
    <row r="87" spans="1:12">
      <c r="A87" s="1" t="s">
        <v>96</v>
      </c>
      <c r="B87">
        <v>63</v>
      </c>
      <c r="C87">
        <v>56</v>
      </c>
      <c r="D87">
        <v>39</v>
      </c>
      <c r="E87">
        <v>42</v>
      </c>
      <c r="F87">
        <v>43</v>
      </c>
      <c r="G87">
        <v>43</v>
      </c>
      <c r="H87">
        <v>44</v>
      </c>
      <c r="I87">
        <v>48</v>
      </c>
      <c r="J87">
        <v>58</v>
      </c>
      <c r="K87">
        <v>52</v>
      </c>
      <c r="L87">
        <v>51</v>
      </c>
    </row>
    <row r="88" spans="1:12">
      <c r="A88" s="1" t="s">
        <v>97</v>
      </c>
      <c r="B88">
        <v>52</v>
      </c>
      <c r="C88">
        <v>51</v>
      </c>
      <c r="D88">
        <v>51</v>
      </c>
      <c r="E88">
        <v>57</v>
      </c>
      <c r="F88">
        <v>61</v>
      </c>
      <c r="G88">
        <v>64</v>
      </c>
      <c r="H88">
        <v>69</v>
      </c>
      <c r="I88">
        <v>79</v>
      </c>
      <c r="J88">
        <v>71</v>
      </c>
      <c r="K88">
        <v>66</v>
      </c>
      <c r="L88">
        <v>67</v>
      </c>
    </row>
    <row r="89" spans="1:12">
      <c r="A89" s="1" t="s">
        <v>98</v>
      </c>
      <c r="B89">
        <v>100</v>
      </c>
      <c r="C89">
        <v>97</v>
      </c>
      <c r="D89">
        <v>100</v>
      </c>
      <c r="E89">
        <v>103</v>
      </c>
      <c r="F89">
        <v>108</v>
      </c>
      <c r="G89">
        <v>112</v>
      </c>
      <c r="H89">
        <v>117</v>
      </c>
      <c r="I89">
        <v>118</v>
      </c>
      <c r="J89">
        <v>122</v>
      </c>
      <c r="K89">
        <v>131</v>
      </c>
      <c r="L89">
        <v>141</v>
      </c>
    </row>
    <row r="90" spans="1:12">
      <c r="A90" s="1" t="s">
        <v>99</v>
      </c>
      <c r="B90">
        <v>6775</v>
      </c>
      <c r="C90">
        <v>6797</v>
      </c>
      <c r="D90">
        <v>6903</v>
      </c>
      <c r="E90">
        <v>7153</v>
      </c>
      <c r="F90">
        <v>7380</v>
      </c>
      <c r="G90">
        <v>7642</v>
      </c>
      <c r="H90">
        <v>8262</v>
      </c>
      <c r="I90">
        <v>8594</v>
      </c>
      <c r="J90">
        <v>9090</v>
      </c>
      <c r="K90">
        <v>9641</v>
      </c>
      <c r="L90">
        <v>9893</v>
      </c>
    </row>
    <row r="91" spans="1:12">
      <c r="A91" s="1" t="s">
        <v>100</v>
      </c>
      <c r="B91">
        <v>2744</v>
      </c>
      <c r="C91">
        <v>2665</v>
      </c>
      <c r="D91">
        <v>2666</v>
      </c>
      <c r="E91">
        <v>2730</v>
      </c>
      <c r="F91">
        <v>2789</v>
      </c>
      <c r="G91">
        <v>2936</v>
      </c>
      <c r="H91">
        <v>3225</v>
      </c>
      <c r="I91">
        <v>3368</v>
      </c>
      <c r="J91">
        <v>3626</v>
      </c>
      <c r="K91">
        <v>3820</v>
      </c>
      <c r="L91">
        <v>3848</v>
      </c>
    </row>
    <row r="92" spans="1:12">
      <c r="A92" s="1" t="s">
        <v>101</v>
      </c>
      <c r="B92">
        <v>182</v>
      </c>
      <c r="C92">
        <v>192</v>
      </c>
      <c r="D92">
        <v>187</v>
      </c>
      <c r="E92">
        <v>237</v>
      </c>
      <c r="F92">
        <v>246</v>
      </c>
      <c r="G92">
        <v>266</v>
      </c>
      <c r="H92">
        <v>295</v>
      </c>
      <c r="I92">
        <v>316</v>
      </c>
      <c r="J92">
        <v>294</v>
      </c>
      <c r="K92">
        <v>265</v>
      </c>
      <c r="L92">
        <v>234</v>
      </c>
    </row>
    <row r="93" spans="1:12">
      <c r="A93" s="1" t="s">
        <v>102</v>
      </c>
      <c r="B93">
        <v>10</v>
      </c>
      <c r="C93">
        <v>13</v>
      </c>
      <c r="D93">
        <v>12</v>
      </c>
      <c r="E93">
        <v>12</v>
      </c>
      <c r="F93">
        <v>11</v>
      </c>
      <c r="G93">
        <v>11</v>
      </c>
      <c r="H93">
        <v>11</v>
      </c>
      <c r="I93">
        <v>12</v>
      </c>
      <c r="J93">
        <v>13</v>
      </c>
      <c r="K93">
        <v>13</v>
      </c>
      <c r="L93">
        <v>14</v>
      </c>
    </row>
    <row r="94" spans="1:12">
      <c r="A94" s="1" t="s">
        <v>103</v>
      </c>
      <c r="B94">
        <v>4</v>
      </c>
      <c r="C94">
        <v>3</v>
      </c>
      <c r="D94">
        <v>3</v>
      </c>
      <c r="E94">
        <v>3</v>
      </c>
      <c r="F94">
        <v>4</v>
      </c>
      <c r="G94">
        <v>5</v>
      </c>
      <c r="H94">
        <v>5</v>
      </c>
      <c r="I94">
        <v>4</v>
      </c>
      <c r="J94">
        <v>3</v>
      </c>
      <c r="K94">
        <v>7</v>
      </c>
      <c r="L94">
        <v>8</v>
      </c>
    </row>
    <row r="95" spans="1:12">
      <c r="A95" s="1" t="s">
        <v>104</v>
      </c>
      <c r="B95">
        <v>388</v>
      </c>
      <c r="C95">
        <v>394</v>
      </c>
      <c r="D95">
        <v>403</v>
      </c>
      <c r="E95">
        <v>420</v>
      </c>
      <c r="F95">
        <v>438</v>
      </c>
      <c r="G95">
        <v>438</v>
      </c>
      <c r="H95">
        <v>443</v>
      </c>
      <c r="I95">
        <v>461</v>
      </c>
      <c r="J95">
        <v>490</v>
      </c>
      <c r="K95">
        <v>469</v>
      </c>
      <c r="L95">
        <v>474</v>
      </c>
    </row>
    <row r="96" spans="1:12">
      <c r="A96" s="1" t="s">
        <v>105</v>
      </c>
      <c r="B96">
        <v>1785</v>
      </c>
      <c r="C96">
        <v>1852</v>
      </c>
      <c r="D96">
        <v>1922</v>
      </c>
      <c r="E96">
        <v>1948</v>
      </c>
      <c r="F96">
        <v>2002</v>
      </c>
      <c r="G96">
        <v>2013</v>
      </c>
      <c r="H96">
        <v>2114</v>
      </c>
      <c r="I96">
        <v>2180</v>
      </c>
      <c r="J96">
        <v>2294</v>
      </c>
      <c r="K96">
        <v>2560</v>
      </c>
      <c r="L96">
        <v>2698</v>
      </c>
    </row>
    <row r="97" spans="1:25">
      <c r="A97" s="1" t="s">
        <v>106</v>
      </c>
      <c r="B97">
        <v>764</v>
      </c>
      <c r="C97">
        <v>782</v>
      </c>
      <c r="D97">
        <v>821</v>
      </c>
      <c r="E97">
        <v>896</v>
      </c>
      <c r="F97">
        <v>952</v>
      </c>
      <c r="G97">
        <v>1001</v>
      </c>
      <c r="H97">
        <v>1125</v>
      </c>
      <c r="I97">
        <v>1186</v>
      </c>
      <c r="J97">
        <v>1266</v>
      </c>
      <c r="K97">
        <v>1151</v>
      </c>
      <c r="L97">
        <v>1210</v>
      </c>
    </row>
    <row r="98" spans="1:25">
      <c r="A98" s="1" t="s">
        <v>107</v>
      </c>
      <c r="B98">
        <v>898</v>
      </c>
      <c r="C98">
        <v>896</v>
      </c>
      <c r="D98">
        <v>889</v>
      </c>
      <c r="E98">
        <v>907</v>
      </c>
      <c r="F98">
        <v>938</v>
      </c>
      <c r="G98">
        <v>972</v>
      </c>
      <c r="H98">
        <v>1044</v>
      </c>
      <c r="I98">
        <v>1067</v>
      </c>
      <c r="J98">
        <v>1104</v>
      </c>
      <c r="K98">
        <v>1356</v>
      </c>
      <c r="L98">
        <v>1407</v>
      </c>
    </row>
    <row r="99" spans="1:25">
      <c r="A99" s="1" t="s">
        <v>108</v>
      </c>
      <c r="B99">
        <v>772</v>
      </c>
      <c r="C99">
        <v>763</v>
      </c>
      <c r="D99">
        <v>796</v>
      </c>
      <c r="E99">
        <v>817</v>
      </c>
      <c r="F99">
        <v>838</v>
      </c>
      <c r="G99">
        <v>872</v>
      </c>
      <c r="H99">
        <v>898</v>
      </c>
      <c r="I99">
        <v>939</v>
      </c>
      <c r="J99">
        <v>981</v>
      </c>
      <c r="K99">
        <v>986</v>
      </c>
      <c r="L99">
        <v>1031</v>
      </c>
    </row>
    <row r="100" spans="1:25">
      <c r="A100" s="1" t="s">
        <v>109</v>
      </c>
      <c r="B100">
        <v>216</v>
      </c>
      <c r="C100">
        <v>204</v>
      </c>
      <c r="D100">
        <v>194</v>
      </c>
      <c r="E100">
        <v>185</v>
      </c>
      <c r="F100">
        <v>189</v>
      </c>
      <c r="G100">
        <v>202</v>
      </c>
      <c r="H100">
        <v>201</v>
      </c>
      <c r="I100">
        <v>225</v>
      </c>
      <c r="J100">
        <v>219</v>
      </c>
      <c r="K100">
        <v>228</v>
      </c>
      <c r="L100">
        <v>246</v>
      </c>
    </row>
    <row r="101" spans="1:25">
      <c r="A101" s="1" t="s">
        <v>110</v>
      </c>
      <c r="B101">
        <v>166</v>
      </c>
      <c r="C101">
        <v>170</v>
      </c>
      <c r="D101">
        <v>188</v>
      </c>
      <c r="E101">
        <v>203</v>
      </c>
      <c r="F101">
        <v>198</v>
      </c>
      <c r="G101">
        <v>200</v>
      </c>
      <c r="H101">
        <v>205</v>
      </c>
      <c r="I101">
        <v>205</v>
      </c>
      <c r="J101">
        <v>215</v>
      </c>
      <c r="K101">
        <v>209</v>
      </c>
      <c r="L101">
        <v>220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36</v>
      </c>
      <c r="C102">
        <v>38</v>
      </c>
      <c r="D102">
        <v>39</v>
      </c>
      <c r="E102">
        <v>39</v>
      </c>
      <c r="F102">
        <v>42</v>
      </c>
      <c r="G102">
        <v>46</v>
      </c>
      <c r="H102">
        <v>52</v>
      </c>
      <c r="I102">
        <v>51</v>
      </c>
      <c r="J102">
        <v>52</v>
      </c>
      <c r="K102">
        <v>56</v>
      </c>
      <c r="L102">
        <v>59</v>
      </c>
      <c r="M102" t="s">
        <v>6</v>
      </c>
      <c r="N102">
        <f t="shared" ref="N102:N110" si="30">N19</f>
        <v>96926</v>
      </c>
      <c r="O102">
        <f t="shared" ref="O102:O110" si="31">O19</f>
        <v>95160</v>
      </c>
      <c r="P102">
        <f t="shared" ref="P102:P110" si="32">P19</f>
        <v>87598</v>
      </c>
      <c r="Q102">
        <f t="shared" ref="Q102:Q110" si="33">Q19</f>
        <v>83282</v>
      </c>
      <c r="R102">
        <f t="shared" ref="R102:R110" si="34">R19</f>
        <v>80480</v>
      </c>
      <c r="S102">
        <f t="shared" ref="S102:S110" si="35">S19</f>
        <v>76266</v>
      </c>
      <c r="T102">
        <f t="shared" ref="T102:T110" si="36">T19</f>
        <v>74328</v>
      </c>
      <c r="U102">
        <f t="shared" ref="U102:U110" si="37">U19</f>
        <v>72766</v>
      </c>
      <c r="V102">
        <f t="shared" ref="V102:V110" si="38">V19</f>
        <v>71396</v>
      </c>
      <c r="W102">
        <f t="shared" ref="W102:W110" si="39">W19</f>
        <v>72748</v>
      </c>
    </row>
    <row r="103" spans="1:25">
      <c r="A103" s="1" t="s">
        <v>112</v>
      </c>
      <c r="B103">
        <v>34</v>
      </c>
      <c r="C103">
        <v>22</v>
      </c>
      <c r="D103">
        <v>25</v>
      </c>
      <c r="E103">
        <v>24</v>
      </c>
      <c r="F103">
        <v>22</v>
      </c>
      <c r="G103">
        <v>23</v>
      </c>
      <c r="H103">
        <v>32</v>
      </c>
      <c r="I103">
        <v>32</v>
      </c>
      <c r="J103">
        <v>39</v>
      </c>
      <c r="K103">
        <v>37</v>
      </c>
      <c r="L103">
        <v>39</v>
      </c>
      <c r="M103" t="s">
        <v>8</v>
      </c>
      <c r="N103">
        <f t="shared" si="30"/>
        <v>233730</v>
      </c>
      <c r="O103">
        <f t="shared" si="31"/>
        <v>210560</v>
      </c>
      <c r="P103">
        <f t="shared" si="32"/>
        <v>191760</v>
      </c>
      <c r="Q103">
        <f t="shared" si="33"/>
        <v>179950</v>
      </c>
      <c r="R103">
        <f t="shared" si="34"/>
        <v>170094</v>
      </c>
      <c r="S103">
        <f t="shared" si="35"/>
        <v>154322</v>
      </c>
      <c r="T103">
        <f t="shared" si="36"/>
        <v>147832</v>
      </c>
      <c r="U103">
        <f t="shared" si="37"/>
        <v>145714</v>
      </c>
      <c r="V103">
        <f t="shared" si="38"/>
        <v>146660</v>
      </c>
      <c r="W103">
        <f t="shared" si="39"/>
        <v>145524</v>
      </c>
    </row>
    <row r="104" spans="1:25">
      <c r="A104" s="1" t="s">
        <v>113</v>
      </c>
      <c r="B104">
        <v>245</v>
      </c>
      <c r="C104">
        <v>259</v>
      </c>
      <c r="D104">
        <v>278</v>
      </c>
      <c r="E104">
        <v>285</v>
      </c>
      <c r="F104">
        <v>297</v>
      </c>
      <c r="G104">
        <v>307</v>
      </c>
      <c r="H104">
        <v>313</v>
      </c>
      <c r="I104">
        <v>328</v>
      </c>
      <c r="J104">
        <v>332</v>
      </c>
      <c r="K104">
        <v>330</v>
      </c>
      <c r="L104">
        <v>333</v>
      </c>
      <c r="M104" t="s">
        <v>10</v>
      </c>
      <c r="N104">
        <f t="shared" si="30"/>
        <v>455808</v>
      </c>
      <c r="O104">
        <f t="shared" si="31"/>
        <v>456292</v>
      </c>
      <c r="P104">
        <f t="shared" si="32"/>
        <v>451516</v>
      </c>
      <c r="Q104">
        <f t="shared" si="33"/>
        <v>444386</v>
      </c>
      <c r="R104">
        <f t="shared" si="34"/>
        <v>440154</v>
      </c>
      <c r="S104">
        <f t="shared" si="35"/>
        <v>429242</v>
      </c>
      <c r="T104">
        <f t="shared" si="36"/>
        <v>423986</v>
      </c>
      <c r="U104">
        <f t="shared" si="37"/>
        <v>420956</v>
      </c>
      <c r="V104">
        <f t="shared" si="38"/>
        <v>419360</v>
      </c>
      <c r="W104">
        <f t="shared" si="39"/>
        <v>422900</v>
      </c>
    </row>
    <row r="105" spans="1:25">
      <c r="A105" s="1" t="s">
        <v>114</v>
      </c>
      <c r="B105">
        <v>51</v>
      </c>
      <c r="C105">
        <v>50</v>
      </c>
      <c r="D105">
        <v>51</v>
      </c>
      <c r="E105">
        <v>58</v>
      </c>
      <c r="F105">
        <v>66</v>
      </c>
      <c r="G105">
        <v>67</v>
      </c>
      <c r="H105">
        <v>69</v>
      </c>
      <c r="I105">
        <v>69</v>
      </c>
      <c r="J105">
        <v>91</v>
      </c>
      <c r="K105">
        <v>88</v>
      </c>
      <c r="L105">
        <v>94</v>
      </c>
      <c r="M105" t="s">
        <v>12</v>
      </c>
      <c r="N105">
        <f t="shared" si="30"/>
        <v>21554</v>
      </c>
      <c r="O105">
        <f t="shared" si="31"/>
        <v>22532</v>
      </c>
      <c r="P105">
        <f t="shared" si="32"/>
        <v>24104</v>
      </c>
      <c r="Q105">
        <f t="shared" si="33"/>
        <v>23988</v>
      </c>
      <c r="R105">
        <f t="shared" si="34"/>
        <v>24464</v>
      </c>
      <c r="S105">
        <f t="shared" si="35"/>
        <v>24650</v>
      </c>
      <c r="T105">
        <f t="shared" si="36"/>
        <v>25206</v>
      </c>
      <c r="U105">
        <f t="shared" si="37"/>
        <v>26042</v>
      </c>
      <c r="V105">
        <f t="shared" si="38"/>
        <v>27280</v>
      </c>
      <c r="W105">
        <f t="shared" si="39"/>
        <v>28438</v>
      </c>
    </row>
    <row r="106" spans="1:25">
      <c r="A106" s="1" t="s">
        <v>115</v>
      </c>
      <c r="B106">
        <v>23</v>
      </c>
      <c r="C106">
        <v>19</v>
      </c>
      <c r="D106">
        <v>21</v>
      </c>
      <c r="E106">
        <v>23</v>
      </c>
      <c r="F106">
        <v>24</v>
      </c>
      <c r="G106">
        <v>27</v>
      </c>
      <c r="H106">
        <v>26</v>
      </c>
      <c r="I106">
        <v>29</v>
      </c>
      <c r="J106">
        <v>32</v>
      </c>
      <c r="K106">
        <v>38</v>
      </c>
      <c r="L106">
        <v>40</v>
      </c>
      <c r="M106" t="s">
        <v>14</v>
      </c>
      <c r="N106">
        <f t="shared" si="30"/>
        <v>24002</v>
      </c>
      <c r="O106">
        <f t="shared" si="31"/>
        <v>24550</v>
      </c>
      <c r="P106">
        <f t="shared" si="32"/>
        <v>24252</v>
      </c>
      <c r="Q106">
        <f t="shared" si="33"/>
        <v>24696</v>
      </c>
      <c r="R106">
        <f t="shared" si="34"/>
        <v>24692</v>
      </c>
      <c r="S106">
        <f t="shared" si="35"/>
        <v>25628</v>
      </c>
      <c r="T106">
        <f t="shared" si="36"/>
        <v>23524</v>
      </c>
      <c r="U106">
        <f t="shared" si="37"/>
        <v>23642</v>
      </c>
      <c r="V106">
        <f t="shared" si="38"/>
        <v>25108</v>
      </c>
      <c r="W106">
        <f t="shared" si="39"/>
        <v>26008</v>
      </c>
    </row>
    <row r="107" spans="1:25">
      <c r="A107" s="1" t="s">
        <v>116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 t="s">
        <v>16</v>
      </c>
      <c r="N107">
        <f t="shared" si="30"/>
        <v>56274</v>
      </c>
      <c r="O107">
        <f t="shared" si="31"/>
        <v>59076</v>
      </c>
      <c r="P107">
        <f t="shared" si="32"/>
        <v>61020</v>
      </c>
      <c r="Q107">
        <f t="shared" si="33"/>
        <v>63446</v>
      </c>
      <c r="R107">
        <f t="shared" si="34"/>
        <v>66526</v>
      </c>
      <c r="S107">
        <f t="shared" si="35"/>
        <v>67888</v>
      </c>
      <c r="T107">
        <f t="shared" si="36"/>
        <v>72554</v>
      </c>
      <c r="U107">
        <f t="shared" si="37"/>
        <v>77418</v>
      </c>
      <c r="V107">
        <f t="shared" si="38"/>
        <v>82510</v>
      </c>
      <c r="W107">
        <f t="shared" si="39"/>
        <v>86820</v>
      </c>
    </row>
    <row r="108" spans="1:25">
      <c r="A108" s="1" t="s">
        <v>117</v>
      </c>
      <c r="B108">
        <v>564</v>
      </c>
      <c r="C108">
        <v>568</v>
      </c>
      <c r="D108">
        <v>552</v>
      </c>
      <c r="E108">
        <v>587</v>
      </c>
      <c r="F108">
        <v>601</v>
      </c>
      <c r="G108">
        <v>624</v>
      </c>
      <c r="H108">
        <v>668</v>
      </c>
      <c r="I108">
        <v>690</v>
      </c>
      <c r="J108">
        <v>754</v>
      </c>
      <c r="K108">
        <v>845</v>
      </c>
      <c r="L108">
        <v>895</v>
      </c>
      <c r="M108" t="s">
        <v>18</v>
      </c>
      <c r="N108">
        <f t="shared" si="30"/>
        <v>206896</v>
      </c>
      <c r="O108">
        <f t="shared" si="31"/>
        <v>207938</v>
      </c>
      <c r="P108">
        <f t="shared" si="32"/>
        <v>213908</v>
      </c>
      <c r="Q108">
        <f t="shared" si="33"/>
        <v>210796</v>
      </c>
      <c r="R108">
        <f t="shared" si="34"/>
        <v>205276</v>
      </c>
      <c r="S108">
        <f t="shared" si="35"/>
        <v>209522</v>
      </c>
      <c r="T108">
        <f t="shared" si="36"/>
        <v>208484</v>
      </c>
      <c r="U108">
        <f t="shared" si="37"/>
        <v>216500</v>
      </c>
      <c r="V108">
        <f t="shared" si="38"/>
        <v>225726</v>
      </c>
      <c r="W108">
        <f t="shared" si="39"/>
        <v>230946</v>
      </c>
    </row>
    <row r="109" spans="1:25">
      <c r="A109" s="1" t="s">
        <v>118</v>
      </c>
      <c r="B109">
        <v>212</v>
      </c>
      <c r="C109">
        <v>239</v>
      </c>
      <c r="D109">
        <v>241</v>
      </c>
      <c r="E109">
        <v>245</v>
      </c>
      <c r="F109">
        <v>263</v>
      </c>
      <c r="G109">
        <v>273</v>
      </c>
      <c r="H109">
        <v>294</v>
      </c>
      <c r="I109">
        <v>302</v>
      </c>
      <c r="J109">
        <v>326</v>
      </c>
      <c r="K109">
        <v>399</v>
      </c>
      <c r="L109">
        <v>404</v>
      </c>
      <c r="M109" t="s">
        <v>20</v>
      </c>
      <c r="N109">
        <f t="shared" si="30"/>
        <v>77518</v>
      </c>
      <c r="O109">
        <f t="shared" si="31"/>
        <v>81454</v>
      </c>
      <c r="P109">
        <f t="shared" si="32"/>
        <v>83162</v>
      </c>
      <c r="Q109">
        <f t="shared" si="33"/>
        <v>90776</v>
      </c>
      <c r="R109">
        <f t="shared" si="34"/>
        <v>90634</v>
      </c>
      <c r="S109">
        <f t="shared" si="35"/>
        <v>91860</v>
      </c>
      <c r="T109">
        <f t="shared" si="36"/>
        <v>90262</v>
      </c>
      <c r="U109">
        <f t="shared" si="37"/>
        <v>93502</v>
      </c>
      <c r="V109">
        <f t="shared" si="38"/>
        <v>97768</v>
      </c>
      <c r="W109">
        <f t="shared" si="39"/>
        <v>102456</v>
      </c>
    </row>
    <row r="110" spans="1:25">
      <c r="A110" s="1" t="s">
        <v>119</v>
      </c>
      <c r="B110">
        <v>4</v>
      </c>
      <c r="C110">
        <v>3</v>
      </c>
      <c r="D110">
        <v>3</v>
      </c>
      <c r="E110">
        <v>5</v>
      </c>
      <c r="F110">
        <v>3</v>
      </c>
      <c r="G110">
        <v>2</v>
      </c>
      <c r="H110">
        <v>1</v>
      </c>
      <c r="I110">
        <v>3</v>
      </c>
      <c r="J110">
        <v>4</v>
      </c>
      <c r="K110">
        <v>4</v>
      </c>
      <c r="L110">
        <v>6</v>
      </c>
      <c r="M110" t="s">
        <v>22</v>
      </c>
      <c r="N110">
        <f t="shared" si="30"/>
        <v>79332</v>
      </c>
      <c r="O110">
        <f t="shared" si="31"/>
        <v>81686</v>
      </c>
      <c r="P110">
        <f t="shared" si="32"/>
        <v>82020</v>
      </c>
      <c r="Q110">
        <f t="shared" si="33"/>
        <v>82282</v>
      </c>
      <c r="R110">
        <f t="shared" si="34"/>
        <v>82064</v>
      </c>
      <c r="S110">
        <f t="shared" si="35"/>
        <v>82230</v>
      </c>
      <c r="T110">
        <f t="shared" si="36"/>
        <v>86954</v>
      </c>
      <c r="U110">
        <f t="shared" si="37"/>
        <v>92198</v>
      </c>
      <c r="V110">
        <f t="shared" si="38"/>
        <v>96584</v>
      </c>
      <c r="W110">
        <f t="shared" si="39"/>
        <v>102122</v>
      </c>
    </row>
    <row r="111" spans="1:25">
      <c r="A111" s="1" t="s">
        <v>120</v>
      </c>
      <c r="B111">
        <v>61</v>
      </c>
      <c r="C111">
        <v>64</v>
      </c>
      <c r="D111">
        <v>67</v>
      </c>
      <c r="E111">
        <v>75</v>
      </c>
      <c r="F111">
        <v>70</v>
      </c>
      <c r="G111">
        <v>76</v>
      </c>
      <c r="H111">
        <v>81</v>
      </c>
      <c r="I111">
        <v>82</v>
      </c>
      <c r="J111">
        <v>81</v>
      </c>
      <c r="K111">
        <v>95</v>
      </c>
      <c r="L111">
        <v>103</v>
      </c>
    </row>
    <row r="112" spans="1:25" ht="38.25">
      <c r="A112" s="1" t="s">
        <v>121</v>
      </c>
      <c r="B112">
        <v>142</v>
      </c>
      <c r="C112">
        <v>135</v>
      </c>
      <c r="D112">
        <v>120</v>
      </c>
      <c r="E112">
        <v>128</v>
      </c>
      <c r="F112">
        <v>138</v>
      </c>
      <c r="G112">
        <v>142</v>
      </c>
      <c r="H112">
        <v>153</v>
      </c>
      <c r="I112">
        <v>161</v>
      </c>
      <c r="J112">
        <v>169</v>
      </c>
      <c r="K112">
        <v>186</v>
      </c>
      <c r="L112">
        <v>206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54</v>
      </c>
      <c r="C113">
        <v>51</v>
      </c>
      <c r="D113">
        <v>54</v>
      </c>
      <c r="E113">
        <v>64</v>
      </c>
      <c r="F113">
        <v>63</v>
      </c>
      <c r="G113">
        <v>68</v>
      </c>
      <c r="H113">
        <v>76</v>
      </c>
      <c r="I113">
        <v>84</v>
      </c>
      <c r="J113">
        <v>95</v>
      </c>
      <c r="K113">
        <v>100</v>
      </c>
      <c r="L113">
        <v>113</v>
      </c>
      <c r="M113" s="37" t="s">
        <v>358</v>
      </c>
      <c r="N113" s="38">
        <f>SUM(N102:N104)</f>
        <v>786464</v>
      </c>
      <c r="O113" s="38">
        <f>SUM(R102:R104)</f>
        <v>690728</v>
      </c>
      <c r="P113" s="38">
        <f>SUM(W102:W104)</f>
        <v>641172</v>
      </c>
      <c r="Q113" s="38">
        <f t="shared" ref="Q113:Q116" si="40">((O113-N113)/(N113))+((P113-O113)/(O113))/2</f>
        <v>-0.15760196300253912</v>
      </c>
      <c r="R113" s="37" t="s">
        <v>358</v>
      </c>
      <c r="S113" s="38">
        <f>(N113*100)/N117</f>
        <v>62.814606562090667</v>
      </c>
      <c r="T113" s="38">
        <f>(O113*100)/O117</f>
        <v>58.319599048957095</v>
      </c>
      <c r="U113" s="38">
        <f>(P113*100)/P117</f>
        <v>52.643021703468584</v>
      </c>
      <c r="V113" s="36"/>
      <c r="W113" s="37" t="s">
        <v>358</v>
      </c>
      <c r="X113" s="38">
        <f t="shared" ref="X113:X115" si="41">(O113-N113)/N113</f>
        <v>-0.12172966594783741</v>
      </c>
      <c r="Y113" s="38">
        <f t="shared" ref="Y113:Y115" si="42">(P113-O113)/O113</f>
        <v>-7.1744594109403412E-2</v>
      </c>
    </row>
    <row r="114" spans="1:25" ht="153">
      <c r="A114" s="1" t="s">
        <v>123</v>
      </c>
      <c r="B114">
        <v>91</v>
      </c>
      <c r="C114">
        <v>76</v>
      </c>
      <c r="D114">
        <v>67</v>
      </c>
      <c r="E114">
        <v>70</v>
      </c>
      <c r="F114">
        <v>64</v>
      </c>
      <c r="G114">
        <v>63</v>
      </c>
      <c r="H114">
        <v>63</v>
      </c>
      <c r="I114">
        <v>58</v>
      </c>
      <c r="J114">
        <v>79</v>
      </c>
      <c r="K114">
        <v>61</v>
      </c>
      <c r="L114">
        <v>63</v>
      </c>
      <c r="M114" s="39" t="s">
        <v>359</v>
      </c>
      <c r="N114" s="38">
        <f>SUM(N105,N107,N110,N109)</f>
        <v>234678</v>
      </c>
      <c r="O114" s="38">
        <f>SUM(R105,R107,R110,R109)</f>
        <v>263688</v>
      </c>
      <c r="P114" s="38">
        <f>SUM(W105,W107,W110,W109)</f>
        <v>319836</v>
      </c>
      <c r="Q114" s="38">
        <f t="shared" si="40"/>
        <v>0.23008292240308703</v>
      </c>
      <c r="R114" s="39" t="s">
        <v>359</v>
      </c>
      <c r="S114" s="38">
        <f>(N114*100)/N117</f>
        <v>18.743650362608225</v>
      </c>
      <c r="T114" s="38">
        <f>(O114*100)/O117</f>
        <v>22.263725278288124</v>
      </c>
      <c r="U114" s="38">
        <f>(P114*100)/P117</f>
        <v>26.259932575893174</v>
      </c>
      <c r="V114" s="36"/>
      <c r="W114" s="39" t="s">
        <v>359</v>
      </c>
      <c r="X114" s="38">
        <f t="shared" si="41"/>
        <v>0.12361618899087259</v>
      </c>
      <c r="Y114" s="38">
        <f t="shared" si="42"/>
        <v>0.21293346682442887</v>
      </c>
    </row>
    <row r="115" spans="1:25" ht="114.75">
      <c r="A115" s="1" t="s">
        <v>124</v>
      </c>
      <c r="B115">
        <v>1753</v>
      </c>
      <c r="C115">
        <v>1619</v>
      </c>
      <c r="D115">
        <v>1599</v>
      </c>
      <c r="E115">
        <v>1665</v>
      </c>
      <c r="F115">
        <v>1671</v>
      </c>
      <c r="G115">
        <v>1677</v>
      </c>
      <c r="H115">
        <v>1743</v>
      </c>
      <c r="I115">
        <v>1802</v>
      </c>
      <c r="J115">
        <v>1850</v>
      </c>
      <c r="K115">
        <v>2060</v>
      </c>
      <c r="L115">
        <v>2078</v>
      </c>
      <c r="M115" s="40" t="s">
        <v>360</v>
      </c>
      <c r="N115" s="38">
        <f>SUM(N106,N108)</f>
        <v>230898</v>
      </c>
      <c r="O115" s="38">
        <f>SUM(R106,R108)</f>
        <v>229968</v>
      </c>
      <c r="P115" s="38">
        <f>SUM(W106,W108)</f>
        <v>256954</v>
      </c>
      <c r="Q115" s="38">
        <f t="shared" si="40"/>
        <v>5.4645628130166414E-2</v>
      </c>
      <c r="R115" s="40" t="s">
        <v>360</v>
      </c>
      <c r="S115" s="38">
        <f>(N115*100)/N117</f>
        <v>18.441743075301108</v>
      </c>
      <c r="T115" s="38">
        <f>(O115*100)/O117</f>
        <v>19.416675672754781</v>
      </c>
      <c r="U115" s="38">
        <f>(P115*100)/P117</f>
        <v>21.097045720638246</v>
      </c>
      <c r="V115" s="36"/>
      <c r="W115" s="40" t="s">
        <v>360</v>
      </c>
      <c r="X115" s="38">
        <f t="shared" si="41"/>
        <v>-4.0277525140971337E-3</v>
      </c>
      <c r="Y115" s="38">
        <f t="shared" si="42"/>
        <v>0.1173467612885271</v>
      </c>
    </row>
    <row r="116" spans="1:25">
      <c r="A116" s="1" t="s">
        <v>125</v>
      </c>
      <c r="B116">
        <v>185</v>
      </c>
      <c r="C116">
        <v>177</v>
      </c>
      <c r="D116">
        <v>176</v>
      </c>
      <c r="E116">
        <v>191</v>
      </c>
      <c r="F116">
        <v>190</v>
      </c>
      <c r="G116">
        <v>196</v>
      </c>
      <c r="H116">
        <v>198</v>
      </c>
      <c r="I116">
        <v>215</v>
      </c>
      <c r="J116">
        <v>219</v>
      </c>
      <c r="K116">
        <v>234</v>
      </c>
      <c r="L116">
        <v>230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579</v>
      </c>
      <c r="C117">
        <v>560</v>
      </c>
      <c r="D117">
        <v>566</v>
      </c>
      <c r="E117">
        <v>587</v>
      </c>
      <c r="F117">
        <v>589</v>
      </c>
      <c r="G117">
        <v>589</v>
      </c>
      <c r="H117">
        <v>605</v>
      </c>
      <c r="I117">
        <v>618</v>
      </c>
      <c r="J117">
        <v>632</v>
      </c>
      <c r="K117">
        <v>700</v>
      </c>
      <c r="L117">
        <v>696</v>
      </c>
      <c r="M117" s="42" t="s">
        <v>362</v>
      </c>
      <c r="N117" s="36">
        <f>SUM(N113:N115)</f>
        <v>1252040</v>
      </c>
      <c r="O117" s="36">
        <f>SUM(O113:O115)</f>
        <v>1184384</v>
      </c>
      <c r="P117" s="36">
        <f>SUM(P113:P115)</f>
        <v>1217962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107</v>
      </c>
      <c r="C118">
        <v>115</v>
      </c>
      <c r="D118">
        <v>126</v>
      </c>
      <c r="E118">
        <v>134</v>
      </c>
      <c r="F118">
        <v>127</v>
      </c>
      <c r="G118">
        <v>123</v>
      </c>
      <c r="H118">
        <v>134</v>
      </c>
      <c r="I118">
        <v>141</v>
      </c>
      <c r="J118">
        <v>151</v>
      </c>
      <c r="K118">
        <v>174</v>
      </c>
      <c r="L118">
        <v>180</v>
      </c>
    </row>
    <row r="119" spans="1:25">
      <c r="A119" s="1" t="s">
        <v>128</v>
      </c>
      <c r="B119">
        <v>149</v>
      </c>
      <c r="C119">
        <v>129</v>
      </c>
      <c r="D119">
        <v>112</v>
      </c>
      <c r="E119">
        <v>120</v>
      </c>
      <c r="F119">
        <v>123</v>
      </c>
      <c r="G119">
        <v>124</v>
      </c>
      <c r="H119">
        <v>130</v>
      </c>
      <c r="I119">
        <v>134</v>
      </c>
      <c r="J119">
        <v>130</v>
      </c>
      <c r="K119">
        <v>172</v>
      </c>
      <c r="L119">
        <v>175</v>
      </c>
    </row>
    <row r="120" spans="1:25">
      <c r="A120" s="1" t="s">
        <v>129</v>
      </c>
      <c r="B120">
        <v>733</v>
      </c>
      <c r="C120">
        <v>638</v>
      </c>
      <c r="D120">
        <v>619</v>
      </c>
      <c r="E120">
        <v>633</v>
      </c>
      <c r="F120">
        <v>642</v>
      </c>
      <c r="G120">
        <v>645</v>
      </c>
      <c r="H120">
        <v>676</v>
      </c>
      <c r="I120">
        <v>694</v>
      </c>
      <c r="J120">
        <v>718</v>
      </c>
      <c r="K120">
        <v>780</v>
      </c>
      <c r="L120">
        <v>797</v>
      </c>
    </row>
    <row r="121" spans="1:25">
      <c r="A121" s="1" t="s">
        <v>130</v>
      </c>
      <c r="B121">
        <v>418</v>
      </c>
      <c r="C121">
        <v>397</v>
      </c>
      <c r="D121">
        <v>393</v>
      </c>
      <c r="E121">
        <v>395</v>
      </c>
      <c r="F121">
        <v>421</v>
      </c>
      <c r="G121">
        <v>433</v>
      </c>
      <c r="H121">
        <v>461</v>
      </c>
      <c r="I121">
        <v>477</v>
      </c>
      <c r="J121">
        <v>506</v>
      </c>
      <c r="K121">
        <v>546</v>
      </c>
      <c r="L121">
        <v>561</v>
      </c>
    </row>
    <row r="122" spans="1:25">
      <c r="A122" s="1" t="s">
        <v>131</v>
      </c>
      <c r="B122">
        <v>46</v>
      </c>
      <c r="C122">
        <v>48</v>
      </c>
      <c r="D122">
        <v>49</v>
      </c>
      <c r="E122">
        <v>52</v>
      </c>
      <c r="F122">
        <v>53</v>
      </c>
      <c r="G122">
        <v>54</v>
      </c>
      <c r="H122">
        <v>65</v>
      </c>
      <c r="I122">
        <v>69</v>
      </c>
      <c r="J122">
        <v>64</v>
      </c>
      <c r="K122">
        <v>68</v>
      </c>
      <c r="L122">
        <v>68</v>
      </c>
    </row>
    <row r="123" spans="1:25">
      <c r="A123" s="1" t="s">
        <v>132</v>
      </c>
      <c r="B123">
        <v>100</v>
      </c>
      <c r="C123">
        <v>99</v>
      </c>
      <c r="D123">
        <v>98</v>
      </c>
      <c r="E123">
        <v>99</v>
      </c>
      <c r="F123">
        <v>110</v>
      </c>
      <c r="G123">
        <v>114</v>
      </c>
      <c r="H123">
        <v>120</v>
      </c>
      <c r="I123">
        <v>128</v>
      </c>
      <c r="J123">
        <v>129</v>
      </c>
      <c r="K123">
        <v>142</v>
      </c>
      <c r="L123">
        <v>148</v>
      </c>
    </row>
    <row r="124" spans="1:25">
      <c r="A124" s="1" t="s">
        <v>133</v>
      </c>
      <c r="B124">
        <v>272</v>
      </c>
      <c r="C124">
        <v>250</v>
      </c>
      <c r="D124">
        <v>246</v>
      </c>
      <c r="E124">
        <v>244</v>
      </c>
      <c r="F124">
        <v>258</v>
      </c>
      <c r="G124">
        <v>265</v>
      </c>
      <c r="H124">
        <v>276</v>
      </c>
      <c r="I124">
        <v>280</v>
      </c>
      <c r="J124">
        <v>313</v>
      </c>
      <c r="K124">
        <v>336</v>
      </c>
      <c r="L124">
        <v>345</v>
      </c>
    </row>
    <row r="125" spans="1:25">
      <c r="A125" s="1" t="s">
        <v>134</v>
      </c>
      <c r="B125">
        <v>195</v>
      </c>
      <c r="C125">
        <v>179</v>
      </c>
      <c r="D125">
        <v>165</v>
      </c>
      <c r="E125">
        <v>165</v>
      </c>
      <c r="F125">
        <v>173</v>
      </c>
      <c r="G125">
        <v>173</v>
      </c>
      <c r="H125">
        <v>181</v>
      </c>
      <c r="I125">
        <v>194</v>
      </c>
      <c r="J125">
        <v>198</v>
      </c>
      <c r="K125">
        <v>191</v>
      </c>
      <c r="L125">
        <v>189</v>
      </c>
    </row>
    <row r="126" spans="1:25">
      <c r="A126" s="1" t="s">
        <v>135</v>
      </c>
      <c r="B126">
        <v>80</v>
      </c>
      <c r="C126">
        <v>66</v>
      </c>
      <c r="D126">
        <v>55</v>
      </c>
      <c r="E126">
        <v>61</v>
      </c>
      <c r="F126">
        <v>67</v>
      </c>
      <c r="G126">
        <v>72</v>
      </c>
      <c r="H126">
        <v>76</v>
      </c>
      <c r="I126">
        <v>83</v>
      </c>
      <c r="J126">
        <v>88</v>
      </c>
      <c r="K126">
        <v>84</v>
      </c>
      <c r="L126">
        <v>85</v>
      </c>
    </row>
    <row r="127" spans="1:25">
      <c r="A127" s="1" t="s">
        <v>136</v>
      </c>
      <c r="B127">
        <v>16</v>
      </c>
      <c r="C127">
        <v>16</v>
      </c>
      <c r="D127">
        <v>16</v>
      </c>
      <c r="E127">
        <v>14</v>
      </c>
      <c r="F127">
        <v>17</v>
      </c>
      <c r="G127">
        <v>15</v>
      </c>
      <c r="H127">
        <v>18</v>
      </c>
      <c r="I127">
        <v>19</v>
      </c>
      <c r="J127">
        <v>18</v>
      </c>
      <c r="K127">
        <v>12</v>
      </c>
      <c r="L127">
        <v>9</v>
      </c>
    </row>
    <row r="128" spans="1:25">
      <c r="A128" s="1" t="s">
        <v>137</v>
      </c>
      <c r="B128">
        <v>4</v>
      </c>
      <c r="C128">
        <v>3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3</v>
      </c>
      <c r="K128">
        <v>4</v>
      </c>
      <c r="L128">
        <v>5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95</v>
      </c>
      <c r="C130">
        <v>94</v>
      </c>
      <c r="D130">
        <v>92</v>
      </c>
      <c r="E130">
        <v>89</v>
      </c>
      <c r="F130">
        <v>88</v>
      </c>
      <c r="G130">
        <v>85</v>
      </c>
      <c r="H130">
        <v>85</v>
      </c>
      <c r="I130">
        <v>91</v>
      </c>
      <c r="J130">
        <v>89</v>
      </c>
      <c r="K130">
        <v>91</v>
      </c>
      <c r="L130">
        <v>90</v>
      </c>
    </row>
    <row r="131" spans="1:12">
      <c r="A131" s="1" t="s">
        <v>140</v>
      </c>
      <c r="B131">
        <v>1782</v>
      </c>
      <c r="C131">
        <v>1746</v>
      </c>
      <c r="D131">
        <v>1778</v>
      </c>
      <c r="E131">
        <v>1827</v>
      </c>
      <c r="F131">
        <v>1925</v>
      </c>
      <c r="G131">
        <v>2053</v>
      </c>
      <c r="H131">
        <v>2224</v>
      </c>
      <c r="I131">
        <v>2401</v>
      </c>
      <c r="J131">
        <v>2518</v>
      </c>
      <c r="K131">
        <v>2686</v>
      </c>
      <c r="L131">
        <v>2841</v>
      </c>
    </row>
    <row r="132" spans="1:12">
      <c r="A132" s="1" t="s">
        <v>141</v>
      </c>
      <c r="B132">
        <v>1782</v>
      </c>
      <c r="C132">
        <v>1746</v>
      </c>
      <c r="D132">
        <v>1778</v>
      </c>
      <c r="E132">
        <v>1827</v>
      </c>
      <c r="F132">
        <v>1925</v>
      </c>
      <c r="G132">
        <v>2053</v>
      </c>
      <c r="H132">
        <v>2224</v>
      </c>
      <c r="I132">
        <v>2401</v>
      </c>
      <c r="J132">
        <v>2518</v>
      </c>
      <c r="K132">
        <v>2686</v>
      </c>
      <c r="L132">
        <v>2841</v>
      </c>
    </row>
    <row r="133" spans="1:12">
      <c r="A133" s="1" t="s">
        <v>142</v>
      </c>
      <c r="B133">
        <v>1999</v>
      </c>
      <c r="C133">
        <v>2013</v>
      </c>
      <c r="D133">
        <v>2016</v>
      </c>
      <c r="E133">
        <v>1970</v>
      </c>
      <c r="F133">
        <v>1960</v>
      </c>
      <c r="G133">
        <v>1980</v>
      </c>
      <c r="H133">
        <v>2075</v>
      </c>
      <c r="I133">
        <v>2145</v>
      </c>
      <c r="J133">
        <v>2213</v>
      </c>
      <c r="K133">
        <v>2374</v>
      </c>
      <c r="L133">
        <v>2451</v>
      </c>
    </row>
    <row r="134" spans="1:12">
      <c r="A134" s="1" t="s">
        <v>143</v>
      </c>
      <c r="B134">
        <v>529</v>
      </c>
      <c r="C134">
        <v>534</v>
      </c>
      <c r="D134">
        <v>536</v>
      </c>
      <c r="E134">
        <v>538</v>
      </c>
      <c r="F134">
        <v>534</v>
      </c>
      <c r="G134">
        <v>550</v>
      </c>
      <c r="H134">
        <v>613</v>
      </c>
      <c r="I134">
        <v>655</v>
      </c>
      <c r="J134">
        <v>697</v>
      </c>
      <c r="K134">
        <v>765</v>
      </c>
      <c r="L134">
        <v>817</v>
      </c>
    </row>
    <row r="135" spans="1:12">
      <c r="A135" s="1" t="s">
        <v>144</v>
      </c>
      <c r="B135">
        <v>49</v>
      </c>
      <c r="C135">
        <v>39</v>
      </c>
      <c r="D135">
        <v>38</v>
      </c>
      <c r="E135">
        <v>36</v>
      </c>
      <c r="F135">
        <v>33</v>
      </c>
      <c r="G135">
        <v>31</v>
      </c>
      <c r="H135">
        <v>29</v>
      </c>
      <c r="I135">
        <v>35</v>
      </c>
      <c r="J135">
        <v>34</v>
      </c>
      <c r="K135">
        <v>37</v>
      </c>
      <c r="L135">
        <v>33</v>
      </c>
    </row>
    <row r="136" spans="1:12">
      <c r="A136" s="1" t="s">
        <v>145</v>
      </c>
      <c r="B136">
        <v>48</v>
      </c>
      <c r="C136">
        <v>43</v>
      </c>
      <c r="D136">
        <v>41</v>
      </c>
      <c r="E136">
        <v>45</v>
      </c>
      <c r="F136">
        <v>45</v>
      </c>
      <c r="G136">
        <v>48</v>
      </c>
      <c r="H136">
        <v>37</v>
      </c>
      <c r="I136">
        <v>39</v>
      </c>
      <c r="J136">
        <v>51</v>
      </c>
      <c r="K136">
        <v>49</v>
      </c>
      <c r="L136">
        <v>48</v>
      </c>
    </row>
    <row r="137" spans="1:12">
      <c r="A137" s="1" t="s">
        <v>146</v>
      </c>
      <c r="B137">
        <v>68</v>
      </c>
      <c r="C137">
        <v>65</v>
      </c>
      <c r="D137">
        <v>66</v>
      </c>
      <c r="E137">
        <v>66</v>
      </c>
      <c r="F137">
        <v>68</v>
      </c>
      <c r="G137">
        <v>65</v>
      </c>
      <c r="H137">
        <v>68</v>
      </c>
      <c r="I137">
        <v>66</v>
      </c>
      <c r="J137">
        <v>72</v>
      </c>
      <c r="K137">
        <v>76</v>
      </c>
      <c r="L137">
        <v>77</v>
      </c>
    </row>
    <row r="138" spans="1:12">
      <c r="A138" s="1" t="s">
        <v>147</v>
      </c>
      <c r="B138">
        <v>873</v>
      </c>
      <c r="C138">
        <v>901</v>
      </c>
      <c r="D138">
        <v>909</v>
      </c>
      <c r="E138">
        <v>858</v>
      </c>
      <c r="F138">
        <v>853</v>
      </c>
      <c r="G138">
        <v>845</v>
      </c>
      <c r="H138">
        <v>846</v>
      </c>
      <c r="I138">
        <v>841</v>
      </c>
      <c r="J138">
        <v>833</v>
      </c>
      <c r="K138">
        <v>850</v>
      </c>
      <c r="L138">
        <v>829</v>
      </c>
    </row>
    <row r="139" spans="1:12">
      <c r="A139" s="1" t="s">
        <v>148</v>
      </c>
      <c r="B139">
        <v>432</v>
      </c>
      <c r="C139">
        <v>431</v>
      </c>
      <c r="D139">
        <v>426</v>
      </c>
      <c r="E139">
        <v>427</v>
      </c>
      <c r="F139">
        <v>427</v>
      </c>
      <c r="G139">
        <v>441</v>
      </c>
      <c r="H139">
        <v>482</v>
      </c>
      <c r="I139">
        <v>509</v>
      </c>
      <c r="J139">
        <v>526</v>
      </c>
      <c r="K139">
        <v>597</v>
      </c>
      <c r="L139">
        <v>647</v>
      </c>
    </row>
    <row r="140" spans="1:12">
      <c r="A140" s="1" t="s">
        <v>149</v>
      </c>
      <c r="B140">
        <v>3175</v>
      </c>
      <c r="C140">
        <v>2874</v>
      </c>
      <c r="D140">
        <v>2570</v>
      </c>
      <c r="E140">
        <v>2522</v>
      </c>
      <c r="F140">
        <v>2536</v>
      </c>
      <c r="G140">
        <v>2457</v>
      </c>
      <c r="H140">
        <v>2522</v>
      </c>
      <c r="I140">
        <v>2558</v>
      </c>
      <c r="J140">
        <v>2817</v>
      </c>
      <c r="K140">
        <v>3886</v>
      </c>
      <c r="L140">
        <v>3823</v>
      </c>
    </row>
    <row r="141" spans="1:12">
      <c r="A141" s="1" t="s">
        <v>150</v>
      </c>
      <c r="B141">
        <v>2985</v>
      </c>
      <c r="C141">
        <v>2776</v>
      </c>
      <c r="D141">
        <v>2508</v>
      </c>
      <c r="E141">
        <v>2469</v>
      </c>
      <c r="F141">
        <v>2487</v>
      </c>
      <c r="G141">
        <v>2411</v>
      </c>
      <c r="H141">
        <v>2454</v>
      </c>
      <c r="I141">
        <v>2496</v>
      </c>
      <c r="J141">
        <v>2751</v>
      </c>
      <c r="K141">
        <v>3831</v>
      </c>
      <c r="L141">
        <v>3764</v>
      </c>
    </row>
    <row r="142" spans="1:12">
      <c r="A142" s="1" t="s">
        <v>151</v>
      </c>
      <c r="B142">
        <v>190</v>
      </c>
      <c r="C142">
        <v>98</v>
      </c>
      <c r="D142">
        <v>62</v>
      </c>
      <c r="E142">
        <v>53</v>
      </c>
      <c r="F142">
        <v>49</v>
      </c>
      <c r="G142">
        <v>46</v>
      </c>
      <c r="H142">
        <v>68</v>
      </c>
      <c r="I142">
        <v>62</v>
      </c>
      <c r="J142">
        <v>66</v>
      </c>
      <c r="K142">
        <v>55</v>
      </c>
      <c r="L142">
        <v>59</v>
      </c>
    </row>
    <row r="143" spans="1:12">
      <c r="A143" s="1" t="s">
        <v>152</v>
      </c>
      <c r="B143">
        <v>1616</v>
      </c>
      <c r="C143">
        <v>1489</v>
      </c>
      <c r="D143">
        <v>1419</v>
      </c>
      <c r="E143">
        <v>1434</v>
      </c>
      <c r="F143">
        <v>1454</v>
      </c>
      <c r="G143">
        <v>1516</v>
      </c>
      <c r="H143">
        <v>1448</v>
      </c>
      <c r="I143">
        <v>1399</v>
      </c>
      <c r="J143">
        <v>1353</v>
      </c>
      <c r="K143">
        <v>1326</v>
      </c>
      <c r="L143">
        <v>809</v>
      </c>
    </row>
    <row r="144" spans="1:12">
      <c r="A144" s="1" t="s">
        <v>153</v>
      </c>
      <c r="B144">
        <v>1573</v>
      </c>
      <c r="C144">
        <v>1452</v>
      </c>
      <c r="D144">
        <v>1383</v>
      </c>
      <c r="E144">
        <v>1405</v>
      </c>
      <c r="F144">
        <v>1423</v>
      </c>
      <c r="G144">
        <v>1485</v>
      </c>
      <c r="H144">
        <v>1415</v>
      </c>
      <c r="I144">
        <v>1365</v>
      </c>
      <c r="J144">
        <v>1325</v>
      </c>
      <c r="K144">
        <v>1297</v>
      </c>
      <c r="L144">
        <v>787</v>
      </c>
    </row>
    <row r="145" spans="1:16">
      <c r="A145" s="1" t="s">
        <v>154</v>
      </c>
      <c r="B145">
        <v>17</v>
      </c>
      <c r="C145">
        <v>13</v>
      </c>
      <c r="D145">
        <v>10</v>
      </c>
      <c r="E145">
        <v>9</v>
      </c>
      <c r="F145">
        <v>10</v>
      </c>
      <c r="G145">
        <v>12</v>
      </c>
      <c r="H145">
        <v>11</v>
      </c>
      <c r="I145">
        <v>13</v>
      </c>
      <c r="J145">
        <v>12</v>
      </c>
      <c r="K145">
        <v>12</v>
      </c>
      <c r="L145">
        <v>9</v>
      </c>
    </row>
    <row r="146" spans="1:16">
      <c r="A146" s="1" t="s">
        <v>155</v>
      </c>
      <c r="B146">
        <v>26</v>
      </c>
      <c r="C146">
        <v>24</v>
      </c>
      <c r="D146">
        <v>26</v>
      </c>
      <c r="E146">
        <v>20</v>
      </c>
      <c r="F146">
        <v>21</v>
      </c>
      <c r="G146">
        <v>19</v>
      </c>
      <c r="H146">
        <v>22</v>
      </c>
      <c r="I146">
        <v>21</v>
      </c>
      <c r="J146">
        <v>16</v>
      </c>
      <c r="K146">
        <v>17</v>
      </c>
      <c r="L146">
        <v>13</v>
      </c>
    </row>
    <row r="147" spans="1:16">
      <c r="A147" s="1" t="s">
        <v>156</v>
      </c>
      <c r="B147">
        <v>266</v>
      </c>
      <c r="C147">
        <v>248</v>
      </c>
      <c r="D147">
        <v>251</v>
      </c>
      <c r="E147">
        <v>243</v>
      </c>
      <c r="F147">
        <v>248</v>
      </c>
      <c r="G147">
        <v>252</v>
      </c>
      <c r="H147">
        <v>249</v>
      </c>
      <c r="I147">
        <v>244</v>
      </c>
      <c r="J147">
        <v>260</v>
      </c>
      <c r="K147">
        <v>156</v>
      </c>
      <c r="L147">
        <v>155</v>
      </c>
    </row>
    <row r="148" spans="1:16">
      <c r="A148" s="1" t="s">
        <v>157</v>
      </c>
      <c r="B148">
        <v>266</v>
      </c>
      <c r="C148">
        <v>248</v>
      </c>
      <c r="D148">
        <v>251</v>
      </c>
      <c r="E148">
        <v>243</v>
      </c>
      <c r="F148">
        <v>248</v>
      </c>
      <c r="G148">
        <v>252</v>
      </c>
      <c r="H148">
        <v>249</v>
      </c>
      <c r="I148">
        <v>244</v>
      </c>
      <c r="J148">
        <v>260</v>
      </c>
      <c r="K148">
        <v>156</v>
      </c>
      <c r="L148">
        <v>155</v>
      </c>
    </row>
    <row r="149" spans="1:16">
      <c r="A149" s="1" t="s">
        <v>158</v>
      </c>
      <c r="B149">
        <v>120</v>
      </c>
      <c r="C149">
        <v>111</v>
      </c>
      <c r="D149">
        <v>106</v>
      </c>
      <c r="E149">
        <v>96</v>
      </c>
      <c r="F149">
        <v>95</v>
      </c>
      <c r="G149">
        <v>87</v>
      </c>
      <c r="H149">
        <v>85</v>
      </c>
      <c r="I149">
        <v>84</v>
      </c>
      <c r="J149">
        <v>84</v>
      </c>
      <c r="K149">
        <v>91</v>
      </c>
      <c r="L149">
        <v>83</v>
      </c>
    </row>
    <row r="150" spans="1:16">
      <c r="A150" s="1" t="s">
        <v>159</v>
      </c>
      <c r="B150">
        <v>120</v>
      </c>
      <c r="C150">
        <v>111</v>
      </c>
      <c r="D150">
        <v>106</v>
      </c>
      <c r="E150">
        <v>96</v>
      </c>
      <c r="F150">
        <v>95</v>
      </c>
      <c r="G150">
        <v>87</v>
      </c>
      <c r="H150">
        <v>85</v>
      </c>
      <c r="I150">
        <v>84</v>
      </c>
      <c r="J150">
        <v>84</v>
      </c>
      <c r="K150">
        <v>91</v>
      </c>
      <c r="L150">
        <v>83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487</v>
      </c>
      <c r="C151">
        <v>480</v>
      </c>
      <c r="D151">
        <v>452</v>
      </c>
      <c r="E151">
        <v>450</v>
      </c>
      <c r="F151">
        <v>478</v>
      </c>
      <c r="G151">
        <v>486</v>
      </c>
      <c r="H151">
        <v>499</v>
      </c>
      <c r="I151">
        <v>497</v>
      </c>
      <c r="J151">
        <v>503</v>
      </c>
      <c r="K151">
        <v>628</v>
      </c>
      <c r="L151">
        <v>577</v>
      </c>
      <c r="M151" s="37" t="s">
        <v>358</v>
      </c>
      <c r="N151" s="38">
        <f t="shared" ref="N151:N153" si="43">(N113-AVERAGE($N113:$P113))/STDEV($N113:$P113)</f>
        <v>1.0877838367469954</v>
      </c>
      <c r="O151" s="38">
        <f t="shared" ref="O151:O153" si="44">(O113-AVERAGE($N113:$P113))/STDEV($N113:$P113)</f>
        <v>-0.20841502888036412</v>
      </c>
      <c r="P151" s="38">
        <f t="shared" ref="P151:P153" si="45">(P113-AVERAGE($N113:$P113))/STDEV($N113:$P113)</f>
        <v>-0.87936880786663285</v>
      </c>
    </row>
    <row r="152" spans="1:16" ht="153">
      <c r="A152" s="1" t="s">
        <v>161</v>
      </c>
      <c r="B152">
        <v>312</v>
      </c>
      <c r="C152">
        <v>301</v>
      </c>
      <c r="D152">
        <v>278</v>
      </c>
      <c r="E152">
        <v>284</v>
      </c>
      <c r="F152">
        <v>303</v>
      </c>
      <c r="G152">
        <v>309</v>
      </c>
      <c r="H152">
        <v>311</v>
      </c>
      <c r="I152">
        <v>313</v>
      </c>
      <c r="J152">
        <v>315</v>
      </c>
      <c r="K152">
        <v>485</v>
      </c>
      <c r="L152">
        <v>433</v>
      </c>
      <c r="M152" s="39" t="s">
        <v>359</v>
      </c>
      <c r="N152" s="38">
        <f t="shared" si="43"/>
        <v>-0.87901949735878993</v>
      </c>
      <c r="O152" s="38">
        <f t="shared" si="44"/>
        <v>-0.20894498562927302</v>
      </c>
      <c r="P152" s="38">
        <f t="shared" si="45"/>
        <v>1.087964482988063</v>
      </c>
    </row>
    <row r="153" spans="1:16" ht="114.75">
      <c r="A153" s="1" t="s">
        <v>162</v>
      </c>
      <c r="B153">
        <v>89</v>
      </c>
      <c r="C153">
        <v>88</v>
      </c>
      <c r="D153">
        <v>84</v>
      </c>
      <c r="E153">
        <v>75</v>
      </c>
      <c r="F153">
        <v>80</v>
      </c>
      <c r="G153">
        <v>82</v>
      </c>
      <c r="H153">
        <v>85</v>
      </c>
      <c r="I153">
        <v>88</v>
      </c>
      <c r="J153">
        <v>82</v>
      </c>
      <c r="K153">
        <v>72</v>
      </c>
      <c r="L153">
        <v>73</v>
      </c>
      <c r="M153" s="40" t="s">
        <v>360</v>
      </c>
      <c r="N153" s="38">
        <f t="shared" si="43"/>
        <v>-0.54672969329196142</v>
      </c>
      <c r="O153" s="38">
        <f t="shared" si="44"/>
        <v>-0.60743875340039766</v>
      </c>
      <c r="P153" s="38">
        <f t="shared" si="45"/>
        <v>1.1541684466923572</v>
      </c>
    </row>
    <row r="154" spans="1:16">
      <c r="A154" s="1" t="s">
        <v>163</v>
      </c>
      <c r="B154">
        <v>86</v>
      </c>
      <c r="C154">
        <v>91</v>
      </c>
      <c r="D154">
        <v>90</v>
      </c>
      <c r="E154">
        <v>91</v>
      </c>
      <c r="F154">
        <v>95</v>
      </c>
      <c r="G154">
        <v>95</v>
      </c>
      <c r="H154">
        <v>103</v>
      </c>
      <c r="I154">
        <v>96</v>
      </c>
      <c r="J154">
        <v>106</v>
      </c>
      <c r="K154">
        <v>71</v>
      </c>
      <c r="L154">
        <v>71</v>
      </c>
    </row>
    <row r="155" spans="1:16">
      <c r="A155" s="1" t="s">
        <v>164</v>
      </c>
      <c r="B155">
        <v>74</v>
      </c>
      <c r="C155">
        <v>75</v>
      </c>
      <c r="D155">
        <v>80</v>
      </c>
      <c r="E155">
        <v>74</v>
      </c>
      <c r="F155">
        <v>65</v>
      </c>
      <c r="G155">
        <v>67</v>
      </c>
      <c r="H155">
        <v>66</v>
      </c>
      <c r="I155">
        <v>59</v>
      </c>
      <c r="J155">
        <v>66</v>
      </c>
      <c r="K155">
        <v>104</v>
      </c>
      <c r="L155">
        <v>80</v>
      </c>
    </row>
    <row r="156" spans="1:16">
      <c r="A156" s="1" t="s">
        <v>165</v>
      </c>
      <c r="B156">
        <v>74</v>
      </c>
      <c r="C156">
        <v>75</v>
      </c>
      <c r="D156">
        <v>80</v>
      </c>
      <c r="E156">
        <v>74</v>
      </c>
      <c r="F156">
        <v>65</v>
      </c>
      <c r="G156">
        <v>67</v>
      </c>
      <c r="H156">
        <v>66</v>
      </c>
      <c r="I156">
        <v>59</v>
      </c>
      <c r="J156">
        <v>66</v>
      </c>
      <c r="K156">
        <v>104</v>
      </c>
      <c r="L156">
        <v>80</v>
      </c>
    </row>
    <row r="157" spans="1:16">
      <c r="A157" s="2" t="s">
        <v>166</v>
      </c>
      <c r="B157">
        <v>38949</v>
      </c>
      <c r="C157">
        <v>38518</v>
      </c>
      <c r="D157">
        <v>39619</v>
      </c>
      <c r="E157">
        <v>39428</v>
      </c>
      <c r="F157">
        <v>40590</v>
      </c>
      <c r="G157">
        <v>42758</v>
      </c>
      <c r="H157">
        <v>47645</v>
      </c>
      <c r="I157">
        <v>50824</v>
      </c>
      <c r="J157">
        <v>54079</v>
      </c>
      <c r="K157">
        <v>60911</v>
      </c>
      <c r="L157">
        <v>68980</v>
      </c>
    </row>
    <row r="158" spans="1:16">
      <c r="A158" s="2" t="s">
        <v>167</v>
      </c>
      <c r="B158">
        <v>13670</v>
      </c>
      <c r="C158">
        <v>13122</v>
      </c>
      <c r="D158">
        <v>13656</v>
      </c>
      <c r="E158">
        <v>14008</v>
      </c>
      <c r="F158">
        <v>15067</v>
      </c>
      <c r="G158">
        <v>16076</v>
      </c>
      <c r="H158">
        <v>17556</v>
      </c>
      <c r="I158">
        <v>18854</v>
      </c>
      <c r="J158">
        <v>19813</v>
      </c>
      <c r="K158">
        <v>21374</v>
      </c>
      <c r="L158">
        <v>22428</v>
      </c>
    </row>
    <row r="159" spans="1:16">
      <c r="A159" s="2" t="s">
        <v>168</v>
      </c>
      <c r="B159">
        <v>25279</v>
      </c>
      <c r="C159">
        <v>25396</v>
      </c>
      <c r="D159">
        <v>25963</v>
      </c>
      <c r="E159">
        <v>25420</v>
      </c>
      <c r="F159">
        <v>25523</v>
      </c>
      <c r="G159">
        <v>26682</v>
      </c>
      <c r="H159">
        <v>30089</v>
      </c>
      <c r="I159">
        <v>31970</v>
      </c>
      <c r="J159">
        <v>34266</v>
      </c>
      <c r="K159">
        <v>39537</v>
      </c>
      <c r="L159">
        <v>46552</v>
      </c>
    </row>
    <row r="160" spans="1:16">
      <c r="A160" s="2" t="s">
        <v>169</v>
      </c>
      <c r="B160">
        <v>1826</v>
      </c>
      <c r="C160">
        <v>1690</v>
      </c>
      <c r="D160">
        <v>1686</v>
      </c>
      <c r="E160">
        <v>1739</v>
      </c>
      <c r="F160">
        <v>1938</v>
      </c>
      <c r="G160">
        <v>2138</v>
      </c>
      <c r="H160">
        <v>2596</v>
      </c>
      <c r="I160">
        <v>2754</v>
      </c>
      <c r="J160">
        <v>2754</v>
      </c>
      <c r="K160">
        <v>2712</v>
      </c>
      <c r="L160">
        <v>2432</v>
      </c>
    </row>
    <row r="161" spans="1:12">
      <c r="A161" s="2" t="s">
        <v>170</v>
      </c>
      <c r="B161">
        <v>123</v>
      </c>
      <c r="C161">
        <v>114</v>
      </c>
      <c r="D161">
        <v>109</v>
      </c>
      <c r="E161">
        <v>94</v>
      </c>
      <c r="F161">
        <v>131</v>
      </c>
      <c r="G161">
        <v>138</v>
      </c>
      <c r="H161">
        <v>119</v>
      </c>
      <c r="I161">
        <v>118</v>
      </c>
      <c r="J161">
        <v>91</v>
      </c>
      <c r="K161">
        <v>129</v>
      </c>
      <c r="L161">
        <v>163</v>
      </c>
    </row>
    <row r="162" spans="1:12">
      <c r="A162" s="2" t="s">
        <v>171</v>
      </c>
      <c r="B162">
        <v>333</v>
      </c>
      <c r="C162">
        <v>163</v>
      </c>
      <c r="D162">
        <v>76</v>
      </c>
      <c r="E162">
        <v>72</v>
      </c>
      <c r="F162">
        <v>101</v>
      </c>
      <c r="G162">
        <v>125</v>
      </c>
      <c r="H162">
        <v>137</v>
      </c>
      <c r="I162">
        <v>143</v>
      </c>
      <c r="J162">
        <v>179</v>
      </c>
      <c r="K162">
        <v>40</v>
      </c>
      <c r="L162">
        <v>48</v>
      </c>
    </row>
    <row r="163" spans="1:12">
      <c r="A163" s="2" t="s">
        <v>172</v>
      </c>
      <c r="B163">
        <v>1370</v>
      </c>
      <c r="C163">
        <v>1413</v>
      </c>
      <c r="D163">
        <v>1501</v>
      </c>
      <c r="E163">
        <v>1573</v>
      </c>
      <c r="F163">
        <v>1706</v>
      </c>
      <c r="G163">
        <v>1875</v>
      </c>
      <c r="H163">
        <v>2340</v>
      </c>
      <c r="I163">
        <v>2493</v>
      </c>
      <c r="J163">
        <v>2484</v>
      </c>
      <c r="K163">
        <v>2543</v>
      </c>
      <c r="L163">
        <v>2221</v>
      </c>
    </row>
    <row r="164" spans="1:12">
      <c r="A164" s="2" t="s">
        <v>173</v>
      </c>
      <c r="B164">
        <v>33645</v>
      </c>
      <c r="C164">
        <v>32554</v>
      </c>
      <c r="D164">
        <v>32025</v>
      </c>
      <c r="E164">
        <v>31690</v>
      </c>
      <c r="F164">
        <v>31388</v>
      </c>
      <c r="G164">
        <v>32265</v>
      </c>
      <c r="H164">
        <v>34806</v>
      </c>
      <c r="I164">
        <v>36397</v>
      </c>
      <c r="J164">
        <v>39047</v>
      </c>
      <c r="K164">
        <v>41657</v>
      </c>
      <c r="L164">
        <v>45453</v>
      </c>
    </row>
    <row r="165" spans="1:12">
      <c r="A165" s="2" t="s">
        <v>174</v>
      </c>
      <c r="B165">
        <v>1522</v>
      </c>
      <c r="C165">
        <v>1503</v>
      </c>
      <c r="D165">
        <v>1534</v>
      </c>
      <c r="E165">
        <v>1548</v>
      </c>
      <c r="F165">
        <v>1661</v>
      </c>
      <c r="G165">
        <v>1821</v>
      </c>
      <c r="H165">
        <v>2081</v>
      </c>
      <c r="I165">
        <v>2381</v>
      </c>
      <c r="J165">
        <v>2591</v>
      </c>
      <c r="K165">
        <v>2339</v>
      </c>
      <c r="L165">
        <v>2590</v>
      </c>
    </row>
    <row r="166" spans="1:12">
      <c r="A166" s="2" t="s">
        <v>175</v>
      </c>
      <c r="B166">
        <v>15876</v>
      </c>
      <c r="C166">
        <v>15826</v>
      </c>
      <c r="D166">
        <v>16003</v>
      </c>
      <c r="E166">
        <v>15963</v>
      </c>
      <c r="F166">
        <v>15765</v>
      </c>
      <c r="G166">
        <v>16032</v>
      </c>
      <c r="H166">
        <v>16932</v>
      </c>
      <c r="I166">
        <v>17505</v>
      </c>
      <c r="J166">
        <v>18417</v>
      </c>
      <c r="K166">
        <v>19071</v>
      </c>
      <c r="L166">
        <v>19925</v>
      </c>
    </row>
    <row r="167" spans="1:12">
      <c r="A167" s="2" t="s">
        <v>176</v>
      </c>
      <c r="B167">
        <v>13228</v>
      </c>
      <c r="C167">
        <v>12955</v>
      </c>
      <c r="D167">
        <v>12595</v>
      </c>
      <c r="E167">
        <v>12272</v>
      </c>
      <c r="F167">
        <v>12004</v>
      </c>
      <c r="G167">
        <v>12310</v>
      </c>
      <c r="H167">
        <v>13538</v>
      </c>
      <c r="I167">
        <v>14124</v>
      </c>
      <c r="J167">
        <v>15490</v>
      </c>
      <c r="K167">
        <v>18575</v>
      </c>
      <c r="L167">
        <v>20918</v>
      </c>
    </row>
    <row r="168" spans="1:12">
      <c r="A168" s="2" t="s">
        <v>177</v>
      </c>
      <c r="B168">
        <v>3019</v>
      </c>
      <c r="C168">
        <v>2270</v>
      </c>
      <c r="D168">
        <v>1893</v>
      </c>
      <c r="E168">
        <v>1907</v>
      </c>
      <c r="F168">
        <v>1958</v>
      </c>
      <c r="G168">
        <v>2102</v>
      </c>
      <c r="H168">
        <v>2255</v>
      </c>
      <c r="I168">
        <v>2387</v>
      </c>
      <c r="J168">
        <v>2549</v>
      </c>
      <c r="K168">
        <v>1672</v>
      </c>
      <c r="L168">
        <v>2020</v>
      </c>
    </row>
    <row r="169" spans="1:12">
      <c r="A169" s="3" t="s">
        <v>178</v>
      </c>
      <c r="B169">
        <v>11170</v>
      </c>
      <c r="C169">
        <v>11047</v>
      </c>
      <c r="D169">
        <v>10890</v>
      </c>
      <c r="E169">
        <v>10790</v>
      </c>
      <c r="F169">
        <v>10658</v>
      </c>
      <c r="G169">
        <v>10694</v>
      </c>
      <c r="H169">
        <v>10756</v>
      </c>
      <c r="I169">
        <v>10997</v>
      </c>
      <c r="J169">
        <v>11841</v>
      </c>
      <c r="K169">
        <v>11165</v>
      </c>
      <c r="L169">
        <v>11203</v>
      </c>
    </row>
    <row r="170" spans="1:12">
      <c r="A170" s="3" t="s">
        <v>179</v>
      </c>
      <c r="B170">
        <v>2572</v>
      </c>
      <c r="C170">
        <v>2554</v>
      </c>
      <c r="D170">
        <v>2560</v>
      </c>
      <c r="E170">
        <v>2493</v>
      </c>
      <c r="F170">
        <v>2547</v>
      </c>
      <c r="G170">
        <v>2638</v>
      </c>
      <c r="H170">
        <v>2767</v>
      </c>
      <c r="I170">
        <v>2912</v>
      </c>
      <c r="J170">
        <v>3212</v>
      </c>
      <c r="K170">
        <v>2887</v>
      </c>
      <c r="L170">
        <v>2928</v>
      </c>
    </row>
    <row r="171" spans="1:12">
      <c r="A171" s="3" t="s">
        <v>180</v>
      </c>
      <c r="B171">
        <v>6536</v>
      </c>
      <c r="C171">
        <v>6448</v>
      </c>
      <c r="D171">
        <v>6354</v>
      </c>
      <c r="E171">
        <v>6322</v>
      </c>
      <c r="F171">
        <v>6192</v>
      </c>
      <c r="G171">
        <v>6147</v>
      </c>
      <c r="H171">
        <v>6123</v>
      </c>
      <c r="I171">
        <v>6214</v>
      </c>
      <c r="J171">
        <v>7371</v>
      </c>
      <c r="K171">
        <v>6242</v>
      </c>
      <c r="L171">
        <v>6265</v>
      </c>
    </row>
    <row r="172" spans="1:12">
      <c r="A172" s="3" t="s">
        <v>181</v>
      </c>
      <c r="B172">
        <v>1369</v>
      </c>
      <c r="C172">
        <v>1349</v>
      </c>
      <c r="D172">
        <v>1299</v>
      </c>
      <c r="E172">
        <v>1309</v>
      </c>
      <c r="F172">
        <v>1277</v>
      </c>
      <c r="G172">
        <v>1281</v>
      </c>
      <c r="H172">
        <v>1269</v>
      </c>
      <c r="I172">
        <v>1270</v>
      </c>
      <c r="J172">
        <v>1022</v>
      </c>
      <c r="K172">
        <v>1284</v>
      </c>
      <c r="L172">
        <v>1281</v>
      </c>
    </row>
    <row r="173" spans="1:12">
      <c r="A173" s="3" t="s">
        <v>182</v>
      </c>
      <c r="B173">
        <v>693</v>
      </c>
      <c r="C173">
        <v>696</v>
      </c>
      <c r="D173">
        <v>677</v>
      </c>
      <c r="E173">
        <v>666</v>
      </c>
      <c r="F173">
        <v>642</v>
      </c>
      <c r="G173">
        <v>628</v>
      </c>
      <c r="H173">
        <v>597</v>
      </c>
      <c r="I173">
        <v>601</v>
      </c>
      <c r="J173">
        <v>236</v>
      </c>
      <c r="K173">
        <v>752</v>
      </c>
      <c r="L173">
        <v>729</v>
      </c>
    </row>
    <row r="174" spans="1:12">
      <c r="A174" s="3" t="s">
        <v>183</v>
      </c>
      <c r="B174">
        <v>43248</v>
      </c>
      <c r="C174">
        <v>43708</v>
      </c>
      <c r="D174">
        <v>43838</v>
      </c>
      <c r="E174">
        <v>43478</v>
      </c>
      <c r="F174">
        <v>43615</v>
      </c>
      <c r="G174">
        <v>43544</v>
      </c>
      <c r="H174">
        <v>43940</v>
      </c>
      <c r="I174">
        <v>44306</v>
      </c>
      <c r="J174">
        <v>43937</v>
      </c>
      <c r="K174">
        <v>44732</v>
      </c>
      <c r="L174">
        <v>44504</v>
      </c>
    </row>
    <row r="175" spans="1:12">
      <c r="A175" s="3" t="s">
        <v>184</v>
      </c>
      <c r="B175">
        <v>14357</v>
      </c>
      <c r="C175">
        <v>14089</v>
      </c>
      <c r="D175">
        <v>13795</v>
      </c>
      <c r="E175">
        <v>13257</v>
      </c>
      <c r="F175">
        <v>13133</v>
      </c>
      <c r="G175">
        <v>13097</v>
      </c>
      <c r="H175">
        <v>13320</v>
      </c>
      <c r="I175">
        <v>13577</v>
      </c>
      <c r="J175">
        <v>13832</v>
      </c>
      <c r="K175">
        <v>13847</v>
      </c>
      <c r="L175">
        <v>13848</v>
      </c>
    </row>
    <row r="176" spans="1:12">
      <c r="A176" s="3" t="s">
        <v>185</v>
      </c>
      <c r="B176">
        <v>1295</v>
      </c>
      <c r="C176">
        <v>1270</v>
      </c>
      <c r="D176">
        <v>1264</v>
      </c>
      <c r="E176">
        <v>1266</v>
      </c>
      <c r="F176">
        <v>1258</v>
      </c>
      <c r="G176">
        <v>1281</v>
      </c>
      <c r="H176">
        <v>1300</v>
      </c>
      <c r="I176">
        <v>1310</v>
      </c>
      <c r="J176">
        <v>1272</v>
      </c>
      <c r="K176">
        <v>1309</v>
      </c>
      <c r="L176">
        <v>1338</v>
      </c>
    </row>
    <row r="177" spans="1:12">
      <c r="A177" s="3" t="s">
        <v>186</v>
      </c>
      <c r="B177">
        <v>6199</v>
      </c>
      <c r="C177">
        <v>6304</v>
      </c>
      <c r="D177">
        <v>6250</v>
      </c>
      <c r="E177">
        <v>6236</v>
      </c>
      <c r="F177">
        <v>6261</v>
      </c>
      <c r="G177">
        <v>6214</v>
      </c>
      <c r="H177">
        <v>6149</v>
      </c>
      <c r="I177">
        <v>6093</v>
      </c>
      <c r="J177">
        <v>5899</v>
      </c>
      <c r="K177">
        <v>6036</v>
      </c>
      <c r="L177">
        <v>5875</v>
      </c>
    </row>
    <row r="178" spans="1:12">
      <c r="A178" s="3" t="s">
        <v>187</v>
      </c>
      <c r="B178">
        <v>8857</v>
      </c>
      <c r="C178">
        <v>9137</v>
      </c>
      <c r="D178">
        <v>9354</v>
      </c>
      <c r="E178">
        <v>9468</v>
      </c>
      <c r="F178">
        <v>9575</v>
      </c>
      <c r="G178">
        <v>9602</v>
      </c>
      <c r="H178">
        <v>9708</v>
      </c>
      <c r="I178">
        <v>9766</v>
      </c>
      <c r="J178">
        <v>9510</v>
      </c>
      <c r="K178">
        <v>10266</v>
      </c>
      <c r="L178">
        <v>10292</v>
      </c>
    </row>
    <row r="179" spans="1:12">
      <c r="A179" s="3" t="s">
        <v>188</v>
      </c>
      <c r="B179">
        <v>848</v>
      </c>
      <c r="C179">
        <v>812</v>
      </c>
      <c r="D179">
        <v>800</v>
      </c>
      <c r="E179">
        <v>788</v>
      </c>
      <c r="F179">
        <v>758</v>
      </c>
      <c r="G179">
        <v>741</v>
      </c>
      <c r="H179">
        <v>686</v>
      </c>
      <c r="I179">
        <v>658</v>
      </c>
      <c r="J179">
        <v>446</v>
      </c>
      <c r="K179">
        <v>708</v>
      </c>
      <c r="L179">
        <v>727</v>
      </c>
    </row>
    <row r="180" spans="1:12">
      <c r="A180" s="3" t="s">
        <v>189</v>
      </c>
      <c r="B180">
        <v>4018</v>
      </c>
      <c r="C180">
        <v>4382</v>
      </c>
      <c r="D180">
        <v>4523</v>
      </c>
      <c r="E180">
        <v>4615</v>
      </c>
      <c r="F180">
        <v>4726</v>
      </c>
      <c r="G180">
        <v>4843</v>
      </c>
      <c r="H180">
        <v>4920</v>
      </c>
      <c r="I180">
        <v>4961</v>
      </c>
      <c r="J180">
        <v>4807</v>
      </c>
      <c r="K180">
        <v>5300</v>
      </c>
      <c r="L180">
        <v>5308</v>
      </c>
    </row>
    <row r="181" spans="1:12">
      <c r="A181" s="3" t="s">
        <v>190</v>
      </c>
      <c r="B181">
        <v>5521</v>
      </c>
      <c r="C181">
        <v>5670</v>
      </c>
      <c r="D181">
        <v>5771</v>
      </c>
      <c r="E181">
        <v>5857</v>
      </c>
      <c r="F181">
        <v>5930</v>
      </c>
      <c r="G181">
        <v>5908</v>
      </c>
      <c r="H181">
        <v>5992</v>
      </c>
      <c r="I181">
        <v>6040</v>
      </c>
      <c r="J181">
        <v>5891</v>
      </c>
      <c r="K181">
        <v>5971</v>
      </c>
      <c r="L181">
        <v>5871</v>
      </c>
    </row>
    <row r="182" spans="1:12">
      <c r="A182" s="3" t="s">
        <v>191</v>
      </c>
      <c r="B182">
        <v>2153</v>
      </c>
      <c r="C182">
        <v>2044</v>
      </c>
      <c r="D182">
        <v>2081</v>
      </c>
      <c r="E182">
        <v>1991</v>
      </c>
      <c r="F182">
        <v>1974</v>
      </c>
      <c r="G182">
        <v>1858</v>
      </c>
      <c r="H182">
        <v>1865</v>
      </c>
      <c r="I182">
        <v>1901</v>
      </c>
      <c r="J182">
        <v>2280</v>
      </c>
      <c r="K182">
        <v>1295</v>
      </c>
      <c r="L182">
        <v>1245</v>
      </c>
    </row>
    <row r="183" spans="1:12">
      <c r="A183" s="3" t="s">
        <v>192</v>
      </c>
      <c r="B183">
        <v>71743</v>
      </c>
      <c r="C183">
        <v>72890</v>
      </c>
      <c r="D183">
        <v>72878</v>
      </c>
      <c r="E183">
        <v>74354</v>
      </c>
      <c r="F183">
        <v>75098</v>
      </c>
      <c r="G183">
        <v>75983</v>
      </c>
      <c r="H183">
        <v>78339</v>
      </c>
      <c r="I183">
        <v>78938</v>
      </c>
      <c r="J183">
        <v>80474</v>
      </c>
      <c r="K183">
        <v>81317</v>
      </c>
      <c r="L183">
        <v>81731</v>
      </c>
    </row>
    <row r="184" spans="1:12">
      <c r="A184" s="3" t="s">
        <v>193</v>
      </c>
      <c r="B184">
        <v>5696</v>
      </c>
      <c r="C184">
        <v>5691</v>
      </c>
      <c r="D184">
        <v>5604</v>
      </c>
      <c r="E184">
        <v>5788</v>
      </c>
      <c r="F184">
        <v>5875</v>
      </c>
      <c r="G184">
        <v>5897</v>
      </c>
      <c r="H184">
        <v>6046</v>
      </c>
      <c r="I184">
        <v>6085</v>
      </c>
      <c r="J184">
        <v>10082</v>
      </c>
      <c r="K184">
        <v>5998</v>
      </c>
      <c r="L184">
        <v>6129</v>
      </c>
    </row>
    <row r="185" spans="1:12">
      <c r="A185" s="3" t="s">
        <v>194</v>
      </c>
      <c r="B185">
        <v>17208</v>
      </c>
      <c r="C185">
        <v>17427</v>
      </c>
      <c r="D185">
        <v>17423</v>
      </c>
      <c r="E185">
        <v>17936</v>
      </c>
      <c r="F185">
        <v>18186</v>
      </c>
      <c r="G185">
        <v>18420</v>
      </c>
      <c r="H185">
        <v>18648</v>
      </c>
      <c r="I185">
        <v>18490</v>
      </c>
      <c r="J185">
        <v>16663</v>
      </c>
      <c r="K185">
        <v>18458</v>
      </c>
      <c r="L185">
        <v>18295</v>
      </c>
    </row>
    <row r="186" spans="1:12">
      <c r="A186" s="3" t="s">
        <v>195</v>
      </c>
      <c r="B186">
        <v>642</v>
      </c>
      <c r="C186">
        <v>638</v>
      </c>
      <c r="D186">
        <v>626</v>
      </c>
      <c r="E186">
        <v>622</v>
      </c>
      <c r="F186">
        <v>607</v>
      </c>
      <c r="G186">
        <v>598</v>
      </c>
      <c r="H186">
        <v>605</v>
      </c>
      <c r="I186">
        <v>595</v>
      </c>
      <c r="J186">
        <v>571</v>
      </c>
      <c r="K186">
        <v>642</v>
      </c>
      <c r="L186">
        <v>648</v>
      </c>
    </row>
    <row r="187" spans="1:12">
      <c r="A187" s="3" t="s">
        <v>196</v>
      </c>
      <c r="B187">
        <v>1349</v>
      </c>
      <c r="C187">
        <v>1279</v>
      </c>
      <c r="D187">
        <v>1226</v>
      </c>
      <c r="E187">
        <v>1206</v>
      </c>
      <c r="F187">
        <v>1211</v>
      </c>
      <c r="G187">
        <v>1161</v>
      </c>
      <c r="H187">
        <v>1090</v>
      </c>
      <c r="I187">
        <v>1162</v>
      </c>
      <c r="J187">
        <v>1629</v>
      </c>
      <c r="K187">
        <v>1641</v>
      </c>
      <c r="L187">
        <v>1740</v>
      </c>
    </row>
    <row r="188" spans="1:12">
      <c r="A188" s="3" t="s">
        <v>197</v>
      </c>
      <c r="B188">
        <v>11212</v>
      </c>
      <c r="C188">
        <v>11705</v>
      </c>
      <c r="D188">
        <v>12042</v>
      </c>
      <c r="E188">
        <v>12403</v>
      </c>
      <c r="F188">
        <v>12846</v>
      </c>
      <c r="G188">
        <v>13300</v>
      </c>
      <c r="H188">
        <v>14255</v>
      </c>
      <c r="I188">
        <v>14676</v>
      </c>
      <c r="J188">
        <v>13521</v>
      </c>
      <c r="K188">
        <v>14764</v>
      </c>
      <c r="L188">
        <v>15055</v>
      </c>
    </row>
    <row r="189" spans="1:12">
      <c r="A189" s="3" t="s">
        <v>198</v>
      </c>
      <c r="B189">
        <v>4383</v>
      </c>
      <c r="C189">
        <v>4490</v>
      </c>
      <c r="D189">
        <v>4579</v>
      </c>
      <c r="E189">
        <v>4743</v>
      </c>
      <c r="F189">
        <v>4827</v>
      </c>
      <c r="G189">
        <v>4937</v>
      </c>
      <c r="H189">
        <v>5050</v>
      </c>
      <c r="I189">
        <v>5102</v>
      </c>
      <c r="J189">
        <v>4739</v>
      </c>
      <c r="K189">
        <v>4915</v>
      </c>
      <c r="L189">
        <v>4971</v>
      </c>
    </row>
    <row r="190" spans="1:12">
      <c r="A190" s="3" t="s">
        <v>199</v>
      </c>
      <c r="B190">
        <v>22800</v>
      </c>
      <c r="C190">
        <v>23195</v>
      </c>
      <c r="D190">
        <v>23047</v>
      </c>
      <c r="E190">
        <v>23494</v>
      </c>
      <c r="F190">
        <v>23644</v>
      </c>
      <c r="G190">
        <v>23783</v>
      </c>
      <c r="H190">
        <v>24609</v>
      </c>
      <c r="I190">
        <v>24996</v>
      </c>
      <c r="J190">
        <v>25307</v>
      </c>
      <c r="K190">
        <v>26546</v>
      </c>
      <c r="L190">
        <v>26782</v>
      </c>
    </row>
    <row r="191" spans="1:12">
      <c r="A191" s="3" t="s">
        <v>200</v>
      </c>
      <c r="B191">
        <v>6860</v>
      </c>
      <c r="C191">
        <v>6943</v>
      </c>
      <c r="D191">
        <v>6794</v>
      </c>
      <c r="E191">
        <v>6611</v>
      </c>
      <c r="F191">
        <v>6389</v>
      </c>
      <c r="G191">
        <v>6427</v>
      </c>
      <c r="H191">
        <v>6590</v>
      </c>
      <c r="I191">
        <v>6417</v>
      </c>
      <c r="J191">
        <v>6625</v>
      </c>
      <c r="K191">
        <v>6911</v>
      </c>
      <c r="L191">
        <v>6705</v>
      </c>
    </row>
    <row r="192" spans="1:12">
      <c r="A192" s="3" t="s">
        <v>201</v>
      </c>
      <c r="B192">
        <v>1593</v>
      </c>
      <c r="C192">
        <v>1522</v>
      </c>
      <c r="D192">
        <v>1537</v>
      </c>
      <c r="E192">
        <v>1551</v>
      </c>
      <c r="F192">
        <v>1513</v>
      </c>
      <c r="G192">
        <v>1460</v>
      </c>
      <c r="H192">
        <v>1446</v>
      </c>
      <c r="I192">
        <v>1415</v>
      </c>
      <c r="J192">
        <v>1337</v>
      </c>
      <c r="K192">
        <v>1442</v>
      </c>
      <c r="L192">
        <v>1406</v>
      </c>
    </row>
    <row r="193" spans="1:12">
      <c r="A193" s="3" t="s">
        <v>202</v>
      </c>
      <c r="B193">
        <v>33486</v>
      </c>
      <c r="C193">
        <v>33295</v>
      </c>
      <c r="D193">
        <v>32886</v>
      </c>
      <c r="E193">
        <v>32881</v>
      </c>
      <c r="F193">
        <v>33482</v>
      </c>
      <c r="G193">
        <v>34806</v>
      </c>
      <c r="H193">
        <v>36347</v>
      </c>
      <c r="I193">
        <v>37327</v>
      </c>
      <c r="J193">
        <v>39468</v>
      </c>
      <c r="K193">
        <v>41454</v>
      </c>
      <c r="L193">
        <v>41969</v>
      </c>
    </row>
    <row r="194" spans="1:12">
      <c r="A194" s="3" t="s">
        <v>203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20</v>
      </c>
      <c r="K194">
        <v>0</v>
      </c>
      <c r="L194">
        <v>1</v>
      </c>
    </row>
    <row r="195" spans="1:12">
      <c r="A195" s="3" t="s">
        <v>204</v>
      </c>
      <c r="B195">
        <v>10</v>
      </c>
      <c r="C195">
        <v>8</v>
      </c>
      <c r="D195">
        <v>6</v>
      </c>
      <c r="E195">
        <v>3</v>
      </c>
      <c r="F195">
        <v>1</v>
      </c>
      <c r="G195">
        <v>3</v>
      </c>
      <c r="H195">
        <v>4</v>
      </c>
      <c r="I195">
        <v>7</v>
      </c>
      <c r="J195">
        <v>3</v>
      </c>
      <c r="K195">
        <v>8</v>
      </c>
      <c r="L195">
        <v>4</v>
      </c>
    </row>
    <row r="196" spans="1:12">
      <c r="A196" s="3" t="s">
        <v>205</v>
      </c>
      <c r="B196">
        <v>12195</v>
      </c>
      <c r="C196">
        <v>12104</v>
      </c>
      <c r="D196">
        <v>12048</v>
      </c>
      <c r="E196">
        <v>12073</v>
      </c>
      <c r="F196">
        <v>12151</v>
      </c>
      <c r="G196">
        <v>12221</v>
      </c>
      <c r="H196">
        <v>12358</v>
      </c>
      <c r="I196">
        <v>12337</v>
      </c>
      <c r="J196">
        <v>12573</v>
      </c>
      <c r="K196">
        <v>12589</v>
      </c>
      <c r="L196">
        <v>12513</v>
      </c>
    </row>
    <row r="197" spans="1:12">
      <c r="A197" s="3" t="s">
        <v>206</v>
      </c>
      <c r="B197">
        <v>21271</v>
      </c>
      <c r="C197">
        <v>21166</v>
      </c>
      <c r="D197">
        <v>20822</v>
      </c>
      <c r="E197">
        <v>20798</v>
      </c>
      <c r="F197">
        <v>21322</v>
      </c>
      <c r="G197">
        <v>22575</v>
      </c>
      <c r="H197">
        <v>23977</v>
      </c>
      <c r="I197">
        <v>24976</v>
      </c>
      <c r="J197">
        <v>26862</v>
      </c>
      <c r="K197">
        <v>28852</v>
      </c>
      <c r="L197">
        <v>29442</v>
      </c>
    </row>
    <row r="198" spans="1:12">
      <c r="A198" s="3" t="s">
        <v>207</v>
      </c>
      <c r="B198">
        <v>9</v>
      </c>
      <c r="C198">
        <v>16</v>
      </c>
      <c r="D198">
        <v>9</v>
      </c>
      <c r="E198">
        <v>6</v>
      </c>
      <c r="F198">
        <v>7</v>
      </c>
      <c r="G198">
        <v>6</v>
      </c>
      <c r="H198">
        <v>7</v>
      </c>
      <c r="I198">
        <v>6</v>
      </c>
      <c r="J198">
        <v>10</v>
      </c>
      <c r="K198">
        <v>5</v>
      </c>
      <c r="L198">
        <v>9</v>
      </c>
    </row>
    <row r="199" spans="1:12">
      <c r="A199" s="3" t="s">
        <v>208</v>
      </c>
      <c r="B199">
        <v>120</v>
      </c>
      <c r="C199">
        <v>81</v>
      </c>
      <c r="D199">
        <v>73</v>
      </c>
      <c r="E199">
        <v>62</v>
      </c>
      <c r="F199">
        <v>77</v>
      </c>
      <c r="G199">
        <v>78</v>
      </c>
      <c r="H199">
        <v>79</v>
      </c>
      <c r="I199">
        <v>67</v>
      </c>
      <c r="J199">
        <v>68</v>
      </c>
      <c r="K199">
        <v>73</v>
      </c>
      <c r="L199">
        <v>69</v>
      </c>
    </row>
    <row r="200" spans="1:12">
      <c r="A200" s="3" t="s">
        <v>209</v>
      </c>
      <c r="B200">
        <v>95</v>
      </c>
      <c r="C200">
        <v>62</v>
      </c>
      <c r="D200">
        <v>54</v>
      </c>
      <c r="E200">
        <v>45</v>
      </c>
      <c r="F200">
        <v>53</v>
      </c>
      <c r="G200">
        <v>56</v>
      </c>
      <c r="H200">
        <v>59</v>
      </c>
      <c r="I200">
        <v>51</v>
      </c>
      <c r="J200">
        <v>51</v>
      </c>
      <c r="K200">
        <v>52</v>
      </c>
      <c r="L200">
        <v>50</v>
      </c>
    </row>
    <row r="201" spans="1:12">
      <c r="A201" s="3" t="s">
        <v>210</v>
      </c>
      <c r="B201">
        <v>16</v>
      </c>
      <c r="C201">
        <v>12</v>
      </c>
      <c r="D201">
        <v>12</v>
      </c>
      <c r="E201">
        <v>10</v>
      </c>
      <c r="F201">
        <v>17</v>
      </c>
      <c r="G201">
        <v>15</v>
      </c>
      <c r="H201">
        <v>13</v>
      </c>
      <c r="I201">
        <v>10</v>
      </c>
      <c r="J201">
        <v>11</v>
      </c>
      <c r="K201">
        <v>13</v>
      </c>
      <c r="L201">
        <v>13</v>
      </c>
    </row>
    <row r="202" spans="1:12">
      <c r="A202" s="3" t="s">
        <v>211</v>
      </c>
      <c r="B202">
        <v>6</v>
      </c>
      <c r="C202">
        <v>5</v>
      </c>
      <c r="D202">
        <v>6</v>
      </c>
      <c r="E202">
        <v>6</v>
      </c>
      <c r="F202">
        <v>6</v>
      </c>
      <c r="G202">
        <v>6</v>
      </c>
      <c r="H202">
        <v>6</v>
      </c>
      <c r="I202">
        <v>5</v>
      </c>
      <c r="J202">
        <v>6</v>
      </c>
      <c r="K202">
        <v>7</v>
      </c>
      <c r="L202">
        <v>5</v>
      </c>
    </row>
    <row r="203" spans="1:12">
      <c r="A203" s="3" t="s">
        <v>212</v>
      </c>
      <c r="B203">
        <v>3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</row>
    <row r="204" spans="1:12">
      <c r="A204" s="3" t="s">
        <v>213</v>
      </c>
      <c r="B204">
        <v>47</v>
      </c>
      <c r="C204">
        <v>44</v>
      </c>
      <c r="D204">
        <v>51</v>
      </c>
      <c r="E204">
        <v>50</v>
      </c>
      <c r="F204">
        <v>42</v>
      </c>
      <c r="G204">
        <v>46</v>
      </c>
      <c r="H204">
        <v>56</v>
      </c>
      <c r="I204">
        <v>65</v>
      </c>
      <c r="J204">
        <v>74</v>
      </c>
      <c r="K204">
        <v>70</v>
      </c>
      <c r="L204">
        <v>66</v>
      </c>
    </row>
    <row r="205" spans="1:12">
      <c r="A205" s="3" t="s">
        <v>214</v>
      </c>
      <c r="B205">
        <v>39</v>
      </c>
      <c r="C205">
        <v>38</v>
      </c>
      <c r="D205">
        <v>40</v>
      </c>
      <c r="E205">
        <v>40</v>
      </c>
      <c r="F205">
        <v>33</v>
      </c>
      <c r="G205">
        <v>32</v>
      </c>
      <c r="H205">
        <v>39</v>
      </c>
      <c r="I205">
        <v>48</v>
      </c>
      <c r="J205">
        <v>51</v>
      </c>
      <c r="K205">
        <v>53</v>
      </c>
      <c r="L205">
        <v>46</v>
      </c>
    </row>
    <row r="206" spans="1:12">
      <c r="A206" s="3" t="s">
        <v>215</v>
      </c>
      <c r="B206">
        <v>8</v>
      </c>
      <c r="C206">
        <v>6</v>
      </c>
      <c r="D206">
        <v>11</v>
      </c>
      <c r="E206">
        <v>10</v>
      </c>
      <c r="F206">
        <v>9</v>
      </c>
      <c r="G206">
        <v>14</v>
      </c>
      <c r="H206">
        <v>17</v>
      </c>
      <c r="I206">
        <v>17</v>
      </c>
      <c r="J206">
        <v>23</v>
      </c>
      <c r="K206">
        <v>17</v>
      </c>
      <c r="L206">
        <v>20</v>
      </c>
    </row>
    <row r="207" spans="1:12">
      <c r="A207" s="3" t="s">
        <v>216</v>
      </c>
      <c r="B207">
        <v>3709</v>
      </c>
      <c r="C207">
        <v>3802</v>
      </c>
      <c r="D207">
        <v>3825</v>
      </c>
      <c r="E207">
        <v>4015</v>
      </c>
      <c r="F207">
        <v>4131</v>
      </c>
      <c r="G207">
        <v>4182</v>
      </c>
      <c r="H207">
        <v>4365</v>
      </c>
      <c r="I207">
        <v>4432</v>
      </c>
      <c r="J207">
        <v>3956</v>
      </c>
      <c r="K207">
        <v>4232</v>
      </c>
      <c r="L207">
        <v>4200</v>
      </c>
    </row>
    <row r="208" spans="1:12">
      <c r="A208" s="3" t="s">
        <v>217</v>
      </c>
      <c r="B208">
        <v>453</v>
      </c>
      <c r="C208">
        <v>458</v>
      </c>
      <c r="D208">
        <v>459</v>
      </c>
      <c r="E208">
        <v>494</v>
      </c>
      <c r="F208">
        <v>507</v>
      </c>
      <c r="G208">
        <v>511</v>
      </c>
      <c r="H208">
        <v>531</v>
      </c>
      <c r="I208">
        <v>553</v>
      </c>
      <c r="J208">
        <v>587</v>
      </c>
      <c r="K208">
        <v>451</v>
      </c>
      <c r="L208">
        <v>454</v>
      </c>
    </row>
    <row r="209" spans="1:12">
      <c r="A209" s="3" t="s">
        <v>218</v>
      </c>
      <c r="B209">
        <v>3256</v>
      </c>
      <c r="C209">
        <v>3344</v>
      </c>
      <c r="D209">
        <v>3366</v>
      </c>
      <c r="E209">
        <v>3521</v>
      </c>
      <c r="F209">
        <v>3624</v>
      </c>
      <c r="G209">
        <v>3671</v>
      </c>
      <c r="H209">
        <v>3834</v>
      </c>
      <c r="I209">
        <v>3879</v>
      </c>
      <c r="J209">
        <v>3369</v>
      </c>
      <c r="K209">
        <v>3781</v>
      </c>
      <c r="L209">
        <v>3746</v>
      </c>
    </row>
    <row r="210" spans="1:12">
      <c r="A210" s="3" t="s">
        <v>219</v>
      </c>
      <c r="B210">
        <v>2804</v>
      </c>
      <c r="C210">
        <v>1802</v>
      </c>
      <c r="D210">
        <v>1454</v>
      </c>
      <c r="E210">
        <v>1301</v>
      </c>
      <c r="F210">
        <v>1258</v>
      </c>
      <c r="G210">
        <v>1203</v>
      </c>
      <c r="H210">
        <v>1191</v>
      </c>
      <c r="I210">
        <v>1151</v>
      </c>
      <c r="J210">
        <v>1081</v>
      </c>
      <c r="K210">
        <v>1052</v>
      </c>
      <c r="L210">
        <v>1042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2804</v>
      </c>
      <c r="C212">
        <v>1802</v>
      </c>
      <c r="D212">
        <v>1454</v>
      </c>
      <c r="E212">
        <v>1301</v>
      </c>
      <c r="F212">
        <v>1258</v>
      </c>
      <c r="G212">
        <v>1203</v>
      </c>
      <c r="H212">
        <v>1191</v>
      </c>
      <c r="I212">
        <v>1151</v>
      </c>
      <c r="J212">
        <v>1081</v>
      </c>
      <c r="K212">
        <v>1052</v>
      </c>
      <c r="L212">
        <v>1042</v>
      </c>
    </row>
    <row r="213" spans="1:12">
      <c r="A213" s="3" t="s">
        <v>222</v>
      </c>
      <c r="B213">
        <v>4766</v>
      </c>
      <c r="C213">
        <v>4555</v>
      </c>
      <c r="D213">
        <v>4340</v>
      </c>
      <c r="E213">
        <v>4166</v>
      </c>
      <c r="F213">
        <v>4047</v>
      </c>
      <c r="G213">
        <v>3940</v>
      </c>
      <c r="H213">
        <v>3862</v>
      </c>
      <c r="I213">
        <v>3763</v>
      </c>
      <c r="J213">
        <v>3703</v>
      </c>
      <c r="K213">
        <v>3693</v>
      </c>
      <c r="L213">
        <v>3578</v>
      </c>
    </row>
    <row r="214" spans="1:12">
      <c r="A214" s="3" t="s">
        <v>223</v>
      </c>
      <c r="B214">
        <v>2243</v>
      </c>
      <c r="C214">
        <v>2210</v>
      </c>
      <c r="D214">
        <v>2141</v>
      </c>
      <c r="E214">
        <v>2094</v>
      </c>
      <c r="F214">
        <v>2079</v>
      </c>
      <c r="G214">
        <v>2076</v>
      </c>
      <c r="H214">
        <v>2064</v>
      </c>
      <c r="I214">
        <v>2022</v>
      </c>
      <c r="J214">
        <v>1991</v>
      </c>
      <c r="K214">
        <v>2051</v>
      </c>
      <c r="L214">
        <v>2053</v>
      </c>
    </row>
    <row r="215" spans="1:12">
      <c r="A215" s="3" t="s">
        <v>224</v>
      </c>
      <c r="B215">
        <v>2066</v>
      </c>
      <c r="C215">
        <v>1922</v>
      </c>
      <c r="D215">
        <v>1789</v>
      </c>
      <c r="E215">
        <v>1676</v>
      </c>
      <c r="F215">
        <v>1563</v>
      </c>
      <c r="G215">
        <v>1445</v>
      </c>
      <c r="H215">
        <v>1389</v>
      </c>
      <c r="I215">
        <v>1350</v>
      </c>
      <c r="J215">
        <v>1326</v>
      </c>
      <c r="K215">
        <v>1250</v>
      </c>
      <c r="L215">
        <v>1145</v>
      </c>
    </row>
    <row r="216" spans="1:12">
      <c r="A216" s="3" t="s">
        <v>225</v>
      </c>
      <c r="B216">
        <v>328</v>
      </c>
      <c r="C216">
        <v>305</v>
      </c>
      <c r="D216">
        <v>300</v>
      </c>
      <c r="E216">
        <v>293</v>
      </c>
      <c r="F216">
        <v>299</v>
      </c>
      <c r="G216">
        <v>303</v>
      </c>
      <c r="H216">
        <v>297</v>
      </c>
      <c r="I216">
        <v>287</v>
      </c>
      <c r="J216">
        <v>279</v>
      </c>
      <c r="K216">
        <v>300</v>
      </c>
      <c r="L216">
        <v>295</v>
      </c>
    </row>
    <row r="217" spans="1:12">
      <c r="A217" s="3" t="s">
        <v>226</v>
      </c>
      <c r="B217">
        <v>129</v>
      </c>
      <c r="C217">
        <v>118</v>
      </c>
      <c r="D217">
        <v>110</v>
      </c>
      <c r="E217">
        <v>103</v>
      </c>
      <c r="F217">
        <v>106</v>
      </c>
      <c r="G217">
        <v>116</v>
      </c>
      <c r="H217">
        <v>112</v>
      </c>
      <c r="I217">
        <v>104</v>
      </c>
      <c r="J217">
        <v>107</v>
      </c>
      <c r="K217">
        <v>92</v>
      </c>
      <c r="L217">
        <v>85</v>
      </c>
    </row>
    <row r="218" spans="1:12">
      <c r="A218" s="3" t="s">
        <v>227</v>
      </c>
      <c r="B218">
        <v>40129</v>
      </c>
      <c r="C218">
        <v>40226</v>
      </c>
      <c r="D218">
        <v>39445</v>
      </c>
      <c r="E218">
        <v>39381</v>
      </c>
      <c r="F218">
        <v>39585</v>
      </c>
      <c r="G218">
        <v>40145</v>
      </c>
      <c r="H218">
        <v>41142</v>
      </c>
      <c r="I218">
        <v>41147</v>
      </c>
      <c r="J218">
        <v>41156</v>
      </c>
      <c r="K218">
        <v>40358</v>
      </c>
      <c r="L218">
        <v>39542</v>
      </c>
    </row>
    <row r="219" spans="1:12">
      <c r="A219" s="3" t="s">
        <v>228</v>
      </c>
      <c r="B219">
        <v>13823</v>
      </c>
      <c r="C219">
        <v>13293</v>
      </c>
      <c r="D219">
        <v>12553</v>
      </c>
      <c r="E219">
        <v>12114</v>
      </c>
      <c r="F219">
        <v>11982</v>
      </c>
      <c r="G219">
        <v>12164</v>
      </c>
      <c r="H219">
        <v>12437</v>
      </c>
      <c r="I219">
        <v>12415</v>
      </c>
      <c r="J219">
        <v>12369</v>
      </c>
      <c r="K219">
        <v>11179</v>
      </c>
      <c r="L219">
        <v>11056</v>
      </c>
    </row>
    <row r="220" spans="1:12">
      <c r="A220" s="3" t="s">
        <v>229</v>
      </c>
      <c r="B220">
        <v>2633</v>
      </c>
      <c r="C220">
        <v>2724</v>
      </c>
      <c r="D220">
        <v>2623</v>
      </c>
      <c r="E220">
        <v>2496</v>
      </c>
      <c r="F220">
        <v>2362</v>
      </c>
      <c r="G220">
        <v>2287</v>
      </c>
      <c r="H220">
        <v>2244</v>
      </c>
      <c r="I220">
        <v>2178</v>
      </c>
      <c r="J220">
        <v>2062</v>
      </c>
      <c r="K220">
        <v>2247</v>
      </c>
      <c r="L220">
        <v>2150</v>
      </c>
    </row>
    <row r="221" spans="1:12">
      <c r="A221" s="3" t="s">
        <v>230</v>
      </c>
      <c r="B221">
        <v>23673</v>
      </c>
      <c r="C221">
        <v>24209</v>
      </c>
      <c r="D221">
        <v>24269</v>
      </c>
      <c r="E221">
        <v>24771</v>
      </c>
      <c r="F221">
        <v>25241</v>
      </c>
      <c r="G221">
        <v>25694</v>
      </c>
      <c r="H221">
        <v>26461</v>
      </c>
      <c r="I221">
        <v>26554</v>
      </c>
      <c r="J221">
        <v>26725</v>
      </c>
      <c r="K221">
        <v>26932</v>
      </c>
      <c r="L221">
        <v>26336</v>
      </c>
    </row>
    <row r="222" spans="1:12">
      <c r="A222" s="4" t="s">
        <v>231</v>
      </c>
      <c r="B222">
        <v>2279</v>
      </c>
      <c r="C222">
        <v>2224</v>
      </c>
      <c r="D222">
        <v>2242</v>
      </c>
      <c r="E222">
        <v>2209</v>
      </c>
      <c r="F222">
        <v>2197</v>
      </c>
      <c r="G222">
        <v>2207</v>
      </c>
      <c r="H222">
        <v>2136</v>
      </c>
      <c r="I222">
        <v>2133</v>
      </c>
      <c r="J222">
        <v>2301</v>
      </c>
      <c r="K222">
        <v>2647</v>
      </c>
      <c r="L222">
        <v>2597</v>
      </c>
    </row>
    <row r="223" spans="1:12">
      <c r="A223" s="4" t="s">
        <v>232</v>
      </c>
      <c r="B223">
        <v>1672</v>
      </c>
      <c r="C223">
        <v>1696</v>
      </c>
      <c r="D223">
        <v>1778</v>
      </c>
      <c r="E223">
        <v>1806</v>
      </c>
      <c r="F223">
        <v>1843</v>
      </c>
      <c r="G223">
        <v>1889</v>
      </c>
      <c r="H223">
        <v>1950</v>
      </c>
      <c r="I223">
        <v>1959</v>
      </c>
      <c r="J223">
        <v>2048</v>
      </c>
      <c r="K223">
        <v>1955</v>
      </c>
      <c r="L223">
        <v>1969</v>
      </c>
    </row>
    <row r="224" spans="1:12">
      <c r="A224" s="4" t="s">
        <v>233</v>
      </c>
      <c r="B224">
        <v>607</v>
      </c>
      <c r="C224">
        <v>528</v>
      </c>
      <c r="D224">
        <v>464</v>
      </c>
      <c r="E224">
        <v>403</v>
      </c>
      <c r="F224">
        <v>354</v>
      </c>
      <c r="G224">
        <v>318</v>
      </c>
      <c r="H224">
        <v>186</v>
      </c>
      <c r="I224">
        <v>174</v>
      </c>
      <c r="J224">
        <v>253</v>
      </c>
      <c r="K224">
        <v>692</v>
      </c>
      <c r="L224">
        <v>628</v>
      </c>
    </row>
    <row r="225" spans="1:12">
      <c r="A225" s="4" t="s">
        <v>234</v>
      </c>
      <c r="B225">
        <v>1643</v>
      </c>
      <c r="C225">
        <v>1546</v>
      </c>
      <c r="D225">
        <v>1541</v>
      </c>
      <c r="E225">
        <v>1520</v>
      </c>
      <c r="F225">
        <v>1502</v>
      </c>
      <c r="G225">
        <v>1536</v>
      </c>
      <c r="H225">
        <v>1580</v>
      </c>
      <c r="I225">
        <v>1599</v>
      </c>
      <c r="J225">
        <v>1639</v>
      </c>
      <c r="K225">
        <v>1768</v>
      </c>
      <c r="L225">
        <v>1697</v>
      </c>
    </row>
    <row r="226" spans="1:12">
      <c r="A226" s="4" t="s">
        <v>235</v>
      </c>
      <c r="B226">
        <v>1578</v>
      </c>
      <c r="C226">
        <v>1500</v>
      </c>
      <c r="D226">
        <v>1502</v>
      </c>
      <c r="E226">
        <v>1486</v>
      </c>
      <c r="F226">
        <v>1471</v>
      </c>
      <c r="G226">
        <v>1512</v>
      </c>
      <c r="H226">
        <v>1554</v>
      </c>
      <c r="I226">
        <v>1577</v>
      </c>
      <c r="J226">
        <v>1589</v>
      </c>
      <c r="K226">
        <v>1690</v>
      </c>
      <c r="L226">
        <v>1622</v>
      </c>
    </row>
    <row r="227" spans="1:12">
      <c r="A227" s="4" t="s">
        <v>236</v>
      </c>
      <c r="B227">
        <v>65</v>
      </c>
      <c r="C227">
        <v>46</v>
      </c>
      <c r="D227">
        <v>39</v>
      </c>
      <c r="E227">
        <v>34</v>
      </c>
      <c r="F227">
        <v>31</v>
      </c>
      <c r="G227">
        <v>24</v>
      </c>
      <c r="H227">
        <v>26</v>
      </c>
      <c r="I227">
        <v>22</v>
      </c>
      <c r="J227">
        <v>50</v>
      </c>
      <c r="K227">
        <v>78</v>
      </c>
      <c r="L227">
        <v>75</v>
      </c>
    </row>
    <row r="228" spans="1:12">
      <c r="A228" s="4" t="s">
        <v>237</v>
      </c>
      <c r="B228">
        <v>219</v>
      </c>
      <c r="C228">
        <v>220</v>
      </c>
      <c r="D228">
        <v>221</v>
      </c>
      <c r="E228">
        <v>251</v>
      </c>
      <c r="F228">
        <v>259</v>
      </c>
      <c r="G228">
        <v>260</v>
      </c>
      <c r="H228">
        <v>280</v>
      </c>
      <c r="I228">
        <v>282</v>
      </c>
      <c r="J228">
        <v>283</v>
      </c>
      <c r="K228">
        <v>304</v>
      </c>
      <c r="L228">
        <v>279</v>
      </c>
    </row>
    <row r="229" spans="1:12">
      <c r="A229" s="4" t="s">
        <v>238</v>
      </c>
      <c r="B229">
        <v>129</v>
      </c>
      <c r="C229">
        <v>128</v>
      </c>
      <c r="D229">
        <v>122</v>
      </c>
      <c r="E229">
        <v>131</v>
      </c>
      <c r="F229">
        <v>137</v>
      </c>
      <c r="G229">
        <v>138</v>
      </c>
      <c r="H229">
        <v>154</v>
      </c>
      <c r="I229">
        <v>147</v>
      </c>
      <c r="J229">
        <v>157</v>
      </c>
      <c r="K229">
        <v>158</v>
      </c>
      <c r="L229">
        <v>145</v>
      </c>
    </row>
    <row r="230" spans="1:12">
      <c r="A230" s="4" t="s">
        <v>239</v>
      </c>
      <c r="B230">
        <v>90</v>
      </c>
      <c r="C230">
        <v>92</v>
      </c>
      <c r="D230">
        <v>99</v>
      </c>
      <c r="E230">
        <v>120</v>
      </c>
      <c r="F230">
        <v>122</v>
      </c>
      <c r="G230">
        <v>122</v>
      </c>
      <c r="H230">
        <v>126</v>
      </c>
      <c r="I230">
        <v>135</v>
      </c>
      <c r="J230">
        <v>126</v>
      </c>
      <c r="K230">
        <v>146</v>
      </c>
      <c r="L230">
        <v>134</v>
      </c>
    </row>
    <row r="231" spans="1:12">
      <c r="A231" s="4" t="s">
        <v>240</v>
      </c>
      <c r="B231">
        <v>1032</v>
      </c>
      <c r="C231">
        <v>885</v>
      </c>
      <c r="D231">
        <v>816</v>
      </c>
      <c r="E231">
        <v>766</v>
      </c>
      <c r="F231">
        <v>758</v>
      </c>
      <c r="G231">
        <v>697</v>
      </c>
      <c r="H231">
        <v>706</v>
      </c>
      <c r="I231">
        <v>674</v>
      </c>
      <c r="J231">
        <v>712</v>
      </c>
      <c r="K231">
        <v>681</v>
      </c>
      <c r="L231">
        <v>675</v>
      </c>
    </row>
    <row r="232" spans="1:12">
      <c r="A232" s="4" t="s">
        <v>241</v>
      </c>
      <c r="B232">
        <v>174</v>
      </c>
      <c r="C232">
        <v>135</v>
      </c>
      <c r="D232">
        <v>123</v>
      </c>
      <c r="E232">
        <v>109</v>
      </c>
      <c r="F232">
        <v>99</v>
      </c>
      <c r="G232">
        <v>92</v>
      </c>
      <c r="H232">
        <v>77</v>
      </c>
      <c r="I232">
        <v>96</v>
      </c>
      <c r="J232">
        <v>163</v>
      </c>
      <c r="K232">
        <v>300</v>
      </c>
      <c r="L232">
        <v>300</v>
      </c>
    </row>
    <row r="233" spans="1:12">
      <c r="A233" s="4" t="s">
        <v>242</v>
      </c>
      <c r="B233">
        <v>133</v>
      </c>
      <c r="C233">
        <v>111</v>
      </c>
      <c r="D233">
        <v>106</v>
      </c>
      <c r="E233">
        <v>79</v>
      </c>
      <c r="F233">
        <v>69</v>
      </c>
      <c r="G233">
        <v>60</v>
      </c>
      <c r="H233">
        <v>28</v>
      </c>
      <c r="I233">
        <v>28</v>
      </c>
      <c r="J233">
        <v>35</v>
      </c>
      <c r="K233">
        <v>52</v>
      </c>
      <c r="L233">
        <v>58</v>
      </c>
    </row>
    <row r="234" spans="1:12">
      <c r="A234" s="4" t="s">
        <v>243</v>
      </c>
      <c r="B234">
        <v>16</v>
      </c>
      <c r="C234">
        <v>18</v>
      </c>
      <c r="D234">
        <v>13</v>
      </c>
      <c r="E234">
        <v>12</v>
      </c>
      <c r="F234">
        <v>13</v>
      </c>
      <c r="G234">
        <v>8</v>
      </c>
      <c r="H234">
        <v>5</v>
      </c>
      <c r="I234">
        <v>5</v>
      </c>
      <c r="J234">
        <v>4</v>
      </c>
      <c r="K234">
        <v>16</v>
      </c>
      <c r="L234">
        <v>18</v>
      </c>
    </row>
    <row r="235" spans="1:12">
      <c r="A235" s="4" t="s">
        <v>244</v>
      </c>
      <c r="B235">
        <v>709</v>
      </c>
      <c r="C235">
        <v>621</v>
      </c>
      <c r="D235">
        <v>574</v>
      </c>
      <c r="E235">
        <v>566</v>
      </c>
      <c r="F235">
        <v>577</v>
      </c>
      <c r="G235">
        <v>537</v>
      </c>
      <c r="H235">
        <v>596</v>
      </c>
      <c r="I235">
        <v>545</v>
      </c>
      <c r="J235">
        <v>510</v>
      </c>
      <c r="K235">
        <v>313</v>
      </c>
      <c r="L235">
        <v>299</v>
      </c>
    </row>
    <row r="236" spans="1:12">
      <c r="A236" s="4" t="s">
        <v>245</v>
      </c>
      <c r="B236">
        <v>8800</v>
      </c>
      <c r="C236">
        <v>8345</v>
      </c>
      <c r="D236">
        <v>7839</v>
      </c>
      <c r="E236">
        <v>7314</v>
      </c>
      <c r="F236">
        <v>6971</v>
      </c>
      <c r="G236">
        <v>6699</v>
      </c>
      <c r="H236">
        <v>6592</v>
      </c>
      <c r="I236">
        <v>6392</v>
      </c>
      <c r="J236">
        <v>6223</v>
      </c>
      <c r="K236">
        <v>5135</v>
      </c>
      <c r="L236">
        <v>4827</v>
      </c>
    </row>
    <row r="237" spans="1:12">
      <c r="A237" s="4" t="s">
        <v>246</v>
      </c>
      <c r="B237">
        <v>8800</v>
      </c>
      <c r="C237">
        <v>8345</v>
      </c>
      <c r="D237">
        <v>7839</v>
      </c>
      <c r="E237">
        <v>7314</v>
      </c>
      <c r="F237">
        <v>6971</v>
      </c>
      <c r="G237">
        <v>6699</v>
      </c>
      <c r="H237">
        <v>6592</v>
      </c>
      <c r="I237">
        <v>6392</v>
      </c>
      <c r="J237">
        <v>6223</v>
      </c>
      <c r="K237">
        <v>5135</v>
      </c>
      <c r="L237">
        <v>4827</v>
      </c>
    </row>
    <row r="238" spans="1:12">
      <c r="A238" s="4" t="s">
        <v>247</v>
      </c>
      <c r="B238">
        <v>1160</v>
      </c>
      <c r="C238">
        <v>999</v>
      </c>
      <c r="D238">
        <v>981</v>
      </c>
      <c r="E238">
        <v>961</v>
      </c>
      <c r="F238">
        <v>916</v>
      </c>
      <c r="G238">
        <v>926</v>
      </c>
      <c r="H238">
        <v>938</v>
      </c>
      <c r="I238">
        <v>914</v>
      </c>
      <c r="J238">
        <v>894</v>
      </c>
      <c r="K238">
        <v>731</v>
      </c>
      <c r="L238">
        <v>702</v>
      </c>
    </row>
    <row r="239" spans="1:12">
      <c r="A239" s="4" t="s">
        <v>248</v>
      </c>
      <c r="B239">
        <v>852</v>
      </c>
      <c r="C239">
        <v>868</v>
      </c>
      <c r="D239">
        <v>951</v>
      </c>
      <c r="E239">
        <v>929</v>
      </c>
      <c r="F239">
        <v>883</v>
      </c>
      <c r="G239">
        <v>897</v>
      </c>
      <c r="H239">
        <v>896</v>
      </c>
      <c r="I239">
        <v>882</v>
      </c>
      <c r="J239">
        <v>835</v>
      </c>
      <c r="K239">
        <v>683</v>
      </c>
      <c r="L239">
        <v>648</v>
      </c>
    </row>
    <row r="240" spans="1:12">
      <c r="A240" s="4" t="s">
        <v>249</v>
      </c>
      <c r="B240">
        <v>308</v>
      </c>
      <c r="C240">
        <v>131</v>
      </c>
      <c r="D240">
        <v>30</v>
      </c>
      <c r="E240">
        <v>32</v>
      </c>
      <c r="F240">
        <v>33</v>
      </c>
      <c r="G240">
        <v>29</v>
      </c>
      <c r="H240">
        <v>42</v>
      </c>
      <c r="I240">
        <v>32</v>
      </c>
      <c r="J240">
        <v>59</v>
      </c>
      <c r="K240">
        <v>48</v>
      </c>
      <c r="L240">
        <v>54</v>
      </c>
    </row>
    <row r="241" spans="1:12">
      <c r="A241" s="5" t="s">
        <v>250</v>
      </c>
      <c r="B241">
        <v>712</v>
      </c>
      <c r="C241">
        <v>547</v>
      </c>
      <c r="D241">
        <v>467</v>
      </c>
      <c r="E241">
        <v>493</v>
      </c>
      <c r="F241">
        <v>477</v>
      </c>
      <c r="G241">
        <v>1489</v>
      </c>
      <c r="H241">
        <v>1013</v>
      </c>
      <c r="I241">
        <v>1020</v>
      </c>
      <c r="J241">
        <v>955</v>
      </c>
      <c r="K241">
        <v>1190</v>
      </c>
      <c r="L241">
        <v>1092</v>
      </c>
    </row>
    <row r="242" spans="1:12">
      <c r="A242" s="5" t="s">
        <v>251</v>
      </c>
      <c r="B242">
        <v>23</v>
      </c>
      <c r="C242">
        <v>25</v>
      </c>
      <c r="D242">
        <v>30</v>
      </c>
      <c r="E242">
        <v>33</v>
      </c>
      <c r="F242">
        <v>32</v>
      </c>
      <c r="G242">
        <v>33</v>
      </c>
      <c r="H242">
        <v>40</v>
      </c>
      <c r="I242">
        <v>43</v>
      </c>
      <c r="J242">
        <v>40</v>
      </c>
      <c r="K242">
        <v>42</v>
      </c>
      <c r="L242">
        <v>43</v>
      </c>
    </row>
    <row r="243" spans="1:12">
      <c r="A243" s="5" t="s">
        <v>252</v>
      </c>
      <c r="B243">
        <v>294</v>
      </c>
      <c r="C243">
        <v>249</v>
      </c>
      <c r="D243">
        <v>199</v>
      </c>
      <c r="E243">
        <v>198</v>
      </c>
      <c r="F243">
        <v>157</v>
      </c>
      <c r="G243">
        <v>1189</v>
      </c>
      <c r="H243">
        <v>694</v>
      </c>
      <c r="I243">
        <v>713</v>
      </c>
      <c r="J243">
        <v>654</v>
      </c>
      <c r="K243">
        <v>872</v>
      </c>
      <c r="L243">
        <v>778</v>
      </c>
    </row>
    <row r="244" spans="1:12">
      <c r="A244" s="5" t="s">
        <v>253</v>
      </c>
      <c r="B244">
        <v>49</v>
      </c>
      <c r="C244">
        <v>60</v>
      </c>
      <c r="D244">
        <v>51</v>
      </c>
      <c r="E244">
        <v>41</v>
      </c>
      <c r="F244">
        <v>58</v>
      </c>
      <c r="G244">
        <v>45</v>
      </c>
      <c r="H244">
        <v>32</v>
      </c>
      <c r="I244">
        <v>30</v>
      </c>
      <c r="J244">
        <v>48</v>
      </c>
      <c r="K244">
        <v>69</v>
      </c>
      <c r="L244">
        <v>74</v>
      </c>
    </row>
    <row r="245" spans="1:12">
      <c r="A245" s="5" t="s">
        <v>254</v>
      </c>
      <c r="B245">
        <v>346</v>
      </c>
      <c r="C245">
        <v>213</v>
      </c>
      <c r="D245">
        <v>187</v>
      </c>
      <c r="E245">
        <v>221</v>
      </c>
      <c r="F245">
        <v>230</v>
      </c>
      <c r="G245">
        <v>222</v>
      </c>
      <c r="H245">
        <v>247</v>
      </c>
      <c r="I245">
        <v>234</v>
      </c>
      <c r="J245">
        <v>213</v>
      </c>
      <c r="K245">
        <v>207</v>
      </c>
      <c r="L245">
        <v>197</v>
      </c>
    </row>
    <row r="246" spans="1:12">
      <c r="A246" s="5" t="s">
        <v>255</v>
      </c>
      <c r="B246">
        <v>190</v>
      </c>
      <c r="C246">
        <v>201</v>
      </c>
      <c r="D246">
        <v>194</v>
      </c>
      <c r="E246">
        <v>158</v>
      </c>
      <c r="F246">
        <v>154</v>
      </c>
      <c r="G246">
        <v>158</v>
      </c>
      <c r="H246">
        <v>171</v>
      </c>
      <c r="I246">
        <v>190</v>
      </c>
      <c r="J246">
        <v>181</v>
      </c>
      <c r="K246">
        <v>183</v>
      </c>
      <c r="L246">
        <v>184</v>
      </c>
    </row>
    <row r="247" spans="1:12">
      <c r="A247" s="5" t="s">
        <v>256</v>
      </c>
      <c r="B247">
        <v>186</v>
      </c>
      <c r="C247">
        <v>198</v>
      </c>
      <c r="D247">
        <v>191</v>
      </c>
      <c r="E247">
        <v>155</v>
      </c>
      <c r="F247">
        <v>151</v>
      </c>
      <c r="G247">
        <v>154</v>
      </c>
      <c r="H247">
        <v>168</v>
      </c>
      <c r="I247">
        <v>185</v>
      </c>
      <c r="J247">
        <v>178</v>
      </c>
      <c r="K247">
        <v>177</v>
      </c>
      <c r="L247">
        <v>179</v>
      </c>
    </row>
    <row r="248" spans="1:12">
      <c r="A248" s="5" t="s">
        <v>257</v>
      </c>
      <c r="B248">
        <v>3</v>
      </c>
      <c r="C248">
        <v>2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3</v>
      </c>
      <c r="J248">
        <v>3</v>
      </c>
      <c r="K248">
        <v>6</v>
      </c>
      <c r="L248">
        <v>5</v>
      </c>
    </row>
    <row r="249" spans="1:12">
      <c r="A249" s="5" t="s">
        <v>258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3</v>
      </c>
      <c r="H249">
        <v>2</v>
      </c>
      <c r="I249">
        <v>2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12319</v>
      </c>
      <c r="C250">
        <v>12256</v>
      </c>
      <c r="D250">
        <v>11893</v>
      </c>
      <c r="E250">
        <v>11170</v>
      </c>
      <c r="F250">
        <v>11131</v>
      </c>
      <c r="G250">
        <v>11167</v>
      </c>
      <c r="H250">
        <v>11162</v>
      </c>
      <c r="I250">
        <v>11138</v>
      </c>
      <c r="J250">
        <v>10990</v>
      </c>
      <c r="K250">
        <v>10902</v>
      </c>
      <c r="L250">
        <v>10725</v>
      </c>
    </row>
    <row r="251" spans="1:12">
      <c r="A251" s="5" t="s">
        <v>260</v>
      </c>
      <c r="B251">
        <v>1179</v>
      </c>
      <c r="C251">
        <v>1047</v>
      </c>
      <c r="D251">
        <v>960</v>
      </c>
      <c r="E251">
        <v>919</v>
      </c>
      <c r="F251">
        <v>931</v>
      </c>
      <c r="G251">
        <v>900</v>
      </c>
      <c r="H251">
        <v>887</v>
      </c>
      <c r="I251">
        <v>895</v>
      </c>
      <c r="J251">
        <v>941</v>
      </c>
      <c r="K251">
        <v>857</v>
      </c>
      <c r="L251">
        <v>910</v>
      </c>
    </row>
    <row r="252" spans="1:12">
      <c r="A252" s="5" t="s">
        <v>261</v>
      </c>
      <c r="B252">
        <v>11077</v>
      </c>
      <c r="C252">
        <v>11137</v>
      </c>
      <c r="D252">
        <v>10859</v>
      </c>
      <c r="E252">
        <v>10176</v>
      </c>
      <c r="F252">
        <v>10120</v>
      </c>
      <c r="G252">
        <v>10193</v>
      </c>
      <c r="H252">
        <v>10181</v>
      </c>
      <c r="I252">
        <v>10155</v>
      </c>
      <c r="J252">
        <v>10007</v>
      </c>
      <c r="K252">
        <v>9910</v>
      </c>
      <c r="L252">
        <v>9699</v>
      </c>
    </row>
    <row r="253" spans="1:12">
      <c r="A253" s="5" t="s">
        <v>262</v>
      </c>
      <c r="B253">
        <v>63</v>
      </c>
      <c r="C253">
        <v>72</v>
      </c>
      <c r="D253">
        <v>74</v>
      </c>
      <c r="E253">
        <v>75</v>
      </c>
      <c r="F253">
        <v>80</v>
      </c>
      <c r="G253">
        <v>74</v>
      </c>
      <c r="H253">
        <v>94</v>
      </c>
      <c r="I253">
        <v>88</v>
      </c>
      <c r="J253">
        <v>42</v>
      </c>
      <c r="K253">
        <v>135</v>
      </c>
      <c r="L253">
        <v>116</v>
      </c>
    </row>
    <row r="254" spans="1:12">
      <c r="A254" s="6" t="s">
        <v>263</v>
      </c>
      <c r="B254">
        <v>44972</v>
      </c>
      <c r="C254">
        <v>43410</v>
      </c>
      <c r="D254">
        <v>41255</v>
      </c>
      <c r="E254">
        <v>38709</v>
      </c>
      <c r="F254">
        <v>36277</v>
      </c>
      <c r="G254">
        <v>33944</v>
      </c>
      <c r="H254">
        <v>33263</v>
      </c>
      <c r="I254">
        <v>31723</v>
      </c>
      <c r="J254">
        <v>30510</v>
      </c>
      <c r="K254">
        <v>29538</v>
      </c>
      <c r="L254">
        <v>28137</v>
      </c>
    </row>
    <row r="255" spans="1:12">
      <c r="A255" s="6" t="s">
        <v>264</v>
      </c>
      <c r="B255">
        <v>319</v>
      </c>
      <c r="C255">
        <v>253</v>
      </c>
      <c r="D255">
        <v>220</v>
      </c>
      <c r="E255">
        <v>221</v>
      </c>
      <c r="F255">
        <v>256</v>
      </c>
      <c r="G255">
        <v>302</v>
      </c>
      <c r="H255">
        <v>320</v>
      </c>
      <c r="I255">
        <v>332</v>
      </c>
      <c r="J255">
        <v>280</v>
      </c>
      <c r="K255">
        <v>378</v>
      </c>
      <c r="L255">
        <v>453</v>
      </c>
    </row>
    <row r="256" spans="1:12">
      <c r="A256" s="6" t="s">
        <v>265</v>
      </c>
      <c r="B256">
        <v>35546</v>
      </c>
      <c r="C256">
        <v>34370</v>
      </c>
      <c r="D256">
        <v>32593</v>
      </c>
      <c r="E256">
        <v>30749</v>
      </c>
      <c r="F256">
        <v>28865</v>
      </c>
      <c r="G256">
        <v>26839</v>
      </c>
      <c r="H256">
        <v>25200</v>
      </c>
      <c r="I256">
        <v>23219</v>
      </c>
      <c r="J256">
        <v>21514</v>
      </c>
      <c r="K256">
        <v>20035</v>
      </c>
      <c r="L256">
        <v>17762</v>
      </c>
    </row>
    <row r="257" spans="1:12">
      <c r="A257" s="6" t="s">
        <v>266</v>
      </c>
      <c r="B257">
        <v>9107</v>
      </c>
      <c r="C257">
        <v>8787</v>
      </c>
      <c r="D257">
        <v>8442</v>
      </c>
      <c r="E257">
        <v>7739</v>
      </c>
      <c r="F257">
        <v>7156</v>
      </c>
      <c r="G257">
        <v>6803</v>
      </c>
      <c r="H257">
        <v>7743</v>
      </c>
      <c r="I257">
        <v>8172</v>
      </c>
      <c r="J257">
        <v>8716</v>
      </c>
      <c r="K257">
        <v>9125</v>
      </c>
      <c r="L257">
        <v>9922</v>
      </c>
    </row>
    <row r="258" spans="1:12">
      <c r="A258" s="7" t="s">
        <v>267</v>
      </c>
      <c r="B258">
        <v>25568</v>
      </c>
      <c r="C258">
        <v>25193</v>
      </c>
      <c r="D258">
        <v>24766</v>
      </c>
      <c r="E258">
        <v>24138</v>
      </c>
      <c r="F258">
        <v>24254</v>
      </c>
      <c r="G258">
        <v>25786</v>
      </c>
      <c r="H258">
        <v>25415</v>
      </c>
      <c r="I258">
        <v>25529</v>
      </c>
      <c r="J258">
        <v>25452</v>
      </c>
      <c r="K258">
        <v>25916</v>
      </c>
      <c r="L258">
        <v>26187</v>
      </c>
    </row>
    <row r="259" spans="1:12">
      <c r="A259" s="7" t="s">
        <v>268</v>
      </c>
      <c r="B259">
        <v>13715</v>
      </c>
      <c r="C259">
        <v>13422</v>
      </c>
      <c r="D259">
        <v>13230</v>
      </c>
      <c r="E259">
        <v>13261</v>
      </c>
      <c r="F259">
        <v>13502</v>
      </c>
      <c r="G259">
        <v>15521</v>
      </c>
      <c r="H259">
        <v>15404</v>
      </c>
      <c r="I259">
        <v>15848</v>
      </c>
      <c r="J259">
        <v>15829</v>
      </c>
      <c r="K259">
        <v>15988</v>
      </c>
      <c r="L259">
        <v>16450</v>
      </c>
    </row>
    <row r="260" spans="1:12">
      <c r="A260" s="7" t="s">
        <v>269</v>
      </c>
      <c r="B260">
        <v>11853</v>
      </c>
      <c r="C260">
        <v>11771</v>
      </c>
      <c r="D260">
        <v>11536</v>
      </c>
      <c r="E260">
        <v>10877</v>
      </c>
      <c r="F260">
        <v>10752</v>
      </c>
      <c r="G260">
        <v>10265</v>
      </c>
      <c r="H260">
        <v>10011</v>
      </c>
      <c r="I260">
        <v>9681</v>
      </c>
      <c r="J260">
        <v>9623</v>
      </c>
      <c r="K260">
        <v>9928</v>
      </c>
      <c r="L260">
        <v>9737</v>
      </c>
    </row>
    <row r="261" spans="1:12">
      <c r="A261" s="7" t="s">
        <v>270</v>
      </c>
      <c r="B261">
        <v>5006</v>
      </c>
      <c r="C261">
        <v>4570</v>
      </c>
      <c r="D261">
        <v>4552</v>
      </c>
      <c r="E261">
        <v>4432</v>
      </c>
      <c r="F261">
        <v>3377</v>
      </c>
      <c r="G261">
        <v>3152</v>
      </c>
      <c r="H261">
        <v>3013</v>
      </c>
      <c r="I261">
        <v>2940</v>
      </c>
      <c r="J261">
        <v>3315</v>
      </c>
      <c r="K261">
        <v>3183</v>
      </c>
      <c r="L261">
        <v>3115</v>
      </c>
    </row>
    <row r="262" spans="1:12">
      <c r="A262" s="7" t="s">
        <v>271</v>
      </c>
      <c r="B262">
        <v>1149</v>
      </c>
      <c r="C262">
        <v>912</v>
      </c>
      <c r="D262">
        <v>1009</v>
      </c>
      <c r="E262">
        <v>1079</v>
      </c>
      <c r="F262">
        <v>62</v>
      </c>
      <c r="G262">
        <v>137</v>
      </c>
      <c r="H262">
        <v>48</v>
      </c>
      <c r="I262">
        <v>38</v>
      </c>
      <c r="J262">
        <v>17</v>
      </c>
      <c r="K262">
        <v>5</v>
      </c>
      <c r="L262">
        <v>5</v>
      </c>
    </row>
    <row r="263" spans="1:12">
      <c r="A263" s="7" t="s">
        <v>272</v>
      </c>
      <c r="B263">
        <v>3857</v>
      </c>
      <c r="C263">
        <v>3658</v>
      </c>
      <c r="D263">
        <v>3543</v>
      </c>
      <c r="E263">
        <v>3353</v>
      </c>
      <c r="F263">
        <v>3315</v>
      </c>
      <c r="G263">
        <v>3015</v>
      </c>
      <c r="H263">
        <v>2965</v>
      </c>
      <c r="I263">
        <v>2902</v>
      </c>
      <c r="J263">
        <v>3298</v>
      </c>
      <c r="K263">
        <v>3178</v>
      </c>
      <c r="L263">
        <v>3110</v>
      </c>
    </row>
    <row r="264" spans="1:12">
      <c r="A264" s="7" t="s">
        <v>273</v>
      </c>
      <c r="B264">
        <v>20628</v>
      </c>
      <c r="C264">
        <v>20835</v>
      </c>
      <c r="D264">
        <v>20766</v>
      </c>
      <c r="E264">
        <v>20432</v>
      </c>
      <c r="F264">
        <v>20572</v>
      </c>
      <c r="G264">
        <v>22354</v>
      </c>
      <c r="H264">
        <v>22371</v>
      </c>
      <c r="I264">
        <v>23927</v>
      </c>
      <c r="J264">
        <v>24408</v>
      </c>
      <c r="K264">
        <v>24891</v>
      </c>
      <c r="L264">
        <v>25557</v>
      </c>
    </row>
    <row r="265" spans="1:12">
      <c r="A265" s="7" t="s">
        <v>274</v>
      </c>
      <c r="B265">
        <v>17567</v>
      </c>
      <c r="C265">
        <v>17339</v>
      </c>
      <c r="D265">
        <v>17025</v>
      </c>
      <c r="E265">
        <v>16649</v>
      </c>
      <c r="F265">
        <v>16782</v>
      </c>
      <c r="G265">
        <v>18721</v>
      </c>
      <c r="H265">
        <v>19149</v>
      </c>
      <c r="I265">
        <v>20770</v>
      </c>
      <c r="J265">
        <v>21376</v>
      </c>
      <c r="K265">
        <v>21704</v>
      </c>
      <c r="L265">
        <v>22492</v>
      </c>
    </row>
    <row r="266" spans="1:12">
      <c r="A266" s="7" t="s">
        <v>275</v>
      </c>
      <c r="B266">
        <v>3061</v>
      </c>
      <c r="C266">
        <v>3496</v>
      </c>
      <c r="D266">
        <v>3741</v>
      </c>
      <c r="E266">
        <v>3783</v>
      </c>
      <c r="F266">
        <v>3790</v>
      </c>
      <c r="G266">
        <v>3633</v>
      </c>
      <c r="H266">
        <v>3222</v>
      </c>
      <c r="I266">
        <v>3157</v>
      </c>
      <c r="J266">
        <v>3032</v>
      </c>
      <c r="K266">
        <v>3187</v>
      </c>
      <c r="L266">
        <v>3065</v>
      </c>
    </row>
    <row r="267" spans="1:12">
      <c r="A267" s="7" t="s">
        <v>276</v>
      </c>
      <c r="B267">
        <v>1751</v>
      </c>
      <c r="C267">
        <v>1653</v>
      </c>
      <c r="D267">
        <v>1605</v>
      </c>
      <c r="E267">
        <v>1571</v>
      </c>
      <c r="F267">
        <v>1455</v>
      </c>
      <c r="G267">
        <v>1504</v>
      </c>
      <c r="H267">
        <v>1523</v>
      </c>
      <c r="I267">
        <v>1501</v>
      </c>
      <c r="J267">
        <v>4662</v>
      </c>
      <c r="K267">
        <v>4503</v>
      </c>
      <c r="L267">
        <v>4283</v>
      </c>
    </row>
    <row r="268" spans="1:12">
      <c r="A268" s="7" t="s">
        <v>277</v>
      </c>
      <c r="B268">
        <v>1095</v>
      </c>
      <c r="C268">
        <v>1037</v>
      </c>
      <c r="D268">
        <v>1023</v>
      </c>
      <c r="E268">
        <v>987</v>
      </c>
      <c r="F268">
        <v>922</v>
      </c>
      <c r="G268">
        <v>970</v>
      </c>
      <c r="H268">
        <v>978</v>
      </c>
      <c r="I268">
        <v>944</v>
      </c>
      <c r="J268">
        <v>909</v>
      </c>
      <c r="K268">
        <v>794</v>
      </c>
      <c r="L268">
        <v>757</v>
      </c>
    </row>
    <row r="269" spans="1:12">
      <c r="A269" s="7" t="s">
        <v>278</v>
      </c>
      <c r="B269">
        <v>656</v>
      </c>
      <c r="C269">
        <v>616</v>
      </c>
      <c r="D269">
        <v>582</v>
      </c>
      <c r="E269">
        <v>584</v>
      </c>
      <c r="F269">
        <v>533</v>
      </c>
      <c r="G269">
        <v>534</v>
      </c>
      <c r="H269">
        <v>545</v>
      </c>
      <c r="I269">
        <v>557</v>
      </c>
      <c r="J269">
        <v>3753</v>
      </c>
      <c r="K269">
        <v>3709</v>
      </c>
      <c r="L269">
        <v>3526</v>
      </c>
    </row>
    <row r="270" spans="1:12">
      <c r="A270" s="7" t="s">
        <v>279</v>
      </c>
      <c r="B270">
        <v>9555</v>
      </c>
      <c r="C270">
        <v>9414</v>
      </c>
      <c r="D270">
        <v>9235</v>
      </c>
      <c r="E270">
        <v>8827</v>
      </c>
      <c r="F270">
        <v>8255</v>
      </c>
      <c r="G270">
        <v>7811</v>
      </c>
      <c r="H270">
        <v>7402</v>
      </c>
      <c r="I270">
        <v>7943</v>
      </c>
      <c r="J270">
        <v>7777</v>
      </c>
      <c r="K270">
        <v>7768</v>
      </c>
      <c r="L270">
        <v>7465</v>
      </c>
    </row>
    <row r="271" spans="1:12">
      <c r="A271" s="7" t="s">
        <v>280</v>
      </c>
      <c r="B271">
        <v>8696</v>
      </c>
      <c r="C271">
        <v>8558</v>
      </c>
      <c r="D271">
        <v>8320</v>
      </c>
      <c r="E271">
        <v>7886</v>
      </c>
      <c r="F271">
        <v>7298</v>
      </c>
      <c r="G271">
        <v>6827</v>
      </c>
      <c r="H271">
        <v>6420</v>
      </c>
      <c r="I271">
        <v>6950</v>
      </c>
      <c r="J271">
        <v>6738</v>
      </c>
      <c r="K271">
        <v>6768</v>
      </c>
      <c r="L271">
        <v>6450</v>
      </c>
    </row>
    <row r="272" spans="1:12">
      <c r="A272" s="7" t="s">
        <v>281</v>
      </c>
      <c r="B272">
        <v>859</v>
      </c>
      <c r="C272">
        <v>856</v>
      </c>
      <c r="D272">
        <v>915</v>
      </c>
      <c r="E272">
        <v>941</v>
      </c>
      <c r="F272">
        <v>957</v>
      </c>
      <c r="G272">
        <v>984</v>
      </c>
      <c r="H272">
        <v>982</v>
      </c>
      <c r="I272">
        <v>993</v>
      </c>
      <c r="J272">
        <v>1039</v>
      </c>
      <c r="K272">
        <v>1000</v>
      </c>
      <c r="L272">
        <v>1015</v>
      </c>
    </row>
    <row r="273" spans="1:12">
      <c r="A273" s="7" t="s">
        <v>282</v>
      </c>
      <c r="B273">
        <v>14607</v>
      </c>
      <c r="C273">
        <v>13485</v>
      </c>
      <c r="D273">
        <v>12121</v>
      </c>
      <c r="E273">
        <v>10954</v>
      </c>
      <c r="F273">
        <v>9984</v>
      </c>
      <c r="G273">
        <v>9894</v>
      </c>
      <c r="H273">
        <v>9763</v>
      </c>
      <c r="I273">
        <v>10370</v>
      </c>
      <c r="J273">
        <v>10660</v>
      </c>
      <c r="K273">
        <v>9945</v>
      </c>
      <c r="L273">
        <v>10019</v>
      </c>
    </row>
    <row r="274" spans="1:12">
      <c r="A274" s="7" t="s">
        <v>283</v>
      </c>
      <c r="B274">
        <v>851</v>
      </c>
      <c r="C274">
        <v>800</v>
      </c>
      <c r="D274">
        <v>732</v>
      </c>
      <c r="E274">
        <v>661</v>
      </c>
      <c r="F274">
        <v>595</v>
      </c>
      <c r="G274">
        <v>551</v>
      </c>
      <c r="H274">
        <v>544</v>
      </c>
      <c r="I274">
        <v>624</v>
      </c>
      <c r="J274">
        <v>1260</v>
      </c>
      <c r="K274">
        <v>436</v>
      </c>
      <c r="L274">
        <v>504</v>
      </c>
    </row>
    <row r="275" spans="1:12">
      <c r="A275" s="7" t="s">
        <v>284</v>
      </c>
      <c r="B275">
        <v>2211</v>
      </c>
      <c r="C275">
        <v>2085</v>
      </c>
      <c r="D275">
        <v>1875</v>
      </c>
      <c r="E275">
        <v>1825</v>
      </c>
      <c r="F275">
        <v>1717</v>
      </c>
      <c r="G275">
        <v>1711</v>
      </c>
      <c r="H275">
        <v>1772</v>
      </c>
      <c r="I275">
        <v>1848</v>
      </c>
      <c r="J275">
        <v>1723</v>
      </c>
      <c r="K275">
        <v>1979</v>
      </c>
      <c r="L275">
        <v>1999</v>
      </c>
    </row>
    <row r="276" spans="1:12">
      <c r="A276" s="7" t="s">
        <v>285</v>
      </c>
      <c r="B276">
        <v>2491</v>
      </c>
      <c r="C276">
        <v>2420</v>
      </c>
      <c r="D276">
        <v>2349</v>
      </c>
      <c r="E276">
        <v>2309</v>
      </c>
      <c r="F276">
        <v>2220</v>
      </c>
      <c r="G276">
        <v>2312</v>
      </c>
      <c r="H276">
        <v>2306</v>
      </c>
      <c r="I276">
        <v>2474</v>
      </c>
      <c r="J276">
        <v>2433</v>
      </c>
      <c r="K276">
        <v>2372</v>
      </c>
      <c r="L276">
        <v>2399</v>
      </c>
    </row>
    <row r="277" spans="1:12">
      <c r="A277" s="7" t="s">
        <v>286</v>
      </c>
      <c r="B277">
        <v>9054</v>
      </c>
      <c r="C277">
        <v>8180</v>
      </c>
      <c r="D277">
        <v>7165</v>
      </c>
      <c r="E277">
        <v>6159</v>
      </c>
      <c r="F277">
        <v>5452</v>
      </c>
      <c r="G277">
        <v>5320</v>
      </c>
      <c r="H277">
        <v>5141</v>
      </c>
      <c r="I277">
        <v>5424</v>
      </c>
      <c r="J277">
        <v>5244</v>
      </c>
      <c r="K277">
        <v>5158</v>
      </c>
      <c r="L277">
        <v>5117</v>
      </c>
    </row>
    <row r="278" spans="1:12">
      <c r="A278" s="7" t="s">
        <v>287</v>
      </c>
      <c r="B278">
        <v>1482</v>
      </c>
      <c r="C278">
        <v>1429</v>
      </c>
      <c r="D278">
        <v>1363</v>
      </c>
      <c r="E278">
        <v>1252</v>
      </c>
      <c r="F278">
        <v>1196</v>
      </c>
      <c r="G278">
        <v>1152</v>
      </c>
      <c r="H278">
        <v>1117</v>
      </c>
      <c r="I278">
        <v>1091</v>
      </c>
      <c r="J278">
        <v>1085</v>
      </c>
      <c r="K278">
        <v>1060</v>
      </c>
      <c r="L278">
        <v>1031</v>
      </c>
    </row>
    <row r="279" spans="1:12">
      <c r="A279" s="7" t="s">
        <v>288</v>
      </c>
      <c r="B279">
        <v>1482</v>
      </c>
      <c r="C279">
        <v>1429</v>
      </c>
      <c r="D279">
        <v>1363</v>
      </c>
      <c r="E279">
        <v>1252</v>
      </c>
      <c r="F279">
        <v>1196</v>
      </c>
      <c r="G279">
        <v>1152</v>
      </c>
      <c r="H279">
        <v>1117</v>
      </c>
      <c r="I279">
        <v>1091</v>
      </c>
      <c r="J279">
        <v>1085</v>
      </c>
      <c r="K279">
        <v>1060</v>
      </c>
      <c r="L279">
        <v>1031</v>
      </c>
    </row>
    <row r="280" spans="1:12">
      <c r="A280" s="7" t="s">
        <v>289</v>
      </c>
      <c r="B280">
        <v>3598</v>
      </c>
      <c r="C280">
        <v>3746</v>
      </c>
      <c r="D280">
        <v>3800</v>
      </c>
      <c r="E280">
        <v>3728</v>
      </c>
      <c r="F280">
        <v>3717</v>
      </c>
      <c r="G280">
        <v>3719</v>
      </c>
      <c r="H280">
        <v>3767</v>
      </c>
      <c r="I280">
        <v>3800</v>
      </c>
      <c r="J280">
        <v>4085</v>
      </c>
      <c r="K280">
        <v>3927</v>
      </c>
      <c r="L280">
        <v>4034</v>
      </c>
    </row>
    <row r="281" spans="1:12">
      <c r="A281" s="7" t="s">
        <v>290</v>
      </c>
      <c r="B281">
        <v>682</v>
      </c>
      <c r="C281">
        <v>678</v>
      </c>
      <c r="D281">
        <v>683</v>
      </c>
      <c r="E281">
        <v>618</v>
      </c>
      <c r="F281">
        <v>575</v>
      </c>
      <c r="G281">
        <v>551</v>
      </c>
      <c r="H281">
        <v>512</v>
      </c>
      <c r="I281">
        <v>502</v>
      </c>
      <c r="J281">
        <v>470</v>
      </c>
      <c r="K281">
        <v>461</v>
      </c>
      <c r="L281">
        <v>454</v>
      </c>
    </row>
    <row r="282" spans="1:12">
      <c r="A282" s="7" t="s">
        <v>291</v>
      </c>
      <c r="B282">
        <v>599</v>
      </c>
      <c r="C282">
        <v>647</v>
      </c>
      <c r="D282">
        <v>683</v>
      </c>
      <c r="E282">
        <v>709</v>
      </c>
      <c r="F282">
        <v>758</v>
      </c>
      <c r="G282">
        <v>803</v>
      </c>
      <c r="H282">
        <v>824</v>
      </c>
      <c r="I282">
        <v>882</v>
      </c>
      <c r="J282">
        <v>994</v>
      </c>
      <c r="K282">
        <v>1137</v>
      </c>
      <c r="L282">
        <v>1296</v>
      </c>
    </row>
    <row r="283" spans="1:12">
      <c r="A283" s="7" t="s">
        <v>292</v>
      </c>
      <c r="B283">
        <v>2259</v>
      </c>
      <c r="C283">
        <v>2385</v>
      </c>
      <c r="D283">
        <v>2415</v>
      </c>
      <c r="E283">
        <v>2381</v>
      </c>
      <c r="F283">
        <v>2365</v>
      </c>
      <c r="G283">
        <v>2347</v>
      </c>
      <c r="H283">
        <v>2420</v>
      </c>
      <c r="I283">
        <v>2410</v>
      </c>
      <c r="J283">
        <v>2436</v>
      </c>
      <c r="K283">
        <v>2314</v>
      </c>
      <c r="L283">
        <v>2270</v>
      </c>
    </row>
    <row r="284" spans="1:12">
      <c r="A284" s="7" t="s">
        <v>293</v>
      </c>
      <c r="B284">
        <v>58</v>
      </c>
      <c r="C284">
        <v>36</v>
      </c>
      <c r="D284">
        <v>19</v>
      </c>
      <c r="E284">
        <v>20</v>
      </c>
      <c r="F284">
        <v>19</v>
      </c>
      <c r="G284">
        <v>18</v>
      </c>
      <c r="H284">
        <v>11</v>
      </c>
      <c r="I284">
        <v>6</v>
      </c>
      <c r="J284">
        <v>185</v>
      </c>
      <c r="K284">
        <v>15</v>
      </c>
      <c r="L284">
        <v>14</v>
      </c>
    </row>
    <row r="285" spans="1:12">
      <c r="A285" s="7" t="s">
        <v>294</v>
      </c>
      <c r="B285">
        <v>1295</v>
      </c>
      <c r="C285">
        <v>1206</v>
      </c>
      <c r="D285">
        <v>1137</v>
      </c>
      <c r="E285">
        <v>1090</v>
      </c>
      <c r="F285">
        <v>1055</v>
      </c>
      <c r="G285">
        <v>1025</v>
      </c>
      <c r="H285">
        <v>1010</v>
      </c>
      <c r="I285">
        <v>1050</v>
      </c>
      <c r="J285">
        <v>1031</v>
      </c>
      <c r="K285">
        <v>1002</v>
      </c>
      <c r="L285">
        <v>975</v>
      </c>
    </row>
    <row r="286" spans="1:12">
      <c r="A286" s="7" t="s">
        <v>295</v>
      </c>
      <c r="B286">
        <v>770</v>
      </c>
      <c r="C286">
        <v>687</v>
      </c>
      <c r="D286">
        <v>629</v>
      </c>
      <c r="E286">
        <v>581</v>
      </c>
      <c r="F286">
        <v>502</v>
      </c>
      <c r="G286">
        <v>432</v>
      </c>
      <c r="H286">
        <v>305</v>
      </c>
      <c r="I286">
        <v>305</v>
      </c>
      <c r="J286">
        <v>299</v>
      </c>
      <c r="K286">
        <v>422</v>
      </c>
      <c r="L286">
        <v>397</v>
      </c>
    </row>
    <row r="287" spans="1:12">
      <c r="A287" s="7" t="s">
        <v>296</v>
      </c>
      <c r="B287">
        <v>128</v>
      </c>
      <c r="C287">
        <v>140</v>
      </c>
      <c r="D287">
        <v>133</v>
      </c>
      <c r="E287">
        <v>123</v>
      </c>
      <c r="F287">
        <v>118</v>
      </c>
      <c r="G287">
        <v>109</v>
      </c>
      <c r="H287">
        <v>90</v>
      </c>
      <c r="I287">
        <v>104</v>
      </c>
      <c r="J287">
        <v>89</v>
      </c>
      <c r="K287">
        <v>143</v>
      </c>
      <c r="L287">
        <v>133</v>
      </c>
    </row>
    <row r="288" spans="1:12">
      <c r="A288" s="7" t="s">
        <v>297</v>
      </c>
      <c r="B288">
        <v>397</v>
      </c>
      <c r="C288">
        <v>379</v>
      </c>
      <c r="D288">
        <v>375</v>
      </c>
      <c r="E288">
        <v>386</v>
      </c>
      <c r="F288">
        <v>435</v>
      </c>
      <c r="G288">
        <v>484</v>
      </c>
      <c r="H288">
        <v>615</v>
      </c>
      <c r="I288">
        <v>641</v>
      </c>
      <c r="J288">
        <v>643</v>
      </c>
      <c r="K288">
        <v>437</v>
      </c>
      <c r="L288">
        <v>445</v>
      </c>
    </row>
    <row r="289" spans="1:12">
      <c r="A289" s="7" t="s">
        <v>298</v>
      </c>
      <c r="B289">
        <v>2547</v>
      </c>
      <c r="C289">
        <v>2410</v>
      </c>
      <c r="D289">
        <v>2323</v>
      </c>
      <c r="E289">
        <v>2191</v>
      </c>
      <c r="F289">
        <v>2130</v>
      </c>
      <c r="G289">
        <v>2000</v>
      </c>
      <c r="H289">
        <v>1943</v>
      </c>
      <c r="I289">
        <v>1884</v>
      </c>
      <c r="J289">
        <v>1834</v>
      </c>
      <c r="K289">
        <v>1811</v>
      </c>
      <c r="L289">
        <v>1768</v>
      </c>
    </row>
    <row r="290" spans="1:12">
      <c r="A290" s="7" t="s">
        <v>299</v>
      </c>
      <c r="B290">
        <v>1723</v>
      </c>
      <c r="C290">
        <v>1665</v>
      </c>
      <c r="D290">
        <v>1654</v>
      </c>
      <c r="E290">
        <v>1596</v>
      </c>
      <c r="F290">
        <v>1583</v>
      </c>
      <c r="G290">
        <v>1496</v>
      </c>
      <c r="H290">
        <v>1466</v>
      </c>
      <c r="I290">
        <v>1432</v>
      </c>
      <c r="J290">
        <v>1393</v>
      </c>
      <c r="K290">
        <v>1422</v>
      </c>
      <c r="L290">
        <v>1395</v>
      </c>
    </row>
    <row r="291" spans="1:12">
      <c r="A291" s="7" t="s">
        <v>300</v>
      </c>
      <c r="B291">
        <v>824</v>
      </c>
      <c r="C291">
        <v>745</v>
      </c>
      <c r="D291">
        <v>669</v>
      </c>
      <c r="E291">
        <v>595</v>
      </c>
      <c r="F291">
        <v>547</v>
      </c>
      <c r="G291">
        <v>504</v>
      </c>
      <c r="H291">
        <v>477</v>
      </c>
      <c r="I291">
        <v>452</v>
      </c>
      <c r="J291">
        <v>441</v>
      </c>
      <c r="K291">
        <v>389</v>
      </c>
      <c r="L291">
        <v>373</v>
      </c>
    </row>
    <row r="292" spans="1:12">
      <c r="A292" s="7" t="s">
        <v>301</v>
      </c>
      <c r="B292">
        <v>578</v>
      </c>
      <c r="C292">
        <v>564</v>
      </c>
      <c r="D292">
        <v>520</v>
      </c>
      <c r="E292">
        <v>522</v>
      </c>
      <c r="F292">
        <v>485</v>
      </c>
      <c r="G292">
        <v>484</v>
      </c>
      <c r="H292">
        <v>491</v>
      </c>
      <c r="I292">
        <v>475</v>
      </c>
      <c r="J292">
        <v>482</v>
      </c>
      <c r="K292">
        <v>486</v>
      </c>
      <c r="L292">
        <v>494</v>
      </c>
    </row>
    <row r="293" spans="1:12">
      <c r="A293" s="7" t="s">
        <v>302</v>
      </c>
      <c r="B293">
        <v>286</v>
      </c>
      <c r="C293">
        <v>285</v>
      </c>
      <c r="D293">
        <v>264</v>
      </c>
      <c r="E293">
        <v>266</v>
      </c>
      <c r="F293">
        <v>271</v>
      </c>
      <c r="G293">
        <v>270</v>
      </c>
      <c r="H293">
        <v>275</v>
      </c>
      <c r="I293">
        <v>269</v>
      </c>
      <c r="J293">
        <v>278</v>
      </c>
      <c r="K293">
        <v>271</v>
      </c>
      <c r="L293">
        <v>264</v>
      </c>
    </row>
    <row r="294" spans="1:12">
      <c r="A294" s="7" t="s">
        <v>303</v>
      </c>
      <c r="B294">
        <v>66</v>
      </c>
      <c r="C294">
        <v>54</v>
      </c>
      <c r="D294">
        <v>50</v>
      </c>
      <c r="E294">
        <v>44</v>
      </c>
      <c r="F294">
        <v>36</v>
      </c>
      <c r="G294">
        <v>41</v>
      </c>
      <c r="H294">
        <v>41</v>
      </c>
      <c r="I294">
        <v>31</v>
      </c>
      <c r="J294">
        <v>27</v>
      </c>
      <c r="K294">
        <v>32</v>
      </c>
      <c r="L294">
        <v>27</v>
      </c>
    </row>
    <row r="295" spans="1:12">
      <c r="A295" s="7" t="s">
        <v>304</v>
      </c>
      <c r="B295">
        <v>226</v>
      </c>
      <c r="C295">
        <v>225</v>
      </c>
      <c r="D295">
        <v>206</v>
      </c>
      <c r="E295">
        <v>212</v>
      </c>
      <c r="F295">
        <v>178</v>
      </c>
      <c r="G295">
        <v>173</v>
      </c>
      <c r="H295">
        <v>175</v>
      </c>
      <c r="I295">
        <v>175</v>
      </c>
      <c r="J295">
        <v>177</v>
      </c>
      <c r="K295">
        <v>183</v>
      </c>
      <c r="L295">
        <v>203</v>
      </c>
    </row>
    <row r="296" spans="1:12">
      <c r="A296" s="7" t="s">
        <v>305</v>
      </c>
      <c r="B296">
        <v>7814</v>
      </c>
      <c r="C296">
        <v>7367</v>
      </c>
      <c r="D296">
        <v>7080</v>
      </c>
      <c r="E296">
        <v>6787</v>
      </c>
      <c r="F296">
        <v>6642</v>
      </c>
      <c r="G296">
        <v>6576</v>
      </c>
      <c r="H296">
        <v>6513</v>
      </c>
      <c r="I296">
        <v>6528</v>
      </c>
      <c r="J296">
        <v>6626</v>
      </c>
      <c r="K296">
        <v>4004</v>
      </c>
      <c r="L296">
        <v>3945</v>
      </c>
    </row>
    <row r="297" spans="1:12">
      <c r="A297" s="7" t="s">
        <v>306</v>
      </c>
      <c r="B297">
        <v>364</v>
      </c>
      <c r="C297">
        <v>220</v>
      </c>
      <c r="D297">
        <v>136</v>
      </c>
      <c r="E297">
        <v>140</v>
      </c>
      <c r="F297">
        <v>145</v>
      </c>
      <c r="G297">
        <v>142</v>
      </c>
      <c r="H297">
        <v>153</v>
      </c>
      <c r="I297">
        <v>134</v>
      </c>
      <c r="J297">
        <v>153</v>
      </c>
      <c r="K297">
        <v>80</v>
      </c>
      <c r="L297">
        <v>80</v>
      </c>
    </row>
    <row r="298" spans="1:12">
      <c r="A298" s="7" t="s">
        <v>307</v>
      </c>
      <c r="B298">
        <v>4830</v>
      </c>
      <c r="C298">
        <v>4753</v>
      </c>
      <c r="D298">
        <v>4677</v>
      </c>
      <c r="E298">
        <v>4429</v>
      </c>
      <c r="F298">
        <v>4337</v>
      </c>
      <c r="G298">
        <v>4274</v>
      </c>
      <c r="H298">
        <v>4147</v>
      </c>
      <c r="I298">
        <v>4100</v>
      </c>
      <c r="J298">
        <v>4068</v>
      </c>
      <c r="K298">
        <v>3898</v>
      </c>
      <c r="L298">
        <v>3837</v>
      </c>
    </row>
    <row r="299" spans="1:12">
      <c r="A299" s="7" t="s">
        <v>308</v>
      </c>
      <c r="B299">
        <v>2620</v>
      </c>
      <c r="C299">
        <v>2394</v>
      </c>
      <c r="D299">
        <v>2267</v>
      </c>
      <c r="E299">
        <v>2218</v>
      </c>
      <c r="F299">
        <v>2160</v>
      </c>
      <c r="G299">
        <v>2160</v>
      </c>
      <c r="H299">
        <v>2213</v>
      </c>
      <c r="I299">
        <v>2294</v>
      </c>
      <c r="J299">
        <v>2405</v>
      </c>
      <c r="K299">
        <v>26</v>
      </c>
      <c r="L299">
        <v>28</v>
      </c>
    </row>
    <row r="300" spans="1:12">
      <c r="A300" s="7" t="s">
        <v>309</v>
      </c>
      <c r="B300">
        <v>22427</v>
      </c>
      <c r="C300">
        <v>23601</v>
      </c>
      <c r="D300">
        <v>23595</v>
      </c>
      <c r="E300">
        <v>22326</v>
      </c>
      <c r="F300">
        <v>21120</v>
      </c>
      <c r="G300">
        <v>19304</v>
      </c>
      <c r="H300">
        <v>18310</v>
      </c>
      <c r="I300">
        <v>18360</v>
      </c>
      <c r="J300">
        <v>15537</v>
      </c>
      <c r="K300">
        <v>15473</v>
      </c>
      <c r="L300">
        <v>14575</v>
      </c>
    </row>
    <row r="301" spans="1:12">
      <c r="A301" s="7" t="s">
        <v>310</v>
      </c>
      <c r="B301">
        <v>2003</v>
      </c>
      <c r="C301">
        <v>1935</v>
      </c>
      <c r="D301">
        <v>1818</v>
      </c>
      <c r="E301">
        <v>1711</v>
      </c>
      <c r="F301">
        <v>1643</v>
      </c>
      <c r="G301">
        <v>1597</v>
      </c>
      <c r="H301">
        <v>1665</v>
      </c>
      <c r="I301">
        <v>1868</v>
      </c>
      <c r="J301">
        <v>1695</v>
      </c>
      <c r="K301">
        <v>2189</v>
      </c>
      <c r="L301">
        <v>2146</v>
      </c>
    </row>
    <row r="302" spans="1:12">
      <c r="A302" s="7" t="s">
        <v>311</v>
      </c>
      <c r="B302">
        <v>92</v>
      </c>
      <c r="C302">
        <v>78</v>
      </c>
      <c r="D302">
        <v>66</v>
      </c>
      <c r="E302">
        <v>67</v>
      </c>
      <c r="F302">
        <v>73</v>
      </c>
      <c r="G302">
        <v>68</v>
      </c>
      <c r="H302">
        <v>68</v>
      </c>
      <c r="I302">
        <v>61</v>
      </c>
      <c r="J302">
        <v>37</v>
      </c>
      <c r="K302">
        <v>42</v>
      </c>
      <c r="L302">
        <v>45</v>
      </c>
    </row>
    <row r="303" spans="1:12">
      <c r="A303" s="7" t="s">
        <v>312</v>
      </c>
      <c r="B303">
        <v>1389</v>
      </c>
      <c r="C303">
        <v>1377</v>
      </c>
      <c r="D303">
        <v>1310</v>
      </c>
      <c r="E303">
        <v>1262</v>
      </c>
      <c r="F303">
        <v>1219</v>
      </c>
      <c r="G303">
        <v>1171</v>
      </c>
      <c r="H303">
        <v>1102</v>
      </c>
      <c r="I303">
        <v>1113</v>
      </c>
      <c r="J303">
        <v>1132</v>
      </c>
      <c r="K303">
        <v>1093</v>
      </c>
      <c r="L303">
        <v>972</v>
      </c>
    </row>
    <row r="304" spans="1:12">
      <c r="A304" s="7" t="s">
        <v>313</v>
      </c>
      <c r="B304">
        <v>18943</v>
      </c>
      <c r="C304">
        <v>20211</v>
      </c>
      <c r="D304">
        <v>20401</v>
      </c>
      <c r="E304">
        <v>19286</v>
      </c>
      <c r="F304">
        <v>18185</v>
      </c>
      <c r="G304">
        <v>16468</v>
      </c>
      <c r="H304">
        <v>15475</v>
      </c>
      <c r="I304">
        <v>15318</v>
      </c>
      <c r="J304">
        <v>12673</v>
      </c>
      <c r="K304">
        <v>12149</v>
      </c>
      <c r="L304">
        <v>11412</v>
      </c>
    </row>
    <row r="305" spans="1:12">
      <c r="A305" s="8" t="s">
        <v>314</v>
      </c>
      <c r="B305">
        <v>18728</v>
      </c>
      <c r="C305">
        <v>18196</v>
      </c>
      <c r="D305">
        <v>16980</v>
      </c>
      <c r="E305">
        <v>15821</v>
      </c>
      <c r="F305">
        <v>14832</v>
      </c>
      <c r="G305">
        <v>14172</v>
      </c>
      <c r="H305">
        <v>13907</v>
      </c>
      <c r="I305">
        <v>13479</v>
      </c>
      <c r="J305">
        <v>12983</v>
      </c>
      <c r="K305">
        <v>12631</v>
      </c>
      <c r="L305">
        <v>11668</v>
      </c>
    </row>
    <row r="306" spans="1:12">
      <c r="A306" s="8" t="s">
        <v>315</v>
      </c>
      <c r="B306">
        <v>695</v>
      </c>
      <c r="C306">
        <v>715</v>
      </c>
      <c r="D306">
        <v>697</v>
      </c>
      <c r="E306">
        <v>722</v>
      </c>
      <c r="F306">
        <v>747</v>
      </c>
      <c r="G306">
        <v>777</v>
      </c>
      <c r="H306">
        <v>796</v>
      </c>
      <c r="I306">
        <v>848</v>
      </c>
      <c r="J306">
        <v>880</v>
      </c>
      <c r="K306">
        <v>858</v>
      </c>
      <c r="L306">
        <v>876</v>
      </c>
    </row>
    <row r="307" spans="1:12">
      <c r="A307" s="8" t="s">
        <v>316</v>
      </c>
      <c r="B307">
        <v>372</v>
      </c>
      <c r="C307">
        <v>368</v>
      </c>
      <c r="D307">
        <v>390</v>
      </c>
      <c r="E307">
        <v>364</v>
      </c>
      <c r="F307">
        <v>310</v>
      </c>
      <c r="G307">
        <v>308</v>
      </c>
      <c r="H307">
        <v>307</v>
      </c>
      <c r="I307">
        <v>344</v>
      </c>
      <c r="J307">
        <v>389</v>
      </c>
      <c r="K307">
        <v>424</v>
      </c>
      <c r="L307">
        <v>396</v>
      </c>
    </row>
    <row r="308" spans="1:12">
      <c r="A308" s="8" t="s">
        <v>317</v>
      </c>
      <c r="B308">
        <v>2450</v>
      </c>
      <c r="C308">
        <v>2360</v>
      </c>
      <c r="D308">
        <v>2158</v>
      </c>
      <c r="E308">
        <v>2094</v>
      </c>
      <c r="F308">
        <v>2109</v>
      </c>
      <c r="G308">
        <v>2104</v>
      </c>
      <c r="H308">
        <v>2167</v>
      </c>
      <c r="I308">
        <v>2133</v>
      </c>
      <c r="J308">
        <v>1919</v>
      </c>
      <c r="K308">
        <v>2541</v>
      </c>
      <c r="L308">
        <v>2413</v>
      </c>
    </row>
    <row r="309" spans="1:12">
      <c r="A309" s="8" t="s">
        <v>318</v>
      </c>
      <c r="B309">
        <v>1272</v>
      </c>
      <c r="C309">
        <v>1192</v>
      </c>
      <c r="D309">
        <v>1088</v>
      </c>
      <c r="E309">
        <v>1042</v>
      </c>
      <c r="F309">
        <v>979</v>
      </c>
      <c r="G309">
        <v>962</v>
      </c>
      <c r="H309">
        <v>905</v>
      </c>
      <c r="I309">
        <v>840</v>
      </c>
      <c r="J309">
        <v>796</v>
      </c>
      <c r="K309">
        <v>814</v>
      </c>
      <c r="L309">
        <v>746</v>
      </c>
    </row>
    <row r="310" spans="1:12">
      <c r="A310" s="8" t="s">
        <v>319</v>
      </c>
      <c r="B310">
        <v>13786</v>
      </c>
      <c r="C310">
        <v>13420</v>
      </c>
      <c r="D310">
        <v>12524</v>
      </c>
      <c r="E310">
        <v>11496</v>
      </c>
      <c r="F310">
        <v>10602</v>
      </c>
      <c r="G310">
        <v>9943</v>
      </c>
      <c r="H310">
        <v>9676</v>
      </c>
      <c r="I310">
        <v>9266</v>
      </c>
      <c r="J310">
        <v>8929</v>
      </c>
      <c r="K310">
        <v>7914</v>
      </c>
      <c r="L310">
        <v>7152</v>
      </c>
    </row>
    <row r="311" spans="1:12">
      <c r="A311" s="8" t="s">
        <v>320</v>
      </c>
      <c r="B311">
        <v>153</v>
      </c>
      <c r="C311">
        <v>141</v>
      </c>
      <c r="D311">
        <v>123</v>
      </c>
      <c r="E311">
        <v>103</v>
      </c>
      <c r="F311">
        <v>85</v>
      </c>
      <c r="G311">
        <v>78</v>
      </c>
      <c r="H311">
        <v>56</v>
      </c>
      <c r="I311">
        <v>48</v>
      </c>
      <c r="J311">
        <v>70</v>
      </c>
      <c r="K311">
        <v>80</v>
      </c>
      <c r="L311">
        <v>85</v>
      </c>
    </row>
    <row r="312" spans="1:12">
      <c r="A312" s="8" t="s">
        <v>321</v>
      </c>
      <c r="B312">
        <v>31859</v>
      </c>
      <c r="C312">
        <v>30969</v>
      </c>
      <c r="D312">
        <v>29808</v>
      </c>
      <c r="E312">
        <v>28905</v>
      </c>
      <c r="F312">
        <v>28252</v>
      </c>
      <c r="G312">
        <v>29730</v>
      </c>
      <c r="H312">
        <v>29400</v>
      </c>
      <c r="I312">
        <v>29983</v>
      </c>
      <c r="J312">
        <v>26631</v>
      </c>
      <c r="K312">
        <v>26139</v>
      </c>
      <c r="L312">
        <v>25191</v>
      </c>
    </row>
    <row r="313" spans="1:12">
      <c r="A313" s="8" t="s">
        <v>322</v>
      </c>
      <c r="B313">
        <v>200</v>
      </c>
      <c r="C313">
        <v>197</v>
      </c>
      <c r="D313">
        <v>191</v>
      </c>
      <c r="E313">
        <v>189</v>
      </c>
      <c r="F313">
        <v>191</v>
      </c>
      <c r="G313">
        <v>183</v>
      </c>
      <c r="H313">
        <v>181</v>
      </c>
      <c r="I313">
        <v>188</v>
      </c>
      <c r="J313">
        <v>179</v>
      </c>
      <c r="K313">
        <v>161</v>
      </c>
      <c r="L313">
        <v>165</v>
      </c>
    </row>
    <row r="314" spans="1:12">
      <c r="A314" s="8" t="s">
        <v>323</v>
      </c>
      <c r="B314">
        <v>16499</v>
      </c>
      <c r="C314">
        <v>15990</v>
      </c>
      <c r="D314">
        <v>15652</v>
      </c>
      <c r="E314">
        <v>15596</v>
      </c>
      <c r="F314">
        <v>15827</v>
      </c>
      <c r="G314">
        <v>17336</v>
      </c>
      <c r="H314">
        <v>17299</v>
      </c>
      <c r="I314">
        <v>17958</v>
      </c>
      <c r="J314">
        <v>17885</v>
      </c>
      <c r="K314">
        <v>17314</v>
      </c>
      <c r="L314">
        <v>16929</v>
      </c>
    </row>
    <row r="315" spans="1:12">
      <c r="A315" s="8" t="s">
        <v>324</v>
      </c>
      <c r="B315">
        <v>15160</v>
      </c>
      <c r="C315">
        <v>14782</v>
      </c>
      <c r="D315">
        <v>13965</v>
      </c>
      <c r="E315">
        <v>13120</v>
      </c>
      <c r="F315">
        <v>12234</v>
      </c>
      <c r="G315">
        <v>12211</v>
      </c>
      <c r="H315">
        <v>11920</v>
      </c>
      <c r="I315">
        <v>11837</v>
      </c>
      <c r="J315">
        <v>8567</v>
      </c>
      <c r="K315">
        <v>8664</v>
      </c>
      <c r="L315">
        <v>8097</v>
      </c>
    </row>
    <row r="316" spans="1:12">
      <c r="A316" s="8" t="s">
        <v>325</v>
      </c>
      <c r="B316">
        <v>1054</v>
      </c>
      <c r="C316">
        <v>1033</v>
      </c>
      <c r="D316">
        <v>1032</v>
      </c>
      <c r="E316">
        <v>1036</v>
      </c>
      <c r="F316">
        <v>1053</v>
      </c>
      <c r="G316">
        <v>1061</v>
      </c>
      <c r="H316">
        <v>1061</v>
      </c>
      <c r="I316">
        <v>1039</v>
      </c>
      <c r="J316">
        <v>1045</v>
      </c>
      <c r="K316">
        <v>1038</v>
      </c>
      <c r="L316">
        <v>1038</v>
      </c>
    </row>
    <row r="317" spans="1:12">
      <c r="A317" s="8" t="s">
        <v>326</v>
      </c>
      <c r="B317">
        <v>332</v>
      </c>
      <c r="C317">
        <v>315</v>
      </c>
      <c r="D317">
        <v>322</v>
      </c>
      <c r="E317">
        <v>286</v>
      </c>
      <c r="F317">
        <v>251</v>
      </c>
      <c r="G317">
        <v>257</v>
      </c>
      <c r="H317">
        <v>261</v>
      </c>
      <c r="I317">
        <v>283</v>
      </c>
      <c r="J317">
        <v>332</v>
      </c>
      <c r="K317">
        <v>23</v>
      </c>
      <c r="L317">
        <v>24</v>
      </c>
    </row>
    <row r="318" spans="1:12">
      <c r="A318" s="8" t="s">
        <v>327</v>
      </c>
      <c r="B318">
        <v>115</v>
      </c>
      <c r="C318">
        <v>101</v>
      </c>
      <c r="D318">
        <v>90</v>
      </c>
      <c r="E318">
        <v>89</v>
      </c>
      <c r="F318">
        <v>86</v>
      </c>
      <c r="G318">
        <v>83</v>
      </c>
      <c r="H318">
        <v>72</v>
      </c>
      <c r="I318">
        <v>78</v>
      </c>
      <c r="J318">
        <v>83</v>
      </c>
      <c r="K318">
        <v>16</v>
      </c>
      <c r="L318">
        <v>18</v>
      </c>
    </row>
    <row r="319" spans="1:12">
      <c r="A319" s="8" t="s">
        <v>328</v>
      </c>
      <c r="B319">
        <v>549</v>
      </c>
      <c r="C319">
        <v>564</v>
      </c>
      <c r="D319">
        <v>561</v>
      </c>
      <c r="E319">
        <v>601</v>
      </c>
      <c r="F319">
        <v>658</v>
      </c>
      <c r="G319">
        <v>665</v>
      </c>
      <c r="H319">
        <v>673</v>
      </c>
      <c r="I319">
        <v>638</v>
      </c>
      <c r="J319">
        <v>589</v>
      </c>
      <c r="K319">
        <v>977</v>
      </c>
      <c r="L319">
        <v>967</v>
      </c>
    </row>
    <row r="320" spans="1:12">
      <c r="A320" s="8" t="s">
        <v>329</v>
      </c>
      <c r="B320">
        <v>58</v>
      </c>
      <c r="C320">
        <v>53</v>
      </c>
      <c r="D320">
        <v>59</v>
      </c>
      <c r="E320">
        <v>60</v>
      </c>
      <c r="F320">
        <v>58</v>
      </c>
      <c r="G320">
        <v>56</v>
      </c>
      <c r="H320">
        <v>55</v>
      </c>
      <c r="I320">
        <v>40</v>
      </c>
      <c r="J320">
        <v>41</v>
      </c>
      <c r="K320">
        <v>22</v>
      </c>
      <c r="L320">
        <v>29</v>
      </c>
    </row>
    <row r="321" spans="1:12">
      <c r="A321" s="8" t="s">
        <v>330</v>
      </c>
      <c r="B321">
        <v>1004</v>
      </c>
      <c r="C321">
        <v>1030</v>
      </c>
      <c r="D321">
        <v>1064</v>
      </c>
      <c r="E321">
        <v>989</v>
      </c>
      <c r="F321">
        <v>994</v>
      </c>
      <c r="G321">
        <v>967</v>
      </c>
      <c r="H321">
        <v>949</v>
      </c>
      <c r="I321">
        <v>887</v>
      </c>
      <c r="J321">
        <v>922</v>
      </c>
      <c r="K321">
        <v>919</v>
      </c>
      <c r="L321">
        <v>862</v>
      </c>
    </row>
    <row r="322" spans="1:12">
      <c r="A322" s="8" t="s">
        <v>331</v>
      </c>
      <c r="B322">
        <v>506</v>
      </c>
      <c r="C322">
        <v>490</v>
      </c>
      <c r="D322">
        <v>457</v>
      </c>
      <c r="E322">
        <v>407</v>
      </c>
      <c r="F322">
        <v>399</v>
      </c>
      <c r="G322">
        <v>387</v>
      </c>
      <c r="H322">
        <v>337</v>
      </c>
      <c r="I322">
        <v>318</v>
      </c>
      <c r="J322">
        <v>367</v>
      </c>
      <c r="K322">
        <v>281</v>
      </c>
      <c r="L322">
        <v>274</v>
      </c>
    </row>
    <row r="323" spans="1:12">
      <c r="A323" s="8" t="s">
        <v>332</v>
      </c>
      <c r="B323">
        <v>498</v>
      </c>
      <c r="C323">
        <v>540</v>
      </c>
      <c r="D323">
        <v>607</v>
      </c>
      <c r="E323">
        <v>582</v>
      </c>
      <c r="F323">
        <v>595</v>
      </c>
      <c r="G323">
        <v>580</v>
      </c>
      <c r="H323">
        <v>612</v>
      </c>
      <c r="I323">
        <v>569</v>
      </c>
      <c r="J323">
        <v>555</v>
      </c>
      <c r="K323">
        <v>638</v>
      </c>
      <c r="L323">
        <v>588</v>
      </c>
    </row>
    <row r="324" spans="1:12">
      <c r="A324" s="9" t="s">
        <v>333</v>
      </c>
      <c r="B324">
        <v>7536</v>
      </c>
      <c r="C324">
        <v>7031</v>
      </c>
      <c r="D324">
        <v>6330</v>
      </c>
      <c r="E324">
        <v>5844</v>
      </c>
      <c r="F324">
        <v>5328</v>
      </c>
      <c r="G324">
        <v>5322</v>
      </c>
      <c r="H324">
        <v>5305</v>
      </c>
      <c r="I324">
        <v>5245</v>
      </c>
      <c r="J324">
        <v>5309</v>
      </c>
      <c r="K324">
        <v>5342</v>
      </c>
      <c r="L324">
        <v>4849</v>
      </c>
    </row>
    <row r="325" spans="1:12">
      <c r="A325" s="9" t="s">
        <v>334</v>
      </c>
      <c r="B325">
        <v>7536</v>
      </c>
      <c r="C325">
        <v>7031</v>
      </c>
      <c r="D325">
        <v>6330</v>
      </c>
      <c r="E325">
        <v>5844</v>
      </c>
      <c r="F325">
        <v>5328</v>
      </c>
      <c r="G325">
        <v>5322</v>
      </c>
      <c r="H325">
        <v>5305</v>
      </c>
      <c r="I325">
        <v>5245</v>
      </c>
      <c r="J325">
        <v>5309</v>
      </c>
      <c r="K325">
        <v>5342</v>
      </c>
      <c r="L325">
        <v>4849</v>
      </c>
    </row>
    <row r="326" spans="1:12">
      <c r="A326" s="9" t="s">
        <v>335</v>
      </c>
      <c r="B326">
        <v>1207</v>
      </c>
      <c r="C326">
        <v>1300</v>
      </c>
      <c r="D326">
        <v>1714</v>
      </c>
      <c r="E326">
        <v>1600</v>
      </c>
      <c r="F326">
        <v>1441</v>
      </c>
      <c r="G326">
        <v>1268</v>
      </c>
      <c r="H326">
        <v>1127</v>
      </c>
      <c r="I326">
        <v>1034</v>
      </c>
      <c r="J326">
        <v>993</v>
      </c>
      <c r="K326">
        <v>296</v>
      </c>
      <c r="L326">
        <v>310</v>
      </c>
    </row>
    <row r="327" spans="1:12">
      <c r="A327" s="9" t="s">
        <v>336</v>
      </c>
      <c r="B327">
        <v>1207</v>
      </c>
      <c r="C327">
        <v>1300</v>
      </c>
      <c r="D327">
        <v>1714</v>
      </c>
      <c r="E327">
        <v>1600</v>
      </c>
      <c r="F327">
        <v>1441</v>
      </c>
      <c r="G327">
        <v>1268</v>
      </c>
      <c r="H327">
        <v>1127</v>
      </c>
      <c r="I327">
        <v>1034</v>
      </c>
      <c r="J327">
        <v>993</v>
      </c>
      <c r="K327">
        <v>296</v>
      </c>
      <c r="L327">
        <v>310</v>
      </c>
    </row>
    <row r="328" spans="1:12">
      <c r="A328" s="9" t="s">
        <v>337</v>
      </c>
      <c r="B328">
        <v>1440</v>
      </c>
      <c r="C328">
        <v>1614</v>
      </c>
      <c r="D328">
        <v>1739</v>
      </c>
      <c r="E328">
        <v>1763</v>
      </c>
      <c r="F328">
        <v>1799</v>
      </c>
      <c r="G328">
        <v>1850</v>
      </c>
      <c r="H328">
        <v>1898</v>
      </c>
      <c r="I328">
        <v>1864</v>
      </c>
      <c r="J328">
        <v>1892</v>
      </c>
      <c r="K328">
        <v>1880</v>
      </c>
      <c r="L328">
        <v>1868</v>
      </c>
    </row>
    <row r="329" spans="1:12">
      <c r="A329" s="9" t="s">
        <v>338</v>
      </c>
      <c r="B329">
        <v>1440</v>
      </c>
      <c r="C329">
        <v>1614</v>
      </c>
      <c r="D329">
        <v>1739</v>
      </c>
      <c r="E329">
        <v>1763</v>
      </c>
      <c r="F329">
        <v>1799</v>
      </c>
      <c r="G329">
        <v>1850</v>
      </c>
      <c r="H329">
        <v>1898</v>
      </c>
      <c r="I329">
        <v>1864</v>
      </c>
      <c r="J329">
        <v>1892</v>
      </c>
      <c r="K329">
        <v>1880</v>
      </c>
      <c r="L329">
        <v>1868</v>
      </c>
    </row>
    <row r="330" spans="1:12">
      <c r="A330" s="9" t="s">
        <v>339</v>
      </c>
      <c r="B330">
        <v>6675</v>
      </c>
      <c r="C330">
        <v>6416</v>
      </c>
      <c r="D330">
        <v>6130</v>
      </c>
      <c r="E330">
        <v>5688</v>
      </c>
      <c r="F330">
        <v>5223</v>
      </c>
      <c r="G330">
        <v>4841</v>
      </c>
      <c r="H330">
        <v>4720</v>
      </c>
      <c r="I330">
        <v>4577</v>
      </c>
      <c r="J330">
        <v>4638</v>
      </c>
      <c r="K330">
        <v>5286</v>
      </c>
      <c r="L330">
        <v>5208</v>
      </c>
    </row>
    <row r="331" spans="1:12">
      <c r="A331" s="9" t="s">
        <v>340</v>
      </c>
      <c r="B331">
        <v>4913</v>
      </c>
      <c r="C331">
        <v>4758</v>
      </c>
      <c r="D331">
        <v>4501</v>
      </c>
      <c r="E331">
        <v>4079</v>
      </c>
      <c r="F331">
        <v>3605</v>
      </c>
      <c r="G331">
        <v>3250</v>
      </c>
      <c r="H331">
        <v>3042</v>
      </c>
      <c r="I331">
        <v>2872</v>
      </c>
      <c r="J331">
        <v>2821</v>
      </c>
      <c r="K331">
        <v>2650</v>
      </c>
      <c r="L331">
        <v>2664</v>
      </c>
    </row>
    <row r="332" spans="1:12">
      <c r="A332" s="9" t="s">
        <v>341</v>
      </c>
      <c r="B332">
        <v>1762</v>
      </c>
      <c r="C332">
        <v>1658</v>
      </c>
      <c r="D332">
        <v>1629</v>
      </c>
      <c r="E332">
        <v>1609</v>
      </c>
      <c r="F332">
        <v>1618</v>
      </c>
      <c r="G332">
        <v>1591</v>
      </c>
      <c r="H332">
        <v>1678</v>
      </c>
      <c r="I332">
        <v>1705</v>
      </c>
      <c r="J332">
        <v>1817</v>
      </c>
      <c r="K332">
        <v>2636</v>
      </c>
      <c r="L332">
        <v>2544</v>
      </c>
    </row>
    <row r="333" spans="1:12">
      <c r="A333" s="9" t="s">
        <v>342</v>
      </c>
      <c r="B333">
        <v>8538</v>
      </c>
      <c r="C333">
        <v>7886</v>
      </c>
      <c r="D333">
        <v>6782</v>
      </c>
      <c r="E333">
        <v>6292</v>
      </c>
      <c r="F333">
        <v>5751</v>
      </c>
      <c r="G333">
        <v>5236</v>
      </c>
      <c r="H333">
        <v>4887</v>
      </c>
      <c r="I333">
        <v>4807</v>
      </c>
      <c r="J333">
        <v>4547</v>
      </c>
      <c r="K333">
        <v>5153</v>
      </c>
      <c r="L333">
        <v>4991</v>
      </c>
    </row>
    <row r="334" spans="1:12">
      <c r="A334" s="9" t="s">
        <v>343</v>
      </c>
      <c r="B334">
        <v>533</v>
      </c>
      <c r="C334">
        <v>481</v>
      </c>
      <c r="D334">
        <v>433</v>
      </c>
      <c r="E334">
        <v>436</v>
      </c>
      <c r="F334">
        <v>458</v>
      </c>
      <c r="G334">
        <v>458</v>
      </c>
      <c r="H334">
        <v>465</v>
      </c>
      <c r="I334">
        <v>475</v>
      </c>
      <c r="J334">
        <v>490</v>
      </c>
      <c r="K334">
        <v>523</v>
      </c>
      <c r="L334">
        <v>556</v>
      </c>
    </row>
    <row r="335" spans="1:12">
      <c r="A335" s="9" t="s">
        <v>344</v>
      </c>
      <c r="B335">
        <v>46</v>
      </c>
      <c r="C335">
        <v>43</v>
      </c>
      <c r="D335">
        <v>40</v>
      </c>
      <c r="E335">
        <v>43</v>
      </c>
      <c r="F335">
        <v>40</v>
      </c>
      <c r="G335">
        <v>38</v>
      </c>
      <c r="H335">
        <v>32</v>
      </c>
      <c r="I335">
        <v>36</v>
      </c>
      <c r="J335">
        <v>35</v>
      </c>
      <c r="K335">
        <v>43</v>
      </c>
      <c r="L335">
        <v>42</v>
      </c>
    </row>
    <row r="336" spans="1:12">
      <c r="A336" s="9" t="s">
        <v>345</v>
      </c>
      <c r="B336">
        <v>7959</v>
      </c>
      <c r="C336">
        <v>7362</v>
      </c>
      <c r="D336">
        <v>6309</v>
      </c>
      <c r="E336">
        <v>5813</v>
      </c>
      <c r="F336">
        <v>5253</v>
      </c>
      <c r="G336">
        <v>4740</v>
      </c>
      <c r="H336">
        <v>4390</v>
      </c>
      <c r="I336">
        <v>4296</v>
      </c>
      <c r="J336">
        <v>4022</v>
      </c>
      <c r="K336">
        <v>4587</v>
      </c>
      <c r="L336">
        <v>4393</v>
      </c>
    </row>
    <row r="337" spans="1:12">
      <c r="A337" s="9" t="s">
        <v>346</v>
      </c>
      <c r="B337">
        <v>5172</v>
      </c>
      <c r="C337">
        <v>5469</v>
      </c>
      <c r="D337">
        <v>5255</v>
      </c>
      <c r="E337">
        <v>5137</v>
      </c>
      <c r="F337">
        <v>4905</v>
      </c>
      <c r="G337">
        <v>4592</v>
      </c>
      <c r="H337">
        <v>4822</v>
      </c>
      <c r="I337">
        <v>4714</v>
      </c>
      <c r="J337">
        <v>4631</v>
      </c>
      <c r="K337">
        <v>4144</v>
      </c>
      <c r="L337">
        <v>4143</v>
      </c>
    </row>
    <row r="338" spans="1:12">
      <c r="A338" s="9" t="s">
        <v>347</v>
      </c>
      <c r="B338">
        <v>1959</v>
      </c>
      <c r="C338">
        <v>2092</v>
      </c>
      <c r="D338">
        <v>1943</v>
      </c>
      <c r="E338">
        <v>1884</v>
      </c>
      <c r="F338">
        <v>1786</v>
      </c>
      <c r="G338">
        <v>1665</v>
      </c>
      <c r="H338">
        <v>1767</v>
      </c>
      <c r="I338">
        <v>1716</v>
      </c>
      <c r="J338">
        <v>1550</v>
      </c>
      <c r="K338">
        <v>1140</v>
      </c>
      <c r="L338">
        <v>1133</v>
      </c>
    </row>
    <row r="339" spans="1:12">
      <c r="A339" s="9" t="s">
        <v>348</v>
      </c>
      <c r="B339">
        <v>3213</v>
      </c>
      <c r="C339">
        <v>3377</v>
      </c>
      <c r="D339">
        <v>3312</v>
      </c>
      <c r="E339">
        <v>3253</v>
      </c>
      <c r="F339">
        <v>3119</v>
      </c>
      <c r="G339">
        <v>2927</v>
      </c>
      <c r="H339">
        <v>3055</v>
      </c>
      <c r="I339">
        <v>2998</v>
      </c>
      <c r="J339">
        <v>3081</v>
      </c>
      <c r="K339">
        <v>3004</v>
      </c>
      <c r="L339">
        <v>3010</v>
      </c>
    </row>
    <row r="340" spans="1:12">
      <c r="A340" s="9" t="s">
        <v>349</v>
      </c>
      <c r="B340">
        <v>21724</v>
      </c>
      <c r="C340">
        <v>21345</v>
      </c>
      <c r="D340">
        <v>20342</v>
      </c>
      <c r="E340">
        <v>19775</v>
      </c>
      <c r="F340">
        <v>19030</v>
      </c>
      <c r="G340">
        <v>18006</v>
      </c>
      <c r="H340">
        <v>18273</v>
      </c>
      <c r="I340">
        <v>18900</v>
      </c>
      <c r="J340">
        <v>19000</v>
      </c>
      <c r="K340">
        <v>18742</v>
      </c>
      <c r="L340">
        <v>18297</v>
      </c>
    </row>
    <row r="341" spans="1:12">
      <c r="A341" s="9" t="s">
        <v>350</v>
      </c>
      <c r="B341">
        <v>21724</v>
      </c>
      <c r="C341">
        <v>21345</v>
      </c>
      <c r="D341">
        <v>20342</v>
      </c>
      <c r="E341">
        <v>19775</v>
      </c>
      <c r="F341">
        <v>19030</v>
      </c>
      <c r="G341">
        <v>18006</v>
      </c>
      <c r="H341">
        <v>18273</v>
      </c>
      <c r="I341">
        <v>18900</v>
      </c>
      <c r="J341">
        <v>19000</v>
      </c>
      <c r="K341">
        <v>18742</v>
      </c>
      <c r="L341">
        <v>18297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3"/>
  <sheetViews>
    <sheetView zoomScale="60" zoomScaleNormal="60" workbookViewId="0">
      <selection activeCell="M6" sqref="M6"/>
    </sheetView>
  </sheetViews>
  <sheetFormatPr baseColWidth="10" defaultColWidth="10.85546875" defaultRowHeight="12.75"/>
  <cols>
    <col min="1" max="1" width="139.42578125" customWidth="1"/>
    <col min="2" max="8" width="5.28515625" customWidth="1"/>
    <col min="9" max="9" width="5.140625" customWidth="1"/>
    <col min="10" max="12" width="5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370</v>
      </c>
    </row>
    <row r="8" spans="1:24">
      <c r="A8" t="s">
        <v>4</v>
      </c>
      <c r="B8">
        <v>3916</v>
      </c>
      <c r="C8">
        <v>3844</v>
      </c>
      <c r="D8">
        <v>3762</v>
      </c>
      <c r="E8">
        <v>3749</v>
      </c>
      <c r="F8">
        <v>3590</v>
      </c>
      <c r="G8">
        <v>3610</v>
      </c>
      <c r="H8">
        <v>3622</v>
      </c>
      <c r="I8">
        <v>3642</v>
      </c>
      <c r="J8">
        <v>3615</v>
      </c>
      <c r="K8">
        <v>3689</v>
      </c>
      <c r="L8">
        <v>3724</v>
      </c>
      <c r="N8">
        <f t="shared" ref="N8:X8" si="0">B8</f>
        <v>3916</v>
      </c>
      <c r="O8">
        <f t="shared" si="0"/>
        <v>3844</v>
      </c>
      <c r="P8">
        <f t="shared" si="0"/>
        <v>3762</v>
      </c>
      <c r="Q8">
        <f t="shared" si="0"/>
        <v>3749</v>
      </c>
      <c r="R8">
        <f t="shared" si="0"/>
        <v>3590</v>
      </c>
      <c r="S8">
        <f t="shared" si="0"/>
        <v>3610</v>
      </c>
      <c r="T8">
        <f t="shared" si="0"/>
        <v>3622</v>
      </c>
      <c r="U8">
        <f t="shared" si="0"/>
        <v>3642</v>
      </c>
      <c r="V8">
        <f t="shared" si="0"/>
        <v>3615</v>
      </c>
      <c r="W8">
        <f t="shared" si="0"/>
        <v>3689</v>
      </c>
      <c r="X8">
        <f t="shared" si="0"/>
        <v>3724</v>
      </c>
    </row>
    <row r="9" spans="1:24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6</v>
      </c>
      <c r="N9">
        <f t="shared" ref="N9:X9" si="1">SUM(B9:B156)</f>
        <v>176</v>
      </c>
      <c r="O9">
        <f t="shared" si="1"/>
        <v>172</v>
      </c>
      <c r="P9">
        <f t="shared" si="1"/>
        <v>166</v>
      </c>
      <c r="Q9">
        <f t="shared" si="1"/>
        <v>162</v>
      </c>
      <c r="R9">
        <f t="shared" si="1"/>
        <v>166</v>
      </c>
      <c r="S9">
        <f t="shared" si="1"/>
        <v>164</v>
      </c>
      <c r="T9">
        <f t="shared" si="1"/>
        <v>166</v>
      </c>
      <c r="U9">
        <f t="shared" si="1"/>
        <v>158</v>
      </c>
      <c r="V9">
        <f t="shared" si="1"/>
        <v>156</v>
      </c>
      <c r="W9">
        <f t="shared" si="1"/>
        <v>170</v>
      </c>
      <c r="X9">
        <f t="shared" si="1"/>
        <v>172</v>
      </c>
    </row>
    <row r="10" spans="1:2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 t="s">
        <v>8</v>
      </c>
      <c r="N10">
        <f t="shared" ref="N10:X10" si="2">SUM(B157:B168)</f>
        <v>620</v>
      </c>
      <c r="O10">
        <f t="shared" si="2"/>
        <v>618</v>
      </c>
      <c r="P10">
        <f t="shared" si="2"/>
        <v>620</v>
      </c>
      <c r="Q10">
        <f t="shared" si="2"/>
        <v>618</v>
      </c>
      <c r="R10">
        <f t="shared" si="2"/>
        <v>650</v>
      </c>
      <c r="S10">
        <f t="shared" si="2"/>
        <v>634</v>
      </c>
      <c r="T10">
        <f t="shared" si="2"/>
        <v>692</v>
      </c>
      <c r="U10">
        <f t="shared" si="2"/>
        <v>704</v>
      </c>
      <c r="V10">
        <f t="shared" si="2"/>
        <v>674</v>
      </c>
      <c r="W10">
        <f t="shared" si="2"/>
        <v>668</v>
      </c>
      <c r="X10">
        <f t="shared" si="2"/>
        <v>696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4142</v>
      </c>
      <c r="O11">
        <f t="shared" si="3"/>
        <v>4132</v>
      </c>
      <c r="P11">
        <f t="shared" si="3"/>
        <v>4046</v>
      </c>
      <c r="Q11">
        <f t="shared" si="3"/>
        <v>4060</v>
      </c>
      <c r="R11">
        <f t="shared" si="3"/>
        <v>3916</v>
      </c>
      <c r="S11">
        <f t="shared" si="3"/>
        <v>3920</v>
      </c>
      <c r="T11">
        <f t="shared" si="3"/>
        <v>3950</v>
      </c>
      <c r="U11">
        <f t="shared" si="3"/>
        <v>3872</v>
      </c>
      <c r="V11">
        <f t="shared" si="3"/>
        <v>3886</v>
      </c>
      <c r="W11">
        <f t="shared" si="3"/>
        <v>4016</v>
      </c>
      <c r="X11">
        <f t="shared" si="3"/>
        <v>4048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86</v>
      </c>
      <c r="O12">
        <f t="shared" si="4"/>
        <v>78</v>
      </c>
      <c r="P12">
        <f t="shared" si="4"/>
        <v>64</v>
      </c>
      <c r="Q12">
        <f t="shared" si="4"/>
        <v>70</v>
      </c>
      <c r="R12">
        <f t="shared" si="4"/>
        <v>46</v>
      </c>
      <c r="S12">
        <f t="shared" si="4"/>
        <v>50</v>
      </c>
      <c r="T12">
        <f t="shared" si="4"/>
        <v>42</v>
      </c>
      <c r="U12">
        <f t="shared" si="4"/>
        <v>54</v>
      </c>
      <c r="V12">
        <f t="shared" si="4"/>
        <v>60</v>
      </c>
      <c r="W12">
        <f t="shared" si="4"/>
        <v>58</v>
      </c>
      <c r="X12">
        <f t="shared" si="4"/>
        <v>60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106</v>
      </c>
      <c r="O13">
        <f t="shared" si="5"/>
        <v>114</v>
      </c>
      <c r="P13">
        <f t="shared" si="5"/>
        <v>106</v>
      </c>
      <c r="Q13">
        <f t="shared" si="5"/>
        <v>104</v>
      </c>
      <c r="R13">
        <f t="shared" si="5"/>
        <v>98</v>
      </c>
      <c r="S13">
        <f t="shared" si="5"/>
        <v>102</v>
      </c>
      <c r="T13">
        <f t="shared" si="5"/>
        <v>102</v>
      </c>
      <c r="U13">
        <f t="shared" si="5"/>
        <v>106</v>
      </c>
      <c r="V13">
        <f t="shared" si="5"/>
        <v>100</v>
      </c>
      <c r="W13">
        <f t="shared" si="5"/>
        <v>108</v>
      </c>
      <c r="X13">
        <f t="shared" si="5"/>
        <v>110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242</v>
      </c>
      <c r="O14">
        <f t="shared" si="6"/>
        <v>200</v>
      </c>
      <c r="P14">
        <f t="shared" si="6"/>
        <v>198</v>
      </c>
      <c r="Q14">
        <f t="shared" si="6"/>
        <v>200</v>
      </c>
      <c r="R14">
        <f t="shared" si="6"/>
        <v>176</v>
      </c>
      <c r="S14">
        <f t="shared" si="6"/>
        <v>162</v>
      </c>
      <c r="T14">
        <f t="shared" si="6"/>
        <v>152</v>
      </c>
      <c r="U14">
        <f t="shared" si="6"/>
        <v>154</v>
      </c>
      <c r="V14">
        <f t="shared" si="6"/>
        <v>142</v>
      </c>
      <c r="W14">
        <f t="shared" si="6"/>
        <v>158</v>
      </c>
      <c r="X14">
        <f t="shared" si="6"/>
        <v>160</v>
      </c>
    </row>
    <row r="15" spans="1:2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7">SUM(B258:B304)</f>
        <v>1068</v>
      </c>
      <c r="O15">
        <f t="shared" si="7"/>
        <v>1040</v>
      </c>
      <c r="P15">
        <f t="shared" si="7"/>
        <v>1022</v>
      </c>
      <c r="Q15">
        <f t="shared" si="7"/>
        <v>1008</v>
      </c>
      <c r="R15">
        <f t="shared" si="7"/>
        <v>988</v>
      </c>
      <c r="S15">
        <f t="shared" si="7"/>
        <v>1040</v>
      </c>
      <c r="T15">
        <f t="shared" si="7"/>
        <v>1008</v>
      </c>
      <c r="U15">
        <f t="shared" si="7"/>
        <v>1072</v>
      </c>
      <c r="V15">
        <f t="shared" si="7"/>
        <v>1056</v>
      </c>
      <c r="W15">
        <f t="shared" si="7"/>
        <v>1052</v>
      </c>
      <c r="X15">
        <f t="shared" si="7"/>
        <v>1088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646</v>
      </c>
      <c r="O16">
        <f t="shared" si="8"/>
        <v>632</v>
      </c>
      <c r="P16">
        <f t="shared" si="8"/>
        <v>610</v>
      </c>
      <c r="Q16">
        <f t="shared" si="8"/>
        <v>626</v>
      </c>
      <c r="R16">
        <f t="shared" si="8"/>
        <v>560</v>
      </c>
      <c r="S16">
        <f t="shared" si="8"/>
        <v>610</v>
      </c>
      <c r="T16">
        <f t="shared" si="8"/>
        <v>616</v>
      </c>
      <c r="U16">
        <f t="shared" si="8"/>
        <v>584</v>
      </c>
      <c r="V16">
        <f t="shared" si="8"/>
        <v>584</v>
      </c>
      <c r="W16">
        <f t="shared" si="8"/>
        <v>574</v>
      </c>
      <c r="X16">
        <f t="shared" si="8"/>
        <v>534</v>
      </c>
    </row>
    <row r="17" spans="1:2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9">SUM(B324:B341)</f>
        <v>746</v>
      </c>
      <c r="O17">
        <f t="shared" si="9"/>
        <v>702</v>
      </c>
      <c r="P17">
        <f t="shared" si="9"/>
        <v>692</v>
      </c>
      <c r="Q17">
        <f t="shared" si="9"/>
        <v>650</v>
      </c>
      <c r="R17">
        <f t="shared" si="9"/>
        <v>580</v>
      </c>
      <c r="S17">
        <f t="shared" si="9"/>
        <v>538</v>
      </c>
      <c r="T17">
        <f t="shared" si="9"/>
        <v>516</v>
      </c>
      <c r="U17">
        <f t="shared" si="9"/>
        <v>580</v>
      </c>
      <c r="V17">
        <f t="shared" si="9"/>
        <v>572</v>
      </c>
      <c r="W17">
        <f t="shared" si="9"/>
        <v>574</v>
      </c>
      <c r="X17">
        <f t="shared" si="9"/>
        <v>580</v>
      </c>
    </row>
    <row r="18" spans="1:24">
      <c r="A18" s="1" t="s">
        <v>23</v>
      </c>
      <c r="B18">
        <v>1</v>
      </c>
      <c r="C18">
        <v>1</v>
      </c>
      <c r="D18">
        <v>2</v>
      </c>
      <c r="E18">
        <v>5</v>
      </c>
      <c r="F18">
        <v>5</v>
      </c>
      <c r="G18">
        <v>5</v>
      </c>
      <c r="H18">
        <v>5</v>
      </c>
      <c r="I18">
        <v>4</v>
      </c>
      <c r="J18">
        <v>2</v>
      </c>
      <c r="K18">
        <v>2</v>
      </c>
      <c r="L18">
        <v>2</v>
      </c>
    </row>
    <row r="19" spans="1:24">
      <c r="A19" s="1" t="s">
        <v>24</v>
      </c>
      <c r="B19">
        <v>1</v>
      </c>
      <c r="C19">
        <v>1</v>
      </c>
      <c r="D19">
        <v>2</v>
      </c>
      <c r="E19">
        <v>5</v>
      </c>
      <c r="F19">
        <v>5</v>
      </c>
      <c r="G19">
        <v>5</v>
      </c>
      <c r="H19">
        <v>5</v>
      </c>
      <c r="I19">
        <v>4</v>
      </c>
      <c r="J19">
        <v>2</v>
      </c>
      <c r="K19">
        <v>2</v>
      </c>
      <c r="L19">
        <v>2</v>
      </c>
    </row>
    <row r="20" spans="1:24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2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2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24">
      <c r="A24" s="1" t="s">
        <v>29</v>
      </c>
      <c r="B24">
        <v>17</v>
      </c>
      <c r="C24">
        <v>17</v>
      </c>
      <c r="D24">
        <v>19</v>
      </c>
      <c r="E24">
        <v>20</v>
      </c>
      <c r="F24">
        <v>19</v>
      </c>
      <c r="G24">
        <v>19</v>
      </c>
      <c r="H24">
        <v>20</v>
      </c>
      <c r="I24">
        <v>17</v>
      </c>
      <c r="J24">
        <v>20</v>
      </c>
      <c r="K24">
        <v>20</v>
      </c>
      <c r="L24">
        <v>21</v>
      </c>
    </row>
    <row r="25" spans="1:24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24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24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24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4">
      <c r="A29" s="1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3</v>
      </c>
      <c r="K29">
        <v>2</v>
      </c>
      <c r="L29">
        <v>2</v>
      </c>
    </row>
    <row r="30" spans="1:24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4">
      <c r="A31" s="1" t="s">
        <v>39</v>
      </c>
      <c r="B31">
        <v>11</v>
      </c>
      <c r="C31">
        <v>11</v>
      </c>
      <c r="D31">
        <v>13</v>
      </c>
      <c r="E31">
        <v>14</v>
      </c>
      <c r="F31">
        <v>13</v>
      </c>
      <c r="G31">
        <v>13</v>
      </c>
      <c r="H31">
        <v>15</v>
      </c>
      <c r="I31">
        <v>12</v>
      </c>
      <c r="J31">
        <v>13</v>
      </c>
      <c r="K31">
        <v>12</v>
      </c>
      <c r="L31">
        <v>13</v>
      </c>
    </row>
    <row r="32" spans="1:24">
      <c r="A32" s="1" t="s">
        <v>40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6</v>
      </c>
      <c r="L32">
        <v>6</v>
      </c>
    </row>
    <row r="33" spans="1:12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3</v>
      </c>
      <c r="C38">
        <v>3</v>
      </c>
      <c r="D38">
        <v>3</v>
      </c>
      <c r="E38">
        <v>2</v>
      </c>
      <c r="F38">
        <v>2</v>
      </c>
      <c r="G38">
        <v>2</v>
      </c>
      <c r="H38">
        <v>1</v>
      </c>
      <c r="I38">
        <v>3</v>
      </c>
      <c r="J38">
        <v>3</v>
      </c>
      <c r="K38">
        <v>2</v>
      </c>
      <c r="L38">
        <v>2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3</v>
      </c>
      <c r="C42">
        <v>3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3</v>
      </c>
      <c r="K42">
        <v>2</v>
      </c>
      <c r="L42">
        <v>2</v>
      </c>
    </row>
    <row r="43" spans="1:12">
      <c r="A43" s="1" t="s">
        <v>52</v>
      </c>
      <c r="B43">
        <v>5</v>
      </c>
      <c r="C43">
        <v>4</v>
      </c>
      <c r="D43">
        <v>3</v>
      </c>
      <c r="E43">
        <v>2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</row>
    <row r="44" spans="1:12">
      <c r="A44" s="1" t="s">
        <v>53</v>
      </c>
      <c r="B44">
        <v>5</v>
      </c>
      <c r="C44">
        <v>4</v>
      </c>
      <c r="D44">
        <v>3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1</v>
      </c>
      <c r="L44">
        <v>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1</v>
      </c>
      <c r="C50">
        <v>2</v>
      </c>
      <c r="D50">
        <v>2</v>
      </c>
      <c r="E50">
        <v>2</v>
      </c>
      <c r="F50">
        <v>2</v>
      </c>
      <c r="G50">
        <v>4</v>
      </c>
      <c r="H50">
        <v>3</v>
      </c>
      <c r="I50">
        <v>4</v>
      </c>
      <c r="J50">
        <v>3</v>
      </c>
      <c r="K50">
        <v>4</v>
      </c>
      <c r="L50">
        <v>2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1</v>
      </c>
      <c r="C52">
        <v>2</v>
      </c>
      <c r="D52">
        <v>2</v>
      </c>
      <c r="E52">
        <v>2</v>
      </c>
      <c r="F52">
        <v>2</v>
      </c>
      <c r="G52">
        <v>4</v>
      </c>
      <c r="H52">
        <v>3</v>
      </c>
      <c r="I52">
        <v>4</v>
      </c>
      <c r="J52">
        <v>3</v>
      </c>
      <c r="K52">
        <v>4</v>
      </c>
      <c r="L52">
        <v>2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9</v>
      </c>
      <c r="C56">
        <v>5</v>
      </c>
      <c r="D56">
        <v>7</v>
      </c>
      <c r="E56">
        <v>6</v>
      </c>
      <c r="F56">
        <v>6</v>
      </c>
      <c r="G56">
        <v>5</v>
      </c>
      <c r="H56">
        <v>6</v>
      </c>
      <c r="I56">
        <v>6</v>
      </c>
      <c r="J56">
        <v>9</v>
      </c>
      <c r="K56">
        <v>8</v>
      </c>
      <c r="L56">
        <v>8</v>
      </c>
    </row>
    <row r="57" spans="1:12">
      <c r="A57" s="1" t="s">
        <v>66</v>
      </c>
      <c r="B57">
        <v>8</v>
      </c>
      <c r="C57">
        <v>5</v>
      </c>
      <c r="D57">
        <v>6</v>
      </c>
      <c r="E57">
        <v>6</v>
      </c>
      <c r="F57">
        <v>6</v>
      </c>
      <c r="G57">
        <v>5</v>
      </c>
      <c r="H57">
        <v>6</v>
      </c>
      <c r="I57">
        <v>5</v>
      </c>
      <c r="J57">
        <v>8</v>
      </c>
      <c r="K57">
        <v>7</v>
      </c>
      <c r="L57">
        <v>7</v>
      </c>
    </row>
    <row r="58" spans="1:12">
      <c r="A58" s="1" t="s">
        <v>67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2</v>
      </c>
      <c r="K62">
        <v>2</v>
      </c>
      <c r="L62">
        <v>2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1</v>
      </c>
      <c r="L66">
        <v>1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7</v>
      </c>
      <c r="C75">
        <v>8</v>
      </c>
      <c r="D75">
        <v>6</v>
      </c>
      <c r="E75">
        <v>3</v>
      </c>
      <c r="F75">
        <v>4</v>
      </c>
      <c r="G75">
        <v>4</v>
      </c>
      <c r="H75">
        <v>4</v>
      </c>
      <c r="I75">
        <v>4</v>
      </c>
      <c r="J75">
        <v>5</v>
      </c>
      <c r="K75">
        <v>4</v>
      </c>
      <c r="L75">
        <v>6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2</v>
      </c>
      <c r="C81">
        <v>3</v>
      </c>
      <c r="D81">
        <v>4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1</v>
      </c>
      <c r="L81">
        <v>1</v>
      </c>
    </row>
    <row r="82" spans="1:12">
      <c r="A82" s="1" t="s">
        <v>91</v>
      </c>
      <c r="B82">
        <v>4</v>
      </c>
      <c r="C82">
        <v>4</v>
      </c>
      <c r="D82">
        <v>2</v>
      </c>
      <c r="E82">
        <v>2</v>
      </c>
      <c r="F82">
        <v>2</v>
      </c>
      <c r="G82">
        <v>2</v>
      </c>
      <c r="H82">
        <v>3</v>
      </c>
      <c r="I82">
        <v>3</v>
      </c>
      <c r="J82">
        <v>3</v>
      </c>
      <c r="K82">
        <v>3</v>
      </c>
      <c r="L82">
        <v>4</v>
      </c>
    </row>
    <row r="83" spans="1:12">
      <c r="A83" s="1" t="s">
        <v>92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11</v>
      </c>
      <c r="C90">
        <v>13</v>
      </c>
      <c r="D90">
        <v>11</v>
      </c>
      <c r="E90">
        <v>13</v>
      </c>
      <c r="F90">
        <v>16</v>
      </c>
      <c r="G90">
        <v>17</v>
      </c>
      <c r="H90">
        <v>18</v>
      </c>
      <c r="I90">
        <v>14</v>
      </c>
      <c r="J90">
        <v>9</v>
      </c>
      <c r="K90">
        <v>16</v>
      </c>
      <c r="L90">
        <v>13</v>
      </c>
    </row>
    <row r="91" spans="1:12">
      <c r="A91" s="1" t="s">
        <v>100</v>
      </c>
      <c r="B91">
        <v>10</v>
      </c>
      <c r="C91">
        <v>10</v>
      </c>
      <c r="D91">
        <v>8</v>
      </c>
      <c r="E91">
        <v>8</v>
      </c>
      <c r="F91">
        <v>9</v>
      </c>
      <c r="G91">
        <v>10</v>
      </c>
      <c r="H91">
        <v>12</v>
      </c>
      <c r="I91">
        <v>8</v>
      </c>
      <c r="J91">
        <v>4</v>
      </c>
      <c r="K91">
        <v>10</v>
      </c>
      <c r="L91">
        <v>8</v>
      </c>
    </row>
    <row r="92" spans="1:12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</v>
      </c>
      <c r="C96">
        <v>1</v>
      </c>
      <c r="D96">
        <v>1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2</v>
      </c>
    </row>
    <row r="97" spans="1:12">
      <c r="A97" s="1" t="s">
        <v>106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1</v>
      </c>
      <c r="L97">
        <v>2</v>
      </c>
    </row>
    <row r="98" spans="1:12">
      <c r="A98" s="1" t="s">
        <v>107</v>
      </c>
      <c r="B98">
        <v>0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0</v>
      </c>
      <c r="J98">
        <v>0</v>
      </c>
      <c r="K98">
        <v>1</v>
      </c>
      <c r="L98">
        <v>1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2</v>
      </c>
      <c r="L99">
        <v>2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 t="s">
        <v>135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2</v>
      </c>
      <c r="C131">
        <v>2</v>
      </c>
      <c r="D131">
        <v>2</v>
      </c>
      <c r="E131">
        <v>2</v>
      </c>
      <c r="F131">
        <v>3</v>
      </c>
      <c r="G131">
        <v>1</v>
      </c>
      <c r="H131">
        <v>2</v>
      </c>
      <c r="I131">
        <v>2</v>
      </c>
      <c r="J131">
        <v>1</v>
      </c>
      <c r="K131">
        <v>3</v>
      </c>
      <c r="L131">
        <v>3</v>
      </c>
    </row>
    <row r="132" spans="1:12">
      <c r="A132" s="1" t="s">
        <v>141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1</v>
      </c>
      <c r="H132">
        <v>2</v>
      </c>
      <c r="I132">
        <v>2</v>
      </c>
      <c r="J132">
        <v>1</v>
      </c>
      <c r="K132">
        <v>3</v>
      </c>
      <c r="L132">
        <v>3</v>
      </c>
    </row>
    <row r="133" spans="1:12">
      <c r="A133" s="1" t="s">
        <v>142</v>
      </c>
      <c r="B133">
        <v>6</v>
      </c>
      <c r="C133">
        <v>7</v>
      </c>
      <c r="D133">
        <v>6</v>
      </c>
      <c r="E133">
        <v>7</v>
      </c>
      <c r="F133">
        <v>6</v>
      </c>
      <c r="G133">
        <v>5</v>
      </c>
      <c r="H133">
        <v>5</v>
      </c>
      <c r="I133">
        <v>4</v>
      </c>
      <c r="J133">
        <v>5</v>
      </c>
      <c r="K133">
        <v>6</v>
      </c>
      <c r="L133">
        <v>7</v>
      </c>
    </row>
    <row r="134" spans="1:12">
      <c r="A134" s="1" t="s">
        <v>143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>
      <c r="A138" s="1" t="s">
        <v>147</v>
      </c>
      <c r="B138">
        <v>6</v>
      </c>
      <c r="C138">
        <v>6</v>
      </c>
      <c r="D138">
        <v>6</v>
      </c>
      <c r="E138">
        <v>7</v>
      </c>
      <c r="F138">
        <v>6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5</v>
      </c>
    </row>
    <row r="139" spans="1:12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149</v>
      </c>
      <c r="B140">
        <v>11</v>
      </c>
      <c r="C140">
        <v>10</v>
      </c>
      <c r="D140">
        <v>9</v>
      </c>
      <c r="E140">
        <v>8</v>
      </c>
      <c r="F140">
        <v>8</v>
      </c>
      <c r="G140">
        <v>9</v>
      </c>
      <c r="H140">
        <v>7</v>
      </c>
      <c r="I140">
        <v>7</v>
      </c>
      <c r="J140">
        <v>8</v>
      </c>
      <c r="K140">
        <v>7</v>
      </c>
      <c r="L140">
        <v>8</v>
      </c>
    </row>
    <row r="141" spans="1:12">
      <c r="A141" s="1" t="s">
        <v>150</v>
      </c>
      <c r="B141">
        <v>11</v>
      </c>
      <c r="C141">
        <v>10</v>
      </c>
      <c r="D141">
        <v>9</v>
      </c>
      <c r="E141">
        <v>8</v>
      </c>
      <c r="F141">
        <v>8</v>
      </c>
      <c r="G141">
        <v>9</v>
      </c>
      <c r="H141">
        <v>7</v>
      </c>
      <c r="I141">
        <v>7</v>
      </c>
      <c r="J141">
        <v>8</v>
      </c>
      <c r="K141">
        <v>7</v>
      </c>
      <c r="L141">
        <v>8</v>
      </c>
    </row>
    <row r="142" spans="1:12">
      <c r="A142" s="1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5</v>
      </c>
      <c r="C143">
        <v>4</v>
      </c>
      <c r="D143">
        <v>4</v>
      </c>
      <c r="E143">
        <v>3</v>
      </c>
      <c r="F143">
        <v>4</v>
      </c>
      <c r="G143">
        <v>4</v>
      </c>
      <c r="H143">
        <v>5</v>
      </c>
      <c r="I143">
        <v>5</v>
      </c>
      <c r="J143">
        <v>5</v>
      </c>
      <c r="K143">
        <v>5</v>
      </c>
      <c r="L143">
        <v>4</v>
      </c>
    </row>
    <row r="144" spans="1:12">
      <c r="A144" s="1" t="s">
        <v>153</v>
      </c>
      <c r="B144">
        <v>4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2</v>
      </c>
    </row>
    <row r="145" spans="1:12">
      <c r="A145" s="1" t="s">
        <v>154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</row>
    <row r="146" spans="1:12">
      <c r="A146" s="1" t="s">
        <v>155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</row>
    <row r="147" spans="1:12">
      <c r="A147" s="1" t="s">
        <v>156</v>
      </c>
      <c r="B147">
        <v>2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1" t="s">
        <v>157</v>
      </c>
      <c r="B148">
        <v>2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 t="s">
        <v>158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</row>
    <row r="150" spans="1:12">
      <c r="A150" s="1" t="s">
        <v>159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</row>
    <row r="151" spans="1:12">
      <c r="A151" s="1" t="s">
        <v>160</v>
      </c>
      <c r="B151">
        <v>3</v>
      </c>
      <c r="C151">
        <v>4</v>
      </c>
      <c r="D151">
        <v>5</v>
      </c>
      <c r="E151">
        <v>3</v>
      </c>
      <c r="F151">
        <v>3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2</v>
      </c>
    </row>
    <row r="152" spans="1:12">
      <c r="A152" s="1" t="s">
        <v>161</v>
      </c>
      <c r="B152">
        <v>3</v>
      </c>
      <c r="C152">
        <v>4</v>
      </c>
      <c r="D152">
        <v>4</v>
      </c>
      <c r="E152">
        <v>3</v>
      </c>
      <c r="F152">
        <v>3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2</v>
      </c>
    </row>
    <row r="153" spans="1:12">
      <c r="A153" s="1" t="s">
        <v>162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</row>
    <row r="157" spans="1:12">
      <c r="A157" s="2" t="s">
        <v>166</v>
      </c>
      <c r="B157">
        <v>179</v>
      </c>
      <c r="C157">
        <v>191</v>
      </c>
      <c r="D157">
        <v>204</v>
      </c>
      <c r="E157">
        <v>210</v>
      </c>
      <c r="F157">
        <v>224</v>
      </c>
      <c r="G157">
        <v>223</v>
      </c>
      <c r="H157">
        <v>253</v>
      </c>
      <c r="I157">
        <v>257</v>
      </c>
      <c r="J157">
        <v>243</v>
      </c>
      <c r="K157">
        <v>228</v>
      </c>
      <c r="L157">
        <v>242</v>
      </c>
    </row>
    <row r="158" spans="1:12">
      <c r="A158" s="2" t="s">
        <v>167</v>
      </c>
      <c r="B158">
        <v>66</v>
      </c>
      <c r="C158">
        <v>70</v>
      </c>
      <c r="D158">
        <v>73</v>
      </c>
      <c r="E158">
        <v>76</v>
      </c>
      <c r="F158">
        <v>80</v>
      </c>
      <c r="G158">
        <v>82</v>
      </c>
      <c r="H158">
        <v>88</v>
      </c>
      <c r="I158">
        <v>92</v>
      </c>
      <c r="J158">
        <v>92</v>
      </c>
      <c r="K158">
        <v>95</v>
      </c>
      <c r="L158">
        <v>98</v>
      </c>
    </row>
    <row r="159" spans="1:12">
      <c r="A159" s="2" t="s">
        <v>168</v>
      </c>
      <c r="B159">
        <v>113</v>
      </c>
      <c r="C159">
        <v>121</v>
      </c>
      <c r="D159">
        <v>131</v>
      </c>
      <c r="E159">
        <v>134</v>
      </c>
      <c r="F159">
        <v>144</v>
      </c>
      <c r="G159">
        <v>141</v>
      </c>
      <c r="H159">
        <v>165</v>
      </c>
      <c r="I159">
        <v>165</v>
      </c>
      <c r="J159">
        <v>151</v>
      </c>
      <c r="K159">
        <v>133</v>
      </c>
      <c r="L159">
        <v>144</v>
      </c>
    </row>
    <row r="160" spans="1:12">
      <c r="A160" s="2" t="s">
        <v>169</v>
      </c>
      <c r="B160">
        <v>3</v>
      </c>
      <c r="C160">
        <v>6</v>
      </c>
      <c r="D160">
        <v>6</v>
      </c>
      <c r="E160">
        <v>5</v>
      </c>
      <c r="F160">
        <v>3</v>
      </c>
      <c r="G160">
        <v>3</v>
      </c>
      <c r="H160">
        <v>2</v>
      </c>
      <c r="I160">
        <v>2</v>
      </c>
      <c r="J160">
        <v>1</v>
      </c>
      <c r="K160">
        <v>10</v>
      </c>
      <c r="L160">
        <v>8</v>
      </c>
    </row>
    <row r="161" spans="1:12">
      <c r="A161" s="2" t="s">
        <v>170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 s="2" t="s">
        <v>171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 s="2" t="s">
        <v>172</v>
      </c>
      <c r="B163">
        <v>2</v>
      </c>
      <c r="C163">
        <v>4</v>
      </c>
      <c r="D163">
        <v>4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0</v>
      </c>
      <c r="K163">
        <v>9</v>
      </c>
      <c r="L163">
        <v>6</v>
      </c>
    </row>
    <row r="164" spans="1:12">
      <c r="A164" s="2" t="s">
        <v>173</v>
      </c>
      <c r="B164">
        <v>128</v>
      </c>
      <c r="C164">
        <v>112</v>
      </c>
      <c r="D164">
        <v>100</v>
      </c>
      <c r="E164">
        <v>94</v>
      </c>
      <c r="F164">
        <v>98</v>
      </c>
      <c r="G164">
        <v>91</v>
      </c>
      <c r="H164">
        <v>91</v>
      </c>
      <c r="I164">
        <v>93</v>
      </c>
      <c r="J164">
        <v>93</v>
      </c>
      <c r="K164">
        <v>96</v>
      </c>
      <c r="L164">
        <v>98</v>
      </c>
    </row>
    <row r="165" spans="1:12">
      <c r="A165" s="2" t="s">
        <v>174</v>
      </c>
      <c r="B165">
        <v>11</v>
      </c>
      <c r="C165">
        <v>10</v>
      </c>
      <c r="D165">
        <v>13</v>
      </c>
      <c r="E165">
        <v>13</v>
      </c>
      <c r="F165">
        <v>12</v>
      </c>
      <c r="G165">
        <v>11</v>
      </c>
      <c r="H165">
        <v>14</v>
      </c>
      <c r="I165">
        <v>13</v>
      </c>
      <c r="J165">
        <v>10</v>
      </c>
      <c r="K165">
        <v>13</v>
      </c>
      <c r="L165">
        <v>11</v>
      </c>
    </row>
    <row r="166" spans="1:12">
      <c r="A166" s="2" t="s">
        <v>175</v>
      </c>
      <c r="B166">
        <v>52</v>
      </c>
      <c r="C166">
        <v>54</v>
      </c>
      <c r="D166">
        <v>47</v>
      </c>
      <c r="E166">
        <v>50</v>
      </c>
      <c r="F166">
        <v>51</v>
      </c>
      <c r="G166">
        <v>44</v>
      </c>
      <c r="H166">
        <v>46</v>
      </c>
      <c r="I166">
        <v>43</v>
      </c>
      <c r="J166">
        <v>40</v>
      </c>
      <c r="K166">
        <v>41</v>
      </c>
      <c r="L166">
        <v>47</v>
      </c>
    </row>
    <row r="167" spans="1:12">
      <c r="A167" s="2" t="s">
        <v>176</v>
      </c>
      <c r="B167">
        <v>34</v>
      </c>
      <c r="C167">
        <v>34</v>
      </c>
      <c r="D167">
        <v>28</v>
      </c>
      <c r="E167">
        <v>23</v>
      </c>
      <c r="F167">
        <v>26</v>
      </c>
      <c r="G167">
        <v>26</v>
      </c>
      <c r="H167">
        <v>27</v>
      </c>
      <c r="I167">
        <v>31</v>
      </c>
      <c r="J167">
        <v>31</v>
      </c>
      <c r="K167">
        <v>36</v>
      </c>
      <c r="L167">
        <v>35</v>
      </c>
    </row>
    <row r="168" spans="1:12">
      <c r="A168" s="2" t="s">
        <v>177</v>
      </c>
      <c r="B168">
        <v>31</v>
      </c>
      <c r="C168">
        <v>14</v>
      </c>
      <c r="D168">
        <v>12</v>
      </c>
      <c r="E168">
        <v>8</v>
      </c>
      <c r="F168">
        <v>9</v>
      </c>
      <c r="G168">
        <v>10</v>
      </c>
      <c r="H168">
        <v>4</v>
      </c>
      <c r="I168">
        <v>6</v>
      </c>
      <c r="J168">
        <v>12</v>
      </c>
      <c r="K168">
        <v>6</v>
      </c>
      <c r="L168">
        <v>5</v>
      </c>
    </row>
    <row r="169" spans="1:12">
      <c r="A169" s="3" t="s">
        <v>178</v>
      </c>
      <c r="B169">
        <v>94</v>
      </c>
      <c r="C169">
        <v>103</v>
      </c>
      <c r="D169">
        <v>102</v>
      </c>
      <c r="E169">
        <v>105</v>
      </c>
      <c r="F169">
        <v>95</v>
      </c>
      <c r="G169">
        <v>87</v>
      </c>
      <c r="H169">
        <v>79</v>
      </c>
      <c r="I169">
        <v>82</v>
      </c>
      <c r="J169">
        <v>90</v>
      </c>
      <c r="K169">
        <v>92</v>
      </c>
      <c r="L169">
        <v>98</v>
      </c>
    </row>
    <row r="170" spans="1:12">
      <c r="A170" s="3" t="s">
        <v>179</v>
      </c>
      <c r="B170">
        <v>25</v>
      </c>
      <c r="C170">
        <v>32</v>
      </c>
      <c r="D170">
        <v>30</v>
      </c>
      <c r="E170">
        <v>33</v>
      </c>
      <c r="F170">
        <v>35</v>
      </c>
      <c r="G170">
        <v>33</v>
      </c>
      <c r="H170">
        <v>26</v>
      </c>
      <c r="I170">
        <v>25</v>
      </c>
      <c r="J170">
        <v>24</v>
      </c>
      <c r="K170">
        <v>27</v>
      </c>
      <c r="L170">
        <v>27</v>
      </c>
    </row>
    <row r="171" spans="1:12">
      <c r="A171" s="3" t="s">
        <v>180</v>
      </c>
      <c r="B171">
        <v>46</v>
      </c>
      <c r="C171">
        <v>49</v>
      </c>
      <c r="D171">
        <v>44</v>
      </c>
      <c r="E171">
        <v>44</v>
      </c>
      <c r="F171">
        <v>32</v>
      </c>
      <c r="G171">
        <v>29</v>
      </c>
      <c r="H171">
        <v>30</v>
      </c>
      <c r="I171">
        <v>33</v>
      </c>
      <c r="J171">
        <v>45</v>
      </c>
      <c r="K171">
        <v>39</v>
      </c>
      <c r="L171">
        <v>38</v>
      </c>
    </row>
    <row r="172" spans="1:12">
      <c r="A172" s="3" t="s">
        <v>181</v>
      </c>
      <c r="B172">
        <v>17</v>
      </c>
      <c r="C172">
        <v>18</v>
      </c>
      <c r="D172">
        <v>21</v>
      </c>
      <c r="E172">
        <v>22</v>
      </c>
      <c r="F172">
        <v>22</v>
      </c>
      <c r="G172">
        <v>18</v>
      </c>
      <c r="H172">
        <v>17</v>
      </c>
      <c r="I172">
        <v>18</v>
      </c>
      <c r="J172">
        <v>18</v>
      </c>
      <c r="K172">
        <v>21</v>
      </c>
      <c r="L172">
        <v>26</v>
      </c>
    </row>
    <row r="173" spans="1:12">
      <c r="A173" s="3" t="s">
        <v>182</v>
      </c>
      <c r="B173">
        <v>6</v>
      </c>
      <c r="C173">
        <v>4</v>
      </c>
      <c r="D173">
        <v>7</v>
      </c>
      <c r="E173">
        <v>6</v>
      </c>
      <c r="F173">
        <v>6</v>
      </c>
      <c r="G173">
        <v>7</v>
      </c>
      <c r="H173">
        <v>6</v>
      </c>
      <c r="I173">
        <v>6</v>
      </c>
      <c r="J173">
        <v>3</v>
      </c>
      <c r="K173">
        <v>5</v>
      </c>
      <c r="L173">
        <v>7</v>
      </c>
    </row>
    <row r="174" spans="1:12">
      <c r="A174" s="3" t="s">
        <v>183</v>
      </c>
      <c r="B174">
        <v>432</v>
      </c>
      <c r="C174">
        <v>429</v>
      </c>
      <c r="D174">
        <v>406</v>
      </c>
      <c r="E174">
        <v>380</v>
      </c>
      <c r="F174">
        <v>360</v>
      </c>
      <c r="G174">
        <v>352</v>
      </c>
      <c r="H174">
        <v>356</v>
      </c>
      <c r="I174">
        <v>339</v>
      </c>
      <c r="J174">
        <v>333</v>
      </c>
      <c r="K174">
        <v>341</v>
      </c>
      <c r="L174">
        <v>359</v>
      </c>
    </row>
    <row r="175" spans="1:12">
      <c r="A175" s="3" t="s">
        <v>184</v>
      </c>
      <c r="B175">
        <v>60</v>
      </c>
      <c r="C175">
        <v>53</v>
      </c>
      <c r="D175">
        <v>46</v>
      </c>
      <c r="E175">
        <v>35</v>
      </c>
      <c r="F175">
        <v>32</v>
      </c>
      <c r="G175">
        <v>35</v>
      </c>
      <c r="H175">
        <v>37</v>
      </c>
      <c r="I175">
        <v>41</v>
      </c>
      <c r="J175">
        <v>47</v>
      </c>
      <c r="K175">
        <v>44</v>
      </c>
      <c r="L175">
        <v>46</v>
      </c>
    </row>
    <row r="176" spans="1:12">
      <c r="A176" s="3" t="s">
        <v>185</v>
      </c>
      <c r="B176">
        <v>3</v>
      </c>
      <c r="C176">
        <v>4</v>
      </c>
      <c r="D176">
        <v>4</v>
      </c>
      <c r="E176">
        <v>4</v>
      </c>
      <c r="F176">
        <v>5</v>
      </c>
      <c r="G176">
        <v>5</v>
      </c>
      <c r="H176">
        <v>6</v>
      </c>
      <c r="I176">
        <v>7</v>
      </c>
      <c r="J176">
        <v>5</v>
      </c>
      <c r="K176">
        <v>7</v>
      </c>
      <c r="L176">
        <v>7</v>
      </c>
    </row>
    <row r="177" spans="1:12">
      <c r="A177" s="3" t="s">
        <v>186</v>
      </c>
      <c r="B177">
        <v>114</v>
      </c>
      <c r="C177">
        <v>112</v>
      </c>
      <c r="D177">
        <v>104</v>
      </c>
      <c r="E177">
        <v>103</v>
      </c>
      <c r="F177">
        <v>102</v>
      </c>
      <c r="G177">
        <v>94</v>
      </c>
      <c r="H177">
        <v>100</v>
      </c>
      <c r="I177">
        <v>94</v>
      </c>
      <c r="J177">
        <v>87</v>
      </c>
      <c r="K177">
        <v>93</v>
      </c>
      <c r="L177">
        <v>104</v>
      </c>
    </row>
    <row r="178" spans="1:12">
      <c r="A178" s="3" t="s">
        <v>187</v>
      </c>
      <c r="B178">
        <v>162</v>
      </c>
      <c r="C178">
        <v>162</v>
      </c>
      <c r="D178">
        <v>156</v>
      </c>
      <c r="E178">
        <v>155</v>
      </c>
      <c r="F178">
        <v>146</v>
      </c>
      <c r="G178">
        <v>141</v>
      </c>
      <c r="H178">
        <v>140</v>
      </c>
      <c r="I178">
        <v>127</v>
      </c>
      <c r="J178">
        <v>127</v>
      </c>
      <c r="K178">
        <v>130</v>
      </c>
      <c r="L178">
        <v>134</v>
      </c>
    </row>
    <row r="179" spans="1:12">
      <c r="A179" s="3" t="s">
        <v>188</v>
      </c>
      <c r="B179">
        <v>6</v>
      </c>
      <c r="C179">
        <v>6</v>
      </c>
      <c r="D179">
        <v>5</v>
      </c>
      <c r="E179">
        <v>4</v>
      </c>
      <c r="F179">
        <v>7</v>
      </c>
      <c r="G179">
        <v>7</v>
      </c>
      <c r="H179">
        <v>6</v>
      </c>
      <c r="I179">
        <v>6</v>
      </c>
      <c r="J179">
        <v>5</v>
      </c>
      <c r="K179">
        <v>4</v>
      </c>
      <c r="L179">
        <v>2</v>
      </c>
    </row>
    <row r="180" spans="1:12">
      <c r="A180" s="3" t="s">
        <v>189</v>
      </c>
      <c r="B180">
        <v>11</v>
      </c>
      <c r="C180">
        <v>11</v>
      </c>
      <c r="D180">
        <v>11</v>
      </c>
      <c r="E180">
        <v>9</v>
      </c>
      <c r="F180">
        <v>9</v>
      </c>
      <c r="G180">
        <v>8</v>
      </c>
      <c r="H180">
        <v>9</v>
      </c>
      <c r="I180">
        <v>8</v>
      </c>
      <c r="J180">
        <v>9</v>
      </c>
      <c r="K180">
        <v>9</v>
      </c>
      <c r="L180">
        <v>10</v>
      </c>
    </row>
    <row r="181" spans="1:12">
      <c r="A181" s="3" t="s">
        <v>190</v>
      </c>
      <c r="B181">
        <v>44</v>
      </c>
      <c r="C181">
        <v>52</v>
      </c>
      <c r="D181">
        <v>46</v>
      </c>
      <c r="E181">
        <v>48</v>
      </c>
      <c r="F181">
        <v>43</v>
      </c>
      <c r="G181">
        <v>40</v>
      </c>
      <c r="H181">
        <v>38</v>
      </c>
      <c r="I181">
        <v>39</v>
      </c>
      <c r="J181">
        <v>36</v>
      </c>
      <c r="K181">
        <v>45</v>
      </c>
      <c r="L181">
        <v>48</v>
      </c>
    </row>
    <row r="182" spans="1:12">
      <c r="A182" s="3" t="s">
        <v>191</v>
      </c>
      <c r="B182">
        <v>32</v>
      </c>
      <c r="C182">
        <v>29</v>
      </c>
      <c r="D182">
        <v>34</v>
      </c>
      <c r="E182">
        <v>22</v>
      </c>
      <c r="F182">
        <v>16</v>
      </c>
      <c r="G182">
        <v>22</v>
      </c>
      <c r="H182">
        <v>20</v>
      </c>
      <c r="I182">
        <v>17</v>
      </c>
      <c r="J182">
        <v>17</v>
      </c>
      <c r="K182">
        <v>9</v>
      </c>
      <c r="L182">
        <v>8</v>
      </c>
    </row>
    <row r="183" spans="1:12">
      <c r="A183" s="3" t="s">
        <v>192</v>
      </c>
      <c r="B183">
        <v>1011</v>
      </c>
      <c r="C183">
        <v>999</v>
      </c>
      <c r="D183">
        <v>986</v>
      </c>
      <c r="E183">
        <v>1021</v>
      </c>
      <c r="F183">
        <v>994</v>
      </c>
      <c r="G183">
        <v>999</v>
      </c>
      <c r="H183">
        <v>1008</v>
      </c>
      <c r="I183">
        <v>1008</v>
      </c>
      <c r="J183">
        <v>1015</v>
      </c>
      <c r="K183">
        <v>1042</v>
      </c>
      <c r="L183">
        <v>1056</v>
      </c>
    </row>
    <row r="184" spans="1:12">
      <c r="A184" s="3" t="s">
        <v>193</v>
      </c>
      <c r="B184">
        <v>131</v>
      </c>
      <c r="C184">
        <v>131</v>
      </c>
      <c r="D184">
        <v>132</v>
      </c>
      <c r="E184">
        <v>118</v>
      </c>
      <c r="F184">
        <v>114</v>
      </c>
      <c r="G184">
        <v>106</v>
      </c>
      <c r="H184">
        <v>108</v>
      </c>
      <c r="I184">
        <v>101</v>
      </c>
      <c r="J184">
        <v>205</v>
      </c>
      <c r="K184">
        <v>150</v>
      </c>
      <c r="L184">
        <v>137</v>
      </c>
    </row>
    <row r="185" spans="1:12">
      <c r="A185" s="3" t="s">
        <v>194</v>
      </c>
      <c r="B185">
        <v>230</v>
      </c>
      <c r="C185">
        <v>232</v>
      </c>
      <c r="D185">
        <v>220</v>
      </c>
      <c r="E185">
        <v>235</v>
      </c>
      <c r="F185">
        <v>243</v>
      </c>
      <c r="G185">
        <v>257</v>
      </c>
      <c r="H185">
        <v>263</v>
      </c>
      <c r="I185">
        <v>267</v>
      </c>
      <c r="J185">
        <v>221</v>
      </c>
      <c r="K185">
        <v>274</v>
      </c>
      <c r="L185">
        <v>296</v>
      </c>
    </row>
    <row r="186" spans="1:12">
      <c r="A186" s="3" t="s">
        <v>195</v>
      </c>
      <c r="B186">
        <v>3</v>
      </c>
      <c r="C186">
        <v>3</v>
      </c>
      <c r="D186">
        <v>3</v>
      </c>
      <c r="E186">
        <v>5</v>
      </c>
      <c r="F186">
        <v>7</v>
      </c>
      <c r="G186">
        <v>7</v>
      </c>
      <c r="H186">
        <v>9</v>
      </c>
      <c r="I186">
        <v>8</v>
      </c>
      <c r="J186">
        <v>7</v>
      </c>
      <c r="K186">
        <v>12</v>
      </c>
      <c r="L186">
        <v>12</v>
      </c>
    </row>
    <row r="187" spans="1:12">
      <c r="A187" s="3" t="s">
        <v>196</v>
      </c>
      <c r="B187">
        <v>25</v>
      </c>
      <c r="C187">
        <v>30</v>
      </c>
      <c r="D187">
        <v>35</v>
      </c>
      <c r="E187">
        <v>36</v>
      </c>
      <c r="F187">
        <v>43</v>
      </c>
      <c r="G187">
        <v>43</v>
      </c>
      <c r="H187">
        <v>46</v>
      </c>
      <c r="I187">
        <v>55</v>
      </c>
      <c r="J187">
        <v>51</v>
      </c>
      <c r="K187">
        <v>25</v>
      </c>
      <c r="L187">
        <v>23</v>
      </c>
    </row>
    <row r="188" spans="1:12">
      <c r="A188" s="3" t="s">
        <v>197</v>
      </c>
      <c r="B188">
        <v>168</v>
      </c>
      <c r="C188">
        <v>166</v>
      </c>
      <c r="D188">
        <v>177</v>
      </c>
      <c r="E188">
        <v>189</v>
      </c>
      <c r="F188">
        <v>192</v>
      </c>
      <c r="G188">
        <v>195</v>
      </c>
      <c r="H188">
        <v>185</v>
      </c>
      <c r="I188">
        <v>180</v>
      </c>
      <c r="J188">
        <v>158</v>
      </c>
      <c r="K188">
        <v>184</v>
      </c>
      <c r="L188">
        <v>194</v>
      </c>
    </row>
    <row r="189" spans="1:12">
      <c r="A189" s="3" t="s">
        <v>198</v>
      </c>
      <c r="B189">
        <v>72</v>
      </c>
      <c r="C189">
        <v>71</v>
      </c>
      <c r="D189">
        <v>55</v>
      </c>
      <c r="E189">
        <v>56</v>
      </c>
      <c r="F189">
        <v>47</v>
      </c>
      <c r="G189">
        <v>47</v>
      </c>
      <c r="H189">
        <v>51</v>
      </c>
      <c r="I189">
        <v>51</v>
      </c>
      <c r="J189">
        <v>57</v>
      </c>
      <c r="K189">
        <v>54</v>
      </c>
      <c r="L189">
        <v>50</v>
      </c>
    </row>
    <row r="190" spans="1:12">
      <c r="A190" s="3" t="s">
        <v>199</v>
      </c>
      <c r="B190">
        <v>326</v>
      </c>
      <c r="C190">
        <v>322</v>
      </c>
      <c r="D190">
        <v>331</v>
      </c>
      <c r="E190">
        <v>344</v>
      </c>
      <c r="F190">
        <v>321</v>
      </c>
      <c r="G190">
        <v>321</v>
      </c>
      <c r="H190">
        <v>326</v>
      </c>
      <c r="I190">
        <v>326</v>
      </c>
      <c r="J190">
        <v>299</v>
      </c>
      <c r="K190">
        <v>320</v>
      </c>
      <c r="L190">
        <v>319</v>
      </c>
    </row>
    <row r="191" spans="1:12">
      <c r="A191" s="3" t="s">
        <v>200</v>
      </c>
      <c r="B191">
        <v>40</v>
      </c>
      <c r="C191">
        <v>32</v>
      </c>
      <c r="D191">
        <v>23</v>
      </c>
      <c r="E191">
        <v>23</v>
      </c>
      <c r="F191">
        <v>15</v>
      </c>
      <c r="G191">
        <v>16</v>
      </c>
      <c r="H191">
        <v>13</v>
      </c>
      <c r="I191">
        <v>14</v>
      </c>
      <c r="J191">
        <v>12</v>
      </c>
      <c r="K191">
        <v>16</v>
      </c>
      <c r="L191">
        <v>10</v>
      </c>
    </row>
    <row r="192" spans="1:12">
      <c r="A192" s="3" t="s">
        <v>201</v>
      </c>
      <c r="B192">
        <v>16</v>
      </c>
      <c r="C192">
        <v>12</v>
      </c>
      <c r="D192">
        <v>10</v>
      </c>
      <c r="E192">
        <v>15</v>
      </c>
      <c r="F192">
        <v>12</v>
      </c>
      <c r="G192">
        <v>7</v>
      </c>
      <c r="H192">
        <v>7</v>
      </c>
      <c r="I192">
        <v>6</v>
      </c>
      <c r="J192">
        <v>5</v>
      </c>
      <c r="K192">
        <v>7</v>
      </c>
      <c r="L192">
        <v>15</v>
      </c>
    </row>
    <row r="193" spans="1:12">
      <c r="A193" s="3" t="s">
        <v>202</v>
      </c>
      <c r="B193">
        <v>168</v>
      </c>
      <c r="C193">
        <v>166</v>
      </c>
      <c r="D193">
        <v>159</v>
      </c>
      <c r="E193">
        <v>157</v>
      </c>
      <c r="F193">
        <v>156</v>
      </c>
      <c r="G193">
        <v>158</v>
      </c>
      <c r="H193">
        <v>159</v>
      </c>
      <c r="I193">
        <v>159</v>
      </c>
      <c r="J193">
        <v>159</v>
      </c>
      <c r="K193">
        <v>172</v>
      </c>
      <c r="L193">
        <v>170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3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3" t="s">
        <v>205</v>
      </c>
      <c r="B196">
        <v>104</v>
      </c>
      <c r="C196">
        <v>102</v>
      </c>
      <c r="D196">
        <v>102</v>
      </c>
      <c r="E196">
        <v>105</v>
      </c>
      <c r="F196">
        <v>107</v>
      </c>
      <c r="G196">
        <v>111</v>
      </c>
      <c r="H196">
        <v>111</v>
      </c>
      <c r="I196">
        <v>110</v>
      </c>
      <c r="J196">
        <v>112</v>
      </c>
      <c r="K196">
        <v>121</v>
      </c>
      <c r="L196">
        <v>118</v>
      </c>
    </row>
    <row r="197" spans="1:12">
      <c r="A197" s="3" t="s">
        <v>206</v>
      </c>
      <c r="B197">
        <v>64</v>
      </c>
      <c r="C197">
        <v>64</v>
      </c>
      <c r="D197">
        <v>57</v>
      </c>
      <c r="E197">
        <v>52</v>
      </c>
      <c r="F197">
        <v>49</v>
      </c>
      <c r="G197">
        <v>47</v>
      </c>
      <c r="H197">
        <v>48</v>
      </c>
      <c r="I197">
        <v>49</v>
      </c>
      <c r="J197">
        <v>47</v>
      </c>
      <c r="K197">
        <v>51</v>
      </c>
      <c r="L197">
        <v>52</v>
      </c>
    </row>
    <row r="198" spans="1:12">
      <c r="A198" s="3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3" t="s">
        <v>208</v>
      </c>
      <c r="B199">
        <v>3</v>
      </c>
      <c r="C199">
        <v>4</v>
      </c>
      <c r="D199">
        <v>7</v>
      </c>
      <c r="E199">
        <v>7</v>
      </c>
      <c r="F199">
        <v>8</v>
      </c>
      <c r="G199">
        <v>7</v>
      </c>
      <c r="H199">
        <v>10</v>
      </c>
      <c r="I199">
        <v>6</v>
      </c>
      <c r="J199">
        <v>9</v>
      </c>
      <c r="K199">
        <v>8</v>
      </c>
      <c r="L199">
        <v>11</v>
      </c>
    </row>
    <row r="200" spans="1:12">
      <c r="A200" s="3" t="s">
        <v>209</v>
      </c>
      <c r="B200">
        <v>1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2</v>
      </c>
      <c r="K200">
        <v>0</v>
      </c>
      <c r="L200">
        <v>2</v>
      </c>
    </row>
    <row r="201" spans="1:12">
      <c r="A201" s="3" t="s">
        <v>210</v>
      </c>
      <c r="B201">
        <v>2</v>
      </c>
      <c r="C201">
        <v>3</v>
      </c>
      <c r="D201">
        <v>3</v>
      </c>
      <c r="E201">
        <v>3</v>
      </c>
      <c r="F201">
        <v>4</v>
      </c>
      <c r="G201">
        <v>3</v>
      </c>
      <c r="H201">
        <v>6</v>
      </c>
      <c r="I201">
        <v>4</v>
      </c>
      <c r="J201">
        <v>6</v>
      </c>
      <c r="K201">
        <v>7</v>
      </c>
      <c r="L201">
        <v>8</v>
      </c>
    </row>
    <row r="202" spans="1:12">
      <c r="A202" s="3" t="s">
        <v>211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3" t="s">
        <v>213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3" t="s">
        <v>214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3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3" t="s">
        <v>216</v>
      </c>
      <c r="B207">
        <v>60</v>
      </c>
      <c r="C207">
        <v>61</v>
      </c>
      <c r="D207">
        <v>64</v>
      </c>
      <c r="E207">
        <v>59</v>
      </c>
      <c r="F207">
        <v>52</v>
      </c>
      <c r="G207">
        <v>52</v>
      </c>
      <c r="H207">
        <v>48</v>
      </c>
      <c r="I207">
        <v>47</v>
      </c>
      <c r="J207">
        <v>44</v>
      </c>
      <c r="K207">
        <v>46</v>
      </c>
      <c r="L207">
        <v>44</v>
      </c>
    </row>
    <row r="208" spans="1:12">
      <c r="A208" s="3" t="s">
        <v>217</v>
      </c>
      <c r="B208">
        <v>5</v>
      </c>
      <c r="C208">
        <v>6</v>
      </c>
      <c r="D208">
        <v>7</v>
      </c>
      <c r="E208">
        <v>4</v>
      </c>
      <c r="F208">
        <v>2</v>
      </c>
      <c r="G208">
        <v>2</v>
      </c>
      <c r="H208">
        <v>2</v>
      </c>
      <c r="I208">
        <v>3</v>
      </c>
      <c r="J208">
        <v>2</v>
      </c>
      <c r="K208">
        <v>2</v>
      </c>
      <c r="L208">
        <v>3</v>
      </c>
    </row>
    <row r="209" spans="1:12">
      <c r="A209" s="3" t="s">
        <v>218</v>
      </c>
      <c r="B209">
        <v>55</v>
      </c>
      <c r="C209">
        <v>55</v>
      </c>
      <c r="D209">
        <v>57</v>
      </c>
      <c r="E209">
        <v>55</v>
      </c>
      <c r="F209">
        <v>50</v>
      </c>
      <c r="G209">
        <v>50</v>
      </c>
      <c r="H209">
        <v>46</v>
      </c>
      <c r="I209">
        <v>44</v>
      </c>
      <c r="J209">
        <v>42</v>
      </c>
      <c r="K209">
        <v>44</v>
      </c>
      <c r="L209">
        <v>41</v>
      </c>
    </row>
    <row r="210" spans="1:12">
      <c r="A210" s="3" t="s">
        <v>219</v>
      </c>
      <c r="B210">
        <v>4</v>
      </c>
      <c r="C210">
        <v>3</v>
      </c>
      <c r="D210">
        <v>3</v>
      </c>
      <c r="E210">
        <v>3</v>
      </c>
      <c r="F210">
        <v>3</v>
      </c>
      <c r="G210">
        <v>4</v>
      </c>
      <c r="H210">
        <v>5</v>
      </c>
      <c r="I210">
        <v>4</v>
      </c>
      <c r="J210">
        <v>4</v>
      </c>
      <c r="K210">
        <v>4</v>
      </c>
      <c r="L210">
        <v>4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4</v>
      </c>
      <c r="C212">
        <v>3</v>
      </c>
      <c r="D212">
        <v>3</v>
      </c>
      <c r="E212">
        <v>3</v>
      </c>
      <c r="F212">
        <v>3</v>
      </c>
      <c r="G212">
        <v>4</v>
      </c>
      <c r="H212">
        <v>5</v>
      </c>
      <c r="I212">
        <v>4</v>
      </c>
      <c r="J212">
        <v>4</v>
      </c>
      <c r="K212">
        <v>4</v>
      </c>
      <c r="L212">
        <v>4</v>
      </c>
    </row>
    <row r="213" spans="1:12">
      <c r="A213" s="3" t="s">
        <v>222</v>
      </c>
      <c r="B213">
        <v>15</v>
      </c>
      <c r="C213">
        <v>14</v>
      </c>
      <c r="D213">
        <v>14</v>
      </c>
      <c r="E213">
        <v>13</v>
      </c>
      <c r="F213">
        <v>14</v>
      </c>
      <c r="G213">
        <v>15</v>
      </c>
      <c r="H213">
        <v>12</v>
      </c>
      <c r="I213">
        <v>12</v>
      </c>
      <c r="J213">
        <v>14</v>
      </c>
      <c r="K213">
        <v>13</v>
      </c>
      <c r="L213">
        <v>14</v>
      </c>
    </row>
    <row r="214" spans="1:12">
      <c r="A214" s="3" t="s">
        <v>223</v>
      </c>
      <c r="B214">
        <v>12</v>
      </c>
      <c r="C214">
        <v>11</v>
      </c>
      <c r="D214">
        <v>11</v>
      </c>
      <c r="E214">
        <v>10</v>
      </c>
      <c r="F214">
        <v>11</v>
      </c>
      <c r="G214">
        <v>12</v>
      </c>
      <c r="H214">
        <v>11</v>
      </c>
      <c r="I214">
        <v>11</v>
      </c>
      <c r="J214">
        <v>13</v>
      </c>
      <c r="K214">
        <v>12</v>
      </c>
      <c r="L214">
        <v>13</v>
      </c>
    </row>
    <row r="215" spans="1:12">
      <c r="A215" s="3" t="s">
        <v>224</v>
      </c>
      <c r="B215">
        <v>1</v>
      </c>
      <c r="C215">
        <v>2</v>
      </c>
      <c r="D215">
        <v>2</v>
      </c>
      <c r="E215">
        <v>3</v>
      </c>
      <c r="F215">
        <v>3</v>
      </c>
      <c r="G215">
        <v>2</v>
      </c>
      <c r="H215">
        <v>1</v>
      </c>
      <c r="I215">
        <v>1</v>
      </c>
      <c r="J215">
        <v>0</v>
      </c>
      <c r="K215">
        <v>0</v>
      </c>
      <c r="L215">
        <v>0</v>
      </c>
    </row>
    <row r="216" spans="1:12">
      <c r="A216" s="3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</row>
    <row r="217" spans="1:12">
      <c r="A217" s="3" t="s">
        <v>226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3" t="s">
        <v>227</v>
      </c>
      <c r="B218">
        <v>283</v>
      </c>
      <c r="C218">
        <v>286</v>
      </c>
      <c r="D218">
        <v>280</v>
      </c>
      <c r="E218">
        <v>283</v>
      </c>
      <c r="F218">
        <v>275</v>
      </c>
      <c r="G218">
        <v>286</v>
      </c>
      <c r="H218">
        <v>298</v>
      </c>
      <c r="I218">
        <v>279</v>
      </c>
      <c r="J218">
        <v>275</v>
      </c>
      <c r="K218">
        <v>290</v>
      </c>
      <c r="L218">
        <v>268</v>
      </c>
    </row>
    <row r="219" spans="1:12">
      <c r="A219" s="3" t="s">
        <v>228</v>
      </c>
      <c r="B219">
        <v>40</v>
      </c>
      <c r="C219">
        <v>43</v>
      </c>
      <c r="D219">
        <v>40</v>
      </c>
      <c r="E219">
        <v>42</v>
      </c>
      <c r="F219">
        <v>51</v>
      </c>
      <c r="G219">
        <v>53</v>
      </c>
      <c r="H219">
        <v>51</v>
      </c>
      <c r="I219">
        <v>51</v>
      </c>
      <c r="J219">
        <v>35</v>
      </c>
      <c r="K219">
        <v>56</v>
      </c>
      <c r="L219">
        <v>51</v>
      </c>
    </row>
    <row r="220" spans="1:12">
      <c r="A220" s="3" t="s">
        <v>229</v>
      </c>
      <c r="B220">
        <v>10</v>
      </c>
      <c r="C220">
        <v>6</v>
      </c>
      <c r="D220">
        <v>8</v>
      </c>
      <c r="E220">
        <v>7</v>
      </c>
      <c r="F220">
        <v>3</v>
      </c>
      <c r="G220">
        <v>4</v>
      </c>
      <c r="H220">
        <v>7</v>
      </c>
      <c r="I220">
        <v>5</v>
      </c>
      <c r="J220">
        <v>11</v>
      </c>
      <c r="K220">
        <v>6</v>
      </c>
      <c r="L220">
        <v>6</v>
      </c>
    </row>
    <row r="221" spans="1:12">
      <c r="A221" s="3" t="s">
        <v>230</v>
      </c>
      <c r="B221">
        <v>233</v>
      </c>
      <c r="C221">
        <v>237</v>
      </c>
      <c r="D221">
        <v>232</v>
      </c>
      <c r="E221">
        <v>234</v>
      </c>
      <c r="F221">
        <v>221</v>
      </c>
      <c r="G221">
        <v>229</v>
      </c>
      <c r="H221">
        <v>240</v>
      </c>
      <c r="I221">
        <v>223</v>
      </c>
      <c r="J221">
        <v>229</v>
      </c>
      <c r="K221">
        <v>228</v>
      </c>
      <c r="L221">
        <v>211</v>
      </c>
    </row>
    <row r="222" spans="1:12">
      <c r="A222" s="4" t="s">
        <v>231</v>
      </c>
      <c r="B222">
        <v>12</v>
      </c>
      <c r="C222">
        <v>12</v>
      </c>
      <c r="D222">
        <v>6</v>
      </c>
      <c r="E222">
        <v>6</v>
      </c>
      <c r="F222">
        <v>4</v>
      </c>
      <c r="G222">
        <v>4</v>
      </c>
      <c r="H222">
        <v>4</v>
      </c>
      <c r="I222">
        <v>10</v>
      </c>
      <c r="J222">
        <v>12</v>
      </c>
      <c r="K222">
        <v>12</v>
      </c>
      <c r="L222">
        <v>11</v>
      </c>
    </row>
    <row r="223" spans="1:12">
      <c r="A223" s="4" t="s">
        <v>232</v>
      </c>
      <c r="B223">
        <v>12</v>
      </c>
      <c r="C223">
        <v>12</v>
      </c>
      <c r="D223">
        <v>6</v>
      </c>
      <c r="E223">
        <v>6</v>
      </c>
      <c r="F223">
        <v>4</v>
      </c>
      <c r="G223">
        <v>4</v>
      </c>
      <c r="H223">
        <v>4</v>
      </c>
      <c r="I223">
        <v>7</v>
      </c>
      <c r="J223">
        <v>8</v>
      </c>
      <c r="K223">
        <v>10</v>
      </c>
      <c r="L223">
        <v>10</v>
      </c>
    </row>
    <row r="224" spans="1:12">
      <c r="A224" s="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4</v>
      </c>
      <c r="K224">
        <v>2</v>
      </c>
      <c r="L224">
        <v>1</v>
      </c>
    </row>
    <row r="225" spans="1:12">
      <c r="A225" s="4" t="s">
        <v>234</v>
      </c>
      <c r="B225">
        <v>3</v>
      </c>
      <c r="C225">
        <v>3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1</v>
      </c>
      <c r="J225">
        <v>2</v>
      </c>
      <c r="K225">
        <v>2</v>
      </c>
      <c r="L225">
        <v>4</v>
      </c>
    </row>
    <row r="226" spans="1:12">
      <c r="A226" s="4" t="s">
        <v>235</v>
      </c>
      <c r="B226">
        <v>3</v>
      </c>
      <c r="C226">
        <v>3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1</v>
      </c>
      <c r="J226">
        <v>2</v>
      </c>
      <c r="K226">
        <v>2</v>
      </c>
      <c r="L226">
        <v>4</v>
      </c>
    </row>
    <row r="227" spans="1:12">
      <c r="A227" s="4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4" t="s">
        <v>237</v>
      </c>
      <c r="B228">
        <v>2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2</v>
      </c>
      <c r="L228">
        <v>2</v>
      </c>
    </row>
    <row r="229" spans="1:12">
      <c r="A229" s="4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</row>
    <row r="230" spans="1:12">
      <c r="A230" s="4" t="s">
        <v>239</v>
      </c>
      <c r="B230">
        <v>2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2</v>
      </c>
      <c r="L230">
        <v>1</v>
      </c>
    </row>
    <row r="231" spans="1:12">
      <c r="A231" s="4" t="s">
        <v>240</v>
      </c>
      <c r="B231">
        <v>5</v>
      </c>
      <c r="C231">
        <v>6</v>
      </c>
      <c r="D231">
        <v>5</v>
      </c>
      <c r="E231">
        <v>7</v>
      </c>
      <c r="F231">
        <v>5</v>
      </c>
      <c r="G231">
        <v>7</v>
      </c>
      <c r="H231">
        <v>6</v>
      </c>
      <c r="I231">
        <v>5</v>
      </c>
      <c r="J231">
        <v>7</v>
      </c>
      <c r="K231">
        <v>6</v>
      </c>
      <c r="L231">
        <v>5</v>
      </c>
    </row>
    <row r="232" spans="1:12">
      <c r="A232" s="4" t="s">
        <v>241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2</v>
      </c>
      <c r="K232">
        <v>3</v>
      </c>
      <c r="L232">
        <v>3</v>
      </c>
    </row>
    <row r="233" spans="1:12">
      <c r="A233" s="4" t="s">
        <v>242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4" t="s">
        <v>243</v>
      </c>
      <c r="B234">
        <v>2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3</v>
      </c>
      <c r="J234">
        <v>5</v>
      </c>
      <c r="K234">
        <v>0</v>
      </c>
      <c r="L234">
        <v>0</v>
      </c>
    </row>
    <row r="235" spans="1:12">
      <c r="A235" s="4" t="s">
        <v>244</v>
      </c>
      <c r="B235">
        <v>3</v>
      </c>
      <c r="C235">
        <v>4</v>
      </c>
      <c r="D235">
        <v>3</v>
      </c>
      <c r="E235">
        <v>5</v>
      </c>
      <c r="F235">
        <v>3</v>
      </c>
      <c r="G235">
        <v>4</v>
      </c>
      <c r="H235">
        <v>2</v>
      </c>
      <c r="I235">
        <v>1</v>
      </c>
      <c r="J235">
        <v>0</v>
      </c>
      <c r="K235">
        <v>2</v>
      </c>
      <c r="L235">
        <v>2</v>
      </c>
    </row>
    <row r="236" spans="1:12">
      <c r="A236" s="4" t="s">
        <v>245</v>
      </c>
      <c r="B236">
        <v>19</v>
      </c>
      <c r="C236">
        <v>12</v>
      </c>
      <c r="D236">
        <v>14</v>
      </c>
      <c r="E236">
        <v>14</v>
      </c>
      <c r="F236">
        <v>6</v>
      </c>
      <c r="G236">
        <v>4</v>
      </c>
      <c r="H236">
        <v>2</v>
      </c>
      <c r="I236">
        <v>3</v>
      </c>
      <c r="J236">
        <v>5</v>
      </c>
      <c r="K236">
        <v>7</v>
      </c>
      <c r="L236">
        <v>8</v>
      </c>
    </row>
    <row r="237" spans="1:12">
      <c r="A237" s="4" t="s">
        <v>246</v>
      </c>
      <c r="B237">
        <v>19</v>
      </c>
      <c r="C237">
        <v>12</v>
      </c>
      <c r="D237">
        <v>14</v>
      </c>
      <c r="E237">
        <v>14</v>
      </c>
      <c r="F237">
        <v>6</v>
      </c>
      <c r="G237">
        <v>4</v>
      </c>
      <c r="H237">
        <v>2</v>
      </c>
      <c r="I237">
        <v>3</v>
      </c>
      <c r="J237">
        <v>5</v>
      </c>
      <c r="K237">
        <v>7</v>
      </c>
      <c r="L237">
        <v>8</v>
      </c>
    </row>
    <row r="238" spans="1:12">
      <c r="A238" s="4" t="s">
        <v>247</v>
      </c>
      <c r="B238">
        <v>2</v>
      </c>
      <c r="C238">
        <v>4</v>
      </c>
      <c r="D238">
        <v>4</v>
      </c>
      <c r="E238">
        <v>5</v>
      </c>
      <c r="F238">
        <v>5</v>
      </c>
      <c r="G238">
        <v>7</v>
      </c>
      <c r="H238">
        <v>6</v>
      </c>
      <c r="I238">
        <v>7</v>
      </c>
      <c r="J238">
        <v>4</v>
      </c>
      <c r="K238">
        <v>0</v>
      </c>
      <c r="L238">
        <v>0</v>
      </c>
    </row>
    <row r="239" spans="1:12">
      <c r="A239" s="4" t="s">
        <v>248</v>
      </c>
      <c r="B239">
        <v>2</v>
      </c>
      <c r="C239">
        <v>3</v>
      </c>
      <c r="D239">
        <v>4</v>
      </c>
      <c r="E239">
        <v>5</v>
      </c>
      <c r="F239">
        <v>5</v>
      </c>
      <c r="G239">
        <v>7</v>
      </c>
      <c r="H239">
        <v>6</v>
      </c>
      <c r="I239">
        <v>6</v>
      </c>
      <c r="J239">
        <v>4</v>
      </c>
      <c r="K239">
        <v>0</v>
      </c>
      <c r="L239">
        <v>0</v>
      </c>
    </row>
    <row r="240" spans="1:12">
      <c r="A240" s="4" t="s">
        <v>249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>
      <c r="A241" s="5" t="s">
        <v>250</v>
      </c>
      <c r="B241">
        <v>2</v>
      </c>
      <c r="C241">
        <v>3</v>
      </c>
      <c r="D241">
        <v>1</v>
      </c>
      <c r="E241">
        <v>1</v>
      </c>
      <c r="F241">
        <v>2</v>
      </c>
      <c r="G241">
        <v>3</v>
      </c>
      <c r="H241">
        <v>2</v>
      </c>
      <c r="I241">
        <v>2</v>
      </c>
      <c r="J241">
        <v>0</v>
      </c>
      <c r="K241">
        <v>2</v>
      </c>
      <c r="L241">
        <v>2</v>
      </c>
    </row>
    <row r="242" spans="1:12">
      <c r="A242" s="5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5" t="s">
        <v>252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2</v>
      </c>
      <c r="H243">
        <v>2</v>
      </c>
      <c r="I243">
        <v>2</v>
      </c>
      <c r="J243">
        <v>0</v>
      </c>
      <c r="K243">
        <v>2</v>
      </c>
      <c r="L243">
        <v>2</v>
      </c>
    </row>
    <row r="244" spans="1:12">
      <c r="A244" s="5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5" t="s">
        <v>254</v>
      </c>
      <c r="B245">
        <v>1</v>
      </c>
      <c r="C245">
        <v>3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5" t="s">
        <v>255</v>
      </c>
      <c r="B246">
        <v>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5" t="s">
        <v>256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49</v>
      </c>
      <c r="C250">
        <v>53</v>
      </c>
      <c r="D250">
        <v>52</v>
      </c>
      <c r="E250">
        <v>51</v>
      </c>
      <c r="F250">
        <v>47</v>
      </c>
      <c r="G250">
        <v>48</v>
      </c>
      <c r="H250">
        <v>49</v>
      </c>
      <c r="I250">
        <v>51</v>
      </c>
      <c r="J250">
        <v>50</v>
      </c>
      <c r="K250">
        <v>51</v>
      </c>
      <c r="L250">
        <v>53</v>
      </c>
    </row>
    <row r="251" spans="1:12">
      <c r="A251" s="5" t="s">
        <v>260</v>
      </c>
      <c r="B251">
        <v>9</v>
      </c>
      <c r="C251">
        <v>11</v>
      </c>
      <c r="D251">
        <v>12</v>
      </c>
      <c r="E251">
        <v>11</v>
      </c>
      <c r="F251">
        <v>9</v>
      </c>
      <c r="G251">
        <v>11</v>
      </c>
      <c r="H251">
        <v>11</v>
      </c>
      <c r="I251">
        <v>11</v>
      </c>
      <c r="J251">
        <v>11</v>
      </c>
      <c r="K251">
        <v>11</v>
      </c>
      <c r="L251">
        <v>10</v>
      </c>
    </row>
    <row r="252" spans="1:12">
      <c r="A252" s="5" t="s">
        <v>261</v>
      </c>
      <c r="B252">
        <v>39</v>
      </c>
      <c r="C252">
        <v>42</v>
      </c>
      <c r="D252">
        <v>40</v>
      </c>
      <c r="E252">
        <v>40</v>
      </c>
      <c r="F252">
        <v>38</v>
      </c>
      <c r="G252">
        <v>37</v>
      </c>
      <c r="H252">
        <v>38</v>
      </c>
      <c r="I252">
        <v>40</v>
      </c>
      <c r="J252">
        <v>39</v>
      </c>
      <c r="K252">
        <v>40</v>
      </c>
      <c r="L252">
        <v>43</v>
      </c>
    </row>
    <row r="253" spans="1:12">
      <c r="A253" s="5" t="s">
        <v>262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6" t="s">
        <v>263</v>
      </c>
      <c r="B254">
        <v>121</v>
      </c>
      <c r="C254">
        <v>100</v>
      </c>
      <c r="D254">
        <v>99</v>
      </c>
      <c r="E254">
        <v>100</v>
      </c>
      <c r="F254">
        <v>88</v>
      </c>
      <c r="G254">
        <v>81</v>
      </c>
      <c r="H254">
        <v>76</v>
      </c>
      <c r="I254">
        <v>77</v>
      </c>
      <c r="J254">
        <v>71</v>
      </c>
      <c r="K254">
        <v>79</v>
      </c>
      <c r="L254">
        <v>80</v>
      </c>
    </row>
    <row r="255" spans="1:12">
      <c r="A255" s="6" t="s">
        <v>264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5</v>
      </c>
      <c r="L255">
        <v>5</v>
      </c>
    </row>
    <row r="256" spans="1:12">
      <c r="A256" s="6" t="s">
        <v>265</v>
      </c>
      <c r="B256">
        <v>86</v>
      </c>
      <c r="C256">
        <v>74</v>
      </c>
      <c r="D256">
        <v>71</v>
      </c>
      <c r="E256">
        <v>72</v>
      </c>
      <c r="F256">
        <v>65</v>
      </c>
      <c r="G256">
        <v>58</v>
      </c>
      <c r="H256">
        <v>53</v>
      </c>
      <c r="I256">
        <v>48</v>
      </c>
      <c r="J256">
        <v>37</v>
      </c>
      <c r="K256">
        <v>42</v>
      </c>
      <c r="L256">
        <v>41</v>
      </c>
    </row>
    <row r="257" spans="1:12">
      <c r="A257" s="6" t="s">
        <v>266</v>
      </c>
      <c r="B257">
        <v>34</v>
      </c>
      <c r="C257">
        <v>25</v>
      </c>
      <c r="D257">
        <v>28</v>
      </c>
      <c r="E257">
        <v>28</v>
      </c>
      <c r="F257">
        <v>22</v>
      </c>
      <c r="G257">
        <v>22</v>
      </c>
      <c r="H257">
        <v>22</v>
      </c>
      <c r="I257">
        <v>27</v>
      </c>
      <c r="J257">
        <v>33</v>
      </c>
      <c r="K257">
        <v>32</v>
      </c>
      <c r="L257">
        <v>34</v>
      </c>
    </row>
    <row r="258" spans="1:12">
      <c r="A258" s="7" t="s">
        <v>267</v>
      </c>
      <c r="B258">
        <v>202</v>
      </c>
      <c r="C258">
        <v>205</v>
      </c>
      <c r="D258">
        <v>202</v>
      </c>
      <c r="E258">
        <v>202</v>
      </c>
      <c r="F258">
        <v>205</v>
      </c>
      <c r="G258">
        <v>228</v>
      </c>
      <c r="H258">
        <v>230</v>
      </c>
      <c r="I258">
        <v>239</v>
      </c>
      <c r="J258">
        <v>228</v>
      </c>
      <c r="K258">
        <v>232</v>
      </c>
      <c r="L258">
        <v>245</v>
      </c>
    </row>
    <row r="259" spans="1:12">
      <c r="A259" s="7" t="s">
        <v>268</v>
      </c>
      <c r="B259">
        <v>135</v>
      </c>
      <c r="C259">
        <v>136</v>
      </c>
      <c r="D259">
        <v>134</v>
      </c>
      <c r="E259">
        <v>134</v>
      </c>
      <c r="F259">
        <v>135</v>
      </c>
      <c r="G259">
        <v>163</v>
      </c>
      <c r="H259">
        <v>173</v>
      </c>
      <c r="I259">
        <v>178</v>
      </c>
      <c r="J259">
        <v>168</v>
      </c>
      <c r="K259">
        <v>165</v>
      </c>
      <c r="L259">
        <v>177</v>
      </c>
    </row>
    <row r="260" spans="1:12">
      <c r="A260" s="7" t="s">
        <v>269</v>
      </c>
      <c r="B260">
        <v>67</v>
      </c>
      <c r="C260">
        <v>69</v>
      </c>
      <c r="D260">
        <v>68</v>
      </c>
      <c r="E260">
        <v>68</v>
      </c>
      <c r="F260">
        <v>70</v>
      </c>
      <c r="G260">
        <v>65</v>
      </c>
      <c r="H260">
        <v>57</v>
      </c>
      <c r="I260">
        <v>61</v>
      </c>
      <c r="J260">
        <v>60</v>
      </c>
      <c r="K260">
        <v>67</v>
      </c>
      <c r="L260">
        <v>68</v>
      </c>
    </row>
    <row r="261" spans="1:12">
      <c r="A261" s="7" t="s">
        <v>270</v>
      </c>
      <c r="B261">
        <v>10</v>
      </c>
      <c r="C261">
        <v>7</v>
      </c>
      <c r="D261">
        <v>4</v>
      </c>
      <c r="E261">
        <v>8</v>
      </c>
      <c r="F261">
        <v>7</v>
      </c>
      <c r="G261">
        <v>6</v>
      </c>
      <c r="H261">
        <v>5</v>
      </c>
      <c r="I261">
        <v>5</v>
      </c>
      <c r="J261">
        <v>4</v>
      </c>
      <c r="K261">
        <v>5</v>
      </c>
      <c r="L261">
        <v>6</v>
      </c>
    </row>
    <row r="262" spans="1:12">
      <c r="A262" s="7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7" t="s">
        <v>272</v>
      </c>
      <c r="B263">
        <v>10</v>
      </c>
      <c r="C263">
        <v>7</v>
      </c>
      <c r="D263">
        <v>4</v>
      </c>
      <c r="E263">
        <v>8</v>
      </c>
      <c r="F263">
        <v>7</v>
      </c>
      <c r="G263">
        <v>6</v>
      </c>
      <c r="H263">
        <v>5</v>
      </c>
      <c r="I263">
        <v>5</v>
      </c>
      <c r="J263">
        <v>4</v>
      </c>
      <c r="K263">
        <v>5</v>
      </c>
      <c r="L263">
        <v>6</v>
      </c>
    </row>
    <row r="264" spans="1:12">
      <c r="A264" s="7" t="s">
        <v>273</v>
      </c>
      <c r="B264">
        <v>99</v>
      </c>
      <c r="C264">
        <v>100</v>
      </c>
      <c r="D264">
        <v>97</v>
      </c>
      <c r="E264">
        <v>97</v>
      </c>
      <c r="F264">
        <v>100</v>
      </c>
      <c r="G264">
        <v>106</v>
      </c>
      <c r="H264">
        <v>103</v>
      </c>
      <c r="I264">
        <v>103</v>
      </c>
      <c r="J264">
        <v>102</v>
      </c>
      <c r="K264">
        <v>97</v>
      </c>
      <c r="L264">
        <v>104</v>
      </c>
    </row>
    <row r="265" spans="1:12">
      <c r="A265" s="7" t="s">
        <v>274</v>
      </c>
      <c r="B265">
        <v>92</v>
      </c>
      <c r="C265">
        <v>91</v>
      </c>
      <c r="D265">
        <v>87</v>
      </c>
      <c r="E265">
        <v>85</v>
      </c>
      <c r="F265">
        <v>84</v>
      </c>
      <c r="G265">
        <v>91</v>
      </c>
      <c r="H265">
        <v>92</v>
      </c>
      <c r="I265">
        <v>90</v>
      </c>
      <c r="J265">
        <v>90</v>
      </c>
      <c r="K265">
        <v>84</v>
      </c>
      <c r="L265">
        <v>93</v>
      </c>
    </row>
    <row r="266" spans="1:12">
      <c r="A266" s="7" t="s">
        <v>275</v>
      </c>
      <c r="B266">
        <v>7</v>
      </c>
      <c r="C266">
        <v>9</v>
      </c>
      <c r="D266">
        <v>10</v>
      </c>
      <c r="E266">
        <v>12</v>
      </c>
      <c r="F266">
        <v>16</v>
      </c>
      <c r="G266">
        <v>15</v>
      </c>
      <c r="H266">
        <v>11</v>
      </c>
      <c r="I266">
        <v>13</v>
      </c>
      <c r="J266">
        <v>12</v>
      </c>
      <c r="K266">
        <v>13</v>
      </c>
      <c r="L266">
        <v>11</v>
      </c>
    </row>
    <row r="267" spans="1:12">
      <c r="A267" s="7" t="s">
        <v>276</v>
      </c>
      <c r="B267">
        <v>4</v>
      </c>
      <c r="C267">
        <v>3</v>
      </c>
      <c r="D267">
        <v>3</v>
      </c>
      <c r="E267">
        <v>4</v>
      </c>
      <c r="F267">
        <v>5</v>
      </c>
      <c r="G267">
        <v>6</v>
      </c>
      <c r="H267">
        <v>5</v>
      </c>
      <c r="I267">
        <v>7</v>
      </c>
      <c r="J267">
        <v>17</v>
      </c>
      <c r="K267">
        <v>15</v>
      </c>
      <c r="L267">
        <v>16</v>
      </c>
    </row>
    <row r="268" spans="1:12">
      <c r="A268" s="7" t="s">
        <v>277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5</v>
      </c>
      <c r="J268">
        <v>4</v>
      </c>
      <c r="K268">
        <v>2</v>
      </c>
      <c r="L268">
        <v>2</v>
      </c>
    </row>
    <row r="269" spans="1:12">
      <c r="A269" s="7" t="s">
        <v>278</v>
      </c>
      <c r="B269">
        <v>1</v>
      </c>
      <c r="C269">
        <v>0</v>
      </c>
      <c r="D269">
        <v>0</v>
      </c>
      <c r="E269">
        <v>1</v>
      </c>
      <c r="F269">
        <v>2</v>
      </c>
      <c r="G269">
        <v>3</v>
      </c>
      <c r="H269">
        <v>2</v>
      </c>
      <c r="I269">
        <v>2</v>
      </c>
      <c r="J269">
        <v>13</v>
      </c>
      <c r="K269">
        <v>13</v>
      </c>
      <c r="L269">
        <v>14</v>
      </c>
    </row>
    <row r="270" spans="1:12">
      <c r="A270" s="7" t="s">
        <v>279</v>
      </c>
      <c r="B270">
        <v>25</v>
      </c>
      <c r="C270">
        <v>25</v>
      </c>
      <c r="D270">
        <v>27</v>
      </c>
      <c r="E270">
        <v>23</v>
      </c>
      <c r="F270">
        <v>23</v>
      </c>
      <c r="G270">
        <v>24</v>
      </c>
      <c r="H270">
        <v>26</v>
      </c>
      <c r="I270">
        <v>29</v>
      </c>
      <c r="J270">
        <v>24</v>
      </c>
      <c r="K270">
        <v>19</v>
      </c>
      <c r="L270">
        <v>17</v>
      </c>
    </row>
    <row r="271" spans="1:12">
      <c r="A271" s="7" t="s">
        <v>280</v>
      </c>
      <c r="B271">
        <v>23</v>
      </c>
      <c r="C271">
        <v>22</v>
      </c>
      <c r="D271">
        <v>23</v>
      </c>
      <c r="E271">
        <v>18</v>
      </c>
      <c r="F271">
        <v>19</v>
      </c>
      <c r="G271">
        <v>21</v>
      </c>
      <c r="H271">
        <v>23</v>
      </c>
      <c r="I271">
        <v>25</v>
      </c>
      <c r="J271">
        <v>20</v>
      </c>
      <c r="K271">
        <v>15</v>
      </c>
      <c r="L271">
        <v>13</v>
      </c>
    </row>
    <row r="272" spans="1:12">
      <c r="A272" s="7" t="s">
        <v>281</v>
      </c>
      <c r="B272">
        <v>2</v>
      </c>
      <c r="C272">
        <v>3</v>
      </c>
      <c r="D272">
        <v>4</v>
      </c>
      <c r="E272">
        <v>5</v>
      </c>
      <c r="F272">
        <v>4</v>
      </c>
      <c r="G272">
        <v>3</v>
      </c>
      <c r="H272">
        <v>3</v>
      </c>
      <c r="I272">
        <v>4</v>
      </c>
      <c r="J272">
        <v>4</v>
      </c>
      <c r="K272">
        <v>4</v>
      </c>
      <c r="L272">
        <v>4</v>
      </c>
    </row>
    <row r="273" spans="1:12">
      <c r="A273" s="7" t="s">
        <v>282</v>
      </c>
      <c r="B273">
        <v>45</v>
      </c>
      <c r="C273">
        <v>30</v>
      </c>
      <c r="D273">
        <v>28</v>
      </c>
      <c r="E273">
        <v>23</v>
      </c>
      <c r="F273">
        <v>19</v>
      </c>
      <c r="G273">
        <v>20</v>
      </c>
      <c r="H273">
        <v>20</v>
      </c>
      <c r="I273">
        <v>32</v>
      </c>
      <c r="J273">
        <v>37</v>
      </c>
      <c r="K273">
        <v>43</v>
      </c>
      <c r="L273">
        <v>44</v>
      </c>
    </row>
    <row r="274" spans="1:12">
      <c r="A274" s="7" t="s">
        <v>283</v>
      </c>
      <c r="B274">
        <v>2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7" t="s">
        <v>284</v>
      </c>
      <c r="B275">
        <v>21</v>
      </c>
      <c r="C275">
        <v>14</v>
      </c>
      <c r="D275">
        <v>11</v>
      </c>
      <c r="E275">
        <v>10</v>
      </c>
      <c r="F275">
        <v>8</v>
      </c>
      <c r="G275">
        <v>7</v>
      </c>
      <c r="H275">
        <v>9</v>
      </c>
      <c r="I275">
        <v>11</v>
      </c>
      <c r="J275">
        <v>11</v>
      </c>
      <c r="K275">
        <v>11</v>
      </c>
      <c r="L275">
        <v>10</v>
      </c>
    </row>
    <row r="276" spans="1:12">
      <c r="A276" s="7" t="s">
        <v>285</v>
      </c>
      <c r="B276">
        <v>5</v>
      </c>
      <c r="C276">
        <v>3</v>
      </c>
      <c r="D276">
        <v>5</v>
      </c>
      <c r="E276">
        <v>3</v>
      </c>
      <c r="F276">
        <v>1</v>
      </c>
      <c r="G276">
        <v>0</v>
      </c>
      <c r="H276">
        <v>0</v>
      </c>
      <c r="I276">
        <v>1</v>
      </c>
      <c r="J276">
        <v>3</v>
      </c>
      <c r="K276">
        <v>3</v>
      </c>
      <c r="L276">
        <v>4</v>
      </c>
    </row>
    <row r="277" spans="1:12">
      <c r="A277" s="7" t="s">
        <v>286</v>
      </c>
      <c r="B277">
        <v>17</v>
      </c>
      <c r="C277">
        <v>11</v>
      </c>
      <c r="D277">
        <v>11</v>
      </c>
      <c r="E277">
        <v>9</v>
      </c>
      <c r="F277">
        <v>10</v>
      </c>
      <c r="G277">
        <v>13</v>
      </c>
      <c r="H277">
        <v>11</v>
      </c>
      <c r="I277">
        <v>20</v>
      </c>
      <c r="J277">
        <v>23</v>
      </c>
      <c r="K277">
        <v>29</v>
      </c>
      <c r="L277">
        <v>30</v>
      </c>
    </row>
    <row r="278" spans="1:12">
      <c r="A278" s="7" t="s">
        <v>287</v>
      </c>
      <c r="B278">
        <v>9</v>
      </c>
      <c r="C278">
        <v>8</v>
      </c>
      <c r="D278">
        <v>9</v>
      </c>
      <c r="E278">
        <v>6</v>
      </c>
      <c r="F278">
        <v>7</v>
      </c>
      <c r="G278">
        <v>6</v>
      </c>
      <c r="H278">
        <v>7</v>
      </c>
      <c r="I278">
        <v>4</v>
      </c>
      <c r="J278">
        <v>5</v>
      </c>
      <c r="K278">
        <v>5</v>
      </c>
      <c r="L278">
        <v>3</v>
      </c>
    </row>
    <row r="279" spans="1:12">
      <c r="A279" s="7" t="s">
        <v>288</v>
      </c>
      <c r="B279">
        <v>9</v>
      </c>
      <c r="C279">
        <v>8</v>
      </c>
      <c r="D279">
        <v>9</v>
      </c>
      <c r="E279">
        <v>6</v>
      </c>
      <c r="F279">
        <v>7</v>
      </c>
      <c r="G279">
        <v>6</v>
      </c>
      <c r="H279">
        <v>7</v>
      </c>
      <c r="I279">
        <v>4</v>
      </c>
      <c r="J279">
        <v>5</v>
      </c>
      <c r="K279">
        <v>5</v>
      </c>
      <c r="L279">
        <v>3</v>
      </c>
    </row>
    <row r="280" spans="1:12">
      <c r="A280" s="7" t="s">
        <v>289</v>
      </c>
      <c r="B280">
        <v>16</v>
      </c>
      <c r="C280">
        <v>16</v>
      </c>
      <c r="D280">
        <v>21</v>
      </c>
      <c r="E280">
        <v>21</v>
      </c>
      <c r="F280">
        <v>21</v>
      </c>
      <c r="G280">
        <v>17</v>
      </c>
      <c r="H280">
        <v>14</v>
      </c>
      <c r="I280">
        <v>14</v>
      </c>
      <c r="J280">
        <v>13</v>
      </c>
      <c r="K280">
        <v>16</v>
      </c>
      <c r="L280">
        <v>18</v>
      </c>
    </row>
    <row r="281" spans="1:12">
      <c r="A281" s="7" t="s">
        <v>290</v>
      </c>
      <c r="B281">
        <v>3</v>
      </c>
      <c r="C281">
        <v>2</v>
      </c>
      <c r="D281">
        <v>4</v>
      </c>
      <c r="E281">
        <v>4</v>
      </c>
      <c r="F281">
        <v>6</v>
      </c>
      <c r="G281">
        <v>3</v>
      </c>
      <c r="H281">
        <v>3</v>
      </c>
      <c r="I281">
        <v>3</v>
      </c>
      <c r="J281">
        <v>2</v>
      </c>
      <c r="K281">
        <v>3</v>
      </c>
      <c r="L281">
        <v>3</v>
      </c>
    </row>
    <row r="282" spans="1:12">
      <c r="A282" s="7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3</v>
      </c>
      <c r="L282">
        <v>5</v>
      </c>
    </row>
    <row r="283" spans="1:12">
      <c r="A283" s="7" t="s">
        <v>292</v>
      </c>
      <c r="B283">
        <v>13</v>
      </c>
      <c r="C283">
        <v>14</v>
      </c>
      <c r="D283">
        <v>17</v>
      </c>
      <c r="E283">
        <v>17</v>
      </c>
      <c r="F283">
        <v>14</v>
      </c>
      <c r="G283">
        <v>14</v>
      </c>
      <c r="H283">
        <v>11</v>
      </c>
      <c r="I283">
        <v>10</v>
      </c>
      <c r="J283">
        <v>10</v>
      </c>
      <c r="K283">
        <v>10</v>
      </c>
      <c r="L283">
        <v>10</v>
      </c>
    </row>
    <row r="284" spans="1:12">
      <c r="A284" s="7" t="s">
        <v>293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7" t="s">
        <v>294</v>
      </c>
      <c r="B285">
        <v>2</v>
      </c>
      <c r="C285">
        <v>3</v>
      </c>
      <c r="D285">
        <v>2</v>
      </c>
      <c r="E285">
        <v>2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3</v>
      </c>
      <c r="L285">
        <v>2</v>
      </c>
    </row>
    <row r="286" spans="1:12">
      <c r="A286" s="7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1</v>
      </c>
    </row>
    <row r="287" spans="1:12">
      <c r="A287" s="7" t="s">
        <v>296</v>
      </c>
      <c r="B287">
        <v>2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</row>
    <row r="288" spans="1:12">
      <c r="A288" s="7" t="s">
        <v>297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>
      <c r="A289" s="7" t="s">
        <v>298</v>
      </c>
      <c r="B289">
        <v>39</v>
      </c>
      <c r="C289">
        <v>39</v>
      </c>
      <c r="D289">
        <v>41</v>
      </c>
      <c r="E289">
        <v>41</v>
      </c>
      <c r="F289">
        <v>37</v>
      </c>
      <c r="G289">
        <v>37</v>
      </c>
      <c r="H289">
        <v>35</v>
      </c>
      <c r="I289">
        <v>36</v>
      </c>
      <c r="J289">
        <v>31</v>
      </c>
      <c r="K289">
        <v>31</v>
      </c>
      <c r="L289">
        <v>31</v>
      </c>
    </row>
    <row r="290" spans="1:12">
      <c r="A290" s="7" t="s">
        <v>299</v>
      </c>
      <c r="B290">
        <v>36</v>
      </c>
      <c r="C290">
        <v>36</v>
      </c>
      <c r="D290">
        <v>38</v>
      </c>
      <c r="E290">
        <v>39</v>
      </c>
      <c r="F290">
        <v>35</v>
      </c>
      <c r="G290">
        <v>35</v>
      </c>
      <c r="H290">
        <v>35</v>
      </c>
      <c r="I290">
        <v>36</v>
      </c>
      <c r="J290">
        <v>31</v>
      </c>
      <c r="K290">
        <v>30</v>
      </c>
      <c r="L290">
        <v>30</v>
      </c>
    </row>
    <row r="291" spans="1:12">
      <c r="A291" s="7" t="s">
        <v>300</v>
      </c>
      <c r="B291">
        <v>3</v>
      </c>
      <c r="C291">
        <v>3</v>
      </c>
      <c r="D291">
        <v>3</v>
      </c>
      <c r="E291">
        <v>2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>
      <c r="A292" s="7" t="s">
        <v>301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</row>
    <row r="293" spans="1:12">
      <c r="A293" s="7" t="s">
        <v>302</v>
      </c>
      <c r="B293">
        <v>0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2</v>
      </c>
      <c r="L293">
        <v>2</v>
      </c>
    </row>
    <row r="294" spans="1:12">
      <c r="A294" s="7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7" t="s">
        <v>304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7" t="s">
        <v>305</v>
      </c>
      <c r="B296">
        <v>26</v>
      </c>
      <c r="C296">
        <v>22</v>
      </c>
      <c r="D296">
        <v>17</v>
      </c>
      <c r="E296">
        <v>19</v>
      </c>
      <c r="F296">
        <v>20</v>
      </c>
      <c r="G296">
        <v>26</v>
      </c>
      <c r="H296">
        <v>24</v>
      </c>
      <c r="I296">
        <v>21</v>
      </c>
      <c r="J296">
        <v>22</v>
      </c>
      <c r="K296">
        <v>21</v>
      </c>
      <c r="L296">
        <v>21</v>
      </c>
    </row>
    <row r="297" spans="1:12">
      <c r="A297" s="7" t="s">
        <v>306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7" t="s">
        <v>307</v>
      </c>
      <c r="B298">
        <v>25</v>
      </c>
      <c r="C298">
        <v>20</v>
      </c>
      <c r="D298">
        <v>16</v>
      </c>
      <c r="E298">
        <v>19</v>
      </c>
      <c r="F298">
        <v>20</v>
      </c>
      <c r="G298">
        <v>26</v>
      </c>
      <c r="H298">
        <v>24</v>
      </c>
      <c r="I298">
        <v>20</v>
      </c>
      <c r="J298">
        <v>21</v>
      </c>
      <c r="K298">
        <v>21</v>
      </c>
      <c r="L298">
        <v>21</v>
      </c>
    </row>
    <row r="299" spans="1:12">
      <c r="A299" s="7" t="s">
        <v>308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</row>
    <row r="300" spans="1:12">
      <c r="A300" s="7" t="s">
        <v>309</v>
      </c>
      <c r="B300">
        <v>56</v>
      </c>
      <c r="C300">
        <v>60</v>
      </c>
      <c r="D300">
        <v>58</v>
      </c>
      <c r="E300">
        <v>56</v>
      </c>
      <c r="F300">
        <v>46</v>
      </c>
      <c r="G300">
        <v>43</v>
      </c>
      <c r="H300">
        <v>34</v>
      </c>
      <c r="I300">
        <v>43</v>
      </c>
      <c r="J300">
        <v>41</v>
      </c>
      <c r="K300">
        <v>37</v>
      </c>
      <c r="L300">
        <v>35</v>
      </c>
    </row>
    <row r="301" spans="1:12">
      <c r="A301" s="7" t="s">
        <v>310</v>
      </c>
      <c r="B301">
        <v>8</v>
      </c>
      <c r="C301">
        <v>9</v>
      </c>
      <c r="D301">
        <v>8</v>
      </c>
      <c r="E301">
        <v>7</v>
      </c>
      <c r="F301">
        <v>8</v>
      </c>
      <c r="G301">
        <v>6</v>
      </c>
      <c r="H301">
        <v>6</v>
      </c>
      <c r="I301">
        <v>6</v>
      </c>
      <c r="J301">
        <v>7</v>
      </c>
      <c r="K301">
        <v>9</v>
      </c>
      <c r="L301">
        <v>8</v>
      </c>
    </row>
    <row r="302" spans="1:12">
      <c r="A302" s="7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7" t="s">
        <v>312</v>
      </c>
      <c r="B303">
        <v>4</v>
      </c>
      <c r="C303">
        <v>5</v>
      </c>
      <c r="D303">
        <v>4</v>
      </c>
      <c r="E303">
        <v>7</v>
      </c>
      <c r="F303">
        <v>5</v>
      </c>
      <c r="G303">
        <v>5</v>
      </c>
      <c r="H303">
        <v>4</v>
      </c>
      <c r="I303">
        <v>5</v>
      </c>
      <c r="J303">
        <v>6</v>
      </c>
      <c r="K303">
        <v>5</v>
      </c>
      <c r="L303">
        <v>5</v>
      </c>
    </row>
    <row r="304" spans="1:12">
      <c r="A304" s="7" t="s">
        <v>313</v>
      </c>
      <c r="B304">
        <v>44</v>
      </c>
      <c r="C304">
        <v>46</v>
      </c>
      <c r="D304">
        <v>46</v>
      </c>
      <c r="E304">
        <v>42</v>
      </c>
      <c r="F304">
        <v>33</v>
      </c>
      <c r="G304">
        <v>32</v>
      </c>
      <c r="H304">
        <v>24</v>
      </c>
      <c r="I304">
        <v>32</v>
      </c>
      <c r="J304">
        <v>28</v>
      </c>
      <c r="K304">
        <v>23</v>
      </c>
      <c r="L304">
        <v>22</v>
      </c>
    </row>
    <row r="305" spans="1:12">
      <c r="A305" s="8" t="s">
        <v>314</v>
      </c>
      <c r="B305">
        <v>141</v>
      </c>
      <c r="C305">
        <v>137</v>
      </c>
      <c r="D305">
        <v>126</v>
      </c>
      <c r="E305">
        <v>125</v>
      </c>
      <c r="F305">
        <v>108</v>
      </c>
      <c r="G305">
        <v>121</v>
      </c>
      <c r="H305">
        <v>126</v>
      </c>
      <c r="I305">
        <v>117</v>
      </c>
      <c r="J305">
        <v>126</v>
      </c>
      <c r="K305">
        <v>127</v>
      </c>
      <c r="L305">
        <v>112</v>
      </c>
    </row>
    <row r="306" spans="1:12">
      <c r="A306" s="8" t="s">
        <v>315</v>
      </c>
      <c r="B306">
        <v>9</v>
      </c>
      <c r="C306">
        <v>12</v>
      </c>
      <c r="D306">
        <v>6</v>
      </c>
      <c r="E306">
        <v>6</v>
      </c>
      <c r="F306">
        <v>5</v>
      </c>
      <c r="G306">
        <v>5</v>
      </c>
      <c r="H306">
        <v>5</v>
      </c>
      <c r="I306">
        <v>4</v>
      </c>
      <c r="J306">
        <v>5</v>
      </c>
      <c r="K306">
        <v>7</v>
      </c>
      <c r="L306">
        <v>7</v>
      </c>
    </row>
    <row r="307" spans="1:12">
      <c r="A307" s="8" t="s">
        <v>316</v>
      </c>
      <c r="B307">
        <v>4</v>
      </c>
      <c r="C307">
        <v>4</v>
      </c>
      <c r="D307">
        <v>4</v>
      </c>
      <c r="E307">
        <v>3</v>
      </c>
      <c r="F307">
        <v>2</v>
      </c>
      <c r="G307">
        <v>2</v>
      </c>
      <c r="H307">
        <v>2</v>
      </c>
      <c r="I307">
        <v>3</v>
      </c>
      <c r="J307">
        <v>2</v>
      </c>
      <c r="K307">
        <v>10</v>
      </c>
      <c r="L307">
        <v>7</v>
      </c>
    </row>
    <row r="308" spans="1:12">
      <c r="A308" s="8" t="s">
        <v>317</v>
      </c>
      <c r="B308">
        <v>9</v>
      </c>
      <c r="C308">
        <v>8</v>
      </c>
      <c r="D308">
        <v>11</v>
      </c>
      <c r="E308">
        <v>11</v>
      </c>
      <c r="F308">
        <v>11</v>
      </c>
      <c r="G308">
        <v>14</v>
      </c>
      <c r="H308">
        <v>10</v>
      </c>
      <c r="I308">
        <v>9</v>
      </c>
      <c r="J308">
        <v>10</v>
      </c>
      <c r="K308">
        <v>10</v>
      </c>
      <c r="L308">
        <v>7</v>
      </c>
    </row>
    <row r="309" spans="1:12">
      <c r="A309" s="8" t="s">
        <v>318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5</v>
      </c>
      <c r="H309">
        <v>5</v>
      </c>
      <c r="I309">
        <v>6</v>
      </c>
      <c r="J309">
        <v>6</v>
      </c>
      <c r="K309">
        <v>4</v>
      </c>
      <c r="L309">
        <v>3</v>
      </c>
    </row>
    <row r="310" spans="1:12">
      <c r="A310" s="8" t="s">
        <v>319</v>
      </c>
      <c r="B310">
        <v>115</v>
      </c>
      <c r="C310">
        <v>110</v>
      </c>
      <c r="D310">
        <v>102</v>
      </c>
      <c r="E310">
        <v>102</v>
      </c>
      <c r="F310">
        <v>87</v>
      </c>
      <c r="G310">
        <v>95</v>
      </c>
      <c r="H310">
        <v>104</v>
      </c>
      <c r="I310">
        <v>95</v>
      </c>
      <c r="J310">
        <v>103</v>
      </c>
      <c r="K310">
        <v>96</v>
      </c>
      <c r="L310">
        <v>88</v>
      </c>
    </row>
    <row r="311" spans="1:12">
      <c r="A311" s="8" t="s">
        <v>320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8" t="s">
        <v>321</v>
      </c>
      <c r="B312">
        <v>172</v>
      </c>
      <c r="C312">
        <v>169</v>
      </c>
      <c r="D312">
        <v>169</v>
      </c>
      <c r="E312">
        <v>177</v>
      </c>
      <c r="F312">
        <v>163</v>
      </c>
      <c r="G312">
        <v>176</v>
      </c>
      <c r="H312">
        <v>173</v>
      </c>
      <c r="I312">
        <v>167</v>
      </c>
      <c r="J312">
        <v>158</v>
      </c>
      <c r="K312">
        <v>153</v>
      </c>
      <c r="L312">
        <v>149</v>
      </c>
    </row>
    <row r="313" spans="1:12">
      <c r="A313" s="8" t="s">
        <v>322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>
      <c r="A314" s="8" t="s">
        <v>323</v>
      </c>
      <c r="B314">
        <v>94</v>
      </c>
      <c r="C314">
        <v>94</v>
      </c>
      <c r="D314">
        <v>95</v>
      </c>
      <c r="E314">
        <v>98</v>
      </c>
      <c r="F314">
        <v>94</v>
      </c>
      <c r="G314">
        <v>104</v>
      </c>
      <c r="H314">
        <v>103</v>
      </c>
      <c r="I314">
        <v>108</v>
      </c>
      <c r="J314">
        <v>111</v>
      </c>
      <c r="K314">
        <v>104</v>
      </c>
      <c r="L314">
        <v>103</v>
      </c>
    </row>
    <row r="315" spans="1:12">
      <c r="A315" s="8" t="s">
        <v>324</v>
      </c>
      <c r="B315">
        <v>77</v>
      </c>
      <c r="C315">
        <v>74</v>
      </c>
      <c r="D315">
        <v>73</v>
      </c>
      <c r="E315">
        <v>78</v>
      </c>
      <c r="F315">
        <v>68</v>
      </c>
      <c r="G315">
        <v>71</v>
      </c>
      <c r="H315">
        <v>69</v>
      </c>
      <c r="I315">
        <v>58</v>
      </c>
      <c r="J315">
        <v>46</v>
      </c>
      <c r="K315">
        <v>48</v>
      </c>
      <c r="L315">
        <v>45</v>
      </c>
    </row>
    <row r="316" spans="1:12">
      <c r="A316" s="8" t="s">
        <v>325</v>
      </c>
      <c r="B316">
        <v>3</v>
      </c>
      <c r="C316">
        <v>2</v>
      </c>
      <c r="D316">
        <v>3</v>
      </c>
      <c r="E316">
        <v>3</v>
      </c>
      <c r="F316">
        <v>3</v>
      </c>
      <c r="G316">
        <v>2</v>
      </c>
      <c r="H316">
        <v>2</v>
      </c>
      <c r="I316">
        <v>1</v>
      </c>
      <c r="J316">
        <v>2</v>
      </c>
      <c r="K316">
        <v>2</v>
      </c>
      <c r="L316">
        <v>2</v>
      </c>
    </row>
    <row r="317" spans="1:12">
      <c r="A317" s="8" t="s">
        <v>326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8" t="s">
        <v>328</v>
      </c>
      <c r="B319">
        <v>2</v>
      </c>
      <c r="C319">
        <v>2</v>
      </c>
      <c r="D319">
        <v>3</v>
      </c>
      <c r="E319">
        <v>3</v>
      </c>
      <c r="F319">
        <v>3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</row>
    <row r="320" spans="1:12">
      <c r="A320" s="8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8" t="s">
        <v>330</v>
      </c>
      <c r="B321">
        <v>7</v>
      </c>
      <c r="C321">
        <v>8</v>
      </c>
      <c r="D321">
        <v>7</v>
      </c>
      <c r="E321">
        <v>8</v>
      </c>
      <c r="F321">
        <v>6</v>
      </c>
      <c r="G321">
        <v>6</v>
      </c>
      <c r="H321">
        <v>7</v>
      </c>
      <c r="I321">
        <v>7</v>
      </c>
      <c r="J321">
        <v>6</v>
      </c>
      <c r="K321">
        <v>5</v>
      </c>
      <c r="L321">
        <v>4</v>
      </c>
    </row>
    <row r="322" spans="1:12">
      <c r="A322" s="8" t="s">
        <v>331</v>
      </c>
      <c r="B322">
        <v>6</v>
      </c>
      <c r="C322">
        <v>7</v>
      </c>
      <c r="D322">
        <v>6</v>
      </c>
      <c r="E322">
        <v>5</v>
      </c>
      <c r="F322">
        <v>4</v>
      </c>
      <c r="G322">
        <v>4</v>
      </c>
      <c r="H322">
        <v>5</v>
      </c>
      <c r="I322">
        <v>5</v>
      </c>
      <c r="J322">
        <v>6</v>
      </c>
      <c r="K322">
        <v>1</v>
      </c>
      <c r="L322">
        <v>1</v>
      </c>
    </row>
    <row r="323" spans="1:12">
      <c r="A323" s="8" t="s">
        <v>332</v>
      </c>
      <c r="B323">
        <v>1</v>
      </c>
      <c r="C323">
        <v>1</v>
      </c>
      <c r="D323">
        <v>1</v>
      </c>
      <c r="E323">
        <v>3</v>
      </c>
      <c r="F323">
        <v>2</v>
      </c>
      <c r="G323">
        <v>2</v>
      </c>
      <c r="H323">
        <v>2</v>
      </c>
      <c r="I323">
        <v>2</v>
      </c>
      <c r="J323">
        <v>0</v>
      </c>
      <c r="K323">
        <v>4</v>
      </c>
      <c r="L323">
        <v>3</v>
      </c>
    </row>
    <row r="324" spans="1:12">
      <c r="A324" s="9" t="s">
        <v>333</v>
      </c>
      <c r="B324">
        <v>16</v>
      </c>
      <c r="C324">
        <v>15</v>
      </c>
      <c r="D324">
        <v>11</v>
      </c>
      <c r="E324">
        <v>9</v>
      </c>
      <c r="F324">
        <v>10</v>
      </c>
      <c r="G324">
        <v>10</v>
      </c>
      <c r="H324">
        <v>7</v>
      </c>
      <c r="I324">
        <v>8</v>
      </c>
      <c r="J324">
        <v>10</v>
      </c>
      <c r="K324">
        <v>14</v>
      </c>
      <c r="L324">
        <v>20</v>
      </c>
    </row>
    <row r="325" spans="1:12">
      <c r="A325" s="9" t="s">
        <v>334</v>
      </c>
      <c r="B325">
        <v>16</v>
      </c>
      <c r="C325">
        <v>15</v>
      </c>
      <c r="D325">
        <v>11</v>
      </c>
      <c r="E325">
        <v>9</v>
      </c>
      <c r="F325">
        <v>10</v>
      </c>
      <c r="G325">
        <v>10</v>
      </c>
      <c r="H325">
        <v>7</v>
      </c>
      <c r="I325">
        <v>8</v>
      </c>
      <c r="J325">
        <v>10</v>
      </c>
      <c r="K325">
        <v>14</v>
      </c>
      <c r="L325">
        <v>20</v>
      </c>
    </row>
    <row r="326" spans="1:12">
      <c r="A326" s="9" t="s">
        <v>335</v>
      </c>
      <c r="B326">
        <v>2</v>
      </c>
      <c r="C326">
        <v>4</v>
      </c>
      <c r="D326">
        <v>9</v>
      </c>
      <c r="E326">
        <v>6</v>
      </c>
      <c r="F326">
        <v>5</v>
      </c>
      <c r="G326">
        <v>5</v>
      </c>
      <c r="H326">
        <v>6</v>
      </c>
      <c r="I326">
        <v>7</v>
      </c>
      <c r="J326">
        <v>7</v>
      </c>
      <c r="K326">
        <v>1</v>
      </c>
      <c r="L326">
        <v>1</v>
      </c>
    </row>
    <row r="327" spans="1:12">
      <c r="A327" s="9" t="s">
        <v>336</v>
      </c>
      <c r="B327">
        <v>2</v>
      </c>
      <c r="C327">
        <v>4</v>
      </c>
      <c r="D327">
        <v>9</v>
      </c>
      <c r="E327">
        <v>6</v>
      </c>
      <c r="F327">
        <v>5</v>
      </c>
      <c r="G327">
        <v>5</v>
      </c>
      <c r="H327">
        <v>6</v>
      </c>
      <c r="I327">
        <v>7</v>
      </c>
      <c r="J327">
        <v>7</v>
      </c>
      <c r="K327">
        <v>1</v>
      </c>
      <c r="L327">
        <v>1</v>
      </c>
    </row>
    <row r="328" spans="1:12">
      <c r="A328" s="9" t="s">
        <v>337</v>
      </c>
      <c r="B328">
        <v>21</v>
      </c>
      <c r="C328">
        <v>21</v>
      </c>
      <c r="D328">
        <v>25</v>
      </c>
      <c r="E328">
        <v>24</v>
      </c>
      <c r="F328">
        <v>24</v>
      </c>
      <c r="G328">
        <v>24</v>
      </c>
      <c r="H328">
        <v>23</v>
      </c>
      <c r="I328">
        <v>26</v>
      </c>
      <c r="J328">
        <v>23</v>
      </c>
      <c r="K328">
        <v>24</v>
      </c>
      <c r="L328">
        <v>27</v>
      </c>
    </row>
    <row r="329" spans="1:12">
      <c r="A329" s="9" t="s">
        <v>338</v>
      </c>
      <c r="B329">
        <v>21</v>
      </c>
      <c r="C329">
        <v>21</v>
      </c>
      <c r="D329">
        <v>25</v>
      </c>
      <c r="E329">
        <v>24</v>
      </c>
      <c r="F329">
        <v>24</v>
      </c>
      <c r="G329">
        <v>24</v>
      </c>
      <c r="H329">
        <v>23</v>
      </c>
      <c r="I329">
        <v>26</v>
      </c>
      <c r="J329">
        <v>23</v>
      </c>
      <c r="K329">
        <v>24</v>
      </c>
      <c r="L329">
        <v>27</v>
      </c>
    </row>
    <row r="330" spans="1:12">
      <c r="A330" s="9" t="s">
        <v>339</v>
      </c>
      <c r="B330">
        <v>54</v>
      </c>
      <c r="C330">
        <v>57</v>
      </c>
      <c r="D330">
        <v>54</v>
      </c>
      <c r="E330">
        <v>55</v>
      </c>
      <c r="F330">
        <v>48</v>
      </c>
      <c r="G330">
        <v>47</v>
      </c>
      <c r="H330">
        <v>42</v>
      </c>
      <c r="I330">
        <v>46</v>
      </c>
      <c r="J330">
        <v>44</v>
      </c>
      <c r="K330">
        <v>47</v>
      </c>
      <c r="L330">
        <v>50</v>
      </c>
    </row>
    <row r="331" spans="1:12">
      <c r="A331" s="9" t="s">
        <v>340</v>
      </c>
      <c r="B331">
        <v>45</v>
      </c>
      <c r="C331">
        <v>46</v>
      </c>
      <c r="D331">
        <v>43</v>
      </c>
      <c r="E331">
        <v>42</v>
      </c>
      <c r="F331">
        <v>38</v>
      </c>
      <c r="G331">
        <v>40</v>
      </c>
      <c r="H331">
        <v>32</v>
      </c>
      <c r="I331">
        <v>34</v>
      </c>
      <c r="J331">
        <v>35</v>
      </c>
      <c r="K331">
        <v>37</v>
      </c>
      <c r="L331">
        <v>37</v>
      </c>
    </row>
    <row r="332" spans="1:12">
      <c r="A332" s="9" t="s">
        <v>341</v>
      </c>
      <c r="B332">
        <v>9</v>
      </c>
      <c r="C332">
        <v>11</v>
      </c>
      <c r="D332">
        <v>11</v>
      </c>
      <c r="E332">
        <v>13</v>
      </c>
      <c r="F332">
        <v>10</v>
      </c>
      <c r="G332">
        <v>7</v>
      </c>
      <c r="H332">
        <v>10</v>
      </c>
      <c r="I332">
        <v>12</v>
      </c>
      <c r="J332">
        <v>9</v>
      </c>
      <c r="K332">
        <v>10</v>
      </c>
      <c r="L332">
        <v>13</v>
      </c>
    </row>
    <row r="333" spans="1:12">
      <c r="A333" s="9" t="s">
        <v>342</v>
      </c>
      <c r="B333">
        <v>81</v>
      </c>
      <c r="C333">
        <v>62</v>
      </c>
      <c r="D333">
        <v>60</v>
      </c>
      <c r="E333">
        <v>56</v>
      </c>
      <c r="F333">
        <v>53</v>
      </c>
      <c r="G333">
        <v>48</v>
      </c>
      <c r="H333">
        <v>47</v>
      </c>
      <c r="I333">
        <v>48</v>
      </c>
      <c r="J333">
        <v>50</v>
      </c>
      <c r="K333">
        <v>53</v>
      </c>
      <c r="L333">
        <v>51</v>
      </c>
    </row>
    <row r="334" spans="1:12">
      <c r="A334" s="9" t="s">
        <v>343</v>
      </c>
      <c r="B334">
        <v>13</v>
      </c>
      <c r="C334">
        <v>13</v>
      </c>
      <c r="D334">
        <v>12</v>
      </c>
      <c r="E334">
        <v>11</v>
      </c>
      <c r="F334">
        <v>10</v>
      </c>
      <c r="G334">
        <v>10</v>
      </c>
      <c r="H334">
        <v>12</v>
      </c>
      <c r="I334">
        <v>14</v>
      </c>
      <c r="J334">
        <v>14</v>
      </c>
      <c r="K334">
        <v>13</v>
      </c>
      <c r="L334">
        <v>13</v>
      </c>
    </row>
    <row r="335" spans="1:12">
      <c r="A335" s="9" t="s">
        <v>344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1</v>
      </c>
    </row>
    <row r="336" spans="1:12">
      <c r="A336" s="9" t="s">
        <v>345</v>
      </c>
      <c r="B336">
        <v>66</v>
      </c>
      <c r="C336">
        <v>47</v>
      </c>
      <c r="D336">
        <v>46</v>
      </c>
      <c r="E336">
        <v>43</v>
      </c>
      <c r="F336">
        <v>41</v>
      </c>
      <c r="G336">
        <v>36</v>
      </c>
      <c r="H336">
        <v>33</v>
      </c>
      <c r="I336">
        <v>32</v>
      </c>
      <c r="J336">
        <v>34</v>
      </c>
      <c r="K336">
        <v>38</v>
      </c>
      <c r="L336">
        <v>37</v>
      </c>
    </row>
    <row r="337" spans="1:12">
      <c r="A337" s="9" t="s">
        <v>346</v>
      </c>
      <c r="B337">
        <v>33</v>
      </c>
      <c r="C337">
        <v>36</v>
      </c>
      <c r="D337">
        <v>34</v>
      </c>
      <c r="E337">
        <v>34</v>
      </c>
      <c r="F337">
        <v>27</v>
      </c>
      <c r="G337">
        <v>22</v>
      </c>
      <c r="H337">
        <v>19</v>
      </c>
      <c r="I337">
        <v>24</v>
      </c>
      <c r="J337">
        <v>19</v>
      </c>
      <c r="K337">
        <v>21</v>
      </c>
      <c r="L337">
        <v>23</v>
      </c>
    </row>
    <row r="338" spans="1:12">
      <c r="A338" s="9" t="s">
        <v>347</v>
      </c>
      <c r="B338">
        <v>8</v>
      </c>
      <c r="C338">
        <v>9</v>
      </c>
      <c r="D338">
        <v>5</v>
      </c>
      <c r="E338">
        <v>6</v>
      </c>
      <c r="F338">
        <v>6</v>
      </c>
      <c r="G338">
        <v>4</v>
      </c>
      <c r="H338">
        <v>4</v>
      </c>
      <c r="I338">
        <v>6</v>
      </c>
      <c r="J338">
        <v>2</v>
      </c>
      <c r="K338">
        <v>4</v>
      </c>
      <c r="L338">
        <v>4</v>
      </c>
    </row>
    <row r="339" spans="1:12">
      <c r="A339" s="9" t="s">
        <v>348</v>
      </c>
      <c r="B339">
        <v>25</v>
      </c>
      <c r="C339">
        <v>27</v>
      </c>
      <c r="D339">
        <v>29</v>
      </c>
      <c r="E339">
        <v>28</v>
      </c>
      <c r="F339">
        <v>21</v>
      </c>
      <c r="G339">
        <v>18</v>
      </c>
      <c r="H339">
        <v>15</v>
      </c>
      <c r="I339">
        <v>18</v>
      </c>
      <c r="J339">
        <v>17</v>
      </c>
      <c r="K339">
        <v>17</v>
      </c>
      <c r="L339">
        <v>19</v>
      </c>
    </row>
    <row r="340" spans="1:12">
      <c r="A340" s="9" t="s">
        <v>349</v>
      </c>
      <c r="B340">
        <v>166</v>
      </c>
      <c r="C340">
        <v>156</v>
      </c>
      <c r="D340">
        <v>153</v>
      </c>
      <c r="E340">
        <v>141</v>
      </c>
      <c r="F340">
        <v>123</v>
      </c>
      <c r="G340">
        <v>113</v>
      </c>
      <c r="H340">
        <v>114</v>
      </c>
      <c r="I340">
        <v>131</v>
      </c>
      <c r="J340">
        <v>133</v>
      </c>
      <c r="K340">
        <v>127</v>
      </c>
      <c r="L340">
        <v>118</v>
      </c>
    </row>
    <row r="341" spans="1:12">
      <c r="A341" s="9" t="s">
        <v>350</v>
      </c>
      <c r="B341">
        <v>166</v>
      </c>
      <c r="C341">
        <v>156</v>
      </c>
      <c r="D341">
        <v>153</v>
      </c>
      <c r="E341">
        <v>141</v>
      </c>
      <c r="F341">
        <v>123</v>
      </c>
      <c r="G341">
        <v>113</v>
      </c>
      <c r="H341">
        <v>114</v>
      </c>
      <c r="I341">
        <v>131</v>
      </c>
      <c r="J341">
        <v>133</v>
      </c>
      <c r="K341">
        <v>127</v>
      </c>
      <c r="L341">
        <v>118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0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371</v>
      </c>
    </row>
    <row r="8" spans="1:24">
      <c r="A8" t="s">
        <v>4</v>
      </c>
      <c r="B8">
        <v>356480</v>
      </c>
      <c r="C8">
        <v>350065</v>
      </c>
      <c r="D8">
        <v>344556</v>
      </c>
      <c r="E8">
        <v>339533</v>
      </c>
      <c r="F8">
        <v>330855</v>
      </c>
      <c r="G8">
        <v>337161</v>
      </c>
      <c r="H8">
        <v>342484</v>
      </c>
      <c r="I8">
        <v>348955</v>
      </c>
      <c r="J8">
        <v>352366</v>
      </c>
      <c r="K8">
        <v>362844</v>
      </c>
      <c r="L8">
        <v>376093</v>
      </c>
      <c r="N8">
        <f t="shared" ref="N8:X8" si="0">B8</f>
        <v>356480</v>
      </c>
      <c r="O8">
        <f t="shared" si="0"/>
        <v>350065</v>
      </c>
      <c r="P8">
        <f t="shared" si="0"/>
        <v>344556</v>
      </c>
      <c r="Q8">
        <f t="shared" si="0"/>
        <v>339533</v>
      </c>
      <c r="R8">
        <f t="shared" si="0"/>
        <v>330855</v>
      </c>
      <c r="S8">
        <f t="shared" si="0"/>
        <v>337161</v>
      </c>
      <c r="T8">
        <f t="shared" si="0"/>
        <v>342484</v>
      </c>
      <c r="U8">
        <f t="shared" si="0"/>
        <v>348955</v>
      </c>
      <c r="V8">
        <f t="shared" si="0"/>
        <v>352366</v>
      </c>
      <c r="W8">
        <f t="shared" si="0"/>
        <v>362844</v>
      </c>
      <c r="X8">
        <f t="shared" si="0"/>
        <v>376093</v>
      </c>
    </row>
    <row r="9" spans="1:24">
      <c r="A9" s="1" t="s">
        <v>5</v>
      </c>
      <c r="B9">
        <v>4</v>
      </c>
      <c r="C9">
        <v>4</v>
      </c>
      <c r="D9">
        <v>5</v>
      </c>
      <c r="E9">
        <v>3</v>
      </c>
      <c r="F9">
        <v>3</v>
      </c>
      <c r="G9">
        <v>3</v>
      </c>
      <c r="H9">
        <v>1</v>
      </c>
      <c r="I9">
        <v>3</v>
      </c>
      <c r="J9">
        <v>3</v>
      </c>
      <c r="K9">
        <v>2</v>
      </c>
      <c r="L9">
        <v>4</v>
      </c>
      <c r="M9" s="1" t="s">
        <v>6</v>
      </c>
      <c r="N9">
        <f t="shared" ref="N9:X9" si="1">SUM(B9:B156)</f>
        <v>51020</v>
      </c>
      <c r="O9">
        <f t="shared" si="1"/>
        <v>48742</v>
      </c>
      <c r="P9">
        <f t="shared" si="1"/>
        <v>47820</v>
      </c>
      <c r="Q9">
        <f t="shared" si="1"/>
        <v>48486</v>
      </c>
      <c r="R9">
        <f t="shared" si="1"/>
        <v>49090</v>
      </c>
      <c r="S9">
        <f t="shared" si="1"/>
        <v>49844</v>
      </c>
      <c r="T9">
        <f t="shared" si="1"/>
        <v>51684</v>
      </c>
      <c r="U9">
        <f t="shared" si="1"/>
        <v>53238</v>
      </c>
      <c r="V9">
        <f t="shared" si="1"/>
        <v>55528</v>
      </c>
      <c r="W9">
        <f t="shared" si="1"/>
        <v>59206</v>
      </c>
      <c r="X9">
        <f t="shared" si="1"/>
        <v>60878</v>
      </c>
    </row>
    <row r="10" spans="1:24">
      <c r="A10" s="1" t="s">
        <v>7</v>
      </c>
      <c r="B10">
        <v>4</v>
      </c>
      <c r="C10">
        <v>4</v>
      </c>
      <c r="D10">
        <v>5</v>
      </c>
      <c r="E10">
        <v>3</v>
      </c>
      <c r="F10">
        <v>3</v>
      </c>
      <c r="G10">
        <v>3</v>
      </c>
      <c r="H10">
        <v>1</v>
      </c>
      <c r="I10">
        <v>3</v>
      </c>
      <c r="J10">
        <v>3</v>
      </c>
      <c r="K10">
        <v>2</v>
      </c>
      <c r="L10">
        <v>4</v>
      </c>
      <c r="M10" s="2" t="s">
        <v>8</v>
      </c>
      <c r="N10">
        <f t="shared" ref="N10:X10" si="2">SUM(B157:B168)</f>
        <v>86854</v>
      </c>
      <c r="O10">
        <f t="shared" si="2"/>
        <v>82980</v>
      </c>
      <c r="P10">
        <f t="shared" si="2"/>
        <v>83344</v>
      </c>
      <c r="Q10">
        <f t="shared" si="2"/>
        <v>82814</v>
      </c>
      <c r="R10">
        <f t="shared" si="2"/>
        <v>83360</v>
      </c>
      <c r="S10">
        <f t="shared" si="2"/>
        <v>87744</v>
      </c>
      <c r="T10">
        <f t="shared" si="2"/>
        <v>95394</v>
      </c>
      <c r="U10">
        <f t="shared" si="2"/>
        <v>102226</v>
      </c>
      <c r="V10">
        <f t="shared" si="2"/>
        <v>107088</v>
      </c>
      <c r="W10">
        <f t="shared" si="2"/>
        <v>120352</v>
      </c>
      <c r="X10">
        <f t="shared" si="2"/>
        <v>140512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267260</v>
      </c>
      <c r="O11">
        <f t="shared" si="3"/>
        <v>267226</v>
      </c>
      <c r="P11">
        <f t="shared" si="3"/>
        <v>266208</v>
      </c>
      <c r="Q11">
        <f t="shared" si="3"/>
        <v>268934</v>
      </c>
      <c r="R11">
        <f t="shared" si="3"/>
        <v>266880</v>
      </c>
      <c r="S11">
        <f t="shared" si="3"/>
        <v>277748</v>
      </c>
      <c r="T11">
        <f t="shared" si="3"/>
        <v>282054</v>
      </c>
      <c r="U11">
        <f t="shared" si="3"/>
        <v>285198</v>
      </c>
      <c r="V11">
        <f t="shared" si="3"/>
        <v>288130</v>
      </c>
      <c r="W11">
        <f t="shared" si="3"/>
        <v>295190</v>
      </c>
      <c r="X11">
        <f t="shared" si="3"/>
        <v>299434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12184</v>
      </c>
      <c r="O12">
        <f t="shared" si="4"/>
        <v>11222</v>
      </c>
      <c r="P12">
        <f t="shared" si="4"/>
        <v>10758</v>
      </c>
      <c r="Q12">
        <f t="shared" si="4"/>
        <v>10204</v>
      </c>
      <c r="R12">
        <f t="shared" si="4"/>
        <v>9482</v>
      </c>
      <c r="S12">
        <f t="shared" si="4"/>
        <v>9304</v>
      </c>
      <c r="T12">
        <f t="shared" si="4"/>
        <v>8858</v>
      </c>
      <c r="U12">
        <f t="shared" si="4"/>
        <v>8618</v>
      </c>
      <c r="V12">
        <f t="shared" si="4"/>
        <v>8496</v>
      </c>
      <c r="W12">
        <f t="shared" si="4"/>
        <v>8276</v>
      </c>
      <c r="X12">
        <f t="shared" si="4"/>
        <v>7984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17388</v>
      </c>
      <c r="O13">
        <f t="shared" si="5"/>
        <v>17286</v>
      </c>
      <c r="P13">
        <f t="shared" si="5"/>
        <v>16888</v>
      </c>
      <c r="Q13">
        <f t="shared" si="5"/>
        <v>16070</v>
      </c>
      <c r="R13">
        <f t="shared" si="5"/>
        <v>15698</v>
      </c>
      <c r="S13">
        <f t="shared" si="5"/>
        <v>16258</v>
      </c>
      <c r="T13">
        <f t="shared" si="5"/>
        <v>16042</v>
      </c>
      <c r="U13">
        <f t="shared" si="5"/>
        <v>16020</v>
      </c>
      <c r="V13">
        <f t="shared" si="5"/>
        <v>15660</v>
      </c>
      <c r="W13">
        <f t="shared" si="5"/>
        <v>15382</v>
      </c>
      <c r="X13">
        <f t="shared" si="5"/>
        <v>15074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41448</v>
      </c>
      <c r="O14">
        <f t="shared" si="6"/>
        <v>39314</v>
      </c>
      <c r="P14">
        <f t="shared" si="6"/>
        <v>37642</v>
      </c>
      <c r="Q14">
        <f t="shared" si="6"/>
        <v>35106</v>
      </c>
      <c r="R14">
        <f t="shared" si="6"/>
        <v>32058</v>
      </c>
      <c r="S14">
        <f t="shared" si="6"/>
        <v>30058</v>
      </c>
      <c r="T14">
        <f t="shared" si="6"/>
        <v>30102</v>
      </c>
      <c r="U14">
        <f t="shared" si="6"/>
        <v>29204</v>
      </c>
      <c r="V14">
        <f t="shared" si="6"/>
        <v>28812</v>
      </c>
      <c r="W14">
        <f t="shared" si="6"/>
        <v>29384</v>
      </c>
      <c r="X14">
        <f t="shared" si="6"/>
        <v>30368</v>
      </c>
    </row>
    <row r="15" spans="1:24">
      <c r="A15" s="1" t="s">
        <v>17</v>
      </c>
      <c r="B15">
        <v>0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 s="7" t="s">
        <v>18</v>
      </c>
      <c r="N15">
        <f t="shared" ref="N15:X15" si="7">SUM(B258:B304)</f>
        <v>120604</v>
      </c>
      <c r="O15">
        <f t="shared" si="7"/>
        <v>119576</v>
      </c>
      <c r="P15">
        <f t="shared" si="7"/>
        <v>117266</v>
      </c>
      <c r="Q15">
        <f t="shared" si="7"/>
        <v>113516</v>
      </c>
      <c r="R15">
        <f t="shared" si="7"/>
        <v>106992</v>
      </c>
      <c r="S15">
        <f t="shared" si="7"/>
        <v>108286</v>
      </c>
      <c r="T15">
        <f t="shared" si="7"/>
        <v>106188</v>
      </c>
      <c r="U15">
        <f t="shared" si="7"/>
        <v>108928</v>
      </c>
      <c r="V15">
        <f t="shared" si="7"/>
        <v>110372</v>
      </c>
      <c r="W15">
        <f t="shared" si="7"/>
        <v>107454</v>
      </c>
      <c r="X15">
        <f t="shared" si="7"/>
        <v>109210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54246</v>
      </c>
      <c r="O16">
        <f t="shared" si="8"/>
        <v>52722</v>
      </c>
      <c r="P16">
        <f t="shared" si="8"/>
        <v>50546</v>
      </c>
      <c r="Q16">
        <f t="shared" si="8"/>
        <v>48064</v>
      </c>
      <c r="R16">
        <f t="shared" si="8"/>
        <v>45660</v>
      </c>
      <c r="S16">
        <f t="shared" si="8"/>
        <v>45340</v>
      </c>
      <c r="T16">
        <f t="shared" si="8"/>
        <v>44634</v>
      </c>
      <c r="U16">
        <f t="shared" si="8"/>
        <v>44096</v>
      </c>
      <c r="V16">
        <f t="shared" si="8"/>
        <v>40886</v>
      </c>
      <c r="W16">
        <f t="shared" si="8"/>
        <v>40260</v>
      </c>
      <c r="X16">
        <f t="shared" si="8"/>
        <v>39182</v>
      </c>
    </row>
    <row r="17" spans="1:24">
      <c r="A17" s="1" t="s">
        <v>21</v>
      </c>
      <c r="B17">
        <v>0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 s="9" t="s">
        <v>22</v>
      </c>
      <c r="N17">
        <f t="shared" ref="N17:X17" si="9">SUM(B324:B341)</f>
        <v>61956</v>
      </c>
      <c r="O17">
        <f t="shared" si="9"/>
        <v>61062</v>
      </c>
      <c r="P17">
        <f t="shared" si="9"/>
        <v>58640</v>
      </c>
      <c r="Q17">
        <f t="shared" si="9"/>
        <v>55872</v>
      </c>
      <c r="R17">
        <f t="shared" si="9"/>
        <v>52490</v>
      </c>
      <c r="S17">
        <f t="shared" si="9"/>
        <v>49740</v>
      </c>
      <c r="T17">
        <f t="shared" si="9"/>
        <v>50012</v>
      </c>
      <c r="U17">
        <f t="shared" si="9"/>
        <v>50382</v>
      </c>
      <c r="V17">
        <f t="shared" si="9"/>
        <v>49760</v>
      </c>
      <c r="W17">
        <f t="shared" si="9"/>
        <v>50184</v>
      </c>
      <c r="X17">
        <f t="shared" si="9"/>
        <v>49544</v>
      </c>
    </row>
    <row r="18" spans="1:24">
      <c r="A18" s="1" t="s">
        <v>23</v>
      </c>
      <c r="B18">
        <v>215</v>
      </c>
      <c r="C18">
        <v>211</v>
      </c>
      <c r="D18">
        <v>208</v>
      </c>
      <c r="E18">
        <v>212</v>
      </c>
      <c r="F18">
        <v>219</v>
      </c>
      <c r="G18">
        <v>214</v>
      </c>
      <c r="H18">
        <v>231</v>
      </c>
      <c r="I18">
        <v>240</v>
      </c>
      <c r="J18">
        <v>248</v>
      </c>
      <c r="K18">
        <v>251</v>
      </c>
      <c r="L18">
        <v>258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206</v>
      </c>
      <c r="C19">
        <v>205</v>
      </c>
      <c r="D19">
        <v>201</v>
      </c>
      <c r="E19">
        <v>205</v>
      </c>
      <c r="F19">
        <v>211</v>
      </c>
      <c r="G19">
        <v>205</v>
      </c>
      <c r="H19">
        <v>222</v>
      </c>
      <c r="I19">
        <v>235</v>
      </c>
      <c r="J19">
        <v>243</v>
      </c>
      <c r="K19">
        <v>247</v>
      </c>
      <c r="L19">
        <v>253</v>
      </c>
      <c r="M19" s="1" t="s">
        <v>6</v>
      </c>
      <c r="N19">
        <f t="shared" ref="N19:N27" si="10">X9</f>
        <v>60878</v>
      </c>
      <c r="O19">
        <f t="shared" ref="O19:O27" si="11">W9</f>
        <v>59206</v>
      </c>
      <c r="P19">
        <f t="shared" ref="P19:P27" si="12">V9</f>
        <v>55528</v>
      </c>
      <c r="Q19">
        <f t="shared" ref="Q19:Q27" si="13">U9</f>
        <v>53238</v>
      </c>
      <c r="R19">
        <f t="shared" ref="R19:R27" si="14">T9</f>
        <v>51684</v>
      </c>
      <c r="S19">
        <f t="shared" ref="S19:S27" si="15">S9</f>
        <v>49844</v>
      </c>
      <c r="T19">
        <f t="shared" ref="T19:T27" si="16">R9</f>
        <v>49090</v>
      </c>
      <c r="U19">
        <f t="shared" ref="U19:U27" si="17">Q9</f>
        <v>48486</v>
      </c>
      <c r="V19">
        <f t="shared" ref="V19:V27" si="18">P9</f>
        <v>47820</v>
      </c>
      <c r="W19">
        <f t="shared" ref="W19:W27" si="19">O9</f>
        <v>48742</v>
      </c>
    </row>
    <row r="20" spans="1:24">
      <c r="A20" s="1" t="s">
        <v>25</v>
      </c>
      <c r="B20">
        <v>9</v>
      </c>
      <c r="C20">
        <v>6</v>
      </c>
      <c r="D20">
        <v>7</v>
      </c>
      <c r="E20">
        <v>7</v>
      </c>
      <c r="F20">
        <v>8</v>
      </c>
      <c r="G20">
        <v>9</v>
      </c>
      <c r="H20">
        <v>9</v>
      </c>
      <c r="I20">
        <v>5</v>
      </c>
      <c r="J20">
        <v>5</v>
      </c>
      <c r="K20">
        <v>4</v>
      </c>
      <c r="L20">
        <v>5</v>
      </c>
      <c r="M20" s="2" t="s">
        <v>8</v>
      </c>
      <c r="N20">
        <f t="shared" si="10"/>
        <v>140512</v>
      </c>
      <c r="O20">
        <f t="shared" si="11"/>
        <v>120352</v>
      </c>
      <c r="P20">
        <f t="shared" si="12"/>
        <v>107088</v>
      </c>
      <c r="Q20">
        <f t="shared" si="13"/>
        <v>102226</v>
      </c>
      <c r="R20">
        <f t="shared" si="14"/>
        <v>95394</v>
      </c>
      <c r="S20">
        <f t="shared" si="15"/>
        <v>87744</v>
      </c>
      <c r="T20">
        <f t="shared" si="16"/>
        <v>83360</v>
      </c>
      <c r="U20">
        <f t="shared" si="17"/>
        <v>82814</v>
      </c>
      <c r="V20">
        <f t="shared" si="18"/>
        <v>83344</v>
      </c>
      <c r="W20">
        <f t="shared" si="19"/>
        <v>82980</v>
      </c>
    </row>
    <row r="21" spans="1:24">
      <c r="A21" s="1" t="s">
        <v>26</v>
      </c>
      <c r="B21">
        <v>2</v>
      </c>
      <c r="C21">
        <v>0</v>
      </c>
      <c r="D21">
        <v>2</v>
      </c>
      <c r="E21">
        <v>2</v>
      </c>
      <c r="F21">
        <v>2</v>
      </c>
      <c r="G21">
        <v>2</v>
      </c>
      <c r="H21">
        <v>2</v>
      </c>
      <c r="I21">
        <v>4</v>
      </c>
      <c r="J21">
        <v>6</v>
      </c>
      <c r="K21">
        <v>3</v>
      </c>
      <c r="L21">
        <v>4</v>
      </c>
      <c r="M21" s="3" t="s">
        <v>10</v>
      </c>
      <c r="N21">
        <f t="shared" si="10"/>
        <v>299434</v>
      </c>
      <c r="O21">
        <f t="shared" si="11"/>
        <v>295190</v>
      </c>
      <c r="P21">
        <f t="shared" si="12"/>
        <v>288130</v>
      </c>
      <c r="Q21">
        <f t="shared" si="13"/>
        <v>285198</v>
      </c>
      <c r="R21">
        <f t="shared" si="14"/>
        <v>282054</v>
      </c>
      <c r="S21">
        <f t="shared" si="15"/>
        <v>277748</v>
      </c>
      <c r="T21">
        <f t="shared" si="16"/>
        <v>266880</v>
      </c>
      <c r="U21">
        <f t="shared" si="17"/>
        <v>268934</v>
      </c>
      <c r="V21">
        <f t="shared" si="18"/>
        <v>266208</v>
      </c>
      <c r="W21">
        <f t="shared" si="19"/>
        <v>267226</v>
      </c>
    </row>
    <row r="22" spans="1:24">
      <c r="A22" s="1" t="s">
        <v>27</v>
      </c>
      <c r="B22">
        <v>1</v>
      </c>
      <c r="C22">
        <v>0</v>
      </c>
      <c r="D22">
        <v>2</v>
      </c>
      <c r="E22">
        <v>2</v>
      </c>
      <c r="F22">
        <v>2</v>
      </c>
      <c r="G22">
        <v>2</v>
      </c>
      <c r="H22">
        <v>1</v>
      </c>
      <c r="I22">
        <v>3</v>
      </c>
      <c r="J22">
        <v>6</v>
      </c>
      <c r="K22">
        <v>3</v>
      </c>
      <c r="L22">
        <v>4</v>
      </c>
      <c r="M22" s="4" t="s">
        <v>12</v>
      </c>
      <c r="N22">
        <f t="shared" si="10"/>
        <v>7984</v>
      </c>
      <c r="O22">
        <f t="shared" si="11"/>
        <v>8276</v>
      </c>
      <c r="P22">
        <f t="shared" si="12"/>
        <v>8496</v>
      </c>
      <c r="Q22">
        <f t="shared" si="13"/>
        <v>8618</v>
      </c>
      <c r="R22">
        <f t="shared" si="14"/>
        <v>8858</v>
      </c>
      <c r="S22">
        <f t="shared" si="15"/>
        <v>9304</v>
      </c>
      <c r="T22">
        <f t="shared" si="16"/>
        <v>9482</v>
      </c>
      <c r="U22">
        <f t="shared" si="17"/>
        <v>10204</v>
      </c>
      <c r="V22">
        <f t="shared" si="18"/>
        <v>10758</v>
      </c>
      <c r="W22">
        <f t="shared" si="19"/>
        <v>11222</v>
      </c>
    </row>
    <row r="23" spans="1:24">
      <c r="A23" s="1" t="s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 s="5" t="s">
        <v>14</v>
      </c>
      <c r="N23">
        <f t="shared" si="10"/>
        <v>15074</v>
      </c>
      <c r="O23">
        <f t="shared" si="11"/>
        <v>15382</v>
      </c>
      <c r="P23">
        <f t="shared" si="12"/>
        <v>15660</v>
      </c>
      <c r="Q23">
        <f t="shared" si="13"/>
        <v>16020</v>
      </c>
      <c r="R23">
        <f t="shared" si="14"/>
        <v>16042</v>
      </c>
      <c r="S23">
        <f t="shared" si="15"/>
        <v>16258</v>
      </c>
      <c r="T23">
        <f t="shared" si="16"/>
        <v>15698</v>
      </c>
      <c r="U23">
        <f t="shared" si="17"/>
        <v>16070</v>
      </c>
      <c r="V23">
        <f t="shared" si="18"/>
        <v>16888</v>
      </c>
      <c r="W23">
        <f t="shared" si="19"/>
        <v>17286</v>
      </c>
    </row>
    <row r="24" spans="1:24">
      <c r="A24" s="1" t="s">
        <v>29</v>
      </c>
      <c r="B24">
        <v>2213</v>
      </c>
      <c r="C24">
        <v>1881</v>
      </c>
      <c r="D24">
        <v>1711</v>
      </c>
      <c r="E24">
        <v>1675</v>
      </c>
      <c r="F24">
        <v>1715</v>
      </c>
      <c r="G24">
        <v>1725</v>
      </c>
      <c r="H24">
        <v>1756</v>
      </c>
      <c r="I24">
        <v>1800</v>
      </c>
      <c r="J24">
        <v>1872</v>
      </c>
      <c r="K24">
        <v>1917</v>
      </c>
      <c r="L24">
        <v>1936</v>
      </c>
      <c r="M24" s="6" t="s">
        <v>16</v>
      </c>
      <c r="N24">
        <f t="shared" si="10"/>
        <v>30368</v>
      </c>
      <c r="O24">
        <f t="shared" si="11"/>
        <v>29384</v>
      </c>
      <c r="P24">
        <f t="shared" si="12"/>
        <v>28812</v>
      </c>
      <c r="Q24">
        <f t="shared" si="13"/>
        <v>29204</v>
      </c>
      <c r="R24">
        <f t="shared" si="14"/>
        <v>30102</v>
      </c>
      <c r="S24">
        <f t="shared" si="15"/>
        <v>30058</v>
      </c>
      <c r="T24">
        <f t="shared" si="16"/>
        <v>32058</v>
      </c>
      <c r="U24">
        <f t="shared" si="17"/>
        <v>35106</v>
      </c>
      <c r="V24">
        <f t="shared" si="18"/>
        <v>37642</v>
      </c>
      <c r="W24">
        <f t="shared" si="19"/>
        <v>39314</v>
      </c>
    </row>
    <row r="25" spans="1:24">
      <c r="A25" s="1" t="s">
        <v>30</v>
      </c>
      <c r="B25">
        <v>220</v>
      </c>
      <c r="C25">
        <v>226</v>
      </c>
      <c r="D25">
        <v>232</v>
      </c>
      <c r="E25">
        <v>235</v>
      </c>
      <c r="F25">
        <v>245</v>
      </c>
      <c r="G25">
        <v>245</v>
      </c>
      <c r="H25">
        <v>247</v>
      </c>
      <c r="I25">
        <v>257</v>
      </c>
      <c r="J25">
        <v>257</v>
      </c>
      <c r="K25">
        <v>279</v>
      </c>
      <c r="L25">
        <v>269</v>
      </c>
      <c r="M25" s="7" t="s">
        <v>18</v>
      </c>
      <c r="N25">
        <f t="shared" si="10"/>
        <v>109210</v>
      </c>
      <c r="O25">
        <f t="shared" si="11"/>
        <v>107454</v>
      </c>
      <c r="P25">
        <f t="shared" si="12"/>
        <v>110372</v>
      </c>
      <c r="Q25">
        <f t="shared" si="13"/>
        <v>108928</v>
      </c>
      <c r="R25">
        <f t="shared" si="14"/>
        <v>106188</v>
      </c>
      <c r="S25">
        <f t="shared" si="15"/>
        <v>108286</v>
      </c>
      <c r="T25">
        <f t="shared" si="16"/>
        <v>106992</v>
      </c>
      <c r="U25">
        <f t="shared" si="17"/>
        <v>113516</v>
      </c>
      <c r="V25">
        <f t="shared" si="18"/>
        <v>117266</v>
      </c>
      <c r="W25">
        <f t="shared" si="19"/>
        <v>119576</v>
      </c>
    </row>
    <row r="26" spans="1:24">
      <c r="A26" s="1" t="s">
        <v>32</v>
      </c>
      <c r="B26">
        <v>72</v>
      </c>
      <c r="C26">
        <v>63</v>
      </c>
      <c r="D26">
        <v>62</v>
      </c>
      <c r="E26">
        <v>59</v>
      </c>
      <c r="F26">
        <v>68</v>
      </c>
      <c r="G26">
        <v>67</v>
      </c>
      <c r="H26">
        <v>65</v>
      </c>
      <c r="I26">
        <v>69</v>
      </c>
      <c r="J26">
        <v>73</v>
      </c>
      <c r="K26">
        <v>73</v>
      </c>
      <c r="L26">
        <v>74</v>
      </c>
      <c r="M26" s="8" t="s">
        <v>20</v>
      </c>
      <c r="N26">
        <f t="shared" si="10"/>
        <v>39182</v>
      </c>
      <c r="O26">
        <f t="shared" si="11"/>
        <v>40260</v>
      </c>
      <c r="P26">
        <f t="shared" si="12"/>
        <v>40886</v>
      </c>
      <c r="Q26">
        <f t="shared" si="13"/>
        <v>44096</v>
      </c>
      <c r="R26">
        <f t="shared" si="14"/>
        <v>44634</v>
      </c>
      <c r="S26">
        <f t="shared" si="15"/>
        <v>45340</v>
      </c>
      <c r="T26">
        <f t="shared" si="16"/>
        <v>45660</v>
      </c>
      <c r="U26">
        <f t="shared" si="17"/>
        <v>48064</v>
      </c>
      <c r="V26">
        <f t="shared" si="18"/>
        <v>50546</v>
      </c>
      <c r="W26">
        <f t="shared" si="19"/>
        <v>52722</v>
      </c>
    </row>
    <row r="27" spans="1:24">
      <c r="A27" s="1" t="s">
        <v>34</v>
      </c>
      <c r="B27">
        <v>152</v>
      </c>
      <c r="C27">
        <v>147</v>
      </c>
      <c r="D27">
        <v>151</v>
      </c>
      <c r="E27">
        <v>148</v>
      </c>
      <c r="F27">
        <v>141</v>
      </c>
      <c r="G27">
        <v>143</v>
      </c>
      <c r="H27">
        <v>143</v>
      </c>
      <c r="I27">
        <v>133</v>
      </c>
      <c r="J27">
        <v>152</v>
      </c>
      <c r="K27">
        <v>135</v>
      </c>
      <c r="L27">
        <v>133</v>
      </c>
      <c r="M27" s="9" t="s">
        <v>22</v>
      </c>
      <c r="N27">
        <f t="shared" si="10"/>
        <v>49544</v>
      </c>
      <c r="O27">
        <f t="shared" si="11"/>
        <v>50184</v>
      </c>
      <c r="P27">
        <f t="shared" si="12"/>
        <v>49760</v>
      </c>
      <c r="Q27">
        <f t="shared" si="13"/>
        <v>50382</v>
      </c>
      <c r="R27">
        <f t="shared" si="14"/>
        <v>50012</v>
      </c>
      <c r="S27">
        <f t="shared" si="15"/>
        <v>49740</v>
      </c>
      <c r="T27">
        <f t="shared" si="16"/>
        <v>52490</v>
      </c>
      <c r="U27">
        <f t="shared" si="17"/>
        <v>55872</v>
      </c>
      <c r="V27">
        <f t="shared" si="18"/>
        <v>58640</v>
      </c>
      <c r="W27">
        <f t="shared" si="19"/>
        <v>61062</v>
      </c>
    </row>
    <row r="28" spans="1:24">
      <c r="A28" s="1" t="s">
        <v>35</v>
      </c>
      <c r="B28">
        <v>130</v>
      </c>
      <c r="C28">
        <v>129</v>
      </c>
      <c r="D28">
        <v>120</v>
      </c>
      <c r="E28">
        <v>120</v>
      </c>
      <c r="F28">
        <v>124</v>
      </c>
      <c r="G28">
        <v>119</v>
      </c>
      <c r="H28">
        <v>118</v>
      </c>
      <c r="I28">
        <v>113</v>
      </c>
      <c r="J28">
        <v>107</v>
      </c>
      <c r="K28">
        <v>112</v>
      </c>
      <c r="L28">
        <v>113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93</v>
      </c>
      <c r="C29">
        <v>89</v>
      </c>
      <c r="D29">
        <v>86</v>
      </c>
      <c r="E29">
        <v>82</v>
      </c>
      <c r="F29">
        <v>80</v>
      </c>
      <c r="G29">
        <v>76</v>
      </c>
      <c r="H29">
        <v>80</v>
      </c>
      <c r="I29">
        <v>83</v>
      </c>
      <c r="J29">
        <v>83</v>
      </c>
      <c r="K29">
        <v>90</v>
      </c>
      <c r="L29">
        <v>98</v>
      </c>
      <c r="M29" s="1" t="s">
        <v>6</v>
      </c>
      <c r="N29">
        <f t="shared" ref="N29:N37" si="20">(N19-AVERAGE($N19:$W19))/STDEV($N19:$W19)</f>
        <v>1.8041078658734238</v>
      </c>
      <c r="O29">
        <f t="shared" ref="O29:O37" si="21">(O19-AVERAGE($N19:$W19))/STDEV($N19:$W19)</f>
        <v>1.4461295653251036</v>
      </c>
      <c r="P29">
        <f t="shared" ref="P29:P37" si="22">(P19-AVERAGE($N19:$W19))/STDEV($N19:$W19)</f>
        <v>0.65866294486055754</v>
      </c>
      <c r="Q29">
        <f t="shared" ref="Q29:Q37" si="23">(Q19-AVERAGE($N19:$W19))/STDEV($N19:$W19)</f>
        <v>0.16836969829617188</v>
      </c>
      <c r="R29">
        <f t="shared" ref="R29:R37" si="24">(R19-AVERAGE($N19:$W19))/STDEV($N19:$W19)</f>
        <v>-0.1643445834335466</v>
      </c>
      <c r="S29">
        <f t="shared" ref="S29:S37" si="25">(S19-AVERAGE($N19:$W19))/STDEV($N19:$W19)</f>
        <v>-0.55829199552021458</v>
      </c>
      <c r="T29">
        <f t="shared" ref="T29:T37" si="26">(T19-AVERAGE($N19:$W19))/STDEV($N19:$W19)</f>
        <v>-0.71972479373399045</v>
      </c>
      <c r="U29">
        <f t="shared" ref="U29:U37" si="27">(U19-AVERAGE($N19:$W19))/STDEV($N19:$W19)</f>
        <v>-0.84904231378852713</v>
      </c>
      <c r="V29">
        <f t="shared" ref="V29:V37" si="28">(V19-AVERAGE($N19:$W19))/STDEV($N19:$W19)</f>
        <v>-0.99163414881554934</v>
      </c>
      <c r="W29">
        <f t="shared" ref="W29:W37" si="29">(W19-AVERAGE($N19:$W19))/STDEV($N19:$W19)</f>
        <v>-0.79423223906342555</v>
      </c>
    </row>
    <row r="30" spans="1:24">
      <c r="A30" s="1" t="s">
        <v>38</v>
      </c>
      <c r="B30">
        <v>49</v>
      </c>
      <c r="C30">
        <v>47</v>
      </c>
      <c r="D30">
        <v>50</v>
      </c>
      <c r="E30">
        <v>51</v>
      </c>
      <c r="F30">
        <v>58</v>
      </c>
      <c r="G30">
        <v>55</v>
      </c>
      <c r="H30">
        <v>56</v>
      </c>
      <c r="I30">
        <v>58</v>
      </c>
      <c r="J30">
        <v>63</v>
      </c>
      <c r="K30">
        <v>69</v>
      </c>
      <c r="L30">
        <v>68</v>
      </c>
      <c r="M30" s="2" t="s">
        <v>8</v>
      </c>
      <c r="N30">
        <f t="shared" si="20"/>
        <v>2.1569080422288773</v>
      </c>
      <c r="O30">
        <f t="shared" si="21"/>
        <v>1.1198786142852237</v>
      </c>
      <c r="P30">
        <f t="shared" si="22"/>
        <v>0.43757909383658183</v>
      </c>
      <c r="Q30">
        <f t="shared" si="23"/>
        <v>0.18747804826802808</v>
      </c>
      <c r="R30">
        <f t="shared" si="24"/>
        <v>-0.16395970231287676</v>
      </c>
      <c r="S30">
        <f t="shared" si="25"/>
        <v>-0.55747533345220956</v>
      </c>
      <c r="T30">
        <f t="shared" si="26"/>
        <v>-0.78298808206852788</v>
      </c>
      <c r="U30">
        <f t="shared" si="27"/>
        <v>-0.81107429574200185</v>
      </c>
      <c r="V30">
        <f t="shared" si="28"/>
        <v>-0.78381112129705466</v>
      </c>
      <c r="W30">
        <f t="shared" si="29"/>
        <v>-0.80253526374603723</v>
      </c>
    </row>
    <row r="31" spans="1:24">
      <c r="A31" s="1" t="s">
        <v>39</v>
      </c>
      <c r="B31">
        <v>1129</v>
      </c>
      <c r="C31">
        <v>860</v>
      </c>
      <c r="D31">
        <v>705</v>
      </c>
      <c r="E31">
        <v>661</v>
      </c>
      <c r="F31">
        <v>695</v>
      </c>
      <c r="G31">
        <v>699</v>
      </c>
      <c r="H31">
        <v>711</v>
      </c>
      <c r="I31">
        <v>747</v>
      </c>
      <c r="J31">
        <v>788</v>
      </c>
      <c r="K31">
        <v>804</v>
      </c>
      <c r="L31">
        <v>812</v>
      </c>
      <c r="M31" s="3" t="s">
        <v>10</v>
      </c>
      <c r="N31">
        <f t="shared" si="20"/>
        <v>1.6065587048696301</v>
      </c>
      <c r="O31">
        <f t="shared" si="21"/>
        <v>1.2610482029152821</v>
      </c>
      <c r="P31">
        <f t="shared" si="22"/>
        <v>0.68628285329282745</v>
      </c>
      <c r="Q31">
        <f t="shared" si="23"/>
        <v>0.44758426900202897</v>
      </c>
      <c r="R31">
        <f t="shared" si="24"/>
        <v>0.19162644191803499</v>
      </c>
      <c r="S31">
        <f t="shared" si="25"/>
        <v>-0.15893157443809669</v>
      </c>
      <c r="T31">
        <f t="shared" si="26"/>
        <v>-1.0437120021571955</v>
      </c>
      <c r="U31">
        <f t="shared" si="27"/>
        <v>-0.87649273471746147</v>
      </c>
      <c r="V31">
        <f t="shared" si="28"/>
        <v>-1.0984205453507208</v>
      </c>
      <c r="W31">
        <f t="shared" si="29"/>
        <v>-1.0155436153343387</v>
      </c>
    </row>
    <row r="32" spans="1:24">
      <c r="A32" s="1" t="s">
        <v>40</v>
      </c>
      <c r="B32">
        <v>346</v>
      </c>
      <c r="C32">
        <v>297</v>
      </c>
      <c r="D32">
        <v>280</v>
      </c>
      <c r="E32">
        <v>289</v>
      </c>
      <c r="F32">
        <v>273</v>
      </c>
      <c r="G32">
        <v>288</v>
      </c>
      <c r="H32">
        <v>301</v>
      </c>
      <c r="I32">
        <v>300</v>
      </c>
      <c r="J32">
        <v>308</v>
      </c>
      <c r="K32">
        <v>319</v>
      </c>
      <c r="L32">
        <v>332</v>
      </c>
      <c r="M32" s="4" t="s">
        <v>12</v>
      </c>
      <c r="N32">
        <f t="shared" si="20"/>
        <v>-1.2224148531297365</v>
      </c>
      <c r="O32">
        <f t="shared" si="21"/>
        <v>-0.95528033949863134</v>
      </c>
      <c r="P32">
        <f t="shared" si="22"/>
        <v>-0.75401461005053827</v>
      </c>
      <c r="Q32">
        <f t="shared" si="23"/>
        <v>-0.64240361462932305</v>
      </c>
      <c r="R32">
        <f t="shared" si="24"/>
        <v>-0.42284100068594882</v>
      </c>
      <c r="S32">
        <f t="shared" si="25"/>
        <v>-1.4820476441178424E-2</v>
      </c>
      <c r="T32">
        <f t="shared" si="26"/>
        <v>0.14802179556682413</v>
      </c>
      <c r="U32">
        <f t="shared" si="27"/>
        <v>0.80853932584647492</v>
      </c>
      <c r="V32">
        <f t="shared" si="28"/>
        <v>1.3153630263657636</v>
      </c>
      <c r="W32">
        <f t="shared" si="29"/>
        <v>1.7398507466562871</v>
      </c>
    </row>
    <row r="33" spans="1:23">
      <c r="A33" s="1" t="s">
        <v>41</v>
      </c>
      <c r="B33">
        <v>22</v>
      </c>
      <c r="C33">
        <v>23</v>
      </c>
      <c r="D33">
        <v>25</v>
      </c>
      <c r="E33">
        <v>30</v>
      </c>
      <c r="F33">
        <v>31</v>
      </c>
      <c r="G33">
        <v>33</v>
      </c>
      <c r="H33">
        <v>35</v>
      </c>
      <c r="I33">
        <v>40</v>
      </c>
      <c r="J33">
        <v>41</v>
      </c>
      <c r="K33">
        <v>36</v>
      </c>
      <c r="L33">
        <v>37</v>
      </c>
      <c r="M33" s="5" t="s">
        <v>14</v>
      </c>
      <c r="N33">
        <f t="shared" si="20"/>
        <v>-1.4552111275836408</v>
      </c>
      <c r="O33">
        <f t="shared" si="21"/>
        <v>-0.99017167199559175</v>
      </c>
      <c r="P33">
        <f t="shared" si="22"/>
        <v>-0.57042826727650853</v>
      </c>
      <c r="Q33">
        <f t="shared" si="23"/>
        <v>-2.6875656848918621E-2</v>
      </c>
      <c r="R33">
        <f t="shared" si="24"/>
        <v>6.3414471216563136E-3</v>
      </c>
      <c r="S33">
        <f t="shared" si="25"/>
        <v>0.33247301337821022</v>
      </c>
      <c r="T33">
        <f t="shared" si="26"/>
        <v>-0.51305326950915175</v>
      </c>
      <c r="U33">
        <f t="shared" si="27"/>
        <v>4.8617761266024413E-2</v>
      </c>
      <c r="V33">
        <f t="shared" si="28"/>
        <v>1.2836900816264925</v>
      </c>
      <c r="W33">
        <f t="shared" si="29"/>
        <v>1.8846176898214391</v>
      </c>
    </row>
    <row r="34" spans="1:23">
      <c r="A34" s="1" t="s">
        <v>42</v>
      </c>
      <c r="B34">
        <v>329</v>
      </c>
      <c r="C34">
        <v>288</v>
      </c>
      <c r="D34">
        <v>286</v>
      </c>
      <c r="E34">
        <v>285</v>
      </c>
      <c r="F34">
        <v>273</v>
      </c>
      <c r="G34">
        <v>265</v>
      </c>
      <c r="H34">
        <v>260</v>
      </c>
      <c r="I34">
        <v>257</v>
      </c>
      <c r="J34">
        <v>265</v>
      </c>
      <c r="K34">
        <v>258</v>
      </c>
      <c r="L34">
        <v>267</v>
      </c>
      <c r="M34" s="6" t="s">
        <v>16</v>
      </c>
      <c r="N34">
        <f t="shared" si="20"/>
        <v>-0.48437665477611686</v>
      </c>
      <c r="O34">
        <f t="shared" si="21"/>
        <v>-0.74386414840617954</v>
      </c>
      <c r="P34">
        <f t="shared" si="22"/>
        <v>-0.89470443941877698</v>
      </c>
      <c r="Q34">
        <f t="shared" si="23"/>
        <v>-0.79133137285070321</v>
      </c>
      <c r="R34">
        <f t="shared" si="24"/>
        <v>-0.55452266423302399</v>
      </c>
      <c r="S34">
        <f t="shared" si="25"/>
        <v>-0.56612576354168531</v>
      </c>
      <c r="T34">
        <f t="shared" si="26"/>
        <v>-3.8712158602533554E-2</v>
      </c>
      <c r="U34">
        <f t="shared" si="27"/>
        <v>0.76506617532473375</v>
      </c>
      <c r="V34">
        <f t="shared" si="28"/>
        <v>1.4338266263875783</v>
      </c>
      <c r="W34">
        <f t="shared" si="29"/>
        <v>1.8747444001167093</v>
      </c>
    </row>
    <row r="35" spans="1:23">
      <c r="A35" s="1" t="s">
        <v>43</v>
      </c>
      <c r="B35">
        <v>329</v>
      </c>
      <c r="C35">
        <v>288</v>
      </c>
      <c r="D35">
        <v>286</v>
      </c>
      <c r="E35">
        <v>285</v>
      </c>
      <c r="F35">
        <v>273</v>
      </c>
      <c r="G35">
        <v>265</v>
      </c>
      <c r="H35">
        <v>260</v>
      </c>
      <c r="I35">
        <v>257</v>
      </c>
      <c r="J35">
        <v>265</v>
      </c>
      <c r="K35">
        <v>258</v>
      </c>
      <c r="L35">
        <v>267</v>
      </c>
      <c r="M35" s="7" t="s">
        <v>18</v>
      </c>
      <c r="N35">
        <f t="shared" si="20"/>
        <v>-0.34536631891065817</v>
      </c>
      <c r="O35">
        <f t="shared" si="21"/>
        <v>-0.73194412105695772</v>
      </c>
      <c r="P35">
        <f t="shared" si="22"/>
        <v>-8.9555723185145653E-2</v>
      </c>
      <c r="Q35">
        <f t="shared" si="23"/>
        <v>-0.40744771993870854</v>
      </c>
      <c r="R35">
        <f t="shared" si="24"/>
        <v>-1.0106499852467157</v>
      </c>
      <c r="S35">
        <f t="shared" si="25"/>
        <v>-0.5487819733429935</v>
      </c>
      <c r="T35">
        <f t="shared" si="26"/>
        <v>-0.83365194827312528</v>
      </c>
      <c r="U35">
        <f t="shared" si="27"/>
        <v>0.60258585423396915</v>
      </c>
      <c r="V35">
        <f t="shared" si="28"/>
        <v>1.4281363998197454</v>
      </c>
      <c r="W35">
        <f t="shared" si="29"/>
        <v>1.9366755359005836</v>
      </c>
    </row>
    <row r="36" spans="1:23">
      <c r="A36" s="1" t="s">
        <v>44</v>
      </c>
      <c r="B36">
        <v>3</v>
      </c>
      <c r="C36">
        <v>2</v>
      </c>
      <c r="D36">
        <v>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 s="8" t="s">
        <v>20</v>
      </c>
      <c r="N36">
        <f t="shared" si="20"/>
        <v>-1.3535281778850199</v>
      </c>
      <c r="O36">
        <f t="shared" si="21"/>
        <v>-1.1085888836496578</v>
      </c>
      <c r="P36">
        <f t="shared" si="22"/>
        <v>-0.96635140851854784</v>
      </c>
      <c r="Q36">
        <f t="shared" si="23"/>
        <v>-0.2369867197472009</v>
      </c>
      <c r="R36">
        <f t="shared" si="24"/>
        <v>-0.11474428904346735</v>
      </c>
      <c r="S36">
        <f t="shared" si="25"/>
        <v>4.5670499203439484E-2</v>
      </c>
      <c r="T36">
        <f t="shared" si="26"/>
        <v>0.11837975166662672</v>
      </c>
      <c r="U36">
        <f t="shared" si="27"/>
        <v>0.66460801079632081</v>
      </c>
      <c r="V36">
        <f t="shared" si="28"/>
        <v>1.2285591502139168</v>
      </c>
      <c r="W36">
        <f t="shared" si="29"/>
        <v>1.72298206696359</v>
      </c>
    </row>
    <row r="37" spans="1:23">
      <c r="A37" s="1" t="s">
        <v>45</v>
      </c>
      <c r="B37">
        <v>3</v>
      </c>
      <c r="C37">
        <v>2</v>
      </c>
      <c r="D37">
        <v>3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 s="9" t="s">
        <v>22</v>
      </c>
      <c r="N37">
        <f t="shared" si="20"/>
        <v>-0.76108088757182779</v>
      </c>
      <c r="O37">
        <f t="shared" si="21"/>
        <v>-0.61002594492902873</v>
      </c>
      <c r="P37">
        <f t="shared" si="22"/>
        <v>-0.71009984442988305</v>
      </c>
      <c r="Q37">
        <f t="shared" si="23"/>
        <v>-0.56329332204891269</v>
      </c>
      <c r="R37">
        <f t="shared" si="24"/>
        <v>-0.65062196076428092</v>
      </c>
      <c r="S37">
        <f t="shared" si="25"/>
        <v>-0.7148203113874706</v>
      </c>
      <c r="T37">
        <f t="shared" si="26"/>
        <v>-6.5756104719193145E-2</v>
      </c>
      <c r="U37">
        <f t="shared" si="27"/>
        <v>0.73247485780884836</v>
      </c>
      <c r="V37">
        <f t="shared" si="28"/>
        <v>1.3857874847389546</v>
      </c>
      <c r="W37">
        <f t="shared" si="29"/>
        <v>1.9574360333027974</v>
      </c>
    </row>
    <row r="38" spans="1:23">
      <c r="A38" s="1" t="s">
        <v>46</v>
      </c>
      <c r="B38">
        <v>1445</v>
      </c>
      <c r="C38">
        <v>1396</v>
      </c>
      <c r="D38">
        <v>1386</v>
      </c>
      <c r="E38">
        <v>1405</v>
      </c>
      <c r="F38">
        <v>1410</v>
      </c>
      <c r="G38">
        <v>1427</v>
      </c>
      <c r="H38">
        <v>1493</v>
      </c>
      <c r="I38">
        <v>1520</v>
      </c>
      <c r="J38">
        <v>1612</v>
      </c>
      <c r="K38">
        <v>1750</v>
      </c>
      <c r="L38">
        <v>1881</v>
      </c>
      <c r="M38" s="34" t="s">
        <v>47</v>
      </c>
      <c r="N38">
        <v>1.3847480177349862</v>
      </c>
      <c r="O38">
        <v>0.12250852658714163</v>
      </c>
      <c r="P38">
        <v>1.2050019008571309E-2</v>
      </c>
      <c r="Q38">
        <v>-0.37656309401785337</v>
      </c>
      <c r="R38">
        <v>-1.2160477516149879</v>
      </c>
      <c r="S38">
        <v>-1.3285145956949866</v>
      </c>
      <c r="T38">
        <v>-0.83345964809284878</v>
      </c>
      <c r="U38">
        <v>-6.3262599794999375E-2</v>
      </c>
      <c r="V38">
        <v>0.73605532777356408</v>
      </c>
      <c r="W38">
        <v>1.5624857981114131</v>
      </c>
    </row>
    <row r="39" spans="1:23">
      <c r="A39" s="1" t="s">
        <v>48</v>
      </c>
      <c r="B39">
        <v>158</v>
      </c>
      <c r="C39">
        <v>157</v>
      </c>
      <c r="D39">
        <v>157</v>
      </c>
      <c r="E39">
        <v>166</v>
      </c>
      <c r="F39">
        <v>175</v>
      </c>
      <c r="G39">
        <v>196</v>
      </c>
      <c r="H39">
        <v>209</v>
      </c>
      <c r="I39">
        <v>212</v>
      </c>
      <c r="J39">
        <v>215</v>
      </c>
      <c r="K39">
        <v>257</v>
      </c>
      <c r="L39">
        <v>260</v>
      </c>
    </row>
    <row r="40" spans="1:23">
      <c r="A40" s="1" t="s">
        <v>49</v>
      </c>
      <c r="B40">
        <v>149</v>
      </c>
      <c r="C40">
        <v>130</v>
      </c>
      <c r="D40">
        <v>131</v>
      </c>
      <c r="E40">
        <v>145</v>
      </c>
      <c r="F40">
        <v>152</v>
      </c>
      <c r="G40">
        <v>155</v>
      </c>
      <c r="H40">
        <v>159</v>
      </c>
      <c r="I40">
        <v>167</v>
      </c>
      <c r="J40">
        <v>179</v>
      </c>
      <c r="K40">
        <v>144</v>
      </c>
      <c r="L40">
        <v>150</v>
      </c>
    </row>
    <row r="41" spans="1:23">
      <c r="A41" s="1" t="s">
        <v>50</v>
      </c>
      <c r="B41">
        <v>155</v>
      </c>
      <c r="C41">
        <v>154</v>
      </c>
      <c r="D41">
        <v>150</v>
      </c>
      <c r="E41">
        <v>145</v>
      </c>
      <c r="F41">
        <v>139</v>
      </c>
      <c r="G41">
        <v>146</v>
      </c>
      <c r="H41">
        <v>151</v>
      </c>
      <c r="I41">
        <v>150</v>
      </c>
      <c r="J41">
        <v>175</v>
      </c>
      <c r="K41">
        <v>181</v>
      </c>
      <c r="L41">
        <v>196</v>
      </c>
    </row>
    <row r="42" spans="1:23">
      <c r="A42" s="1" t="s">
        <v>51</v>
      </c>
      <c r="B42">
        <v>983</v>
      </c>
      <c r="C42">
        <v>955</v>
      </c>
      <c r="D42">
        <v>948</v>
      </c>
      <c r="E42">
        <v>949</v>
      </c>
      <c r="F42">
        <v>944</v>
      </c>
      <c r="G42">
        <v>930</v>
      </c>
      <c r="H42">
        <v>974</v>
      </c>
      <c r="I42">
        <v>991</v>
      </c>
      <c r="J42">
        <v>1043</v>
      </c>
      <c r="K42">
        <v>1168</v>
      </c>
      <c r="L42">
        <v>1275</v>
      </c>
    </row>
    <row r="43" spans="1:23">
      <c r="A43" s="1" t="s">
        <v>52</v>
      </c>
      <c r="B43">
        <v>934</v>
      </c>
      <c r="C43">
        <v>907</v>
      </c>
      <c r="D43">
        <v>849</v>
      </c>
      <c r="E43">
        <v>862</v>
      </c>
      <c r="F43">
        <v>854</v>
      </c>
      <c r="G43">
        <v>868</v>
      </c>
      <c r="H43">
        <v>911</v>
      </c>
      <c r="I43">
        <v>938</v>
      </c>
      <c r="J43">
        <v>999</v>
      </c>
      <c r="K43">
        <v>1091</v>
      </c>
      <c r="L43">
        <v>1148</v>
      </c>
    </row>
    <row r="44" spans="1:23">
      <c r="A44" s="1" t="s">
        <v>53</v>
      </c>
      <c r="B44">
        <v>879</v>
      </c>
      <c r="C44">
        <v>851</v>
      </c>
      <c r="D44">
        <v>787</v>
      </c>
      <c r="E44">
        <v>792</v>
      </c>
      <c r="F44">
        <v>783</v>
      </c>
      <c r="G44">
        <v>791</v>
      </c>
      <c r="H44">
        <v>824</v>
      </c>
      <c r="I44">
        <v>846</v>
      </c>
      <c r="J44">
        <v>908</v>
      </c>
      <c r="K44">
        <v>984</v>
      </c>
      <c r="L44">
        <v>1033</v>
      </c>
    </row>
    <row r="45" spans="1:23">
      <c r="A45" s="1" t="s">
        <v>54</v>
      </c>
      <c r="B45">
        <v>6</v>
      </c>
      <c r="C45">
        <v>6</v>
      </c>
      <c r="D45">
        <v>6</v>
      </c>
      <c r="E45">
        <v>7</v>
      </c>
      <c r="F45">
        <v>8</v>
      </c>
      <c r="G45">
        <v>9</v>
      </c>
      <c r="H45">
        <v>9</v>
      </c>
      <c r="I45">
        <v>10</v>
      </c>
      <c r="J45">
        <v>10</v>
      </c>
      <c r="K45">
        <v>12</v>
      </c>
      <c r="L45">
        <v>15</v>
      </c>
    </row>
    <row r="46" spans="1:23">
      <c r="A46" s="1" t="s">
        <v>55</v>
      </c>
      <c r="B46">
        <v>49</v>
      </c>
      <c r="C46">
        <v>50</v>
      </c>
      <c r="D46">
        <v>56</v>
      </c>
      <c r="E46">
        <v>63</v>
      </c>
      <c r="F46">
        <v>63</v>
      </c>
      <c r="G46">
        <v>68</v>
      </c>
      <c r="H46">
        <v>78</v>
      </c>
      <c r="I46">
        <v>82</v>
      </c>
      <c r="J46">
        <v>81</v>
      </c>
      <c r="K46">
        <v>95</v>
      </c>
      <c r="L46">
        <v>100</v>
      </c>
    </row>
    <row r="47" spans="1:23">
      <c r="A47" s="1" t="s">
        <v>56</v>
      </c>
      <c r="B47">
        <v>2584</v>
      </c>
      <c r="C47">
        <v>2579</v>
      </c>
      <c r="D47">
        <v>2680</v>
      </c>
      <c r="E47">
        <v>2694</v>
      </c>
      <c r="F47">
        <v>2623</v>
      </c>
      <c r="G47">
        <v>2605</v>
      </c>
      <c r="H47">
        <v>2620</v>
      </c>
      <c r="I47">
        <v>2600</v>
      </c>
      <c r="J47">
        <v>2651</v>
      </c>
      <c r="K47">
        <v>2833</v>
      </c>
      <c r="L47">
        <v>3006</v>
      </c>
    </row>
    <row r="48" spans="1:23">
      <c r="A48" s="1" t="s">
        <v>57</v>
      </c>
      <c r="B48">
        <v>249</v>
      </c>
      <c r="C48">
        <v>246</v>
      </c>
      <c r="D48">
        <v>249</v>
      </c>
      <c r="E48">
        <v>260</v>
      </c>
      <c r="F48">
        <v>259</v>
      </c>
      <c r="G48">
        <v>254</v>
      </c>
      <c r="H48">
        <v>261</v>
      </c>
      <c r="I48">
        <v>270</v>
      </c>
      <c r="J48">
        <v>303</v>
      </c>
      <c r="K48">
        <v>328</v>
      </c>
      <c r="L48">
        <v>345</v>
      </c>
    </row>
    <row r="49" spans="1:12">
      <c r="A49" s="1" t="s">
        <v>58</v>
      </c>
      <c r="B49">
        <v>2335</v>
      </c>
      <c r="C49">
        <v>2333</v>
      </c>
      <c r="D49">
        <v>2431</v>
      </c>
      <c r="E49">
        <v>2434</v>
      </c>
      <c r="F49">
        <v>2364</v>
      </c>
      <c r="G49">
        <v>2351</v>
      </c>
      <c r="H49">
        <v>2359</v>
      </c>
      <c r="I49">
        <v>2330</v>
      </c>
      <c r="J49">
        <v>2348</v>
      </c>
      <c r="K49">
        <v>2505</v>
      </c>
      <c r="L49">
        <v>2661</v>
      </c>
    </row>
    <row r="50" spans="1:12">
      <c r="A50" s="1" t="s">
        <v>59</v>
      </c>
      <c r="B50">
        <v>1275</v>
      </c>
      <c r="C50">
        <v>1231</v>
      </c>
      <c r="D50">
        <v>1230</v>
      </c>
      <c r="E50">
        <v>1269</v>
      </c>
      <c r="F50">
        <v>1336</v>
      </c>
      <c r="G50">
        <v>1412</v>
      </c>
      <c r="H50">
        <v>1540</v>
      </c>
      <c r="I50">
        <v>1650</v>
      </c>
      <c r="J50">
        <v>1778</v>
      </c>
      <c r="K50">
        <v>1982</v>
      </c>
      <c r="L50">
        <v>2095</v>
      </c>
    </row>
    <row r="51" spans="1:12">
      <c r="A51" s="1" t="s">
        <v>60</v>
      </c>
      <c r="B51">
        <v>67</v>
      </c>
      <c r="C51">
        <v>65</v>
      </c>
      <c r="D51">
        <v>58</v>
      </c>
      <c r="E51">
        <v>60</v>
      </c>
      <c r="F51">
        <v>66</v>
      </c>
      <c r="G51">
        <v>66</v>
      </c>
      <c r="H51">
        <v>72</v>
      </c>
      <c r="I51">
        <v>75</v>
      </c>
      <c r="J51">
        <v>88</v>
      </c>
      <c r="K51">
        <v>100</v>
      </c>
      <c r="L51">
        <v>111</v>
      </c>
    </row>
    <row r="52" spans="1:12">
      <c r="A52" s="1" t="s">
        <v>61</v>
      </c>
      <c r="B52">
        <v>1208</v>
      </c>
      <c r="C52">
        <v>1166</v>
      </c>
      <c r="D52">
        <v>1172</v>
      </c>
      <c r="E52">
        <v>1209</v>
      </c>
      <c r="F52">
        <v>1270</v>
      </c>
      <c r="G52">
        <v>1346</v>
      </c>
      <c r="H52">
        <v>1468</v>
      </c>
      <c r="I52">
        <v>1575</v>
      </c>
      <c r="J52">
        <v>1690</v>
      </c>
      <c r="K52">
        <v>1882</v>
      </c>
      <c r="L52">
        <v>1984</v>
      </c>
    </row>
    <row r="53" spans="1:12">
      <c r="A53" s="1" t="s">
        <v>62</v>
      </c>
      <c r="B53">
        <v>311</v>
      </c>
      <c r="C53">
        <v>313</v>
      </c>
      <c r="D53">
        <v>307</v>
      </c>
      <c r="E53">
        <v>306</v>
      </c>
      <c r="F53">
        <v>321</v>
      </c>
      <c r="G53">
        <v>321</v>
      </c>
      <c r="H53">
        <v>320</v>
      </c>
      <c r="I53">
        <v>328</v>
      </c>
      <c r="J53">
        <v>350</v>
      </c>
      <c r="K53">
        <v>371</v>
      </c>
      <c r="L53">
        <v>379</v>
      </c>
    </row>
    <row r="54" spans="1:12">
      <c r="A54" s="1" t="s">
        <v>63</v>
      </c>
      <c r="B54">
        <v>34</v>
      </c>
      <c r="C54">
        <v>32</v>
      </c>
      <c r="D54">
        <v>31</v>
      </c>
      <c r="E54">
        <v>34</v>
      </c>
      <c r="F54">
        <v>38</v>
      </c>
      <c r="G54">
        <v>39</v>
      </c>
      <c r="H54">
        <v>38</v>
      </c>
      <c r="I54">
        <v>41</v>
      </c>
      <c r="J54">
        <v>47</v>
      </c>
      <c r="K54">
        <v>41</v>
      </c>
      <c r="L54">
        <v>43</v>
      </c>
    </row>
    <row r="55" spans="1:12">
      <c r="A55" s="1" t="s">
        <v>64</v>
      </c>
      <c r="B55">
        <v>277</v>
      </c>
      <c r="C55">
        <v>281</v>
      </c>
      <c r="D55">
        <v>276</v>
      </c>
      <c r="E55">
        <v>272</v>
      </c>
      <c r="F55">
        <v>283</v>
      </c>
      <c r="G55">
        <v>282</v>
      </c>
      <c r="H55">
        <v>282</v>
      </c>
      <c r="I55">
        <v>287</v>
      </c>
      <c r="J55">
        <v>303</v>
      </c>
      <c r="K55">
        <v>330</v>
      </c>
      <c r="L55">
        <v>336</v>
      </c>
    </row>
    <row r="56" spans="1:12">
      <c r="A56" s="1" t="s">
        <v>65</v>
      </c>
      <c r="B56">
        <v>1440</v>
      </c>
      <c r="C56">
        <v>1389</v>
      </c>
      <c r="D56">
        <v>1383</v>
      </c>
      <c r="E56">
        <v>1369</v>
      </c>
      <c r="F56">
        <v>1429</v>
      </c>
      <c r="G56">
        <v>1446</v>
      </c>
      <c r="H56">
        <v>1517</v>
      </c>
      <c r="I56">
        <v>1551</v>
      </c>
      <c r="J56">
        <v>1603</v>
      </c>
      <c r="K56">
        <v>1732</v>
      </c>
      <c r="L56">
        <v>1752</v>
      </c>
    </row>
    <row r="57" spans="1:12">
      <c r="A57" s="1" t="s">
        <v>66</v>
      </c>
      <c r="B57">
        <v>1336</v>
      </c>
      <c r="C57">
        <v>1289</v>
      </c>
      <c r="D57">
        <v>1291</v>
      </c>
      <c r="E57">
        <v>1269</v>
      </c>
      <c r="F57">
        <v>1322</v>
      </c>
      <c r="G57">
        <v>1355</v>
      </c>
      <c r="H57">
        <v>1418</v>
      </c>
      <c r="I57">
        <v>1453</v>
      </c>
      <c r="J57">
        <v>1513</v>
      </c>
      <c r="K57">
        <v>1626</v>
      </c>
      <c r="L57">
        <v>1649</v>
      </c>
    </row>
    <row r="58" spans="1:12">
      <c r="A58" s="1" t="s">
        <v>67</v>
      </c>
      <c r="B58">
        <v>104</v>
      </c>
      <c r="C58">
        <v>100</v>
      </c>
      <c r="D58">
        <v>92</v>
      </c>
      <c r="E58">
        <v>100</v>
      </c>
      <c r="F58">
        <v>107</v>
      </c>
      <c r="G58">
        <v>91</v>
      </c>
      <c r="H58">
        <v>99</v>
      </c>
      <c r="I58">
        <v>98</v>
      </c>
      <c r="J58">
        <v>90</v>
      </c>
      <c r="K58">
        <v>106</v>
      </c>
      <c r="L58">
        <v>103</v>
      </c>
    </row>
    <row r="59" spans="1:12">
      <c r="A59" s="1" t="s">
        <v>68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2</v>
      </c>
      <c r="K59">
        <v>1</v>
      </c>
      <c r="L59">
        <v>1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2</v>
      </c>
      <c r="K61">
        <v>1</v>
      </c>
      <c r="L61">
        <v>1</v>
      </c>
    </row>
    <row r="62" spans="1:12">
      <c r="A62" s="1" t="s">
        <v>71</v>
      </c>
      <c r="B62">
        <v>584</v>
      </c>
      <c r="C62">
        <v>555</v>
      </c>
      <c r="D62">
        <v>529</v>
      </c>
      <c r="E62">
        <v>555</v>
      </c>
      <c r="F62">
        <v>539</v>
      </c>
      <c r="G62">
        <v>543</v>
      </c>
      <c r="H62">
        <v>548</v>
      </c>
      <c r="I62">
        <v>566</v>
      </c>
      <c r="J62">
        <v>563</v>
      </c>
      <c r="K62">
        <v>587</v>
      </c>
      <c r="L62">
        <v>591</v>
      </c>
    </row>
    <row r="63" spans="1:12">
      <c r="A63" s="1" t="s">
        <v>72</v>
      </c>
      <c r="B63">
        <v>156</v>
      </c>
      <c r="C63">
        <v>137</v>
      </c>
      <c r="D63">
        <v>122</v>
      </c>
      <c r="E63">
        <v>132</v>
      </c>
      <c r="F63">
        <v>127</v>
      </c>
      <c r="G63">
        <v>119</v>
      </c>
      <c r="H63">
        <v>113</v>
      </c>
      <c r="I63">
        <v>118</v>
      </c>
      <c r="J63">
        <v>118</v>
      </c>
      <c r="K63">
        <v>124</v>
      </c>
      <c r="L63">
        <v>128</v>
      </c>
    </row>
    <row r="64" spans="1:12">
      <c r="A64" s="1" t="s">
        <v>73</v>
      </c>
      <c r="B64">
        <v>21</v>
      </c>
      <c r="C64">
        <v>25</v>
      </c>
      <c r="D64">
        <v>21</v>
      </c>
      <c r="E64">
        <v>26</v>
      </c>
      <c r="F64">
        <v>26</v>
      </c>
      <c r="G64">
        <v>26</v>
      </c>
      <c r="H64">
        <v>27</v>
      </c>
      <c r="I64">
        <v>29</v>
      </c>
      <c r="J64">
        <v>32</v>
      </c>
      <c r="K64">
        <v>30</v>
      </c>
      <c r="L64">
        <v>30</v>
      </c>
    </row>
    <row r="65" spans="1:12">
      <c r="A65" s="1" t="s">
        <v>74</v>
      </c>
      <c r="B65">
        <v>104</v>
      </c>
      <c r="C65">
        <v>100</v>
      </c>
      <c r="D65">
        <v>97</v>
      </c>
      <c r="E65">
        <v>99</v>
      </c>
      <c r="F65">
        <v>97</v>
      </c>
      <c r="G65">
        <v>102</v>
      </c>
      <c r="H65">
        <v>105</v>
      </c>
      <c r="I65">
        <v>113</v>
      </c>
      <c r="J65">
        <v>116</v>
      </c>
      <c r="K65">
        <v>107</v>
      </c>
      <c r="L65">
        <v>109</v>
      </c>
    </row>
    <row r="66" spans="1:12">
      <c r="A66" s="1" t="s">
        <v>75</v>
      </c>
      <c r="B66">
        <v>163</v>
      </c>
      <c r="C66">
        <v>156</v>
      </c>
      <c r="D66">
        <v>153</v>
      </c>
      <c r="E66">
        <v>161</v>
      </c>
      <c r="F66">
        <v>149</v>
      </c>
      <c r="G66">
        <v>153</v>
      </c>
      <c r="H66">
        <v>155</v>
      </c>
      <c r="I66">
        <v>160</v>
      </c>
      <c r="J66">
        <v>161</v>
      </c>
      <c r="K66">
        <v>164</v>
      </c>
      <c r="L66">
        <v>171</v>
      </c>
    </row>
    <row r="67" spans="1:12">
      <c r="A67" s="1" t="s">
        <v>76</v>
      </c>
      <c r="B67">
        <v>130</v>
      </c>
      <c r="C67">
        <v>130</v>
      </c>
      <c r="D67">
        <v>132</v>
      </c>
      <c r="E67">
        <v>134</v>
      </c>
      <c r="F67">
        <v>137</v>
      </c>
      <c r="G67">
        <v>140</v>
      </c>
      <c r="H67">
        <v>145</v>
      </c>
      <c r="I67">
        <v>143</v>
      </c>
      <c r="J67">
        <v>133</v>
      </c>
      <c r="K67">
        <v>159</v>
      </c>
      <c r="L67">
        <v>150</v>
      </c>
    </row>
    <row r="68" spans="1:12">
      <c r="A68" s="1" t="s">
        <v>77</v>
      </c>
      <c r="B68">
        <v>10</v>
      </c>
      <c r="C68">
        <v>7</v>
      </c>
      <c r="D68">
        <v>4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</row>
    <row r="69" spans="1:12">
      <c r="A69" s="1" t="s">
        <v>78</v>
      </c>
      <c r="B69">
        <v>21</v>
      </c>
      <c r="C69">
        <v>20</v>
      </c>
      <c r="D69">
        <v>19</v>
      </c>
      <c r="E69">
        <v>19</v>
      </c>
      <c r="F69">
        <v>20</v>
      </c>
      <c r="G69">
        <v>19</v>
      </c>
      <c r="H69">
        <v>15</v>
      </c>
      <c r="I69">
        <v>13</v>
      </c>
      <c r="J69">
        <v>22</v>
      </c>
      <c r="K69">
        <v>21</v>
      </c>
      <c r="L69">
        <v>23</v>
      </c>
    </row>
    <row r="70" spans="1:12">
      <c r="A70" s="1" t="s">
        <v>79</v>
      </c>
      <c r="B70">
        <v>9</v>
      </c>
      <c r="C70">
        <v>8</v>
      </c>
      <c r="D70">
        <v>9</v>
      </c>
      <c r="E70">
        <v>9</v>
      </c>
      <c r="F70">
        <v>9</v>
      </c>
      <c r="G70">
        <v>10</v>
      </c>
      <c r="H70">
        <v>6</v>
      </c>
      <c r="I70">
        <v>5</v>
      </c>
      <c r="J70">
        <v>8</v>
      </c>
      <c r="K70">
        <v>10</v>
      </c>
      <c r="L70">
        <v>10</v>
      </c>
    </row>
    <row r="71" spans="1:12">
      <c r="A71" s="1" t="s">
        <v>80</v>
      </c>
      <c r="B71">
        <v>12</v>
      </c>
      <c r="C71">
        <v>12</v>
      </c>
      <c r="D71">
        <v>10</v>
      </c>
      <c r="E71">
        <v>10</v>
      </c>
      <c r="F71">
        <v>11</v>
      </c>
      <c r="G71">
        <v>9</v>
      </c>
      <c r="H71">
        <v>9</v>
      </c>
      <c r="I71">
        <v>8</v>
      </c>
      <c r="J71">
        <v>14</v>
      </c>
      <c r="K71">
        <v>11</v>
      </c>
      <c r="L71">
        <v>13</v>
      </c>
    </row>
    <row r="72" spans="1:12">
      <c r="A72" s="1" t="s">
        <v>81</v>
      </c>
      <c r="B72">
        <v>910</v>
      </c>
      <c r="C72">
        <v>903</v>
      </c>
      <c r="D72">
        <v>926</v>
      </c>
      <c r="E72">
        <v>956</v>
      </c>
      <c r="F72">
        <v>966</v>
      </c>
      <c r="G72">
        <v>976</v>
      </c>
      <c r="H72">
        <v>1000</v>
      </c>
      <c r="I72">
        <v>1019</v>
      </c>
      <c r="J72">
        <v>1067</v>
      </c>
      <c r="K72">
        <v>1095</v>
      </c>
      <c r="L72">
        <v>1177</v>
      </c>
    </row>
    <row r="73" spans="1:12">
      <c r="A73" s="1" t="s">
        <v>82</v>
      </c>
      <c r="B73">
        <v>131</v>
      </c>
      <c r="C73">
        <v>130</v>
      </c>
      <c r="D73">
        <v>131</v>
      </c>
      <c r="E73">
        <v>132</v>
      </c>
      <c r="F73">
        <v>134</v>
      </c>
      <c r="G73">
        <v>133</v>
      </c>
      <c r="H73">
        <v>139</v>
      </c>
      <c r="I73">
        <v>149</v>
      </c>
      <c r="J73">
        <v>163</v>
      </c>
      <c r="K73">
        <v>170</v>
      </c>
      <c r="L73">
        <v>178</v>
      </c>
    </row>
    <row r="74" spans="1:12">
      <c r="A74" s="1" t="s">
        <v>83</v>
      </c>
      <c r="B74">
        <v>779</v>
      </c>
      <c r="C74">
        <v>773</v>
      </c>
      <c r="D74">
        <v>795</v>
      </c>
      <c r="E74">
        <v>824</v>
      </c>
      <c r="F74">
        <v>832</v>
      </c>
      <c r="G74">
        <v>843</v>
      </c>
      <c r="H74">
        <v>861</v>
      </c>
      <c r="I74">
        <v>870</v>
      </c>
      <c r="J74">
        <v>904</v>
      </c>
      <c r="K74">
        <v>925</v>
      </c>
      <c r="L74">
        <v>999</v>
      </c>
    </row>
    <row r="75" spans="1:12">
      <c r="A75" s="1" t="s">
        <v>84</v>
      </c>
      <c r="B75">
        <v>1373</v>
      </c>
      <c r="C75">
        <v>1341</v>
      </c>
      <c r="D75">
        <v>1336</v>
      </c>
      <c r="E75">
        <v>1382</v>
      </c>
      <c r="F75">
        <v>1459</v>
      </c>
      <c r="G75">
        <v>1544</v>
      </c>
      <c r="H75">
        <v>1649</v>
      </c>
      <c r="I75">
        <v>1778</v>
      </c>
      <c r="J75">
        <v>1904</v>
      </c>
      <c r="K75">
        <v>2036</v>
      </c>
      <c r="L75">
        <v>2129</v>
      </c>
    </row>
    <row r="76" spans="1:12">
      <c r="A76" s="1" t="s">
        <v>85</v>
      </c>
      <c r="B76">
        <v>149</v>
      </c>
      <c r="C76">
        <v>143</v>
      </c>
      <c r="D76">
        <v>142</v>
      </c>
      <c r="E76">
        <v>148</v>
      </c>
      <c r="F76">
        <v>151</v>
      </c>
      <c r="G76">
        <v>168</v>
      </c>
      <c r="H76">
        <v>177</v>
      </c>
      <c r="I76">
        <v>195</v>
      </c>
      <c r="J76">
        <v>221</v>
      </c>
      <c r="K76">
        <v>233</v>
      </c>
      <c r="L76">
        <v>253</v>
      </c>
    </row>
    <row r="77" spans="1:12">
      <c r="A77" s="1" t="s">
        <v>86</v>
      </c>
      <c r="B77">
        <v>9</v>
      </c>
      <c r="C77">
        <v>8</v>
      </c>
      <c r="D77">
        <v>6</v>
      </c>
      <c r="E77">
        <v>5</v>
      </c>
      <c r="F77">
        <v>8</v>
      </c>
      <c r="G77">
        <v>9</v>
      </c>
      <c r="H77">
        <v>9</v>
      </c>
      <c r="I77">
        <v>8</v>
      </c>
      <c r="J77">
        <v>9</v>
      </c>
      <c r="K77">
        <v>11</v>
      </c>
      <c r="L77">
        <v>10</v>
      </c>
    </row>
    <row r="78" spans="1:12">
      <c r="A78" s="1" t="s">
        <v>87</v>
      </c>
      <c r="B78">
        <v>235</v>
      </c>
      <c r="C78">
        <v>231</v>
      </c>
      <c r="D78">
        <v>230</v>
      </c>
      <c r="E78">
        <v>244</v>
      </c>
      <c r="F78">
        <v>260</v>
      </c>
      <c r="G78">
        <v>265</v>
      </c>
      <c r="H78">
        <v>277</v>
      </c>
      <c r="I78">
        <v>304</v>
      </c>
      <c r="J78">
        <v>340</v>
      </c>
      <c r="K78">
        <v>368</v>
      </c>
      <c r="L78">
        <v>391</v>
      </c>
    </row>
    <row r="79" spans="1:12">
      <c r="A79" s="1" t="s">
        <v>88</v>
      </c>
      <c r="B79">
        <v>171</v>
      </c>
      <c r="C79">
        <v>160</v>
      </c>
      <c r="D79">
        <v>151</v>
      </c>
      <c r="E79">
        <v>160</v>
      </c>
      <c r="F79">
        <v>168</v>
      </c>
      <c r="G79">
        <v>174</v>
      </c>
      <c r="H79">
        <v>189</v>
      </c>
      <c r="I79">
        <v>213</v>
      </c>
      <c r="J79">
        <v>226</v>
      </c>
      <c r="K79">
        <v>241</v>
      </c>
      <c r="L79">
        <v>262</v>
      </c>
    </row>
    <row r="80" spans="1:12">
      <c r="A80" s="1" t="s">
        <v>89</v>
      </c>
      <c r="B80">
        <v>13</v>
      </c>
      <c r="C80">
        <v>13</v>
      </c>
      <c r="D80">
        <v>13</v>
      </c>
      <c r="E80">
        <v>14</v>
      </c>
      <c r="F80">
        <v>17</v>
      </c>
      <c r="G80">
        <v>16</v>
      </c>
      <c r="H80">
        <v>18</v>
      </c>
      <c r="I80">
        <v>21</v>
      </c>
      <c r="J80">
        <v>20</v>
      </c>
      <c r="K80">
        <v>17</v>
      </c>
      <c r="L80">
        <v>17</v>
      </c>
    </row>
    <row r="81" spans="1:12">
      <c r="A81" s="1" t="s">
        <v>90</v>
      </c>
      <c r="B81">
        <v>208</v>
      </c>
      <c r="C81">
        <v>209</v>
      </c>
      <c r="D81">
        <v>211</v>
      </c>
      <c r="E81">
        <v>212</v>
      </c>
      <c r="F81">
        <v>224</v>
      </c>
      <c r="G81">
        <v>255</v>
      </c>
      <c r="H81">
        <v>288</v>
      </c>
      <c r="I81">
        <v>307</v>
      </c>
      <c r="J81">
        <v>333</v>
      </c>
      <c r="K81">
        <v>369</v>
      </c>
      <c r="L81">
        <v>381</v>
      </c>
    </row>
    <row r="82" spans="1:12">
      <c r="A82" s="1" t="s">
        <v>91</v>
      </c>
      <c r="B82">
        <v>537</v>
      </c>
      <c r="C82">
        <v>530</v>
      </c>
      <c r="D82">
        <v>538</v>
      </c>
      <c r="E82">
        <v>555</v>
      </c>
      <c r="F82">
        <v>588</v>
      </c>
      <c r="G82">
        <v>610</v>
      </c>
      <c r="H82">
        <v>642</v>
      </c>
      <c r="I82">
        <v>677</v>
      </c>
      <c r="J82">
        <v>705</v>
      </c>
      <c r="K82">
        <v>756</v>
      </c>
      <c r="L82">
        <v>769</v>
      </c>
    </row>
    <row r="83" spans="1:12">
      <c r="A83" s="1" t="s">
        <v>92</v>
      </c>
      <c r="B83">
        <v>51</v>
      </c>
      <c r="C83">
        <v>47</v>
      </c>
      <c r="D83">
        <v>45</v>
      </c>
      <c r="E83">
        <v>44</v>
      </c>
      <c r="F83">
        <v>43</v>
      </c>
      <c r="G83">
        <v>47</v>
      </c>
      <c r="H83">
        <v>49</v>
      </c>
      <c r="I83">
        <v>53</v>
      </c>
      <c r="J83">
        <v>50</v>
      </c>
      <c r="K83">
        <v>41</v>
      </c>
      <c r="L83">
        <v>46</v>
      </c>
    </row>
    <row r="84" spans="1:12">
      <c r="A84" s="1" t="s">
        <v>93</v>
      </c>
      <c r="B84">
        <v>143</v>
      </c>
      <c r="C84">
        <v>122</v>
      </c>
      <c r="D84">
        <v>117</v>
      </c>
      <c r="E84">
        <v>122</v>
      </c>
      <c r="F84">
        <v>123</v>
      </c>
      <c r="G84">
        <v>132</v>
      </c>
      <c r="H84">
        <v>132</v>
      </c>
      <c r="I84">
        <v>137</v>
      </c>
      <c r="J84">
        <v>140</v>
      </c>
      <c r="K84">
        <v>145</v>
      </c>
      <c r="L84">
        <v>143</v>
      </c>
    </row>
    <row r="85" spans="1:12">
      <c r="A85" s="1" t="s">
        <v>94</v>
      </c>
      <c r="B85">
        <v>27</v>
      </c>
      <c r="C85">
        <v>19</v>
      </c>
      <c r="D85">
        <v>16</v>
      </c>
      <c r="E85">
        <v>14</v>
      </c>
      <c r="F85">
        <v>13</v>
      </c>
      <c r="G85">
        <v>15</v>
      </c>
      <c r="H85">
        <v>15</v>
      </c>
      <c r="I85">
        <v>17</v>
      </c>
      <c r="J85">
        <v>16</v>
      </c>
      <c r="K85">
        <v>15</v>
      </c>
      <c r="L85">
        <v>14</v>
      </c>
    </row>
    <row r="86" spans="1:12">
      <c r="A86" s="1" t="s">
        <v>95</v>
      </c>
      <c r="B86">
        <v>15</v>
      </c>
      <c r="C86">
        <v>13</v>
      </c>
      <c r="D86">
        <v>10</v>
      </c>
      <c r="E86">
        <v>10</v>
      </c>
      <c r="F86">
        <v>9</v>
      </c>
      <c r="G86">
        <v>11</v>
      </c>
      <c r="H86">
        <v>11</v>
      </c>
      <c r="I86">
        <v>12</v>
      </c>
      <c r="J86">
        <v>9</v>
      </c>
      <c r="K86">
        <v>9</v>
      </c>
      <c r="L86">
        <v>9</v>
      </c>
    </row>
    <row r="87" spans="1:12">
      <c r="A87" s="1" t="s">
        <v>96</v>
      </c>
      <c r="B87">
        <v>27</v>
      </c>
      <c r="C87">
        <v>15</v>
      </c>
      <c r="D87">
        <v>15</v>
      </c>
      <c r="E87">
        <v>15</v>
      </c>
      <c r="F87">
        <v>16</v>
      </c>
      <c r="G87">
        <v>19</v>
      </c>
      <c r="H87">
        <v>19</v>
      </c>
      <c r="I87">
        <v>18</v>
      </c>
      <c r="J87">
        <v>19</v>
      </c>
      <c r="K87">
        <v>16</v>
      </c>
      <c r="L87">
        <v>16</v>
      </c>
    </row>
    <row r="88" spans="1:12">
      <c r="A88" s="1" t="s">
        <v>97</v>
      </c>
      <c r="B88">
        <v>10</v>
      </c>
      <c r="C88">
        <v>11</v>
      </c>
      <c r="D88">
        <v>15</v>
      </c>
      <c r="E88">
        <v>19</v>
      </c>
      <c r="F88">
        <v>16</v>
      </c>
      <c r="G88">
        <v>14</v>
      </c>
      <c r="H88">
        <v>16</v>
      </c>
      <c r="I88">
        <v>19</v>
      </c>
      <c r="J88">
        <v>21</v>
      </c>
      <c r="K88">
        <v>28</v>
      </c>
      <c r="L88">
        <v>28</v>
      </c>
    </row>
    <row r="89" spans="1:12">
      <c r="A89" s="1" t="s">
        <v>98</v>
      </c>
      <c r="B89">
        <v>64</v>
      </c>
      <c r="C89">
        <v>64</v>
      </c>
      <c r="D89">
        <v>61</v>
      </c>
      <c r="E89">
        <v>64</v>
      </c>
      <c r="F89">
        <v>69</v>
      </c>
      <c r="G89">
        <v>73</v>
      </c>
      <c r="H89">
        <v>71</v>
      </c>
      <c r="I89">
        <v>71</v>
      </c>
      <c r="J89">
        <v>75</v>
      </c>
      <c r="K89">
        <v>77</v>
      </c>
      <c r="L89">
        <v>76</v>
      </c>
    </row>
    <row r="90" spans="1:12">
      <c r="A90" s="1" t="s">
        <v>99</v>
      </c>
      <c r="B90">
        <v>3108</v>
      </c>
      <c r="C90">
        <v>3068</v>
      </c>
      <c r="D90">
        <v>3115</v>
      </c>
      <c r="E90">
        <v>3214</v>
      </c>
      <c r="F90">
        <v>3233</v>
      </c>
      <c r="G90">
        <v>3338</v>
      </c>
      <c r="H90">
        <v>3512</v>
      </c>
      <c r="I90">
        <v>3715</v>
      </c>
      <c r="J90">
        <v>3903</v>
      </c>
      <c r="K90">
        <v>4212</v>
      </c>
      <c r="L90">
        <v>4421</v>
      </c>
    </row>
    <row r="91" spans="1:12">
      <c r="A91" s="1" t="s">
        <v>100</v>
      </c>
      <c r="B91">
        <v>1695</v>
      </c>
      <c r="C91">
        <v>1634</v>
      </c>
      <c r="D91">
        <v>1627</v>
      </c>
      <c r="E91">
        <v>1679</v>
      </c>
      <c r="F91">
        <v>1698</v>
      </c>
      <c r="G91">
        <v>1766</v>
      </c>
      <c r="H91">
        <v>1877</v>
      </c>
      <c r="I91">
        <v>2008</v>
      </c>
      <c r="J91">
        <v>2111</v>
      </c>
      <c r="K91">
        <v>2275</v>
      </c>
      <c r="L91">
        <v>2396</v>
      </c>
    </row>
    <row r="92" spans="1:12">
      <c r="A92" s="1" t="s">
        <v>101</v>
      </c>
      <c r="B92">
        <v>42</v>
      </c>
      <c r="C92">
        <v>42</v>
      </c>
      <c r="D92">
        <v>42</v>
      </c>
      <c r="E92">
        <v>44</v>
      </c>
      <c r="F92">
        <v>45</v>
      </c>
      <c r="G92">
        <v>48</v>
      </c>
      <c r="H92">
        <v>55</v>
      </c>
      <c r="I92">
        <v>55</v>
      </c>
      <c r="J92">
        <v>56</v>
      </c>
      <c r="K92">
        <v>54</v>
      </c>
      <c r="L92">
        <v>58</v>
      </c>
    </row>
    <row r="93" spans="1:12">
      <c r="A93" s="1" t="s">
        <v>102</v>
      </c>
      <c r="B93">
        <v>7</v>
      </c>
      <c r="C93">
        <v>7</v>
      </c>
      <c r="D93">
        <v>6</v>
      </c>
      <c r="E93">
        <v>6</v>
      </c>
      <c r="F93">
        <v>6</v>
      </c>
      <c r="G93">
        <v>5</v>
      </c>
      <c r="H93">
        <v>4</v>
      </c>
      <c r="I93">
        <v>5</v>
      </c>
      <c r="J93">
        <v>6</v>
      </c>
      <c r="K93">
        <v>6</v>
      </c>
      <c r="L93">
        <v>6</v>
      </c>
    </row>
    <row r="94" spans="1:12">
      <c r="A94" s="1" t="s">
        <v>103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3</v>
      </c>
    </row>
    <row r="95" spans="1:12">
      <c r="A95" s="1" t="s">
        <v>104</v>
      </c>
      <c r="B95">
        <v>146</v>
      </c>
      <c r="C95">
        <v>147</v>
      </c>
      <c r="D95">
        <v>149</v>
      </c>
      <c r="E95">
        <v>147</v>
      </c>
      <c r="F95">
        <v>158</v>
      </c>
      <c r="G95">
        <v>159</v>
      </c>
      <c r="H95">
        <v>160</v>
      </c>
      <c r="I95">
        <v>181</v>
      </c>
      <c r="J95">
        <v>191</v>
      </c>
      <c r="K95">
        <v>195</v>
      </c>
      <c r="L95">
        <v>194</v>
      </c>
    </row>
    <row r="96" spans="1:12">
      <c r="A96" s="1" t="s">
        <v>105</v>
      </c>
      <c r="B96">
        <v>539</v>
      </c>
      <c r="C96">
        <v>559</v>
      </c>
      <c r="D96">
        <v>583</v>
      </c>
      <c r="E96">
        <v>609</v>
      </c>
      <c r="F96">
        <v>605</v>
      </c>
      <c r="G96">
        <v>607</v>
      </c>
      <c r="H96">
        <v>626</v>
      </c>
      <c r="I96">
        <v>644</v>
      </c>
      <c r="J96">
        <v>677</v>
      </c>
      <c r="K96">
        <v>765</v>
      </c>
      <c r="L96">
        <v>784</v>
      </c>
    </row>
    <row r="97" spans="1:25">
      <c r="A97" s="1" t="s">
        <v>106</v>
      </c>
      <c r="B97">
        <v>293</v>
      </c>
      <c r="C97">
        <v>310</v>
      </c>
      <c r="D97">
        <v>331</v>
      </c>
      <c r="E97">
        <v>357</v>
      </c>
      <c r="F97">
        <v>364</v>
      </c>
      <c r="G97">
        <v>379</v>
      </c>
      <c r="H97">
        <v>403</v>
      </c>
      <c r="I97">
        <v>438</v>
      </c>
      <c r="J97">
        <v>458</v>
      </c>
      <c r="K97">
        <v>461</v>
      </c>
      <c r="L97">
        <v>507</v>
      </c>
    </row>
    <row r="98" spans="1:25">
      <c r="A98" s="1" t="s">
        <v>107</v>
      </c>
      <c r="B98">
        <v>385</v>
      </c>
      <c r="C98">
        <v>368</v>
      </c>
      <c r="D98">
        <v>376</v>
      </c>
      <c r="E98">
        <v>371</v>
      </c>
      <c r="F98">
        <v>357</v>
      </c>
      <c r="G98">
        <v>374</v>
      </c>
      <c r="H98">
        <v>387</v>
      </c>
      <c r="I98">
        <v>384</v>
      </c>
      <c r="J98">
        <v>404</v>
      </c>
      <c r="K98">
        <v>454</v>
      </c>
      <c r="L98">
        <v>473</v>
      </c>
    </row>
    <row r="99" spans="1:25">
      <c r="A99" s="1" t="s">
        <v>108</v>
      </c>
      <c r="B99">
        <v>220</v>
      </c>
      <c r="C99">
        <v>225</v>
      </c>
      <c r="D99">
        <v>218</v>
      </c>
      <c r="E99">
        <v>240</v>
      </c>
      <c r="F99">
        <v>239</v>
      </c>
      <c r="G99">
        <v>244</v>
      </c>
      <c r="H99">
        <v>260</v>
      </c>
      <c r="I99">
        <v>268</v>
      </c>
      <c r="J99">
        <v>291</v>
      </c>
      <c r="K99">
        <v>297</v>
      </c>
      <c r="L99">
        <v>315</v>
      </c>
    </row>
    <row r="100" spans="1:25">
      <c r="A100" s="1" t="s">
        <v>109</v>
      </c>
      <c r="B100">
        <v>53</v>
      </c>
      <c r="C100">
        <v>55</v>
      </c>
      <c r="D100">
        <v>52</v>
      </c>
      <c r="E100">
        <v>51</v>
      </c>
      <c r="F100">
        <v>48</v>
      </c>
      <c r="G100">
        <v>49</v>
      </c>
      <c r="H100">
        <v>47</v>
      </c>
      <c r="I100">
        <v>43</v>
      </c>
      <c r="J100">
        <v>47</v>
      </c>
      <c r="K100">
        <v>46</v>
      </c>
      <c r="L100">
        <v>45</v>
      </c>
    </row>
    <row r="101" spans="1:25">
      <c r="A101" s="1" t="s">
        <v>110</v>
      </c>
      <c r="B101">
        <v>66</v>
      </c>
      <c r="C101">
        <v>71</v>
      </c>
      <c r="D101">
        <v>76</v>
      </c>
      <c r="E101">
        <v>88</v>
      </c>
      <c r="F101">
        <v>88</v>
      </c>
      <c r="G101">
        <v>93</v>
      </c>
      <c r="H101">
        <v>98</v>
      </c>
      <c r="I101">
        <v>103</v>
      </c>
      <c r="J101">
        <v>113</v>
      </c>
      <c r="K101">
        <v>115</v>
      </c>
      <c r="L101">
        <v>129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15</v>
      </c>
      <c r="C102">
        <v>15</v>
      </c>
      <c r="D102">
        <v>14</v>
      </c>
      <c r="E102">
        <v>15</v>
      </c>
      <c r="F102">
        <v>15</v>
      </c>
      <c r="G102">
        <v>15</v>
      </c>
      <c r="H102">
        <v>18</v>
      </c>
      <c r="I102">
        <v>20</v>
      </c>
      <c r="J102">
        <v>26</v>
      </c>
      <c r="K102">
        <v>20</v>
      </c>
      <c r="L102">
        <v>20</v>
      </c>
      <c r="M102" t="s">
        <v>6</v>
      </c>
      <c r="N102">
        <f t="shared" ref="N102:N110" si="30">N19</f>
        <v>60878</v>
      </c>
      <c r="O102">
        <f t="shared" ref="O102:O110" si="31">O19</f>
        <v>59206</v>
      </c>
      <c r="P102">
        <f t="shared" ref="P102:P110" si="32">P19</f>
        <v>55528</v>
      </c>
      <c r="Q102">
        <f t="shared" ref="Q102:Q110" si="33">Q19</f>
        <v>53238</v>
      </c>
      <c r="R102">
        <f t="shared" ref="R102:R110" si="34">R19</f>
        <v>51684</v>
      </c>
      <c r="S102">
        <f t="shared" ref="S102:S110" si="35">S19</f>
        <v>49844</v>
      </c>
      <c r="T102">
        <f t="shared" ref="T102:T110" si="36">T19</f>
        <v>49090</v>
      </c>
      <c r="U102">
        <f t="shared" ref="U102:U110" si="37">U19</f>
        <v>48486</v>
      </c>
      <c r="V102">
        <f t="shared" ref="V102:V110" si="38">V19</f>
        <v>47820</v>
      </c>
      <c r="W102">
        <f t="shared" ref="W102:W110" si="39">W19</f>
        <v>48742</v>
      </c>
    </row>
    <row r="103" spans="1:25">
      <c r="A103" s="1" t="s">
        <v>112</v>
      </c>
      <c r="B103">
        <v>27</v>
      </c>
      <c r="C103">
        <v>21</v>
      </c>
      <c r="D103">
        <v>20</v>
      </c>
      <c r="E103">
        <v>20</v>
      </c>
      <c r="F103">
        <v>18</v>
      </c>
      <c r="G103">
        <v>15</v>
      </c>
      <c r="H103">
        <v>19</v>
      </c>
      <c r="I103">
        <v>22</v>
      </c>
      <c r="J103">
        <v>22</v>
      </c>
      <c r="K103">
        <v>21</v>
      </c>
      <c r="L103">
        <v>20</v>
      </c>
      <c r="M103" t="s">
        <v>8</v>
      </c>
      <c r="N103">
        <f t="shared" si="30"/>
        <v>140512</v>
      </c>
      <c r="O103">
        <f t="shared" si="31"/>
        <v>120352</v>
      </c>
      <c r="P103">
        <f t="shared" si="32"/>
        <v>107088</v>
      </c>
      <c r="Q103">
        <f t="shared" si="33"/>
        <v>102226</v>
      </c>
      <c r="R103">
        <f t="shared" si="34"/>
        <v>95394</v>
      </c>
      <c r="S103">
        <f t="shared" si="35"/>
        <v>87744</v>
      </c>
      <c r="T103">
        <f t="shared" si="36"/>
        <v>83360</v>
      </c>
      <c r="U103">
        <f t="shared" si="37"/>
        <v>82814</v>
      </c>
      <c r="V103">
        <f t="shared" si="38"/>
        <v>83344</v>
      </c>
      <c r="W103">
        <f t="shared" si="39"/>
        <v>82980</v>
      </c>
    </row>
    <row r="104" spans="1:25">
      <c r="A104" s="1" t="s">
        <v>113</v>
      </c>
      <c r="B104">
        <v>42</v>
      </c>
      <c r="C104">
        <v>49</v>
      </c>
      <c r="D104">
        <v>44</v>
      </c>
      <c r="E104">
        <v>51</v>
      </c>
      <c r="F104">
        <v>51</v>
      </c>
      <c r="G104">
        <v>54</v>
      </c>
      <c r="H104">
        <v>58</v>
      </c>
      <c r="I104">
        <v>54</v>
      </c>
      <c r="J104">
        <v>50</v>
      </c>
      <c r="K104">
        <v>57</v>
      </c>
      <c r="L104">
        <v>63</v>
      </c>
      <c r="M104" t="s">
        <v>10</v>
      </c>
      <c r="N104">
        <f t="shared" si="30"/>
        <v>299434</v>
      </c>
      <c r="O104">
        <f t="shared" si="31"/>
        <v>295190</v>
      </c>
      <c r="P104">
        <f t="shared" si="32"/>
        <v>288130</v>
      </c>
      <c r="Q104">
        <f t="shared" si="33"/>
        <v>285198</v>
      </c>
      <c r="R104">
        <f t="shared" si="34"/>
        <v>282054</v>
      </c>
      <c r="S104">
        <f t="shared" si="35"/>
        <v>277748</v>
      </c>
      <c r="T104">
        <f t="shared" si="36"/>
        <v>266880</v>
      </c>
      <c r="U104">
        <f t="shared" si="37"/>
        <v>268934</v>
      </c>
      <c r="V104">
        <f t="shared" si="38"/>
        <v>266208</v>
      </c>
      <c r="W104">
        <f t="shared" si="39"/>
        <v>267226</v>
      </c>
    </row>
    <row r="105" spans="1:25">
      <c r="A105" s="1" t="s">
        <v>114</v>
      </c>
      <c r="B105">
        <v>11</v>
      </c>
      <c r="C105">
        <v>10</v>
      </c>
      <c r="D105">
        <v>10</v>
      </c>
      <c r="E105">
        <v>12</v>
      </c>
      <c r="F105">
        <v>14</v>
      </c>
      <c r="G105">
        <v>14</v>
      </c>
      <c r="H105">
        <v>15</v>
      </c>
      <c r="I105">
        <v>21</v>
      </c>
      <c r="J105">
        <v>28</v>
      </c>
      <c r="K105">
        <v>30</v>
      </c>
      <c r="L105">
        <v>32</v>
      </c>
      <c r="M105" t="s">
        <v>12</v>
      </c>
      <c r="N105">
        <f t="shared" si="30"/>
        <v>7984</v>
      </c>
      <c r="O105">
        <f t="shared" si="31"/>
        <v>8276</v>
      </c>
      <c r="P105">
        <f t="shared" si="32"/>
        <v>8496</v>
      </c>
      <c r="Q105">
        <f t="shared" si="33"/>
        <v>8618</v>
      </c>
      <c r="R105">
        <f t="shared" si="34"/>
        <v>8858</v>
      </c>
      <c r="S105">
        <f t="shared" si="35"/>
        <v>9304</v>
      </c>
      <c r="T105">
        <f t="shared" si="36"/>
        <v>9482</v>
      </c>
      <c r="U105">
        <f t="shared" si="37"/>
        <v>10204</v>
      </c>
      <c r="V105">
        <f t="shared" si="38"/>
        <v>10758</v>
      </c>
      <c r="W105">
        <f t="shared" si="39"/>
        <v>11222</v>
      </c>
    </row>
    <row r="106" spans="1:25">
      <c r="A106" s="1" t="s">
        <v>115</v>
      </c>
      <c r="B106">
        <v>6</v>
      </c>
      <c r="C106">
        <v>4</v>
      </c>
      <c r="D106">
        <v>2</v>
      </c>
      <c r="E106">
        <v>3</v>
      </c>
      <c r="F106">
        <v>5</v>
      </c>
      <c r="G106">
        <v>4</v>
      </c>
      <c r="H106">
        <v>5</v>
      </c>
      <c r="I106">
        <v>5</v>
      </c>
      <c r="J106">
        <v>5</v>
      </c>
      <c r="K106">
        <v>8</v>
      </c>
      <c r="L106">
        <v>6</v>
      </c>
      <c r="M106" t="s">
        <v>14</v>
      </c>
      <c r="N106">
        <f t="shared" si="30"/>
        <v>15074</v>
      </c>
      <c r="O106">
        <f t="shared" si="31"/>
        <v>15382</v>
      </c>
      <c r="P106">
        <f t="shared" si="32"/>
        <v>15660</v>
      </c>
      <c r="Q106">
        <f t="shared" si="33"/>
        <v>16020</v>
      </c>
      <c r="R106">
        <f t="shared" si="34"/>
        <v>16042</v>
      </c>
      <c r="S106">
        <f t="shared" si="35"/>
        <v>16258</v>
      </c>
      <c r="T106">
        <f t="shared" si="36"/>
        <v>15698</v>
      </c>
      <c r="U106">
        <f t="shared" si="37"/>
        <v>16070</v>
      </c>
      <c r="V106">
        <f t="shared" si="38"/>
        <v>16888</v>
      </c>
      <c r="W106">
        <f t="shared" si="39"/>
        <v>17286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30"/>
        <v>30368</v>
      </c>
      <c r="O107">
        <f t="shared" si="31"/>
        <v>29384</v>
      </c>
      <c r="P107">
        <f t="shared" si="32"/>
        <v>28812</v>
      </c>
      <c r="Q107">
        <f t="shared" si="33"/>
        <v>29204</v>
      </c>
      <c r="R107">
        <f t="shared" si="34"/>
        <v>30102</v>
      </c>
      <c r="S107">
        <f t="shared" si="35"/>
        <v>30058</v>
      </c>
      <c r="T107">
        <f t="shared" si="36"/>
        <v>32058</v>
      </c>
      <c r="U107">
        <f t="shared" si="37"/>
        <v>35106</v>
      </c>
      <c r="V107">
        <f t="shared" si="38"/>
        <v>37642</v>
      </c>
      <c r="W107">
        <f t="shared" si="39"/>
        <v>39314</v>
      </c>
    </row>
    <row r="108" spans="1:25">
      <c r="A108" s="1" t="s">
        <v>117</v>
      </c>
      <c r="B108">
        <v>244</v>
      </c>
      <c r="C108">
        <v>221</v>
      </c>
      <c r="D108">
        <v>212</v>
      </c>
      <c r="E108">
        <v>237</v>
      </c>
      <c r="F108">
        <v>252</v>
      </c>
      <c r="G108">
        <v>255</v>
      </c>
      <c r="H108">
        <v>264</v>
      </c>
      <c r="I108">
        <v>274</v>
      </c>
      <c r="J108">
        <v>315</v>
      </c>
      <c r="K108">
        <v>345</v>
      </c>
      <c r="L108">
        <v>362</v>
      </c>
      <c r="M108" t="s">
        <v>18</v>
      </c>
      <c r="N108">
        <f t="shared" si="30"/>
        <v>109210</v>
      </c>
      <c r="O108">
        <f t="shared" si="31"/>
        <v>107454</v>
      </c>
      <c r="P108">
        <f t="shared" si="32"/>
        <v>110372</v>
      </c>
      <c r="Q108">
        <f t="shared" si="33"/>
        <v>108928</v>
      </c>
      <c r="R108">
        <f t="shared" si="34"/>
        <v>106188</v>
      </c>
      <c r="S108">
        <f t="shared" si="35"/>
        <v>108286</v>
      </c>
      <c r="T108">
        <f t="shared" si="36"/>
        <v>106992</v>
      </c>
      <c r="U108">
        <f t="shared" si="37"/>
        <v>113516</v>
      </c>
      <c r="V108">
        <f t="shared" si="38"/>
        <v>117266</v>
      </c>
      <c r="W108">
        <f t="shared" si="39"/>
        <v>119576</v>
      </c>
    </row>
    <row r="109" spans="1:25">
      <c r="A109" s="1" t="s">
        <v>118</v>
      </c>
      <c r="B109">
        <v>54</v>
      </c>
      <c r="C109">
        <v>55</v>
      </c>
      <c r="D109">
        <v>61</v>
      </c>
      <c r="E109">
        <v>77</v>
      </c>
      <c r="F109">
        <v>86</v>
      </c>
      <c r="G109">
        <v>85</v>
      </c>
      <c r="H109">
        <v>88</v>
      </c>
      <c r="I109">
        <v>93</v>
      </c>
      <c r="J109">
        <v>103</v>
      </c>
      <c r="K109">
        <v>117</v>
      </c>
      <c r="L109">
        <v>113</v>
      </c>
      <c r="M109" t="s">
        <v>20</v>
      </c>
      <c r="N109">
        <f t="shared" si="30"/>
        <v>39182</v>
      </c>
      <c r="O109">
        <f t="shared" si="31"/>
        <v>40260</v>
      </c>
      <c r="P109">
        <f t="shared" si="32"/>
        <v>40886</v>
      </c>
      <c r="Q109">
        <f t="shared" si="33"/>
        <v>44096</v>
      </c>
      <c r="R109">
        <f t="shared" si="34"/>
        <v>44634</v>
      </c>
      <c r="S109">
        <f t="shared" si="35"/>
        <v>45340</v>
      </c>
      <c r="T109">
        <f t="shared" si="36"/>
        <v>45660</v>
      </c>
      <c r="U109">
        <f t="shared" si="37"/>
        <v>48064</v>
      </c>
      <c r="V109">
        <f t="shared" si="38"/>
        <v>50546</v>
      </c>
      <c r="W109">
        <f t="shared" si="39"/>
        <v>52722</v>
      </c>
    </row>
    <row r="110" spans="1:25">
      <c r="A110" s="1" t="s">
        <v>119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 t="s">
        <v>22</v>
      </c>
      <c r="N110">
        <f t="shared" si="30"/>
        <v>49544</v>
      </c>
      <c r="O110">
        <f t="shared" si="31"/>
        <v>50184</v>
      </c>
      <c r="P110">
        <f t="shared" si="32"/>
        <v>49760</v>
      </c>
      <c r="Q110">
        <f t="shared" si="33"/>
        <v>50382</v>
      </c>
      <c r="R110">
        <f t="shared" si="34"/>
        <v>50012</v>
      </c>
      <c r="S110">
        <f t="shared" si="35"/>
        <v>49740</v>
      </c>
      <c r="T110">
        <f t="shared" si="36"/>
        <v>52490</v>
      </c>
      <c r="U110">
        <f t="shared" si="37"/>
        <v>55872</v>
      </c>
      <c r="V110">
        <f t="shared" si="38"/>
        <v>58640</v>
      </c>
      <c r="W110">
        <f t="shared" si="39"/>
        <v>61062</v>
      </c>
    </row>
    <row r="111" spans="1:25">
      <c r="A111" s="1" t="s">
        <v>120</v>
      </c>
      <c r="B111">
        <v>10</v>
      </c>
      <c r="C111">
        <v>8</v>
      </c>
      <c r="D111">
        <v>9</v>
      </c>
      <c r="E111">
        <v>10</v>
      </c>
      <c r="F111">
        <v>10</v>
      </c>
      <c r="G111">
        <v>10</v>
      </c>
      <c r="H111">
        <v>13</v>
      </c>
      <c r="I111">
        <v>12</v>
      </c>
      <c r="J111">
        <v>16</v>
      </c>
      <c r="K111">
        <v>20</v>
      </c>
      <c r="L111">
        <v>21</v>
      </c>
    </row>
    <row r="112" spans="1:25" ht="38.25">
      <c r="A112" s="1" t="s">
        <v>121</v>
      </c>
      <c r="B112">
        <v>114</v>
      </c>
      <c r="C112">
        <v>96</v>
      </c>
      <c r="D112">
        <v>87</v>
      </c>
      <c r="E112">
        <v>101</v>
      </c>
      <c r="F112">
        <v>109</v>
      </c>
      <c r="G112">
        <v>115</v>
      </c>
      <c r="H112">
        <v>117</v>
      </c>
      <c r="I112">
        <v>120</v>
      </c>
      <c r="J112">
        <v>139</v>
      </c>
      <c r="K112">
        <v>156</v>
      </c>
      <c r="L112">
        <v>174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34</v>
      </c>
      <c r="C113">
        <v>30</v>
      </c>
      <c r="D113">
        <v>28</v>
      </c>
      <c r="E113">
        <v>31</v>
      </c>
      <c r="F113">
        <v>31</v>
      </c>
      <c r="G113">
        <v>29</v>
      </c>
      <c r="H113">
        <v>29</v>
      </c>
      <c r="I113">
        <v>32</v>
      </c>
      <c r="J113">
        <v>38</v>
      </c>
      <c r="K113">
        <v>40</v>
      </c>
      <c r="L113">
        <v>39</v>
      </c>
      <c r="M113" s="37" t="s">
        <v>358</v>
      </c>
      <c r="N113" s="38">
        <f>SUM(N102:N104)</f>
        <v>500824</v>
      </c>
      <c r="O113" s="38">
        <f>SUM(R102:R104)</f>
        <v>429132</v>
      </c>
      <c r="P113" s="38">
        <f>SUM(W102:W104)</f>
        <v>398948</v>
      </c>
      <c r="Q113" s="38">
        <f t="shared" ref="Q113:Q116" si="40">((O113-N113)/(N113))+((P113-O113)/(O113))/2</f>
        <v>-0.17831675799594685</v>
      </c>
      <c r="R113" s="37" t="s">
        <v>358</v>
      </c>
      <c r="S113" s="38">
        <f>(N113*100)/N117</f>
        <v>66.582467634335131</v>
      </c>
      <c r="T113" s="38">
        <f>(O113*100)/O117</f>
        <v>62.649934011515867</v>
      </c>
      <c r="U113" s="38">
        <f>(P113*100)/P117</f>
        <v>56.981989059174722</v>
      </c>
      <c r="V113" s="36"/>
      <c r="W113" s="37" t="s">
        <v>358</v>
      </c>
      <c r="X113" s="38">
        <f t="shared" ref="X113:X115" si="41">(O113-N113)/N113</f>
        <v>-0.1431480919444755</v>
      </c>
      <c r="Y113" s="38">
        <f t="shared" ref="Y113:Y115" si="42">(P113-O113)/O113</f>
        <v>-7.0337332102942685E-2</v>
      </c>
    </row>
    <row r="114" spans="1:25" ht="153">
      <c r="A114" s="1" t="s">
        <v>123</v>
      </c>
      <c r="B114">
        <v>30</v>
      </c>
      <c r="C114">
        <v>30</v>
      </c>
      <c r="D114">
        <v>25</v>
      </c>
      <c r="E114">
        <v>17</v>
      </c>
      <c r="F114">
        <v>15</v>
      </c>
      <c r="G114">
        <v>15</v>
      </c>
      <c r="H114">
        <v>16</v>
      </c>
      <c r="I114">
        <v>16</v>
      </c>
      <c r="J114">
        <v>18</v>
      </c>
      <c r="K114">
        <v>12</v>
      </c>
      <c r="L114">
        <v>15</v>
      </c>
      <c r="M114" s="39" t="s">
        <v>359</v>
      </c>
      <c r="N114" s="38">
        <f>SUM(N105,N107,N110,N109)</f>
        <v>127078</v>
      </c>
      <c r="O114" s="38">
        <f>SUM(R105,R107,R110,R109)</f>
        <v>133606</v>
      </c>
      <c r="P114" s="38">
        <f>SUM(W105,W107,W110,W109)</f>
        <v>164320</v>
      </c>
      <c r="Q114" s="38">
        <f t="shared" si="40"/>
        <v>0.16631246741390265</v>
      </c>
      <c r="R114" s="39" t="s">
        <v>359</v>
      </c>
      <c r="S114" s="38">
        <f>(N114*100)/N117</f>
        <v>16.894491522043751</v>
      </c>
      <c r="T114" s="38">
        <f>(O114*100)/O117</f>
        <v>19.505436750329942</v>
      </c>
      <c r="U114" s="38">
        <f>(P114*100)/P117</f>
        <v>23.469927013554624</v>
      </c>
      <c r="V114" s="36"/>
      <c r="W114" s="39" t="s">
        <v>359</v>
      </c>
      <c r="X114" s="38">
        <f t="shared" si="41"/>
        <v>5.13700247092337E-2</v>
      </c>
      <c r="Y114" s="38">
        <f t="shared" si="42"/>
        <v>0.22988488540933791</v>
      </c>
    </row>
    <row r="115" spans="1:25" ht="114.75">
      <c r="A115" s="1" t="s">
        <v>124</v>
      </c>
      <c r="B115">
        <v>775</v>
      </c>
      <c r="C115">
        <v>705</v>
      </c>
      <c r="D115">
        <v>671</v>
      </c>
      <c r="E115">
        <v>687</v>
      </c>
      <c r="F115">
        <v>683</v>
      </c>
      <c r="G115">
        <v>688</v>
      </c>
      <c r="H115">
        <v>725</v>
      </c>
      <c r="I115">
        <v>743</v>
      </c>
      <c r="J115">
        <v>748</v>
      </c>
      <c r="K115">
        <v>825</v>
      </c>
      <c r="L115">
        <v>851</v>
      </c>
      <c r="M115" s="40" t="s">
        <v>360</v>
      </c>
      <c r="N115" s="38">
        <f>SUM(N106,N108)</f>
        <v>124284</v>
      </c>
      <c r="O115" s="38">
        <f>SUM(R106,R108)</f>
        <v>122230</v>
      </c>
      <c r="P115" s="38">
        <f>SUM(W106,W108)</f>
        <v>136862</v>
      </c>
      <c r="Q115" s="38">
        <f t="shared" si="40"/>
        <v>4.3327708167936949E-2</v>
      </c>
      <c r="R115" s="40" t="s">
        <v>360</v>
      </c>
      <c r="S115" s="38">
        <f>(N115*100)/N117</f>
        <v>16.523040843621125</v>
      </c>
      <c r="T115" s="38">
        <f>(O115*100)/O117</f>
        <v>17.844629238154191</v>
      </c>
      <c r="U115" s="38">
        <f>(P115*100)/P117</f>
        <v>19.54808392727065</v>
      </c>
      <c r="V115" s="36"/>
      <c r="W115" s="40" t="s">
        <v>360</v>
      </c>
      <c r="X115" s="38">
        <f t="shared" si="41"/>
        <v>-1.6526664735605549E-2</v>
      </c>
      <c r="Y115" s="38">
        <f t="shared" si="42"/>
        <v>0.119708745807085</v>
      </c>
    </row>
    <row r="116" spans="1:25">
      <c r="A116" s="1" t="s">
        <v>125</v>
      </c>
      <c r="B116">
        <v>49</v>
      </c>
      <c r="C116">
        <v>47</v>
      </c>
      <c r="D116">
        <v>47</v>
      </c>
      <c r="E116">
        <v>48</v>
      </c>
      <c r="F116">
        <v>48</v>
      </c>
      <c r="G116">
        <v>46</v>
      </c>
      <c r="H116">
        <v>49</v>
      </c>
      <c r="I116">
        <v>49</v>
      </c>
      <c r="J116">
        <v>48</v>
      </c>
      <c r="K116">
        <v>49</v>
      </c>
      <c r="L116">
        <v>50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40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206</v>
      </c>
      <c r="C117">
        <v>196</v>
      </c>
      <c r="D117">
        <v>194</v>
      </c>
      <c r="E117">
        <v>208</v>
      </c>
      <c r="F117">
        <v>202</v>
      </c>
      <c r="G117">
        <v>199</v>
      </c>
      <c r="H117">
        <v>212</v>
      </c>
      <c r="I117">
        <v>214</v>
      </c>
      <c r="J117">
        <v>207</v>
      </c>
      <c r="K117">
        <v>214</v>
      </c>
      <c r="L117">
        <v>214</v>
      </c>
      <c r="M117" s="42" t="s">
        <v>362</v>
      </c>
      <c r="N117" s="36">
        <f>SUM(N113:N115)</f>
        <v>752186</v>
      </c>
      <c r="O117" s="36">
        <f>SUM(O113:O115)</f>
        <v>684968</v>
      </c>
      <c r="P117" s="36">
        <f>SUM(P113:P115)</f>
        <v>700130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61</v>
      </c>
      <c r="C118">
        <v>63</v>
      </c>
      <c r="D118">
        <v>62</v>
      </c>
      <c r="E118">
        <v>64</v>
      </c>
      <c r="F118">
        <v>59</v>
      </c>
      <c r="G118">
        <v>59</v>
      </c>
      <c r="H118">
        <v>70</v>
      </c>
      <c r="I118">
        <v>71</v>
      </c>
      <c r="J118">
        <v>75</v>
      </c>
      <c r="K118">
        <v>77</v>
      </c>
      <c r="L118">
        <v>76</v>
      </c>
    </row>
    <row r="119" spans="1:25">
      <c r="A119" s="1" t="s">
        <v>128</v>
      </c>
      <c r="B119">
        <v>58</v>
      </c>
      <c r="C119">
        <v>45</v>
      </c>
      <c r="D119">
        <v>39</v>
      </c>
      <c r="E119">
        <v>38</v>
      </c>
      <c r="F119">
        <v>35</v>
      </c>
      <c r="G119">
        <v>34</v>
      </c>
      <c r="H119">
        <v>36</v>
      </c>
      <c r="I119">
        <v>38</v>
      </c>
      <c r="J119">
        <v>37</v>
      </c>
      <c r="K119">
        <v>51</v>
      </c>
      <c r="L119">
        <v>55</v>
      </c>
    </row>
    <row r="120" spans="1:25">
      <c r="A120" s="1" t="s">
        <v>129</v>
      </c>
      <c r="B120">
        <v>401</v>
      </c>
      <c r="C120">
        <v>354</v>
      </c>
      <c r="D120">
        <v>329</v>
      </c>
      <c r="E120">
        <v>329</v>
      </c>
      <c r="F120">
        <v>339</v>
      </c>
      <c r="G120">
        <v>350</v>
      </c>
      <c r="H120">
        <v>358</v>
      </c>
      <c r="I120">
        <v>371</v>
      </c>
      <c r="J120">
        <v>381</v>
      </c>
      <c r="K120">
        <v>434</v>
      </c>
      <c r="L120">
        <v>456</v>
      </c>
    </row>
    <row r="121" spans="1:25">
      <c r="A121" s="1" t="s">
        <v>130</v>
      </c>
      <c r="B121">
        <v>136</v>
      </c>
      <c r="C121">
        <v>136</v>
      </c>
      <c r="D121">
        <v>127</v>
      </c>
      <c r="E121">
        <v>125</v>
      </c>
      <c r="F121">
        <v>134</v>
      </c>
      <c r="G121">
        <v>142</v>
      </c>
      <c r="H121">
        <v>144</v>
      </c>
      <c r="I121">
        <v>150</v>
      </c>
      <c r="J121">
        <v>160</v>
      </c>
      <c r="K121">
        <v>174</v>
      </c>
      <c r="L121">
        <v>187</v>
      </c>
    </row>
    <row r="122" spans="1:25">
      <c r="A122" s="1" t="s">
        <v>131</v>
      </c>
      <c r="B122">
        <v>7</v>
      </c>
      <c r="C122">
        <v>10</v>
      </c>
      <c r="D122">
        <v>7</v>
      </c>
      <c r="E122">
        <v>7</v>
      </c>
      <c r="F122">
        <v>7</v>
      </c>
      <c r="G122">
        <v>13</v>
      </c>
      <c r="H122">
        <v>11</v>
      </c>
      <c r="I122">
        <v>13</v>
      </c>
      <c r="J122">
        <v>12</v>
      </c>
      <c r="K122">
        <v>13</v>
      </c>
      <c r="L122">
        <v>14</v>
      </c>
    </row>
    <row r="123" spans="1:25">
      <c r="A123" s="1" t="s">
        <v>132</v>
      </c>
      <c r="B123">
        <v>66</v>
      </c>
      <c r="C123">
        <v>69</v>
      </c>
      <c r="D123">
        <v>64</v>
      </c>
      <c r="E123">
        <v>64</v>
      </c>
      <c r="F123">
        <v>65</v>
      </c>
      <c r="G123">
        <v>68</v>
      </c>
      <c r="H123">
        <v>69</v>
      </c>
      <c r="I123">
        <v>76</v>
      </c>
      <c r="J123">
        <v>80</v>
      </c>
      <c r="K123">
        <v>90</v>
      </c>
      <c r="L123">
        <v>98</v>
      </c>
    </row>
    <row r="124" spans="1:25">
      <c r="A124" s="1" t="s">
        <v>133</v>
      </c>
      <c r="B124">
        <v>63</v>
      </c>
      <c r="C124">
        <v>57</v>
      </c>
      <c r="D124">
        <v>56</v>
      </c>
      <c r="E124">
        <v>54</v>
      </c>
      <c r="F124">
        <v>62</v>
      </c>
      <c r="G124">
        <v>61</v>
      </c>
      <c r="H124">
        <v>64</v>
      </c>
      <c r="I124">
        <v>61</v>
      </c>
      <c r="J124">
        <v>68</v>
      </c>
      <c r="K124">
        <v>71</v>
      </c>
      <c r="L124">
        <v>75</v>
      </c>
    </row>
    <row r="125" spans="1:25">
      <c r="A125" s="1" t="s">
        <v>134</v>
      </c>
      <c r="B125">
        <v>80</v>
      </c>
      <c r="C125">
        <v>56</v>
      </c>
      <c r="D125">
        <v>44</v>
      </c>
      <c r="E125">
        <v>51</v>
      </c>
      <c r="F125">
        <v>59</v>
      </c>
      <c r="G125">
        <v>50</v>
      </c>
      <c r="H125">
        <v>54</v>
      </c>
      <c r="I125">
        <v>55</v>
      </c>
      <c r="J125">
        <v>63</v>
      </c>
      <c r="K125">
        <v>62</v>
      </c>
      <c r="L125">
        <v>62</v>
      </c>
    </row>
    <row r="126" spans="1:25">
      <c r="A126" s="1" t="s">
        <v>135</v>
      </c>
      <c r="B126">
        <v>60</v>
      </c>
      <c r="C126">
        <v>40</v>
      </c>
      <c r="D126">
        <v>32</v>
      </c>
      <c r="E126">
        <v>42</v>
      </c>
      <c r="F126">
        <v>47</v>
      </c>
      <c r="G126">
        <v>39</v>
      </c>
      <c r="H126">
        <v>43</v>
      </c>
      <c r="I126">
        <v>40</v>
      </c>
      <c r="J126">
        <v>44</v>
      </c>
      <c r="K126">
        <v>45</v>
      </c>
      <c r="L126">
        <v>46</v>
      </c>
    </row>
    <row r="127" spans="1:25">
      <c r="A127" s="1" t="s">
        <v>136</v>
      </c>
      <c r="B127">
        <v>1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4</v>
      </c>
      <c r="I127">
        <v>4</v>
      </c>
      <c r="J127">
        <v>5</v>
      </c>
      <c r="K127">
        <v>3</v>
      </c>
      <c r="L127">
        <v>3</v>
      </c>
    </row>
    <row r="128" spans="1:25">
      <c r="A128" s="1" t="s">
        <v>137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1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17</v>
      </c>
      <c r="C130">
        <v>12</v>
      </c>
      <c r="D130">
        <v>10</v>
      </c>
      <c r="E130">
        <v>7</v>
      </c>
      <c r="F130">
        <v>8</v>
      </c>
      <c r="G130">
        <v>8</v>
      </c>
      <c r="H130">
        <v>7</v>
      </c>
      <c r="I130">
        <v>11</v>
      </c>
      <c r="J130">
        <v>13</v>
      </c>
      <c r="K130">
        <v>12</v>
      </c>
      <c r="L130">
        <v>12</v>
      </c>
    </row>
    <row r="131" spans="1:12">
      <c r="A131" s="1" t="s">
        <v>140</v>
      </c>
      <c r="B131">
        <v>1462</v>
      </c>
      <c r="C131">
        <v>1467</v>
      </c>
      <c r="D131">
        <v>1487</v>
      </c>
      <c r="E131">
        <v>1560</v>
      </c>
      <c r="F131">
        <v>1612</v>
      </c>
      <c r="G131">
        <v>1730</v>
      </c>
      <c r="H131">
        <v>1881</v>
      </c>
      <c r="I131">
        <v>1994</v>
      </c>
      <c r="J131">
        <v>2132</v>
      </c>
      <c r="K131">
        <v>2397</v>
      </c>
      <c r="L131">
        <v>2622</v>
      </c>
    </row>
    <row r="132" spans="1:12">
      <c r="A132" s="1" t="s">
        <v>141</v>
      </c>
      <c r="B132">
        <v>1462</v>
      </c>
      <c r="C132">
        <v>1467</v>
      </c>
      <c r="D132">
        <v>1487</v>
      </c>
      <c r="E132">
        <v>1560</v>
      </c>
      <c r="F132">
        <v>1612</v>
      </c>
      <c r="G132">
        <v>1730</v>
      </c>
      <c r="H132">
        <v>1881</v>
      </c>
      <c r="I132">
        <v>1994</v>
      </c>
      <c r="J132">
        <v>2132</v>
      </c>
      <c r="K132">
        <v>2397</v>
      </c>
      <c r="L132">
        <v>2622</v>
      </c>
    </row>
    <row r="133" spans="1:12">
      <c r="A133" s="1" t="s">
        <v>142</v>
      </c>
      <c r="B133">
        <v>1234</v>
      </c>
      <c r="C133">
        <v>1228</v>
      </c>
      <c r="D133">
        <v>1227</v>
      </c>
      <c r="E133">
        <v>1188</v>
      </c>
      <c r="F133">
        <v>1154</v>
      </c>
      <c r="G133">
        <v>1146</v>
      </c>
      <c r="H133">
        <v>1159</v>
      </c>
      <c r="I133">
        <v>1181</v>
      </c>
      <c r="J133">
        <v>1243</v>
      </c>
      <c r="K133">
        <v>1325</v>
      </c>
      <c r="L133">
        <v>1381</v>
      </c>
    </row>
    <row r="134" spans="1:12">
      <c r="A134" s="1" t="s">
        <v>143</v>
      </c>
      <c r="B134">
        <v>243</v>
      </c>
      <c r="C134">
        <v>223</v>
      </c>
      <c r="D134">
        <v>235</v>
      </c>
      <c r="E134">
        <v>237</v>
      </c>
      <c r="F134">
        <v>238</v>
      </c>
      <c r="G134">
        <v>252</v>
      </c>
      <c r="H134">
        <v>244</v>
      </c>
      <c r="I134">
        <v>266</v>
      </c>
      <c r="J134">
        <v>291</v>
      </c>
      <c r="K134">
        <v>329</v>
      </c>
      <c r="L134">
        <v>349</v>
      </c>
    </row>
    <row r="135" spans="1:12">
      <c r="A135" s="1" t="s">
        <v>144</v>
      </c>
      <c r="B135">
        <v>37</v>
      </c>
      <c r="C135">
        <v>40</v>
      </c>
      <c r="D135">
        <v>44</v>
      </c>
      <c r="E135">
        <v>41</v>
      </c>
      <c r="F135">
        <v>41</v>
      </c>
      <c r="G135">
        <v>40</v>
      </c>
      <c r="H135">
        <v>40</v>
      </c>
      <c r="I135">
        <v>41</v>
      </c>
      <c r="J135">
        <v>41</v>
      </c>
      <c r="K135">
        <v>42</v>
      </c>
      <c r="L135">
        <v>42</v>
      </c>
    </row>
    <row r="136" spans="1:12">
      <c r="A136" s="1" t="s">
        <v>145</v>
      </c>
      <c r="B136">
        <v>31</v>
      </c>
      <c r="C136">
        <v>26</v>
      </c>
      <c r="D136">
        <v>24</v>
      </c>
      <c r="E136">
        <v>21</v>
      </c>
      <c r="F136">
        <v>20</v>
      </c>
      <c r="G136">
        <v>21</v>
      </c>
      <c r="H136">
        <v>24</v>
      </c>
      <c r="I136">
        <v>24</v>
      </c>
      <c r="J136">
        <v>21</v>
      </c>
      <c r="K136">
        <v>22</v>
      </c>
      <c r="L136">
        <v>21</v>
      </c>
    </row>
    <row r="137" spans="1:12">
      <c r="A137" s="1" t="s">
        <v>146</v>
      </c>
      <c r="B137">
        <v>167</v>
      </c>
      <c r="C137">
        <v>166</v>
      </c>
      <c r="D137">
        <v>153</v>
      </c>
      <c r="E137">
        <v>146</v>
      </c>
      <c r="F137">
        <v>130</v>
      </c>
      <c r="G137">
        <v>135</v>
      </c>
      <c r="H137">
        <v>147</v>
      </c>
      <c r="I137">
        <v>147</v>
      </c>
      <c r="J137">
        <v>173</v>
      </c>
      <c r="K137">
        <v>190</v>
      </c>
      <c r="L137">
        <v>204</v>
      </c>
    </row>
    <row r="138" spans="1:12">
      <c r="A138" s="1" t="s">
        <v>147</v>
      </c>
      <c r="B138">
        <v>539</v>
      </c>
      <c r="C138">
        <v>551</v>
      </c>
      <c r="D138">
        <v>562</v>
      </c>
      <c r="E138">
        <v>538</v>
      </c>
      <c r="F138">
        <v>530</v>
      </c>
      <c r="G138">
        <v>523</v>
      </c>
      <c r="H138">
        <v>525</v>
      </c>
      <c r="I138">
        <v>519</v>
      </c>
      <c r="J138">
        <v>510</v>
      </c>
      <c r="K138">
        <v>511</v>
      </c>
      <c r="L138">
        <v>514</v>
      </c>
    </row>
    <row r="139" spans="1:12">
      <c r="A139" s="1" t="s">
        <v>148</v>
      </c>
      <c r="B139">
        <v>217</v>
      </c>
      <c r="C139">
        <v>222</v>
      </c>
      <c r="D139">
        <v>209</v>
      </c>
      <c r="E139">
        <v>205</v>
      </c>
      <c r="F139">
        <v>195</v>
      </c>
      <c r="G139">
        <v>175</v>
      </c>
      <c r="H139">
        <v>179</v>
      </c>
      <c r="I139">
        <v>184</v>
      </c>
      <c r="J139">
        <v>207</v>
      </c>
      <c r="K139">
        <v>231</v>
      </c>
      <c r="L139">
        <v>251</v>
      </c>
    </row>
    <row r="140" spans="1:12">
      <c r="A140" s="1" t="s">
        <v>149</v>
      </c>
      <c r="B140">
        <v>1466</v>
      </c>
      <c r="C140">
        <v>1325</v>
      </c>
      <c r="D140">
        <v>1230</v>
      </c>
      <c r="E140">
        <v>1230</v>
      </c>
      <c r="F140">
        <v>1233</v>
      </c>
      <c r="G140">
        <v>1205</v>
      </c>
      <c r="H140">
        <v>1211</v>
      </c>
      <c r="I140">
        <v>1217</v>
      </c>
      <c r="J140">
        <v>1333</v>
      </c>
      <c r="K140">
        <v>1756</v>
      </c>
      <c r="L140">
        <v>1784</v>
      </c>
    </row>
    <row r="141" spans="1:12">
      <c r="A141" s="1" t="s">
        <v>150</v>
      </c>
      <c r="B141">
        <v>1386</v>
      </c>
      <c r="C141">
        <v>1283</v>
      </c>
      <c r="D141">
        <v>1205</v>
      </c>
      <c r="E141">
        <v>1210</v>
      </c>
      <c r="F141">
        <v>1213</v>
      </c>
      <c r="G141">
        <v>1182</v>
      </c>
      <c r="H141">
        <v>1189</v>
      </c>
      <c r="I141">
        <v>1194</v>
      </c>
      <c r="J141">
        <v>1302</v>
      </c>
      <c r="K141">
        <v>1728</v>
      </c>
      <c r="L141">
        <v>1752</v>
      </c>
    </row>
    <row r="142" spans="1:12">
      <c r="A142" s="1" t="s">
        <v>151</v>
      </c>
      <c r="B142">
        <v>80</v>
      </c>
      <c r="C142">
        <v>42</v>
      </c>
      <c r="D142">
        <v>25</v>
      </c>
      <c r="E142">
        <v>20</v>
      </c>
      <c r="F142">
        <v>20</v>
      </c>
      <c r="G142">
        <v>23</v>
      </c>
      <c r="H142">
        <v>22</v>
      </c>
      <c r="I142">
        <v>23</v>
      </c>
      <c r="J142">
        <v>31</v>
      </c>
      <c r="K142">
        <v>28</v>
      </c>
      <c r="L142">
        <v>32</v>
      </c>
    </row>
    <row r="143" spans="1:12">
      <c r="A143" s="1" t="s">
        <v>152</v>
      </c>
      <c r="B143">
        <v>1774</v>
      </c>
      <c r="C143">
        <v>1626</v>
      </c>
      <c r="D143">
        <v>1465</v>
      </c>
      <c r="E143">
        <v>1457</v>
      </c>
      <c r="F143">
        <v>1511</v>
      </c>
      <c r="G143">
        <v>1503</v>
      </c>
      <c r="H143">
        <v>1524</v>
      </c>
      <c r="I143">
        <v>1482</v>
      </c>
      <c r="J143">
        <v>1393</v>
      </c>
      <c r="K143">
        <v>1280</v>
      </c>
      <c r="L143">
        <v>858</v>
      </c>
    </row>
    <row r="144" spans="1:12">
      <c r="A144" s="1" t="s">
        <v>153</v>
      </c>
      <c r="B144">
        <v>1740</v>
      </c>
      <c r="C144">
        <v>1598</v>
      </c>
      <c r="D144">
        <v>1439</v>
      </c>
      <c r="E144">
        <v>1432</v>
      </c>
      <c r="F144">
        <v>1487</v>
      </c>
      <c r="G144">
        <v>1477</v>
      </c>
      <c r="H144">
        <v>1494</v>
      </c>
      <c r="I144">
        <v>1450</v>
      </c>
      <c r="J144">
        <v>1361</v>
      </c>
      <c r="K144">
        <v>1258</v>
      </c>
      <c r="L144">
        <v>837</v>
      </c>
    </row>
    <row r="145" spans="1:16">
      <c r="A145" s="1" t="s">
        <v>154</v>
      </c>
      <c r="B145">
        <v>6</v>
      </c>
      <c r="C145">
        <v>4</v>
      </c>
      <c r="D145">
        <v>4</v>
      </c>
      <c r="E145">
        <v>4</v>
      </c>
      <c r="F145">
        <v>3</v>
      </c>
      <c r="G145">
        <v>3</v>
      </c>
      <c r="H145">
        <v>4</v>
      </c>
      <c r="I145">
        <v>5</v>
      </c>
      <c r="J145">
        <v>6</v>
      </c>
      <c r="K145">
        <v>4</v>
      </c>
      <c r="L145">
        <v>4</v>
      </c>
    </row>
    <row r="146" spans="1:16">
      <c r="A146" s="1" t="s">
        <v>155</v>
      </c>
      <c r="B146">
        <v>28</v>
      </c>
      <c r="C146">
        <v>24</v>
      </c>
      <c r="D146">
        <v>22</v>
      </c>
      <c r="E146">
        <v>21</v>
      </c>
      <c r="F146">
        <v>21</v>
      </c>
      <c r="G146">
        <v>23</v>
      </c>
      <c r="H146">
        <v>26</v>
      </c>
      <c r="I146">
        <v>27</v>
      </c>
      <c r="J146">
        <v>26</v>
      </c>
      <c r="K146">
        <v>18</v>
      </c>
      <c r="L146">
        <v>17</v>
      </c>
    </row>
    <row r="147" spans="1:16">
      <c r="A147" s="1" t="s">
        <v>156</v>
      </c>
      <c r="B147">
        <v>771</v>
      </c>
      <c r="C147">
        <v>756</v>
      </c>
      <c r="D147">
        <v>729</v>
      </c>
      <c r="E147">
        <v>722</v>
      </c>
      <c r="F147">
        <v>723</v>
      </c>
      <c r="G147">
        <v>684</v>
      </c>
      <c r="H147">
        <v>685</v>
      </c>
      <c r="I147">
        <v>716</v>
      </c>
      <c r="J147">
        <v>683</v>
      </c>
      <c r="K147">
        <v>298</v>
      </c>
      <c r="L147">
        <v>289</v>
      </c>
    </row>
    <row r="148" spans="1:16">
      <c r="A148" s="1" t="s">
        <v>157</v>
      </c>
      <c r="B148">
        <v>771</v>
      </c>
      <c r="C148">
        <v>756</v>
      </c>
      <c r="D148">
        <v>729</v>
      </c>
      <c r="E148">
        <v>722</v>
      </c>
      <c r="F148">
        <v>723</v>
      </c>
      <c r="G148">
        <v>684</v>
      </c>
      <c r="H148">
        <v>685</v>
      </c>
      <c r="I148">
        <v>716</v>
      </c>
      <c r="J148">
        <v>683</v>
      </c>
      <c r="K148">
        <v>298</v>
      </c>
      <c r="L148">
        <v>289</v>
      </c>
    </row>
    <row r="149" spans="1:16">
      <c r="A149" s="1" t="s">
        <v>158</v>
      </c>
      <c r="B149">
        <v>112</v>
      </c>
      <c r="C149">
        <v>97</v>
      </c>
      <c r="D149">
        <v>104</v>
      </c>
      <c r="E149">
        <v>115</v>
      </c>
      <c r="F149">
        <v>117</v>
      </c>
      <c r="G149">
        <v>125</v>
      </c>
      <c r="H149">
        <v>119</v>
      </c>
      <c r="I149">
        <v>119</v>
      </c>
      <c r="J149">
        <v>110</v>
      </c>
      <c r="K149">
        <v>107</v>
      </c>
      <c r="L149">
        <v>96</v>
      </c>
    </row>
    <row r="150" spans="1:16">
      <c r="A150" s="1" t="s">
        <v>159</v>
      </c>
      <c r="B150">
        <v>112</v>
      </c>
      <c r="C150">
        <v>97</v>
      </c>
      <c r="D150">
        <v>104</v>
      </c>
      <c r="E150">
        <v>115</v>
      </c>
      <c r="F150">
        <v>117</v>
      </c>
      <c r="G150">
        <v>125</v>
      </c>
      <c r="H150">
        <v>119</v>
      </c>
      <c r="I150">
        <v>119</v>
      </c>
      <c r="J150">
        <v>110</v>
      </c>
      <c r="K150">
        <v>107</v>
      </c>
      <c r="L150">
        <v>96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299</v>
      </c>
      <c r="C151">
        <v>280</v>
      </c>
      <c r="D151">
        <v>267</v>
      </c>
      <c r="E151">
        <v>261</v>
      </c>
      <c r="F151">
        <v>262</v>
      </c>
      <c r="G151">
        <v>268</v>
      </c>
      <c r="H151">
        <v>267</v>
      </c>
      <c r="I151">
        <v>263</v>
      </c>
      <c r="J151">
        <v>269</v>
      </c>
      <c r="K151">
        <v>381</v>
      </c>
      <c r="L151">
        <v>362</v>
      </c>
      <c r="M151" s="37" t="s">
        <v>358</v>
      </c>
      <c r="N151" s="38">
        <f t="shared" ref="N151:N153" si="43">(N113-AVERAGE($N113:$P113))/STDEV($N113:$P113)</f>
        <v>1.1056339840414848</v>
      </c>
      <c r="O151" s="38">
        <f t="shared" ref="O151:O153" si="44">(O113-AVERAGE($N113:$P113))/STDEV($N113:$P113)</f>
        <v>-0.26440735279310679</v>
      </c>
      <c r="P151" s="38">
        <f t="shared" ref="P151:P153" si="45">(P113-AVERAGE($N113:$P113))/STDEV($N113:$P113)</f>
        <v>-0.84122663124837815</v>
      </c>
    </row>
    <row r="152" spans="1:16" ht="153">
      <c r="A152" s="1" t="s">
        <v>161</v>
      </c>
      <c r="B152">
        <v>192</v>
      </c>
      <c r="C152">
        <v>177</v>
      </c>
      <c r="D152">
        <v>169</v>
      </c>
      <c r="E152">
        <v>157</v>
      </c>
      <c r="F152">
        <v>161</v>
      </c>
      <c r="G152">
        <v>162</v>
      </c>
      <c r="H152">
        <v>160</v>
      </c>
      <c r="I152">
        <v>156</v>
      </c>
      <c r="J152">
        <v>160</v>
      </c>
      <c r="K152">
        <v>312</v>
      </c>
      <c r="L152">
        <v>286</v>
      </c>
      <c r="M152" s="39" t="s">
        <v>359</v>
      </c>
      <c r="N152" s="38">
        <f t="shared" si="43"/>
        <v>-0.73364903208697874</v>
      </c>
      <c r="O152" s="38">
        <f t="shared" si="44"/>
        <v>-0.40539263171248957</v>
      </c>
      <c r="P152" s="38">
        <f t="shared" si="45"/>
        <v>1.1390416637994683</v>
      </c>
    </row>
    <row r="153" spans="1:16" ht="114.75">
      <c r="A153" s="1" t="s">
        <v>162</v>
      </c>
      <c r="B153">
        <v>49</v>
      </c>
      <c r="C153">
        <v>51</v>
      </c>
      <c r="D153">
        <v>49</v>
      </c>
      <c r="E153">
        <v>50</v>
      </c>
      <c r="F153">
        <v>47</v>
      </c>
      <c r="G153">
        <v>47</v>
      </c>
      <c r="H153">
        <v>41</v>
      </c>
      <c r="I153">
        <v>43</v>
      </c>
      <c r="J153">
        <v>40</v>
      </c>
      <c r="K153">
        <v>43</v>
      </c>
      <c r="L153">
        <v>46</v>
      </c>
      <c r="M153" s="40" t="s">
        <v>360</v>
      </c>
      <c r="N153" s="38">
        <f t="shared" si="43"/>
        <v>-0.44283398216614561</v>
      </c>
      <c r="O153" s="38">
        <f t="shared" si="44"/>
        <v>-0.70212161026456732</v>
      </c>
      <c r="P153" s="38">
        <f t="shared" si="45"/>
        <v>1.1449555924307129</v>
      </c>
    </row>
    <row r="154" spans="1:16">
      <c r="A154" s="1" t="s">
        <v>163</v>
      </c>
      <c r="B154">
        <v>58</v>
      </c>
      <c r="C154">
        <v>52</v>
      </c>
      <c r="D154">
        <v>49</v>
      </c>
      <c r="E154">
        <v>54</v>
      </c>
      <c r="F154">
        <v>54</v>
      </c>
      <c r="G154">
        <v>59</v>
      </c>
      <c r="H154">
        <v>66</v>
      </c>
      <c r="I154">
        <v>64</v>
      </c>
      <c r="J154">
        <v>69</v>
      </c>
      <c r="K154">
        <v>26</v>
      </c>
      <c r="L154">
        <v>30</v>
      </c>
    </row>
    <row r="155" spans="1:16">
      <c r="A155" s="1" t="s">
        <v>164</v>
      </c>
      <c r="B155">
        <v>42</v>
      </c>
      <c r="C155">
        <v>37</v>
      </c>
      <c r="D155">
        <v>35</v>
      </c>
      <c r="E155">
        <v>33</v>
      </c>
      <c r="F155">
        <v>34</v>
      </c>
      <c r="G155">
        <v>35</v>
      </c>
      <c r="H155">
        <v>36</v>
      </c>
      <c r="I155">
        <v>32</v>
      </c>
      <c r="J155">
        <v>30</v>
      </c>
      <c r="K155">
        <v>63</v>
      </c>
      <c r="L155">
        <v>49</v>
      </c>
    </row>
    <row r="156" spans="1:16">
      <c r="A156" s="1" t="s">
        <v>165</v>
      </c>
      <c r="B156">
        <v>42</v>
      </c>
      <c r="C156">
        <v>37</v>
      </c>
      <c r="D156">
        <v>35</v>
      </c>
      <c r="E156">
        <v>33</v>
      </c>
      <c r="F156">
        <v>34</v>
      </c>
      <c r="G156">
        <v>35</v>
      </c>
      <c r="H156">
        <v>36</v>
      </c>
      <c r="I156">
        <v>32</v>
      </c>
      <c r="J156">
        <v>30</v>
      </c>
      <c r="K156">
        <v>63</v>
      </c>
      <c r="L156">
        <v>49</v>
      </c>
    </row>
    <row r="157" spans="1:16">
      <c r="A157" s="2" t="s">
        <v>166</v>
      </c>
      <c r="B157">
        <v>23750</v>
      </c>
      <c r="C157">
        <v>23191</v>
      </c>
      <c r="D157">
        <v>23914</v>
      </c>
      <c r="E157">
        <v>23969</v>
      </c>
      <c r="F157">
        <v>24536</v>
      </c>
      <c r="G157">
        <v>25982</v>
      </c>
      <c r="H157">
        <v>28396</v>
      </c>
      <c r="I157">
        <v>30467</v>
      </c>
      <c r="J157">
        <v>31866</v>
      </c>
      <c r="K157">
        <v>36149</v>
      </c>
      <c r="L157">
        <v>42649</v>
      </c>
    </row>
    <row r="158" spans="1:16">
      <c r="A158" s="2" t="s">
        <v>167</v>
      </c>
      <c r="B158">
        <v>8271</v>
      </c>
      <c r="C158">
        <v>8037</v>
      </c>
      <c r="D158">
        <v>8442</v>
      </c>
      <c r="E158">
        <v>8806</v>
      </c>
      <c r="F158">
        <v>9460</v>
      </c>
      <c r="G158">
        <v>10148</v>
      </c>
      <c r="H158">
        <v>10872</v>
      </c>
      <c r="I158">
        <v>11395</v>
      </c>
      <c r="J158">
        <v>11543</v>
      </c>
      <c r="K158">
        <v>12453</v>
      </c>
      <c r="L158">
        <v>13414</v>
      </c>
    </row>
    <row r="159" spans="1:16">
      <c r="A159" s="2" t="s">
        <v>168</v>
      </c>
      <c r="B159">
        <v>15479</v>
      </c>
      <c r="C159">
        <v>15154</v>
      </c>
      <c r="D159">
        <v>15472</v>
      </c>
      <c r="E159">
        <v>15163</v>
      </c>
      <c r="F159">
        <v>15076</v>
      </c>
      <c r="G159">
        <v>15834</v>
      </c>
      <c r="H159">
        <v>17524</v>
      </c>
      <c r="I159">
        <v>19072</v>
      </c>
      <c r="J159">
        <v>20323</v>
      </c>
      <c r="K159">
        <v>23696</v>
      </c>
      <c r="L159">
        <v>29235</v>
      </c>
    </row>
    <row r="160" spans="1:16">
      <c r="A160" s="2" t="s">
        <v>169</v>
      </c>
      <c r="B160">
        <v>1120</v>
      </c>
      <c r="C160">
        <v>1071</v>
      </c>
      <c r="D160">
        <v>1098</v>
      </c>
      <c r="E160">
        <v>1174</v>
      </c>
      <c r="F160">
        <v>1310</v>
      </c>
      <c r="G160">
        <v>1452</v>
      </c>
      <c r="H160">
        <v>1643</v>
      </c>
      <c r="I160">
        <v>1698</v>
      </c>
      <c r="J160">
        <v>1557</v>
      </c>
      <c r="K160">
        <v>1575</v>
      </c>
      <c r="L160">
        <v>1486</v>
      </c>
    </row>
    <row r="161" spans="1:12">
      <c r="A161" s="2" t="s">
        <v>170</v>
      </c>
      <c r="B161">
        <v>86</v>
      </c>
      <c r="C161">
        <v>78</v>
      </c>
      <c r="D161">
        <v>63</v>
      </c>
      <c r="E161">
        <v>53</v>
      </c>
      <c r="F161">
        <v>79</v>
      </c>
      <c r="G161">
        <v>84</v>
      </c>
      <c r="H161">
        <v>71</v>
      </c>
      <c r="I161">
        <v>77</v>
      </c>
      <c r="J161">
        <v>73</v>
      </c>
      <c r="K161">
        <v>100</v>
      </c>
      <c r="L161">
        <v>125</v>
      </c>
    </row>
    <row r="162" spans="1:12">
      <c r="A162" s="2" t="s">
        <v>171</v>
      </c>
      <c r="B162">
        <v>192</v>
      </c>
      <c r="C162">
        <v>104</v>
      </c>
      <c r="D162">
        <v>49</v>
      </c>
      <c r="E162">
        <v>57</v>
      </c>
      <c r="F162">
        <v>59</v>
      </c>
      <c r="G162">
        <v>67</v>
      </c>
      <c r="H162">
        <v>77</v>
      </c>
      <c r="I162">
        <v>79</v>
      </c>
      <c r="J162">
        <v>91</v>
      </c>
      <c r="K162">
        <v>20</v>
      </c>
      <c r="L162">
        <v>27</v>
      </c>
    </row>
    <row r="163" spans="1:12">
      <c r="A163" s="2" t="s">
        <v>172</v>
      </c>
      <c r="B163">
        <v>842</v>
      </c>
      <c r="C163">
        <v>889</v>
      </c>
      <c r="D163">
        <v>986</v>
      </c>
      <c r="E163">
        <v>1064</v>
      </c>
      <c r="F163">
        <v>1172</v>
      </c>
      <c r="G163">
        <v>1301</v>
      </c>
      <c r="H163">
        <v>1495</v>
      </c>
      <c r="I163">
        <v>1542</v>
      </c>
      <c r="J163">
        <v>1393</v>
      </c>
      <c r="K163">
        <v>1455</v>
      </c>
      <c r="L163">
        <v>1334</v>
      </c>
    </row>
    <row r="164" spans="1:12">
      <c r="A164" s="2" t="s">
        <v>173</v>
      </c>
      <c r="B164">
        <v>18557</v>
      </c>
      <c r="C164">
        <v>17228</v>
      </c>
      <c r="D164">
        <v>16660</v>
      </c>
      <c r="E164">
        <v>16264</v>
      </c>
      <c r="F164">
        <v>15834</v>
      </c>
      <c r="G164">
        <v>16438</v>
      </c>
      <c r="H164">
        <v>17658</v>
      </c>
      <c r="I164">
        <v>18948</v>
      </c>
      <c r="J164">
        <v>20121</v>
      </c>
      <c r="K164">
        <v>22452</v>
      </c>
      <c r="L164">
        <v>26121</v>
      </c>
    </row>
    <row r="165" spans="1:12">
      <c r="A165" s="2" t="s">
        <v>174</v>
      </c>
      <c r="B165">
        <v>946</v>
      </c>
      <c r="C165">
        <v>903</v>
      </c>
      <c r="D165">
        <v>920</v>
      </c>
      <c r="E165">
        <v>931</v>
      </c>
      <c r="F165">
        <v>981</v>
      </c>
      <c r="G165">
        <v>1072</v>
      </c>
      <c r="H165">
        <v>1240</v>
      </c>
      <c r="I165">
        <v>1437</v>
      </c>
      <c r="J165">
        <v>1572</v>
      </c>
      <c r="K165">
        <v>1510</v>
      </c>
      <c r="L165">
        <v>1702</v>
      </c>
    </row>
    <row r="166" spans="1:12">
      <c r="A166" s="2" t="s">
        <v>175</v>
      </c>
      <c r="B166">
        <v>8877</v>
      </c>
      <c r="C166">
        <v>8680</v>
      </c>
      <c r="D166">
        <v>8640</v>
      </c>
      <c r="E166">
        <v>8564</v>
      </c>
      <c r="F166">
        <v>8191</v>
      </c>
      <c r="G166">
        <v>8355</v>
      </c>
      <c r="H166">
        <v>8733</v>
      </c>
      <c r="I166">
        <v>9210</v>
      </c>
      <c r="J166">
        <v>9570</v>
      </c>
      <c r="K166">
        <v>10275</v>
      </c>
      <c r="L166">
        <v>11344</v>
      </c>
    </row>
    <row r="167" spans="1:12">
      <c r="A167" s="2" t="s">
        <v>176</v>
      </c>
      <c r="B167">
        <v>7005</v>
      </c>
      <c r="C167">
        <v>6483</v>
      </c>
      <c r="D167">
        <v>6168</v>
      </c>
      <c r="E167">
        <v>5835</v>
      </c>
      <c r="F167">
        <v>5671</v>
      </c>
      <c r="G167">
        <v>6008</v>
      </c>
      <c r="H167">
        <v>6639</v>
      </c>
      <c r="I167">
        <v>7166</v>
      </c>
      <c r="J167">
        <v>7787</v>
      </c>
      <c r="K167">
        <v>9759</v>
      </c>
      <c r="L167">
        <v>12036</v>
      </c>
    </row>
    <row r="168" spans="1:12">
      <c r="A168" s="2" t="s">
        <v>177</v>
      </c>
      <c r="B168">
        <v>1729</v>
      </c>
      <c r="C168">
        <v>1162</v>
      </c>
      <c r="D168">
        <v>932</v>
      </c>
      <c r="E168">
        <v>934</v>
      </c>
      <c r="F168">
        <v>991</v>
      </c>
      <c r="G168">
        <v>1003</v>
      </c>
      <c r="H168">
        <v>1046</v>
      </c>
      <c r="I168">
        <v>1135</v>
      </c>
      <c r="J168">
        <v>1192</v>
      </c>
      <c r="K168">
        <v>908</v>
      </c>
      <c r="L168">
        <v>1039</v>
      </c>
    </row>
    <row r="169" spans="1:12">
      <c r="A169" s="3" t="s">
        <v>178</v>
      </c>
      <c r="B169">
        <v>7985</v>
      </c>
      <c r="C169">
        <v>7794</v>
      </c>
      <c r="D169">
        <v>7626</v>
      </c>
      <c r="E169">
        <v>7510</v>
      </c>
      <c r="F169">
        <v>7441</v>
      </c>
      <c r="G169">
        <v>7366</v>
      </c>
      <c r="H169">
        <v>7324</v>
      </c>
      <c r="I169">
        <v>7446</v>
      </c>
      <c r="J169">
        <v>7839</v>
      </c>
      <c r="K169">
        <v>7204</v>
      </c>
      <c r="L169">
        <v>7205</v>
      </c>
    </row>
    <row r="170" spans="1:12">
      <c r="A170" s="3" t="s">
        <v>179</v>
      </c>
      <c r="B170">
        <v>1689</v>
      </c>
      <c r="C170">
        <v>1576</v>
      </c>
      <c r="D170">
        <v>1539</v>
      </c>
      <c r="E170">
        <v>1544</v>
      </c>
      <c r="F170">
        <v>1575</v>
      </c>
      <c r="G170">
        <v>1584</v>
      </c>
      <c r="H170">
        <v>1594</v>
      </c>
      <c r="I170">
        <v>1614</v>
      </c>
      <c r="J170">
        <v>1733</v>
      </c>
      <c r="K170">
        <v>1618</v>
      </c>
      <c r="L170">
        <v>1719</v>
      </c>
    </row>
    <row r="171" spans="1:12">
      <c r="A171" s="3" t="s">
        <v>180</v>
      </c>
      <c r="B171">
        <v>4862</v>
      </c>
      <c r="C171">
        <v>4821</v>
      </c>
      <c r="D171">
        <v>4712</v>
      </c>
      <c r="E171">
        <v>4617</v>
      </c>
      <c r="F171">
        <v>4538</v>
      </c>
      <c r="G171">
        <v>4503</v>
      </c>
      <c r="H171">
        <v>4432</v>
      </c>
      <c r="I171">
        <v>4518</v>
      </c>
      <c r="J171">
        <v>5257</v>
      </c>
      <c r="K171">
        <v>4279</v>
      </c>
      <c r="L171">
        <v>4224</v>
      </c>
    </row>
    <row r="172" spans="1:12">
      <c r="A172" s="3" t="s">
        <v>181</v>
      </c>
      <c r="B172">
        <v>955</v>
      </c>
      <c r="C172">
        <v>904</v>
      </c>
      <c r="D172">
        <v>883</v>
      </c>
      <c r="E172">
        <v>880</v>
      </c>
      <c r="F172">
        <v>871</v>
      </c>
      <c r="G172">
        <v>825</v>
      </c>
      <c r="H172">
        <v>823</v>
      </c>
      <c r="I172">
        <v>831</v>
      </c>
      <c r="J172">
        <v>634</v>
      </c>
      <c r="K172">
        <v>822</v>
      </c>
      <c r="L172">
        <v>803</v>
      </c>
    </row>
    <row r="173" spans="1:12">
      <c r="A173" s="3" t="s">
        <v>182</v>
      </c>
      <c r="B173">
        <v>479</v>
      </c>
      <c r="C173">
        <v>493</v>
      </c>
      <c r="D173">
        <v>492</v>
      </c>
      <c r="E173">
        <v>469</v>
      </c>
      <c r="F173">
        <v>457</v>
      </c>
      <c r="G173">
        <v>454</v>
      </c>
      <c r="H173">
        <v>475</v>
      </c>
      <c r="I173">
        <v>483</v>
      </c>
      <c r="J173">
        <v>215</v>
      </c>
      <c r="K173">
        <v>485</v>
      </c>
      <c r="L173">
        <v>459</v>
      </c>
    </row>
    <row r="174" spans="1:12">
      <c r="A174" s="3" t="s">
        <v>183</v>
      </c>
      <c r="B174">
        <v>28316</v>
      </c>
      <c r="C174">
        <v>28362</v>
      </c>
      <c r="D174">
        <v>28373</v>
      </c>
      <c r="E174">
        <v>28597</v>
      </c>
      <c r="F174">
        <v>27352</v>
      </c>
      <c r="G174">
        <v>27229</v>
      </c>
      <c r="H174">
        <v>27217</v>
      </c>
      <c r="I174">
        <v>27001</v>
      </c>
      <c r="J174">
        <v>26460</v>
      </c>
      <c r="K174">
        <v>27334</v>
      </c>
      <c r="L174">
        <v>27823</v>
      </c>
    </row>
    <row r="175" spans="1:12">
      <c r="A175" s="3" t="s">
        <v>184</v>
      </c>
      <c r="B175">
        <v>8098</v>
      </c>
      <c r="C175">
        <v>7987</v>
      </c>
      <c r="D175">
        <v>7763</v>
      </c>
      <c r="E175">
        <v>7769</v>
      </c>
      <c r="F175">
        <v>6791</v>
      </c>
      <c r="G175">
        <v>6888</v>
      </c>
      <c r="H175">
        <v>7059</v>
      </c>
      <c r="I175">
        <v>7053</v>
      </c>
      <c r="J175">
        <v>7127</v>
      </c>
      <c r="K175">
        <v>7201</v>
      </c>
      <c r="L175">
        <v>7434</v>
      </c>
    </row>
    <row r="176" spans="1:12">
      <c r="A176" s="3" t="s">
        <v>185</v>
      </c>
      <c r="B176">
        <v>826</v>
      </c>
      <c r="C176">
        <v>783</v>
      </c>
      <c r="D176">
        <v>759</v>
      </c>
      <c r="E176">
        <v>753</v>
      </c>
      <c r="F176">
        <v>759</v>
      </c>
      <c r="G176">
        <v>751</v>
      </c>
      <c r="H176">
        <v>747</v>
      </c>
      <c r="I176">
        <v>753</v>
      </c>
      <c r="J176">
        <v>690</v>
      </c>
      <c r="K176">
        <v>937</v>
      </c>
      <c r="L176">
        <v>975</v>
      </c>
    </row>
    <row r="177" spans="1:12">
      <c r="A177" s="3" t="s">
        <v>186</v>
      </c>
      <c r="B177">
        <v>5098</v>
      </c>
      <c r="C177">
        <v>5033</v>
      </c>
      <c r="D177">
        <v>5103</v>
      </c>
      <c r="E177">
        <v>5141</v>
      </c>
      <c r="F177">
        <v>5008</v>
      </c>
      <c r="G177">
        <v>4925</v>
      </c>
      <c r="H177">
        <v>4848</v>
      </c>
      <c r="I177">
        <v>4776</v>
      </c>
      <c r="J177">
        <v>4605</v>
      </c>
      <c r="K177">
        <v>4797</v>
      </c>
      <c r="L177">
        <v>4826</v>
      </c>
    </row>
    <row r="178" spans="1:12">
      <c r="A178" s="3" t="s">
        <v>187</v>
      </c>
      <c r="B178">
        <v>5802</v>
      </c>
      <c r="C178">
        <v>5897</v>
      </c>
      <c r="D178">
        <v>5968</v>
      </c>
      <c r="E178">
        <v>6094</v>
      </c>
      <c r="F178">
        <v>6051</v>
      </c>
      <c r="G178">
        <v>6063</v>
      </c>
      <c r="H178">
        <v>6029</v>
      </c>
      <c r="I178">
        <v>5948</v>
      </c>
      <c r="J178">
        <v>5747</v>
      </c>
      <c r="K178">
        <v>6184</v>
      </c>
      <c r="L178">
        <v>6356</v>
      </c>
    </row>
    <row r="179" spans="1:12">
      <c r="A179" s="3" t="s">
        <v>188</v>
      </c>
      <c r="B179">
        <v>398</v>
      </c>
      <c r="C179">
        <v>381</v>
      </c>
      <c r="D179">
        <v>372</v>
      </c>
      <c r="E179">
        <v>361</v>
      </c>
      <c r="F179">
        <v>353</v>
      </c>
      <c r="G179">
        <v>333</v>
      </c>
      <c r="H179">
        <v>331</v>
      </c>
      <c r="I179">
        <v>317</v>
      </c>
      <c r="J179">
        <v>243</v>
      </c>
      <c r="K179">
        <v>277</v>
      </c>
      <c r="L179">
        <v>287</v>
      </c>
    </row>
    <row r="180" spans="1:12">
      <c r="A180" s="3" t="s">
        <v>189</v>
      </c>
      <c r="B180">
        <v>1931</v>
      </c>
      <c r="C180">
        <v>2083</v>
      </c>
      <c r="D180">
        <v>2172</v>
      </c>
      <c r="E180">
        <v>2187</v>
      </c>
      <c r="F180">
        <v>2140</v>
      </c>
      <c r="G180">
        <v>2142</v>
      </c>
      <c r="H180">
        <v>2153</v>
      </c>
      <c r="I180">
        <v>2218</v>
      </c>
      <c r="J180">
        <v>2167</v>
      </c>
      <c r="K180">
        <v>2520</v>
      </c>
      <c r="L180">
        <v>2564</v>
      </c>
    </row>
    <row r="181" spans="1:12">
      <c r="A181" s="3" t="s">
        <v>190</v>
      </c>
      <c r="B181">
        <v>4825</v>
      </c>
      <c r="C181">
        <v>4930</v>
      </c>
      <c r="D181">
        <v>4996</v>
      </c>
      <c r="E181">
        <v>5075</v>
      </c>
      <c r="F181">
        <v>5076</v>
      </c>
      <c r="G181">
        <v>5066</v>
      </c>
      <c r="H181">
        <v>5054</v>
      </c>
      <c r="I181">
        <v>4984</v>
      </c>
      <c r="J181">
        <v>4882</v>
      </c>
      <c r="K181">
        <v>4821</v>
      </c>
      <c r="L181">
        <v>4779</v>
      </c>
    </row>
    <row r="182" spans="1:12">
      <c r="A182" s="3" t="s">
        <v>191</v>
      </c>
      <c r="B182">
        <v>1338</v>
      </c>
      <c r="C182">
        <v>1268</v>
      </c>
      <c r="D182">
        <v>1240</v>
      </c>
      <c r="E182">
        <v>1217</v>
      </c>
      <c r="F182">
        <v>1174</v>
      </c>
      <c r="G182">
        <v>1061</v>
      </c>
      <c r="H182">
        <v>996</v>
      </c>
      <c r="I182">
        <v>952</v>
      </c>
      <c r="J182">
        <v>999</v>
      </c>
      <c r="K182">
        <v>597</v>
      </c>
      <c r="L182">
        <v>602</v>
      </c>
    </row>
    <row r="183" spans="1:12">
      <c r="A183" s="3" t="s">
        <v>192</v>
      </c>
      <c r="B183">
        <v>49116</v>
      </c>
      <c r="C183">
        <v>50037</v>
      </c>
      <c r="D183">
        <v>50597</v>
      </c>
      <c r="E183">
        <v>51676</v>
      </c>
      <c r="F183">
        <v>51538</v>
      </c>
      <c r="G183">
        <v>52714</v>
      </c>
      <c r="H183">
        <v>53970</v>
      </c>
      <c r="I183">
        <v>54813</v>
      </c>
      <c r="J183">
        <v>55706</v>
      </c>
      <c r="K183">
        <v>57166</v>
      </c>
      <c r="L183">
        <v>58528</v>
      </c>
    </row>
    <row r="184" spans="1:12">
      <c r="A184" s="3" t="s">
        <v>193</v>
      </c>
      <c r="B184">
        <v>3481</v>
      </c>
      <c r="C184">
        <v>3578</v>
      </c>
      <c r="D184">
        <v>3674</v>
      </c>
      <c r="E184">
        <v>3780</v>
      </c>
      <c r="F184">
        <v>3785</v>
      </c>
      <c r="G184">
        <v>3864</v>
      </c>
      <c r="H184">
        <v>3891</v>
      </c>
      <c r="I184">
        <v>3897</v>
      </c>
      <c r="J184">
        <v>6869</v>
      </c>
      <c r="K184">
        <v>4271</v>
      </c>
      <c r="L184">
        <v>4519</v>
      </c>
    </row>
    <row r="185" spans="1:12">
      <c r="A185" s="3" t="s">
        <v>194</v>
      </c>
      <c r="B185">
        <v>9788</v>
      </c>
      <c r="C185">
        <v>10072</v>
      </c>
      <c r="D185">
        <v>10343</v>
      </c>
      <c r="E185">
        <v>10724</v>
      </c>
      <c r="F185">
        <v>10921</v>
      </c>
      <c r="G185">
        <v>11051</v>
      </c>
      <c r="H185">
        <v>11150</v>
      </c>
      <c r="I185">
        <v>11231</v>
      </c>
      <c r="J185">
        <v>10112</v>
      </c>
      <c r="K185">
        <v>11664</v>
      </c>
      <c r="L185">
        <v>11663</v>
      </c>
    </row>
    <row r="186" spans="1:12">
      <c r="A186" s="3" t="s">
        <v>195</v>
      </c>
      <c r="B186">
        <v>680</v>
      </c>
      <c r="C186">
        <v>675</v>
      </c>
      <c r="D186">
        <v>648</v>
      </c>
      <c r="E186">
        <v>634</v>
      </c>
      <c r="F186">
        <v>618</v>
      </c>
      <c r="G186">
        <v>612</v>
      </c>
      <c r="H186">
        <v>593</v>
      </c>
      <c r="I186">
        <v>593</v>
      </c>
      <c r="J186">
        <v>563</v>
      </c>
      <c r="K186">
        <v>607</v>
      </c>
      <c r="L186">
        <v>607</v>
      </c>
    </row>
    <row r="187" spans="1:12">
      <c r="A187" s="3" t="s">
        <v>196</v>
      </c>
      <c r="B187">
        <v>1249</v>
      </c>
      <c r="C187">
        <v>1292</v>
      </c>
      <c r="D187">
        <v>1328</v>
      </c>
      <c r="E187">
        <v>1334</v>
      </c>
      <c r="F187">
        <v>1360</v>
      </c>
      <c r="G187">
        <v>1373</v>
      </c>
      <c r="H187">
        <v>1330</v>
      </c>
      <c r="I187">
        <v>1340</v>
      </c>
      <c r="J187">
        <v>1505</v>
      </c>
      <c r="K187">
        <v>1112</v>
      </c>
      <c r="L187">
        <v>1174</v>
      </c>
    </row>
    <row r="188" spans="1:12">
      <c r="A188" s="3" t="s">
        <v>197</v>
      </c>
      <c r="B188">
        <v>7891</v>
      </c>
      <c r="C188">
        <v>8327</v>
      </c>
      <c r="D188">
        <v>8551</v>
      </c>
      <c r="E188">
        <v>8882</v>
      </c>
      <c r="F188">
        <v>9011</v>
      </c>
      <c r="G188">
        <v>9288</v>
      </c>
      <c r="H188">
        <v>9753</v>
      </c>
      <c r="I188">
        <v>10129</v>
      </c>
      <c r="J188">
        <v>9400</v>
      </c>
      <c r="K188">
        <v>11186</v>
      </c>
      <c r="L188">
        <v>11684</v>
      </c>
    </row>
    <row r="189" spans="1:12">
      <c r="A189" s="3" t="s">
        <v>198</v>
      </c>
      <c r="B189">
        <v>3138</v>
      </c>
      <c r="C189">
        <v>3221</v>
      </c>
      <c r="D189">
        <v>3329</v>
      </c>
      <c r="E189">
        <v>3464</v>
      </c>
      <c r="F189">
        <v>3521</v>
      </c>
      <c r="G189">
        <v>3662</v>
      </c>
      <c r="H189">
        <v>3716</v>
      </c>
      <c r="I189">
        <v>3783</v>
      </c>
      <c r="J189">
        <v>3466</v>
      </c>
      <c r="K189">
        <v>3530</v>
      </c>
      <c r="L189">
        <v>3635</v>
      </c>
    </row>
    <row r="190" spans="1:12">
      <c r="A190" s="3" t="s">
        <v>199</v>
      </c>
      <c r="B190">
        <v>15509</v>
      </c>
      <c r="C190">
        <v>15487</v>
      </c>
      <c r="D190">
        <v>15378</v>
      </c>
      <c r="E190">
        <v>15572</v>
      </c>
      <c r="F190">
        <v>15487</v>
      </c>
      <c r="G190">
        <v>15717</v>
      </c>
      <c r="H190">
        <v>16236</v>
      </c>
      <c r="I190">
        <v>16423</v>
      </c>
      <c r="J190">
        <v>16336</v>
      </c>
      <c r="K190">
        <v>16979</v>
      </c>
      <c r="L190">
        <v>17329</v>
      </c>
    </row>
    <row r="191" spans="1:12">
      <c r="A191" s="3" t="s">
        <v>200</v>
      </c>
      <c r="B191">
        <v>6200</v>
      </c>
      <c r="C191">
        <v>6259</v>
      </c>
      <c r="D191">
        <v>6287</v>
      </c>
      <c r="E191">
        <v>6294</v>
      </c>
      <c r="F191">
        <v>5883</v>
      </c>
      <c r="G191">
        <v>6250</v>
      </c>
      <c r="H191">
        <v>6409</v>
      </c>
      <c r="I191">
        <v>6545</v>
      </c>
      <c r="J191">
        <v>6574</v>
      </c>
      <c r="K191">
        <v>6868</v>
      </c>
      <c r="L191">
        <v>6930</v>
      </c>
    </row>
    <row r="192" spans="1:12">
      <c r="A192" s="3" t="s">
        <v>201</v>
      </c>
      <c r="B192">
        <v>1180</v>
      </c>
      <c r="C192">
        <v>1126</v>
      </c>
      <c r="D192">
        <v>1059</v>
      </c>
      <c r="E192">
        <v>992</v>
      </c>
      <c r="F192">
        <v>952</v>
      </c>
      <c r="G192">
        <v>897</v>
      </c>
      <c r="H192">
        <v>892</v>
      </c>
      <c r="I192">
        <v>872</v>
      </c>
      <c r="J192">
        <v>881</v>
      </c>
      <c r="K192">
        <v>949</v>
      </c>
      <c r="L192">
        <v>987</v>
      </c>
    </row>
    <row r="193" spans="1:12">
      <c r="A193" s="3" t="s">
        <v>202</v>
      </c>
      <c r="B193">
        <v>13975</v>
      </c>
      <c r="C193">
        <v>13724</v>
      </c>
      <c r="D193">
        <v>13512</v>
      </c>
      <c r="E193">
        <v>13334</v>
      </c>
      <c r="F193">
        <v>13847</v>
      </c>
      <c r="G193">
        <v>17430</v>
      </c>
      <c r="H193">
        <v>17915</v>
      </c>
      <c r="I193">
        <v>18290</v>
      </c>
      <c r="J193">
        <v>19245</v>
      </c>
      <c r="K193">
        <v>20654</v>
      </c>
      <c r="L193">
        <v>21011</v>
      </c>
    </row>
    <row r="194" spans="1:12">
      <c r="A194" s="3" t="s">
        <v>203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14</v>
      </c>
      <c r="K194">
        <v>1</v>
      </c>
      <c r="L194">
        <v>1</v>
      </c>
    </row>
    <row r="195" spans="1:12">
      <c r="A195" s="3" t="s">
        <v>204</v>
      </c>
      <c r="B195">
        <v>7</v>
      </c>
      <c r="C195">
        <v>4</v>
      </c>
      <c r="D195">
        <v>3</v>
      </c>
      <c r="E195">
        <v>3</v>
      </c>
      <c r="F195">
        <v>4</v>
      </c>
      <c r="G195">
        <v>4</v>
      </c>
      <c r="H195">
        <v>4</v>
      </c>
      <c r="I195">
        <v>4</v>
      </c>
      <c r="J195">
        <v>1</v>
      </c>
      <c r="K195">
        <v>3</v>
      </c>
      <c r="L195">
        <v>2</v>
      </c>
    </row>
    <row r="196" spans="1:12">
      <c r="A196" s="3" t="s">
        <v>205</v>
      </c>
      <c r="B196">
        <v>4525</v>
      </c>
      <c r="C196">
        <v>4482</v>
      </c>
      <c r="D196">
        <v>4417</v>
      </c>
      <c r="E196">
        <v>4433</v>
      </c>
      <c r="F196">
        <v>4467</v>
      </c>
      <c r="G196">
        <v>4497</v>
      </c>
      <c r="H196">
        <v>4570</v>
      </c>
      <c r="I196">
        <v>4606</v>
      </c>
      <c r="J196">
        <v>4637</v>
      </c>
      <c r="K196">
        <v>4731</v>
      </c>
      <c r="L196">
        <v>4764</v>
      </c>
    </row>
    <row r="197" spans="1:12">
      <c r="A197" s="3" t="s">
        <v>206</v>
      </c>
      <c r="B197">
        <v>9442</v>
      </c>
      <c r="C197">
        <v>9236</v>
      </c>
      <c r="D197">
        <v>9091</v>
      </c>
      <c r="E197">
        <v>8896</v>
      </c>
      <c r="F197">
        <v>9373</v>
      </c>
      <c r="G197">
        <v>12926</v>
      </c>
      <c r="H197">
        <v>13339</v>
      </c>
      <c r="I197">
        <v>13676</v>
      </c>
      <c r="J197">
        <v>14591</v>
      </c>
      <c r="K197">
        <v>15918</v>
      </c>
      <c r="L197">
        <v>16244</v>
      </c>
    </row>
    <row r="198" spans="1:12">
      <c r="A198" s="3" t="s">
        <v>207</v>
      </c>
      <c r="B198">
        <v>0</v>
      </c>
      <c r="C198">
        <v>1</v>
      </c>
      <c r="D198">
        <v>0</v>
      </c>
      <c r="E198">
        <v>1</v>
      </c>
      <c r="F198">
        <v>2</v>
      </c>
      <c r="G198">
        <v>2</v>
      </c>
      <c r="H198">
        <v>1</v>
      </c>
      <c r="I198">
        <v>3</v>
      </c>
      <c r="J198">
        <v>2</v>
      </c>
      <c r="K198">
        <v>1</v>
      </c>
      <c r="L198">
        <v>0</v>
      </c>
    </row>
    <row r="199" spans="1:12">
      <c r="A199" s="3" t="s">
        <v>208</v>
      </c>
      <c r="B199">
        <v>76</v>
      </c>
      <c r="C199">
        <v>55</v>
      </c>
      <c r="D199">
        <v>53</v>
      </c>
      <c r="E199">
        <v>50</v>
      </c>
      <c r="F199">
        <v>49</v>
      </c>
      <c r="G199">
        <v>42</v>
      </c>
      <c r="H199">
        <v>36</v>
      </c>
      <c r="I199">
        <v>31</v>
      </c>
      <c r="J199">
        <v>32</v>
      </c>
      <c r="K199">
        <v>37</v>
      </c>
      <c r="L199">
        <v>37</v>
      </c>
    </row>
    <row r="200" spans="1:12">
      <c r="A200" s="3" t="s">
        <v>209</v>
      </c>
      <c r="B200">
        <v>46</v>
      </c>
      <c r="C200">
        <v>34</v>
      </c>
      <c r="D200">
        <v>36</v>
      </c>
      <c r="E200">
        <v>37</v>
      </c>
      <c r="F200">
        <v>37</v>
      </c>
      <c r="G200">
        <v>30</v>
      </c>
      <c r="H200">
        <v>25</v>
      </c>
      <c r="I200">
        <v>17</v>
      </c>
      <c r="J200">
        <v>20</v>
      </c>
      <c r="K200">
        <v>25</v>
      </c>
      <c r="L200">
        <v>25</v>
      </c>
    </row>
    <row r="201" spans="1:12">
      <c r="A201" s="3" t="s">
        <v>210</v>
      </c>
      <c r="B201">
        <v>16</v>
      </c>
      <c r="C201">
        <v>13</v>
      </c>
      <c r="D201">
        <v>11</v>
      </c>
      <c r="E201">
        <v>6</v>
      </c>
      <c r="F201">
        <v>6</v>
      </c>
      <c r="G201">
        <v>7</v>
      </c>
      <c r="H201">
        <v>5</v>
      </c>
      <c r="I201">
        <v>5</v>
      </c>
      <c r="J201">
        <v>7</v>
      </c>
      <c r="K201">
        <v>7</v>
      </c>
      <c r="L201">
        <v>7</v>
      </c>
    </row>
    <row r="202" spans="1:12">
      <c r="A202" s="3" t="s">
        <v>211</v>
      </c>
      <c r="B202">
        <v>12</v>
      </c>
      <c r="C202">
        <v>7</v>
      </c>
      <c r="D202">
        <v>6</v>
      </c>
      <c r="E202">
        <v>7</v>
      </c>
      <c r="F202">
        <v>6</v>
      </c>
      <c r="G202">
        <v>5</v>
      </c>
      <c r="H202">
        <v>6</v>
      </c>
      <c r="I202">
        <v>9</v>
      </c>
      <c r="J202">
        <v>5</v>
      </c>
      <c r="K202">
        <v>5</v>
      </c>
      <c r="L202">
        <v>5</v>
      </c>
    </row>
    <row r="203" spans="1:12">
      <c r="A203" s="3" t="s">
        <v>212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19</v>
      </c>
      <c r="C204">
        <v>20</v>
      </c>
      <c r="D204">
        <v>15</v>
      </c>
      <c r="E204">
        <v>16</v>
      </c>
      <c r="F204">
        <v>20</v>
      </c>
      <c r="G204">
        <v>25</v>
      </c>
      <c r="H204">
        <v>20</v>
      </c>
      <c r="I204">
        <v>20</v>
      </c>
      <c r="J204">
        <v>22</v>
      </c>
      <c r="K204">
        <v>23</v>
      </c>
      <c r="L204">
        <v>20</v>
      </c>
    </row>
    <row r="205" spans="1:12">
      <c r="A205" s="3" t="s">
        <v>214</v>
      </c>
      <c r="B205">
        <v>15</v>
      </c>
      <c r="C205">
        <v>17</v>
      </c>
      <c r="D205">
        <v>11</v>
      </c>
      <c r="E205">
        <v>12</v>
      </c>
      <c r="F205">
        <v>15</v>
      </c>
      <c r="G205">
        <v>18</v>
      </c>
      <c r="H205">
        <v>12</v>
      </c>
      <c r="I205">
        <v>12</v>
      </c>
      <c r="J205">
        <v>12</v>
      </c>
      <c r="K205">
        <v>12</v>
      </c>
      <c r="L205">
        <v>9</v>
      </c>
    </row>
    <row r="206" spans="1:12">
      <c r="A206" s="3" t="s">
        <v>215</v>
      </c>
      <c r="B206">
        <v>4</v>
      </c>
      <c r="C206">
        <v>3</v>
      </c>
      <c r="D206">
        <v>4</v>
      </c>
      <c r="E206">
        <v>4</v>
      </c>
      <c r="F206">
        <v>5</v>
      </c>
      <c r="G206">
        <v>7</v>
      </c>
      <c r="H206">
        <v>8</v>
      </c>
      <c r="I206">
        <v>8</v>
      </c>
      <c r="J206">
        <v>10</v>
      </c>
      <c r="K206">
        <v>11</v>
      </c>
      <c r="L206">
        <v>11</v>
      </c>
    </row>
    <row r="207" spans="1:12">
      <c r="A207" s="3" t="s">
        <v>216</v>
      </c>
      <c r="B207">
        <v>2173</v>
      </c>
      <c r="C207">
        <v>2138</v>
      </c>
      <c r="D207">
        <v>2133</v>
      </c>
      <c r="E207">
        <v>2225</v>
      </c>
      <c r="F207">
        <v>2212</v>
      </c>
      <c r="G207">
        <v>2225</v>
      </c>
      <c r="H207">
        <v>2265</v>
      </c>
      <c r="I207">
        <v>2273</v>
      </c>
      <c r="J207">
        <v>1955</v>
      </c>
      <c r="K207">
        <v>2432</v>
      </c>
      <c r="L207">
        <v>2471</v>
      </c>
    </row>
    <row r="208" spans="1:12">
      <c r="A208" s="3" t="s">
        <v>217</v>
      </c>
      <c r="B208">
        <v>204</v>
      </c>
      <c r="C208">
        <v>201</v>
      </c>
      <c r="D208">
        <v>195</v>
      </c>
      <c r="E208">
        <v>202</v>
      </c>
      <c r="F208">
        <v>193</v>
      </c>
      <c r="G208">
        <v>202</v>
      </c>
      <c r="H208">
        <v>217</v>
      </c>
      <c r="I208">
        <v>218</v>
      </c>
      <c r="J208">
        <v>261</v>
      </c>
      <c r="K208">
        <v>208</v>
      </c>
      <c r="L208">
        <v>220</v>
      </c>
    </row>
    <row r="209" spans="1:12">
      <c r="A209" s="3" t="s">
        <v>218</v>
      </c>
      <c r="B209">
        <v>1969</v>
      </c>
      <c r="C209">
        <v>1937</v>
      </c>
      <c r="D209">
        <v>1938</v>
      </c>
      <c r="E209">
        <v>2023</v>
      </c>
      <c r="F209">
        <v>2019</v>
      </c>
      <c r="G209">
        <v>2023</v>
      </c>
      <c r="H209">
        <v>2048</v>
      </c>
      <c r="I209">
        <v>2055</v>
      </c>
      <c r="J209">
        <v>1694</v>
      </c>
      <c r="K209">
        <v>2224</v>
      </c>
      <c r="L209">
        <v>2251</v>
      </c>
    </row>
    <row r="210" spans="1:12">
      <c r="A210" s="3" t="s">
        <v>219</v>
      </c>
      <c r="B210">
        <v>872</v>
      </c>
      <c r="C210">
        <v>668</v>
      </c>
      <c r="D210">
        <v>624</v>
      </c>
      <c r="E210">
        <v>586</v>
      </c>
      <c r="F210">
        <v>552</v>
      </c>
      <c r="G210">
        <v>515</v>
      </c>
      <c r="H210">
        <v>529</v>
      </c>
      <c r="I210">
        <v>537</v>
      </c>
      <c r="J210">
        <v>473</v>
      </c>
      <c r="K210">
        <v>465</v>
      </c>
      <c r="L210">
        <v>451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872</v>
      </c>
      <c r="C212">
        <v>668</v>
      </c>
      <c r="D212">
        <v>624</v>
      </c>
      <c r="E212">
        <v>586</v>
      </c>
      <c r="F212">
        <v>552</v>
      </c>
      <c r="G212">
        <v>515</v>
      </c>
      <c r="H212">
        <v>529</v>
      </c>
      <c r="I212">
        <v>537</v>
      </c>
      <c r="J212">
        <v>473</v>
      </c>
      <c r="K212">
        <v>465</v>
      </c>
      <c r="L212">
        <v>451</v>
      </c>
    </row>
    <row r="213" spans="1:12">
      <c r="A213" s="3" t="s">
        <v>222</v>
      </c>
      <c r="B213">
        <v>1940</v>
      </c>
      <c r="C213">
        <v>1697</v>
      </c>
      <c r="D213">
        <v>1570</v>
      </c>
      <c r="E213">
        <v>1533</v>
      </c>
      <c r="F213">
        <v>1526</v>
      </c>
      <c r="G213">
        <v>1507</v>
      </c>
      <c r="H213">
        <v>1477</v>
      </c>
      <c r="I213">
        <v>1490</v>
      </c>
      <c r="J213">
        <v>1447</v>
      </c>
      <c r="K213">
        <v>1446</v>
      </c>
      <c r="L213">
        <v>1414</v>
      </c>
    </row>
    <row r="214" spans="1:12">
      <c r="A214" s="3" t="s">
        <v>223</v>
      </c>
      <c r="B214">
        <v>855</v>
      </c>
      <c r="C214">
        <v>769</v>
      </c>
      <c r="D214">
        <v>736</v>
      </c>
      <c r="E214">
        <v>742</v>
      </c>
      <c r="F214">
        <v>742</v>
      </c>
      <c r="G214">
        <v>723</v>
      </c>
      <c r="H214">
        <v>714</v>
      </c>
      <c r="I214">
        <v>729</v>
      </c>
      <c r="J214">
        <v>689</v>
      </c>
      <c r="K214">
        <v>750</v>
      </c>
      <c r="L214">
        <v>737</v>
      </c>
    </row>
    <row r="215" spans="1:12">
      <c r="A215" s="3" t="s">
        <v>224</v>
      </c>
      <c r="B215">
        <v>867</v>
      </c>
      <c r="C215">
        <v>730</v>
      </c>
      <c r="D215">
        <v>644</v>
      </c>
      <c r="E215">
        <v>609</v>
      </c>
      <c r="F215">
        <v>600</v>
      </c>
      <c r="G215">
        <v>606</v>
      </c>
      <c r="H215">
        <v>587</v>
      </c>
      <c r="I215">
        <v>588</v>
      </c>
      <c r="J215">
        <v>587</v>
      </c>
      <c r="K215">
        <v>528</v>
      </c>
      <c r="L215">
        <v>501</v>
      </c>
    </row>
    <row r="216" spans="1:12">
      <c r="A216" s="3" t="s">
        <v>225</v>
      </c>
      <c r="B216">
        <v>152</v>
      </c>
      <c r="C216">
        <v>144</v>
      </c>
      <c r="D216">
        <v>139</v>
      </c>
      <c r="E216">
        <v>128</v>
      </c>
      <c r="F216">
        <v>129</v>
      </c>
      <c r="G216">
        <v>131</v>
      </c>
      <c r="H216">
        <v>131</v>
      </c>
      <c r="I216">
        <v>130</v>
      </c>
      <c r="J216">
        <v>123</v>
      </c>
      <c r="K216">
        <v>129</v>
      </c>
      <c r="L216">
        <v>133</v>
      </c>
    </row>
    <row r="217" spans="1:12">
      <c r="A217" s="3" t="s">
        <v>226</v>
      </c>
      <c r="B217">
        <v>66</v>
      </c>
      <c r="C217">
        <v>54</v>
      </c>
      <c r="D217">
        <v>51</v>
      </c>
      <c r="E217">
        <v>54</v>
      </c>
      <c r="F217">
        <v>55</v>
      </c>
      <c r="G217">
        <v>47</v>
      </c>
      <c r="H217">
        <v>45</v>
      </c>
      <c r="I217">
        <v>43</v>
      </c>
      <c r="J217">
        <v>48</v>
      </c>
      <c r="K217">
        <v>39</v>
      </c>
      <c r="L217">
        <v>43</v>
      </c>
    </row>
    <row r="218" spans="1:12">
      <c r="A218" s="3" t="s">
        <v>227</v>
      </c>
      <c r="B218">
        <v>29158</v>
      </c>
      <c r="C218">
        <v>29118</v>
      </c>
      <c r="D218">
        <v>28601</v>
      </c>
      <c r="E218">
        <v>28940</v>
      </c>
      <c r="F218">
        <v>28903</v>
      </c>
      <c r="G218">
        <v>29821</v>
      </c>
      <c r="H218">
        <v>30274</v>
      </c>
      <c r="I218">
        <v>30698</v>
      </c>
      <c r="J218">
        <v>30886</v>
      </c>
      <c r="K218">
        <v>30834</v>
      </c>
      <c r="L218">
        <v>30757</v>
      </c>
    </row>
    <row r="219" spans="1:12">
      <c r="A219" s="3" t="s">
        <v>228</v>
      </c>
      <c r="B219">
        <v>9491</v>
      </c>
      <c r="C219">
        <v>9189</v>
      </c>
      <c r="D219">
        <v>8634</v>
      </c>
      <c r="E219">
        <v>8290</v>
      </c>
      <c r="F219">
        <v>8227</v>
      </c>
      <c r="G219">
        <v>8421</v>
      </c>
      <c r="H219">
        <v>8634</v>
      </c>
      <c r="I219">
        <v>8776</v>
      </c>
      <c r="J219">
        <v>8843</v>
      </c>
      <c r="K219">
        <v>9162</v>
      </c>
      <c r="L219">
        <v>9175</v>
      </c>
    </row>
    <row r="220" spans="1:12">
      <c r="A220" s="3" t="s">
        <v>229</v>
      </c>
      <c r="B220">
        <v>1832</v>
      </c>
      <c r="C220">
        <v>1774</v>
      </c>
      <c r="D220">
        <v>1732</v>
      </c>
      <c r="E220">
        <v>1654</v>
      </c>
      <c r="F220">
        <v>1559</v>
      </c>
      <c r="G220">
        <v>1565</v>
      </c>
      <c r="H220">
        <v>1571</v>
      </c>
      <c r="I220">
        <v>1541</v>
      </c>
      <c r="J220">
        <v>1538</v>
      </c>
      <c r="K220">
        <v>1739</v>
      </c>
      <c r="L220">
        <v>1688</v>
      </c>
    </row>
    <row r="221" spans="1:12">
      <c r="A221" s="3" t="s">
        <v>230</v>
      </c>
      <c r="B221">
        <v>17835</v>
      </c>
      <c r="C221">
        <v>18155</v>
      </c>
      <c r="D221">
        <v>18235</v>
      </c>
      <c r="E221">
        <v>18996</v>
      </c>
      <c r="F221">
        <v>19117</v>
      </c>
      <c r="G221">
        <v>19835</v>
      </c>
      <c r="H221">
        <v>20069</v>
      </c>
      <c r="I221">
        <v>20381</v>
      </c>
      <c r="J221">
        <v>20505</v>
      </c>
      <c r="K221">
        <v>19933</v>
      </c>
      <c r="L221">
        <v>19894</v>
      </c>
    </row>
    <row r="222" spans="1:12">
      <c r="A222" s="4" t="s">
        <v>231</v>
      </c>
      <c r="B222">
        <v>1024</v>
      </c>
      <c r="C222">
        <v>936</v>
      </c>
      <c r="D222">
        <v>960</v>
      </c>
      <c r="E222">
        <v>983</v>
      </c>
      <c r="F222">
        <v>977</v>
      </c>
      <c r="G222">
        <v>1008</v>
      </c>
      <c r="H222">
        <v>976</v>
      </c>
      <c r="I222">
        <v>944</v>
      </c>
      <c r="J222">
        <v>908</v>
      </c>
      <c r="K222">
        <v>778</v>
      </c>
      <c r="L222">
        <v>744</v>
      </c>
    </row>
    <row r="223" spans="1:12">
      <c r="A223" s="4" t="s">
        <v>232</v>
      </c>
      <c r="B223">
        <v>622</v>
      </c>
      <c r="C223">
        <v>594</v>
      </c>
      <c r="D223">
        <v>627</v>
      </c>
      <c r="E223">
        <v>627</v>
      </c>
      <c r="F223">
        <v>609</v>
      </c>
      <c r="G223">
        <v>602</v>
      </c>
      <c r="H223">
        <v>550</v>
      </c>
      <c r="I223">
        <v>558</v>
      </c>
      <c r="J223">
        <v>579</v>
      </c>
      <c r="K223">
        <v>551</v>
      </c>
      <c r="L223">
        <v>548</v>
      </c>
    </row>
    <row r="224" spans="1:12">
      <c r="A224" s="4" t="s">
        <v>233</v>
      </c>
      <c r="B224">
        <v>402</v>
      </c>
      <c r="C224">
        <v>342</v>
      </c>
      <c r="D224">
        <v>333</v>
      </c>
      <c r="E224">
        <v>356</v>
      </c>
      <c r="F224">
        <v>368</v>
      </c>
      <c r="G224">
        <v>406</v>
      </c>
      <c r="H224">
        <v>426</v>
      </c>
      <c r="I224">
        <v>386</v>
      </c>
      <c r="J224">
        <v>329</v>
      </c>
      <c r="K224">
        <v>227</v>
      </c>
      <c r="L224">
        <v>196</v>
      </c>
    </row>
    <row r="225" spans="1:12">
      <c r="A225" s="4" t="s">
        <v>234</v>
      </c>
      <c r="B225">
        <v>532</v>
      </c>
      <c r="C225">
        <v>483</v>
      </c>
      <c r="D225">
        <v>463</v>
      </c>
      <c r="E225">
        <v>481</v>
      </c>
      <c r="F225">
        <v>443</v>
      </c>
      <c r="G225">
        <v>493</v>
      </c>
      <c r="H225">
        <v>506</v>
      </c>
      <c r="I225">
        <v>519</v>
      </c>
      <c r="J225">
        <v>522</v>
      </c>
      <c r="K225">
        <v>569</v>
      </c>
      <c r="L225">
        <v>564</v>
      </c>
    </row>
    <row r="226" spans="1:12">
      <c r="A226" s="4" t="s">
        <v>235</v>
      </c>
      <c r="B226">
        <v>514</v>
      </c>
      <c r="C226">
        <v>470</v>
      </c>
      <c r="D226">
        <v>455</v>
      </c>
      <c r="E226">
        <v>473</v>
      </c>
      <c r="F226">
        <v>439</v>
      </c>
      <c r="G226">
        <v>490</v>
      </c>
      <c r="H226">
        <v>502</v>
      </c>
      <c r="I226">
        <v>515</v>
      </c>
      <c r="J226">
        <v>513</v>
      </c>
      <c r="K226">
        <v>554</v>
      </c>
      <c r="L226">
        <v>545</v>
      </c>
    </row>
    <row r="227" spans="1:12">
      <c r="A227" s="4" t="s">
        <v>236</v>
      </c>
      <c r="B227">
        <v>18</v>
      </c>
      <c r="C227">
        <v>13</v>
      </c>
      <c r="D227">
        <v>8</v>
      </c>
      <c r="E227">
        <v>8</v>
      </c>
      <c r="F227">
        <v>4</v>
      </c>
      <c r="G227">
        <v>3</v>
      </c>
      <c r="H227">
        <v>4</v>
      </c>
      <c r="I227">
        <v>4</v>
      </c>
      <c r="J227">
        <v>9</v>
      </c>
      <c r="K227">
        <v>15</v>
      </c>
      <c r="L227">
        <v>19</v>
      </c>
    </row>
    <row r="228" spans="1:12">
      <c r="A228" s="4" t="s">
        <v>237</v>
      </c>
      <c r="B228">
        <v>180</v>
      </c>
      <c r="C228">
        <v>167</v>
      </c>
      <c r="D228">
        <v>178</v>
      </c>
      <c r="E228">
        <v>183</v>
      </c>
      <c r="F228">
        <v>190</v>
      </c>
      <c r="G228">
        <v>203</v>
      </c>
      <c r="H228">
        <v>211</v>
      </c>
      <c r="I228">
        <v>208</v>
      </c>
      <c r="J228">
        <v>215</v>
      </c>
      <c r="K228">
        <v>263</v>
      </c>
      <c r="L228">
        <v>258</v>
      </c>
    </row>
    <row r="229" spans="1:12">
      <c r="A229" s="4" t="s">
        <v>238</v>
      </c>
      <c r="B229">
        <v>107</v>
      </c>
      <c r="C229">
        <v>98</v>
      </c>
      <c r="D229">
        <v>105</v>
      </c>
      <c r="E229">
        <v>111</v>
      </c>
      <c r="F229">
        <v>119</v>
      </c>
      <c r="G229">
        <v>128</v>
      </c>
      <c r="H229">
        <v>134</v>
      </c>
      <c r="I229">
        <v>128</v>
      </c>
      <c r="J229">
        <v>127</v>
      </c>
      <c r="K229">
        <v>147</v>
      </c>
      <c r="L229">
        <v>151</v>
      </c>
    </row>
    <row r="230" spans="1:12">
      <c r="A230" s="4" t="s">
        <v>239</v>
      </c>
      <c r="B230">
        <v>73</v>
      </c>
      <c r="C230">
        <v>69</v>
      </c>
      <c r="D230">
        <v>73</v>
      </c>
      <c r="E230">
        <v>72</v>
      </c>
      <c r="F230">
        <v>71</v>
      </c>
      <c r="G230">
        <v>75</v>
      </c>
      <c r="H230">
        <v>77</v>
      </c>
      <c r="I230">
        <v>80</v>
      </c>
      <c r="J230">
        <v>88</v>
      </c>
      <c r="K230">
        <v>116</v>
      </c>
      <c r="L230">
        <v>107</v>
      </c>
    </row>
    <row r="231" spans="1:12">
      <c r="A231" s="4" t="s">
        <v>240</v>
      </c>
      <c r="B231">
        <v>668</v>
      </c>
      <c r="C231">
        <v>620</v>
      </c>
      <c r="D231">
        <v>599</v>
      </c>
      <c r="E231">
        <v>581</v>
      </c>
      <c r="F231">
        <v>561</v>
      </c>
      <c r="G231">
        <v>493</v>
      </c>
      <c r="H231">
        <v>445</v>
      </c>
      <c r="I231">
        <v>446</v>
      </c>
      <c r="J231">
        <v>442</v>
      </c>
      <c r="K231">
        <v>412</v>
      </c>
      <c r="L231">
        <v>381</v>
      </c>
    </row>
    <row r="232" spans="1:12">
      <c r="A232" s="4" t="s">
        <v>241</v>
      </c>
      <c r="B232">
        <v>167</v>
      </c>
      <c r="C232">
        <v>166</v>
      </c>
      <c r="D232">
        <v>167</v>
      </c>
      <c r="E232">
        <v>152</v>
      </c>
      <c r="F232">
        <v>139</v>
      </c>
      <c r="G232">
        <v>101</v>
      </c>
      <c r="H232">
        <v>42</v>
      </c>
      <c r="I232">
        <v>56</v>
      </c>
      <c r="J232">
        <v>83</v>
      </c>
      <c r="K232">
        <v>193</v>
      </c>
      <c r="L232">
        <v>181</v>
      </c>
    </row>
    <row r="233" spans="1:12">
      <c r="A233" s="4" t="s">
        <v>242</v>
      </c>
      <c r="B233">
        <v>143</v>
      </c>
      <c r="C233">
        <v>134</v>
      </c>
      <c r="D233">
        <v>140</v>
      </c>
      <c r="E233">
        <v>143</v>
      </c>
      <c r="F233">
        <v>139</v>
      </c>
      <c r="G233">
        <v>143</v>
      </c>
      <c r="H233">
        <v>154</v>
      </c>
      <c r="I233">
        <v>142</v>
      </c>
      <c r="J233">
        <v>140</v>
      </c>
      <c r="K233">
        <v>39</v>
      </c>
      <c r="L233">
        <v>44</v>
      </c>
    </row>
    <row r="234" spans="1:12">
      <c r="A234" s="4" t="s">
        <v>243</v>
      </c>
      <c r="B234">
        <v>19</v>
      </c>
      <c r="C234">
        <v>16</v>
      </c>
      <c r="D234">
        <v>19</v>
      </c>
      <c r="E234">
        <v>14</v>
      </c>
      <c r="F234">
        <v>14</v>
      </c>
      <c r="G234">
        <v>12</v>
      </c>
      <c r="H234">
        <v>1</v>
      </c>
      <c r="I234">
        <v>0</v>
      </c>
      <c r="J234">
        <v>0</v>
      </c>
      <c r="K234">
        <v>10</v>
      </c>
      <c r="L234">
        <v>9</v>
      </c>
    </row>
    <row r="235" spans="1:12">
      <c r="A235" s="4" t="s">
        <v>244</v>
      </c>
      <c r="B235">
        <v>339</v>
      </c>
      <c r="C235">
        <v>304</v>
      </c>
      <c r="D235">
        <v>273</v>
      </c>
      <c r="E235">
        <v>272</v>
      </c>
      <c r="F235">
        <v>269</v>
      </c>
      <c r="G235">
        <v>237</v>
      </c>
      <c r="H235">
        <v>248</v>
      </c>
      <c r="I235">
        <v>248</v>
      </c>
      <c r="J235">
        <v>219</v>
      </c>
      <c r="K235">
        <v>170</v>
      </c>
      <c r="L235">
        <v>147</v>
      </c>
    </row>
    <row r="236" spans="1:12">
      <c r="A236" s="4" t="s">
        <v>245</v>
      </c>
      <c r="B236">
        <v>2797</v>
      </c>
      <c r="C236">
        <v>2634</v>
      </c>
      <c r="D236">
        <v>2444</v>
      </c>
      <c r="E236">
        <v>2088</v>
      </c>
      <c r="F236">
        <v>1830</v>
      </c>
      <c r="G236">
        <v>1668</v>
      </c>
      <c r="H236">
        <v>1560</v>
      </c>
      <c r="I236">
        <v>1496</v>
      </c>
      <c r="J236">
        <v>1581</v>
      </c>
      <c r="K236">
        <v>1831</v>
      </c>
      <c r="L236">
        <v>1745</v>
      </c>
    </row>
    <row r="237" spans="1:12">
      <c r="A237" s="4" t="s">
        <v>246</v>
      </c>
      <c r="B237">
        <v>2797</v>
      </c>
      <c r="C237">
        <v>2634</v>
      </c>
      <c r="D237">
        <v>2444</v>
      </c>
      <c r="E237">
        <v>2088</v>
      </c>
      <c r="F237">
        <v>1830</v>
      </c>
      <c r="G237">
        <v>1668</v>
      </c>
      <c r="H237">
        <v>1560</v>
      </c>
      <c r="I237">
        <v>1496</v>
      </c>
      <c r="J237">
        <v>1581</v>
      </c>
      <c r="K237">
        <v>1831</v>
      </c>
      <c r="L237">
        <v>1745</v>
      </c>
    </row>
    <row r="238" spans="1:12">
      <c r="A238" s="4" t="s">
        <v>247</v>
      </c>
      <c r="B238">
        <v>891</v>
      </c>
      <c r="C238">
        <v>771</v>
      </c>
      <c r="D238">
        <v>735</v>
      </c>
      <c r="E238">
        <v>786</v>
      </c>
      <c r="F238">
        <v>740</v>
      </c>
      <c r="G238">
        <v>787</v>
      </c>
      <c r="H238">
        <v>731</v>
      </c>
      <c r="I238">
        <v>696</v>
      </c>
      <c r="J238">
        <v>580</v>
      </c>
      <c r="K238">
        <v>285</v>
      </c>
      <c r="L238">
        <v>300</v>
      </c>
    </row>
    <row r="239" spans="1:12">
      <c r="A239" s="4" t="s">
        <v>248</v>
      </c>
      <c r="B239">
        <v>778</v>
      </c>
      <c r="C239">
        <v>724</v>
      </c>
      <c r="D239">
        <v>729</v>
      </c>
      <c r="E239">
        <v>774</v>
      </c>
      <c r="F239">
        <v>730</v>
      </c>
      <c r="G239">
        <v>774</v>
      </c>
      <c r="H239">
        <v>722</v>
      </c>
      <c r="I239">
        <v>687</v>
      </c>
      <c r="J239">
        <v>559</v>
      </c>
      <c r="K239">
        <v>268</v>
      </c>
      <c r="L239">
        <v>282</v>
      </c>
    </row>
    <row r="240" spans="1:12">
      <c r="A240" s="4" t="s">
        <v>249</v>
      </c>
      <c r="B240">
        <v>113</v>
      </c>
      <c r="C240">
        <v>47</v>
      </c>
      <c r="D240">
        <v>6</v>
      </c>
      <c r="E240">
        <v>12</v>
      </c>
      <c r="F240">
        <v>10</v>
      </c>
      <c r="G240">
        <v>13</v>
      </c>
      <c r="H240">
        <v>9</v>
      </c>
      <c r="I240">
        <v>9</v>
      </c>
      <c r="J240">
        <v>21</v>
      </c>
      <c r="K240">
        <v>17</v>
      </c>
      <c r="L240">
        <v>18</v>
      </c>
    </row>
    <row r="241" spans="1:12">
      <c r="A241" s="5" t="s">
        <v>250</v>
      </c>
      <c r="B241">
        <v>320</v>
      </c>
      <c r="C241">
        <v>237</v>
      </c>
      <c r="D241">
        <v>187</v>
      </c>
      <c r="E241">
        <v>209</v>
      </c>
      <c r="F241">
        <v>209</v>
      </c>
      <c r="G241">
        <v>437</v>
      </c>
      <c r="H241">
        <v>344</v>
      </c>
      <c r="I241">
        <v>343</v>
      </c>
      <c r="J241">
        <v>353</v>
      </c>
      <c r="K241">
        <v>404</v>
      </c>
      <c r="L241">
        <v>366</v>
      </c>
    </row>
    <row r="242" spans="1:12">
      <c r="A242" s="5" t="s">
        <v>251</v>
      </c>
      <c r="B242">
        <v>51</v>
      </c>
      <c r="C242">
        <v>45</v>
      </c>
      <c r="D242">
        <v>41</v>
      </c>
      <c r="E242">
        <v>43</v>
      </c>
      <c r="F242">
        <v>45</v>
      </c>
      <c r="G242">
        <v>48</v>
      </c>
      <c r="H242">
        <v>50</v>
      </c>
      <c r="I242">
        <v>51</v>
      </c>
      <c r="J242">
        <v>50</v>
      </c>
      <c r="K242">
        <v>50</v>
      </c>
      <c r="L242">
        <v>49</v>
      </c>
    </row>
    <row r="243" spans="1:12">
      <c r="A243" s="5" t="s">
        <v>252</v>
      </c>
      <c r="B243">
        <v>88</v>
      </c>
      <c r="C243">
        <v>81</v>
      </c>
      <c r="D243">
        <v>57</v>
      </c>
      <c r="E243">
        <v>66</v>
      </c>
      <c r="F243">
        <v>52</v>
      </c>
      <c r="G243">
        <v>280</v>
      </c>
      <c r="H243">
        <v>194</v>
      </c>
      <c r="I243">
        <v>196</v>
      </c>
      <c r="J243">
        <v>196</v>
      </c>
      <c r="K243">
        <v>226</v>
      </c>
      <c r="L243">
        <v>185</v>
      </c>
    </row>
    <row r="244" spans="1:12">
      <c r="A244" s="5" t="s">
        <v>253</v>
      </c>
      <c r="B244">
        <v>12</v>
      </c>
      <c r="C244">
        <v>15</v>
      </c>
      <c r="D244">
        <v>12</v>
      </c>
      <c r="E244">
        <v>15</v>
      </c>
      <c r="F244">
        <v>16</v>
      </c>
      <c r="G244">
        <v>8</v>
      </c>
      <c r="H244">
        <v>7</v>
      </c>
      <c r="I244">
        <v>5</v>
      </c>
      <c r="J244">
        <v>10</v>
      </c>
      <c r="K244">
        <v>20</v>
      </c>
      <c r="L244">
        <v>22</v>
      </c>
    </row>
    <row r="245" spans="1:12">
      <c r="A245" s="5" t="s">
        <v>254</v>
      </c>
      <c r="B245">
        <v>169</v>
      </c>
      <c r="C245">
        <v>96</v>
      </c>
      <c r="D245">
        <v>77</v>
      </c>
      <c r="E245">
        <v>85</v>
      </c>
      <c r="F245">
        <v>96</v>
      </c>
      <c r="G245">
        <v>101</v>
      </c>
      <c r="H245">
        <v>93</v>
      </c>
      <c r="I245">
        <v>91</v>
      </c>
      <c r="J245">
        <v>97</v>
      </c>
      <c r="K245">
        <v>108</v>
      </c>
      <c r="L245">
        <v>110</v>
      </c>
    </row>
    <row r="246" spans="1:12">
      <c r="A246" s="5" t="s">
        <v>255</v>
      </c>
      <c r="B246">
        <v>85</v>
      </c>
      <c r="C246">
        <v>67</v>
      </c>
      <c r="D246">
        <v>56</v>
      </c>
      <c r="E246">
        <v>57</v>
      </c>
      <c r="F246">
        <v>89</v>
      </c>
      <c r="G246">
        <v>86</v>
      </c>
      <c r="H246">
        <v>84</v>
      </c>
      <c r="I246">
        <v>82</v>
      </c>
      <c r="J246">
        <v>60</v>
      </c>
      <c r="K246">
        <v>66</v>
      </c>
      <c r="L246">
        <v>48</v>
      </c>
    </row>
    <row r="247" spans="1:12">
      <c r="A247" s="5" t="s">
        <v>256</v>
      </c>
      <c r="B247">
        <v>83</v>
      </c>
      <c r="C247">
        <v>66</v>
      </c>
      <c r="D247">
        <v>56</v>
      </c>
      <c r="E247">
        <v>56</v>
      </c>
      <c r="F247">
        <v>57</v>
      </c>
      <c r="G247">
        <v>54</v>
      </c>
      <c r="H247">
        <v>53</v>
      </c>
      <c r="I247">
        <v>56</v>
      </c>
      <c r="J247">
        <v>54</v>
      </c>
      <c r="K247">
        <v>45</v>
      </c>
      <c r="L247">
        <v>43</v>
      </c>
    </row>
    <row r="248" spans="1:12">
      <c r="A248" s="5" t="s">
        <v>257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2</v>
      </c>
      <c r="I248">
        <v>2</v>
      </c>
      <c r="J248">
        <v>6</v>
      </c>
      <c r="K248">
        <v>1</v>
      </c>
      <c r="L248">
        <v>0</v>
      </c>
    </row>
    <row r="249" spans="1:12">
      <c r="A249" s="5" t="s">
        <v>258</v>
      </c>
      <c r="B249">
        <v>1</v>
      </c>
      <c r="C249">
        <v>1</v>
      </c>
      <c r="D249">
        <v>0</v>
      </c>
      <c r="E249">
        <v>1</v>
      </c>
      <c r="F249">
        <v>31</v>
      </c>
      <c r="G249">
        <v>31</v>
      </c>
      <c r="H249">
        <v>29</v>
      </c>
      <c r="I249">
        <v>24</v>
      </c>
      <c r="J249">
        <v>0</v>
      </c>
      <c r="K249">
        <v>20</v>
      </c>
      <c r="L249">
        <v>5</v>
      </c>
    </row>
    <row r="250" spans="1:12">
      <c r="A250" s="5" t="s">
        <v>259</v>
      </c>
      <c r="B250">
        <v>8289</v>
      </c>
      <c r="C250">
        <v>8339</v>
      </c>
      <c r="D250">
        <v>8201</v>
      </c>
      <c r="E250">
        <v>7769</v>
      </c>
      <c r="F250">
        <v>7551</v>
      </c>
      <c r="G250">
        <v>7606</v>
      </c>
      <c r="H250">
        <v>7593</v>
      </c>
      <c r="I250">
        <v>7585</v>
      </c>
      <c r="J250">
        <v>7417</v>
      </c>
      <c r="K250">
        <v>7221</v>
      </c>
      <c r="L250">
        <v>7123</v>
      </c>
    </row>
    <row r="251" spans="1:12">
      <c r="A251" s="5" t="s">
        <v>260</v>
      </c>
      <c r="B251">
        <v>514</v>
      </c>
      <c r="C251">
        <v>477</v>
      </c>
      <c r="D251">
        <v>462</v>
      </c>
      <c r="E251">
        <v>452</v>
      </c>
      <c r="F251">
        <v>443</v>
      </c>
      <c r="G251">
        <v>450</v>
      </c>
      <c r="H251">
        <v>444</v>
      </c>
      <c r="I251">
        <v>454</v>
      </c>
      <c r="J251">
        <v>480</v>
      </c>
      <c r="K251">
        <v>445</v>
      </c>
      <c r="L251">
        <v>486</v>
      </c>
    </row>
    <row r="252" spans="1:12">
      <c r="A252" s="5" t="s">
        <v>261</v>
      </c>
      <c r="B252">
        <v>7760</v>
      </c>
      <c r="C252">
        <v>7848</v>
      </c>
      <c r="D252">
        <v>7730</v>
      </c>
      <c r="E252">
        <v>7307</v>
      </c>
      <c r="F252">
        <v>7095</v>
      </c>
      <c r="G252">
        <v>7144</v>
      </c>
      <c r="H252">
        <v>7133</v>
      </c>
      <c r="I252">
        <v>7115</v>
      </c>
      <c r="J252">
        <v>6928</v>
      </c>
      <c r="K252">
        <v>6734</v>
      </c>
      <c r="L252">
        <v>6578</v>
      </c>
    </row>
    <row r="253" spans="1:12">
      <c r="A253" s="5" t="s">
        <v>262</v>
      </c>
      <c r="B253">
        <v>15</v>
      </c>
      <c r="C253">
        <v>14</v>
      </c>
      <c r="D253">
        <v>9</v>
      </c>
      <c r="E253">
        <v>10</v>
      </c>
      <c r="F253">
        <v>13</v>
      </c>
      <c r="G253">
        <v>12</v>
      </c>
      <c r="H253">
        <v>16</v>
      </c>
      <c r="I253">
        <v>16</v>
      </c>
      <c r="J253">
        <v>9</v>
      </c>
      <c r="K253">
        <v>42</v>
      </c>
      <c r="L253">
        <v>59</v>
      </c>
    </row>
    <row r="254" spans="1:12">
      <c r="A254" s="6" t="s">
        <v>263</v>
      </c>
      <c r="B254">
        <v>20724</v>
      </c>
      <c r="C254">
        <v>19657</v>
      </c>
      <c r="D254">
        <v>18821</v>
      </c>
      <c r="E254">
        <v>17553</v>
      </c>
      <c r="F254">
        <v>16029</v>
      </c>
      <c r="G254">
        <v>15029</v>
      </c>
      <c r="H254">
        <v>15051</v>
      </c>
      <c r="I254">
        <v>14602</v>
      </c>
      <c r="J254">
        <v>14406</v>
      </c>
      <c r="K254">
        <v>14692</v>
      </c>
      <c r="L254">
        <v>15184</v>
      </c>
    </row>
    <row r="255" spans="1:12">
      <c r="A255" s="6" t="s">
        <v>264</v>
      </c>
      <c r="B255">
        <v>187</v>
      </c>
      <c r="C255">
        <v>136</v>
      </c>
      <c r="D255">
        <v>120</v>
      </c>
      <c r="E255">
        <v>106</v>
      </c>
      <c r="F255">
        <v>120</v>
      </c>
      <c r="G255">
        <v>134</v>
      </c>
      <c r="H255">
        <v>135</v>
      </c>
      <c r="I255">
        <v>148</v>
      </c>
      <c r="J255">
        <v>101</v>
      </c>
      <c r="K255">
        <v>210</v>
      </c>
      <c r="L255">
        <v>221</v>
      </c>
    </row>
    <row r="256" spans="1:12">
      <c r="A256" s="6" t="s">
        <v>265</v>
      </c>
      <c r="B256">
        <v>13407</v>
      </c>
      <c r="C256">
        <v>12757</v>
      </c>
      <c r="D256">
        <v>12083</v>
      </c>
      <c r="E256">
        <v>11435</v>
      </c>
      <c r="F256">
        <v>10593</v>
      </c>
      <c r="G256">
        <v>9830</v>
      </c>
      <c r="H256">
        <v>9147</v>
      </c>
      <c r="I256">
        <v>8438</v>
      </c>
      <c r="J256">
        <v>7869</v>
      </c>
      <c r="K256">
        <v>7557</v>
      </c>
      <c r="L256">
        <v>6954</v>
      </c>
    </row>
    <row r="257" spans="1:12">
      <c r="A257" s="6" t="s">
        <v>266</v>
      </c>
      <c r="B257">
        <v>7130</v>
      </c>
      <c r="C257">
        <v>6764</v>
      </c>
      <c r="D257">
        <v>6618</v>
      </c>
      <c r="E257">
        <v>6012</v>
      </c>
      <c r="F257">
        <v>5316</v>
      </c>
      <c r="G257">
        <v>5065</v>
      </c>
      <c r="H257">
        <v>5769</v>
      </c>
      <c r="I257">
        <v>6016</v>
      </c>
      <c r="J257">
        <v>6436</v>
      </c>
      <c r="K257">
        <v>6925</v>
      </c>
      <c r="L257">
        <v>8009</v>
      </c>
    </row>
    <row r="258" spans="1:12">
      <c r="A258" s="7" t="s">
        <v>267</v>
      </c>
      <c r="B258">
        <v>17773</v>
      </c>
      <c r="C258">
        <v>17524</v>
      </c>
      <c r="D258">
        <v>17129</v>
      </c>
      <c r="E258">
        <v>16507</v>
      </c>
      <c r="F258">
        <v>16387</v>
      </c>
      <c r="G258">
        <v>17462</v>
      </c>
      <c r="H258">
        <v>17214</v>
      </c>
      <c r="I258">
        <v>17211</v>
      </c>
      <c r="J258">
        <v>16988</v>
      </c>
      <c r="K258">
        <v>17214</v>
      </c>
      <c r="L258">
        <v>17422</v>
      </c>
    </row>
    <row r="259" spans="1:12">
      <c r="A259" s="7" t="s">
        <v>268</v>
      </c>
      <c r="B259">
        <v>9816</v>
      </c>
      <c r="C259">
        <v>9654</v>
      </c>
      <c r="D259">
        <v>9465</v>
      </c>
      <c r="E259">
        <v>9417</v>
      </c>
      <c r="F259">
        <v>9527</v>
      </c>
      <c r="G259">
        <v>10871</v>
      </c>
      <c r="H259">
        <v>10809</v>
      </c>
      <c r="I259">
        <v>11116</v>
      </c>
      <c r="J259">
        <v>11033</v>
      </c>
      <c r="K259">
        <v>11028</v>
      </c>
      <c r="L259">
        <v>11311</v>
      </c>
    </row>
    <row r="260" spans="1:12">
      <c r="A260" s="7" t="s">
        <v>269</v>
      </c>
      <c r="B260">
        <v>7957</v>
      </c>
      <c r="C260">
        <v>7870</v>
      </c>
      <c r="D260">
        <v>7664</v>
      </c>
      <c r="E260">
        <v>7090</v>
      </c>
      <c r="F260">
        <v>6860</v>
      </c>
      <c r="G260">
        <v>6591</v>
      </c>
      <c r="H260">
        <v>6405</v>
      </c>
      <c r="I260">
        <v>6095</v>
      </c>
      <c r="J260">
        <v>5955</v>
      </c>
      <c r="K260">
        <v>6186</v>
      </c>
      <c r="L260">
        <v>6111</v>
      </c>
    </row>
    <row r="261" spans="1:12">
      <c r="A261" s="7" t="s">
        <v>270</v>
      </c>
      <c r="B261">
        <v>2364</v>
      </c>
      <c r="C261">
        <v>2068</v>
      </c>
      <c r="D261">
        <v>1966</v>
      </c>
      <c r="E261">
        <v>1916</v>
      </c>
      <c r="F261">
        <v>1526</v>
      </c>
      <c r="G261">
        <v>1393</v>
      </c>
      <c r="H261">
        <v>1284</v>
      </c>
      <c r="I261">
        <v>1269</v>
      </c>
      <c r="J261">
        <v>1346</v>
      </c>
      <c r="K261">
        <v>1308</v>
      </c>
      <c r="L261">
        <v>1302</v>
      </c>
    </row>
    <row r="262" spans="1:12">
      <c r="A262" s="7" t="s">
        <v>271</v>
      </c>
      <c r="B262">
        <v>418</v>
      </c>
      <c r="C262">
        <v>317</v>
      </c>
      <c r="D262">
        <v>328</v>
      </c>
      <c r="E262">
        <v>343</v>
      </c>
      <c r="F262">
        <v>21</v>
      </c>
      <c r="G262">
        <v>43</v>
      </c>
      <c r="H262">
        <v>15</v>
      </c>
      <c r="I262">
        <v>14</v>
      </c>
      <c r="J262">
        <v>8</v>
      </c>
      <c r="K262">
        <v>5</v>
      </c>
      <c r="L262">
        <v>6</v>
      </c>
    </row>
    <row r="263" spans="1:12">
      <c r="A263" s="7" t="s">
        <v>272</v>
      </c>
      <c r="B263">
        <v>1946</v>
      </c>
      <c r="C263">
        <v>1751</v>
      </c>
      <c r="D263">
        <v>1638</v>
      </c>
      <c r="E263">
        <v>1573</v>
      </c>
      <c r="F263">
        <v>1505</v>
      </c>
      <c r="G263">
        <v>1350</v>
      </c>
      <c r="H263">
        <v>1269</v>
      </c>
      <c r="I263">
        <v>1255</v>
      </c>
      <c r="J263">
        <v>1338</v>
      </c>
      <c r="K263">
        <v>1303</v>
      </c>
      <c r="L263">
        <v>1296</v>
      </c>
    </row>
    <row r="264" spans="1:12">
      <c r="A264" s="7" t="s">
        <v>273</v>
      </c>
      <c r="B264">
        <v>10135</v>
      </c>
      <c r="C264">
        <v>10258</v>
      </c>
      <c r="D264">
        <v>10136</v>
      </c>
      <c r="E264">
        <v>10048</v>
      </c>
      <c r="F264">
        <v>10050</v>
      </c>
      <c r="G264">
        <v>10960</v>
      </c>
      <c r="H264">
        <v>11327</v>
      </c>
      <c r="I264">
        <v>12254</v>
      </c>
      <c r="J264">
        <v>12594</v>
      </c>
      <c r="K264">
        <v>12891</v>
      </c>
      <c r="L264">
        <v>13403</v>
      </c>
    </row>
    <row r="265" spans="1:12">
      <c r="A265" s="7" t="s">
        <v>274</v>
      </c>
      <c r="B265">
        <v>8948</v>
      </c>
      <c r="C265">
        <v>8904</v>
      </c>
      <c r="D265">
        <v>8689</v>
      </c>
      <c r="E265">
        <v>8587</v>
      </c>
      <c r="F265">
        <v>8593</v>
      </c>
      <c r="G265">
        <v>9553</v>
      </c>
      <c r="H265">
        <v>10064</v>
      </c>
      <c r="I265">
        <v>10967</v>
      </c>
      <c r="J265">
        <v>11372</v>
      </c>
      <c r="K265">
        <v>11592</v>
      </c>
      <c r="L265">
        <v>12127</v>
      </c>
    </row>
    <row r="266" spans="1:12">
      <c r="A266" s="7" t="s">
        <v>275</v>
      </c>
      <c r="B266">
        <v>1187</v>
      </c>
      <c r="C266">
        <v>1354</v>
      </c>
      <c r="D266">
        <v>1447</v>
      </c>
      <c r="E266">
        <v>1461</v>
      </c>
      <c r="F266">
        <v>1457</v>
      </c>
      <c r="G266">
        <v>1407</v>
      </c>
      <c r="H266">
        <v>1263</v>
      </c>
      <c r="I266">
        <v>1287</v>
      </c>
      <c r="J266">
        <v>1222</v>
      </c>
      <c r="K266">
        <v>1299</v>
      </c>
      <c r="L266">
        <v>1276</v>
      </c>
    </row>
    <row r="267" spans="1:12">
      <c r="A267" s="7" t="s">
        <v>276</v>
      </c>
      <c r="B267">
        <v>779</v>
      </c>
      <c r="C267">
        <v>760</v>
      </c>
      <c r="D267">
        <v>768</v>
      </c>
      <c r="E267">
        <v>730</v>
      </c>
      <c r="F267">
        <v>683</v>
      </c>
      <c r="G267">
        <v>692</v>
      </c>
      <c r="H267">
        <v>689</v>
      </c>
      <c r="I267">
        <v>693</v>
      </c>
      <c r="J267">
        <v>1949</v>
      </c>
      <c r="K267">
        <v>1991</v>
      </c>
      <c r="L267">
        <v>1920</v>
      </c>
    </row>
    <row r="268" spans="1:12">
      <c r="A268" s="7" t="s">
        <v>277</v>
      </c>
      <c r="B268">
        <v>494</v>
      </c>
      <c r="C268">
        <v>484</v>
      </c>
      <c r="D268">
        <v>502</v>
      </c>
      <c r="E268">
        <v>468</v>
      </c>
      <c r="F268">
        <v>452</v>
      </c>
      <c r="G268">
        <v>461</v>
      </c>
      <c r="H268">
        <v>464</v>
      </c>
      <c r="I268">
        <v>446</v>
      </c>
      <c r="J268">
        <v>384</v>
      </c>
      <c r="K268">
        <v>335</v>
      </c>
      <c r="L268">
        <v>311</v>
      </c>
    </row>
    <row r="269" spans="1:12">
      <c r="A269" s="7" t="s">
        <v>278</v>
      </c>
      <c r="B269">
        <v>285</v>
      </c>
      <c r="C269">
        <v>276</v>
      </c>
      <c r="D269">
        <v>266</v>
      </c>
      <c r="E269">
        <v>262</v>
      </c>
      <c r="F269">
        <v>231</v>
      </c>
      <c r="G269">
        <v>231</v>
      </c>
      <c r="H269">
        <v>225</v>
      </c>
      <c r="I269">
        <v>247</v>
      </c>
      <c r="J269">
        <v>1565</v>
      </c>
      <c r="K269">
        <v>1656</v>
      </c>
      <c r="L269">
        <v>1609</v>
      </c>
    </row>
    <row r="270" spans="1:12">
      <c r="A270" s="7" t="s">
        <v>279</v>
      </c>
      <c r="B270">
        <v>3749</v>
      </c>
      <c r="C270">
        <v>3812</v>
      </c>
      <c r="D270">
        <v>3813</v>
      </c>
      <c r="E270">
        <v>3645</v>
      </c>
      <c r="F270">
        <v>3382</v>
      </c>
      <c r="G270">
        <v>3147</v>
      </c>
      <c r="H270">
        <v>2897</v>
      </c>
      <c r="I270">
        <v>3046</v>
      </c>
      <c r="J270">
        <v>3049</v>
      </c>
      <c r="K270">
        <v>3062</v>
      </c>
      <c r="L270">
        <v>2990</v>
      </c>
    </row>
    <row r="271" spans="1:12">
      <c r="A271" s="7" t="s">
        <v>280</v>
      </c>
      <c r="B271">
        <v>3452</v>
      </c>
      <c r="C271">
        <v>3517</v>
      </c>
      <c r="D271">
        <v>3476</v>
      </c>
      <c r="E271">
        <v>3265</v>
      </c>
      <c r="F271">
        <v>3022</v>
      </c>
      <c r="G271">
        <v>2793</v>
      </c>
      <c r="H271">
        <v>2562</v>
      </c>
      <c r="I271">
        <v>2699</v>
      </c>
      <c r="J271">
        <v>2710</v>
      </c>
      <c r="K271">
        <v>2733</v>
      </c>
      <c r="L271">
        <v>2650</v>
      </c>
    </row>
    <row r="272" spans="1:12">
      <c r="A272" s="7" t="s">
        <v>281</v>
      </c>
      <c r="B272">
        <v>297</v>
      </c>
      <c r="C272">
        <v>295</v>
      </c>
      <c r="D272">
        <v>337</v>
      </c>
      <c r="E272">
        <v>380</v>
      </c>
      <c r="F272">
        <v>360</v>
      </c>
      <c r="G272">
        <v>354</v>
      </c>
      <c r="H272">
        <v>335</v>
      </c>
      <c r="I272">
        <v>347</v>
      </c>
      <c r="J272">
        <v>339</v>
      </c>
      <c r="K272">
        <v>329</v>
      </c>
      <c r="L272">
        <v>340</v>
      </c>
    </row>
    <row r="273" spans="1:12">
      <c r="A273" s="7" t="s">
        <v>282</v>
      </c>
      <c r="B273">
        <v>4644</v>
      </c>
      <c r="C273">
        <v>4289</v>
      </c>
      <c r="D273">
        <v>3802</v>
      </c>
      <c r="E273">
        <v>3394</v>
      </c>
      <c r="F273">
        <v>3064</v>
      </c>
      <c r="G273">
        <v>3001</v>
      </c>
      <c r="H273">
        <v>3050</v>
      </c>
      <c r="I273">
        <v>3218</v>
      </c>
      <c r="J273">
        <v>3383</v>
      </c>
      <c r="K273">
        <v>3242</v>
      </c>
      <c r="L273">
        <v>3347</v>
      </c>
    </row>
    <row r="274" spans="1:12">
      <c r="A274" s="7" t="s">
        <v>283</v>
      </c>
      <c r="B274">
        <v>294</v>
      </c>
      <c r="C274">
        <v>263</v>
      </c>
      <c r="D274">
        <v>222</v>
      </c>
      <c r="E274">
        <v>189</v>
      </c>
      <c r="F274">
        <v>165</v>
      </c>
      <c r="G274">
        <v>172</v>
      </c>
      <c r="H274">
        <v>175</v>
      </c>
      <c r="I274">
        <v>186</v>
      </c>
      <c r="J274">
        <v>368</v>
      </c>
      <c r="K274">
        <v>133</v>
      </c>
      <c r="L274">
        <v>147</v>
      </c>
    </row>
    <row r="275" spans="1:12">
      <c r="A275" s="7" t="s">
        <v>284</v>
      </c>
      <c r="B275">
        <v>1475</v>
      </c>
      <c r="C275">
        <v>1401</v>
      </c>
      <c r="D275">
        <v>1320</v>
      </c>
      <c r="E275">
        <v>1213</v>
      </c>
      <c r="F275">
        <v>1131</v>
      </c>
      <c r="G275">
        <v>1078</v>
      </c>
      <c r="H275">
        <v>1107</v>
      </c>
      <c r="I275">
        <v>1175</v>
      </c>
      <c r="J275">
        <v>1121</v>
      </c>
      <c r="K275">
        <v>1233</v>
      </c>
      <c r="L275">
        <v>1263</v>
      </c>
    </row>
    <row r="276" spans="1:12">
      <c r="A276" s="7" t="s">
        <v>285</v>
      </c>
      <c r="B276">
        <v>817</v>
      </c>
      <c r="C276">
        <v>779</v>
      </c>
      <c r="D276">
        <v>698</v>
      </c>
      <c r="E276">
        <v>670</v>
      </c>
      <c r="F276">
        <v>633</v>
      </c>
      <c r="G276">
        <v>679</v>
      </c>
      <c r="H276">
        <v>661</v>
      </c>
      <c r="I276">
        <v>680</v>
      </c>
      <c r="J276">
        <v>663</v>
      </c>
      <c r="K276">
        <v>589</v>
      </c>
      <c r="L276">
        <v>605</v>
      </c>
    </row>
    <row r="277" spans="1:12">
      <c r="A277" s="7" t="s">
        <v>286</v>
      </c>
      <c r="B277">
        <v>2058</v>
      </c>
      <c r="C277">
        <v>1846</v>
      </c>
      <c r="D277">
        <v>1562</v>
      </c>
      <c r="E277">
        <v>1322</v>
      </c>
      <c r="F277">
        <v>1135</v>
      </c>
      <c r="G277">
        <v>1072</v>
      </c>
      <c r="H277">
        <v>1107</v>
      </c>
      <c r="I277">
        <v>1177</v>
      </c>
      <c r="J277">
        <v>1231</v>
      </c>
      <c r="K277">
        <v>1287</v>
      </c>
      <c r="L277">
        <v>1332</v>
      </c>
    </row>
    <row r="278" spans="1:12">
      <c r="A278" s="7" t="s">
        <v>287</v>
      </c>
      <c r="B278">
        <v>996</v>
      </c>
      <c r="C278">
        <v>970</v>
      </c>
      <c r="D278">
        <v>921</v>
      </c>
      <c r="E278">
        <v>858</v>
      </c>
      <c r="F278">
        <v>801</v>
      </c>
      <c r="G278">
        <v>766</v>
      </c>
      <c r="H278">
        <v>733</v>
      </c>
      <c r="I278">
        <v>704</v>
      </c>
      <c r="J278">
        <v>674</v>
      </c>
      <c r="K278">
        <v>644</v>
      </c>
      <c r="L278">
        <v>641</v>
      </c>
    </row>
    <row r="279" spans="1:12">
      <c r="A279" s="7" t="s">
        <v>288</v>
      </c>
      <c r="B279">
        <v>996</v>
      </c>
      <c r="C279">
        <v>970</v>
      </c>
      <c r="D279">
        <v>921</v>
      </c>
      <c r="E279">
        <v>858</v>
      </c>
      <c r="F279">
        <v>801</v>
      </c>
      <c r="G279">
        <v>766</v>
      </c>
      <c r="H279">
        <v>733</v>
      </c>
      <c r="I279">
        <v>704</v>
      </c>
      <c r="J279">
        <v>674</v>
      </c>
      <c r="K279">
        <v>644</v>
      </c>
      <c r="L279">
        <v>641</v>
      </c>
    </row>
    <row r="280" spans="1:12">
      <c r="A280" s="7" t="s">
        <v>289</v>
      </c>
      <c r="B280">
        <v>2629</v>
      </c>
      <c r="C280">
        <v>2712</v>
      </c>
      <c r="D280">
        <v>2705</v>
      </c>
      <c r="E280">
        <v>2639</v>
      </c>
      <c r="F280">
        <v>2553</v>
      </c>
      <c r="G280">
        <v>2541</v>
      </c>
      <c r="H280">
        <v>2618</v>
      </c>
      <c r="I280">
        <v>2790</v>
      </c>
      <c r="J280">
        <v>2896</v>
      </c>
      <c r="K280">
        <v>2856</v>
      </c>
      <c r="L280">
        <v>2866</v>
      </c>
    </row>
    <row r="281" spans="1:12">
      <c r="A281" s="7" t="s">
        <v>290</v>
      </c>
      <c r="B281">
        <v>628</v>
      </c>
      <c r="C281">
        <v>616</v>
      </c>
      <c r="D281">
        <v>574</v>
      </c>
      <c r="E281">
        <v>555</v>
      </c>
      <c r="F281">
        <v>469</v>
      </c>
      <c r="G281">
        <v>436</v>
      </c>
      <c r="H281">
        <v>394</v>
      </c>
      <c r="I281">
        <v>397</v>
      </c>
      <c r="J281">
        <v>374</v>
      </c>
      <c r="K281">
        <v>348</v>
      </c>
      <c r="L281">
        <v>352</v>
      </c>
    </row>
    <row r="282" spans="1:12">
      <c r="A282" s="7" t="s">
        <v>291</v>
      </c>
      <c r="B282">
        <v>379</v>
      </c>
      <c r="C282">
        <v>408</v>
      </c>
      <c r="D282">
        <v>441</v>
      </c>
      <c r="E282">
        <v>439</v>
      </c>
      <c r="F282">
        <v>440</v>
      </c>
      <c r="G282">
        <v>452</v>
      </c>
      <c r="H282">
        <v>468</v>
      </c>
      <c r="I282">
        <v>508</v>
      </c>
      <c r="J282">
        <v>547</v>
      </c>
      <c r="K282">
        <v>637</v>
      </c>
      <c r="L282">
        <v>686</v>
      </c>
    </row>
    <row r="283" spans="1:12">
      <c r="A283" s="7" t="s">
        <v>292</v>
      </c>
      <c r="B283">
        <v>1604</v>
      </c>
      <c r="C283">
        <v>1676</v>
      </c>
      <c r="D283">
        <v>1681</v>
      </c>
      <c r="E283">
        <v>1635</v>
      </c>
      <c r="F283">
        <v>1635</v>
      </c>
      <c r="G283">
        <v>1647</v>
      </c>
      <c r="H283">
        <v>1752</v>
      </c>
      <c r="I283">
        <v>1882</v>
      </c>
      <c r="J283">
        <v>1944</v>
      </c>
      <c r="K283">
        <v>1865</v>
      </c>
      <c r="L283">
        <v>1823</v>
      </c>
    </row>
    <row r="284" spans="1:12">
      <c r="A284" s="7" t="s">
        <v>293</v>
      </c>
      <c r="B284">
        <v>18</v>
      </c>
      <c r="C284">
        <v>12</v>
      </c>
      <c r="D284">
        <v>9</v>
      </c>
      <c r="E284">
        <v>10</v>
      </c>
      <c r="F284">
        <v>9</v>
      </c>
      <c r="G284">
        <v>6</v>
      </c>
      <c r="H284">
        <v>4</v>
      </c>
      <c r="I284">
        <v>3</v>
      </c>
      <c r="J284">
        <v>31</v>
      </c>
      <c r="K284">
        <v>6</v>
      </c>
      <c r="L284">
        <v>5</v>
      </c>
    </row>
    <row r="285" spans="1:12">
      <c r="A285" s="7" t="s">
        <v>294</v>
      </c>
      <c r="B285">
        <v>443</v>
      </c>
      <c r="C285">
        <v>450</v>
      </c>
      <c r="D285">
        <v>395</v>
      </c>
      <c r="E285">
        <v>367</v>
      </c>
      <c r="F285">
        <v>341</v>
      </c>
      <c r="G285">
        <v>344</v>
      </c>
      <c r="H285">
        <v>350</v>
      </c>
      <c r="I285">
        <v>351</v>
      </c>
      <c r="J285">
        <v>337</v>
      </c>
      <c r="K285">
        <v>312</v>
      </c>
      <c r="L285">
        <v>320</v>
      </c>
    </row>
    <row r="286" spans="1:12">
      <c r="A286" s="7" t="s">
        <v>295</v>
      </c>
      <c r="B286">
        <v>213</v>
      </c>
      <c r="C286">
        <v>220</v>
      </c>
      <c r="D286">
        <v>194</v>
      </c>
      <c r="E286">
        <v>182</v>
      </c>
      <c r="F286">
        <v>168</v>
      </c>
      <c r="G286">
        <v>166</v>
      </c>
      <c r="H286">
        <v>158</v>
      </c>
      <c r="I286">
        <v>148</v>
      </c>
      <c r="J286">
        <v>143</v>
      </c>
      <c r="K286">
        <v>144</v>
      </c>
      <c r="L286">
        <v>136</v>
      </c>
    </row>
    <row r="287" spans="1:12">
      <c r="A287" s="7" t="s">
        <v>296</v>
      </c>
      <c r="B287">
        <v>94</v>
      </c>
      <c r="C287">
        <v>115</v>
      </c>
      <c r="D287">
        <v>106</v>
      </c>
      <c r="E287">
        <v>105</v>
      </c>
      <c r="F287">
        <v>103</v>
      </c>
      <c r="G287">
        <v>103</v>
      </c>
      <c r="H287">
        <v>113</v>
      </c>
      <c r="I287">
        <v>123</v>
      </c>
      <c r="J287">
        <v>105</v>
      </c>
      <c r="K287">
        <v>46</v>
      </c>
      <c r="L287">
        <v>50</v>
      </c>
    </row>
    <row r="288" spans="1:12">
      <c r="A288" s="7" t="s">
        <v>297</v>
      </c>
      <c r="B288">
        <v>136</v>
      </c>
      <c r="C288">
        <v>115</v>
      </c>
      <c r="D288">
        <v>95</v>
      </c>
      <c r="E288">
        <v>80</v>
      </c>
      <c r="F288">
        <v>70</v>
      </c>
      <c r="G288">
        <v>75</v>
      </c>
      <c r="H288">
        <v>79</v>
      </c>
      <c r="I288">
        <v>80</v>
      </c>
      <c r="J288">
        <v>89</v>
      </c>
      <c r="K288">
        <v>122</v>
      </c>
      <c r="L288">
        <v>134</v>
      </c>
    </row>
    <row r="289" spans="1:12">
      <c r="A289" s="7" t="s">
        <v>298</v>
      </c>
      <c r="B289">
        <v>1183</v>
      </c>
      <c r="C289">
        <v>1135</v>
      </c>
      <c r="D289">
        <v>1048</v>
      </c>
      <c r="E289">
        <v>1043</v>
      </c>
      <c r="F289">
        <v>994</v>
      </c>
      <c r="G289">
        <v>1005</v>
      </c>
      <c r="H289">
        <v>1028</v>
      </c>
      <c r="I289">
        <v>1022</v>
      </c>
      <c r="J289">
        <v>1021</v>
      </c>
      <c r="K289">
        <v>1053</v>
      </c>
      <c r="L289">
        <v>1075</v>
      </c>
    </row>
    <row r="290" spans="1:12">
      <c r="A290" s="7" t="s">
        <v>299</v>
      </c>
      <c r="B290">
        <v>963</v>
      </c>
      <c r="C290">
        <v>932</v>
      </c>
      <c r="D290">
        <v>902</v>
      </c>
      <c r="E290">
        <v>921</v>
      </c>
      <c r="F290">
        <v>874</v>
      </c>
      <c r="G290">
        <v>877</v>
      </c>
      <c r="H290">
        <v>909</v>
      </c>
      <c r="I290">
        <v>915</v>
      </c>
      <c r="J290">
        <v>908</v>
      </c>
      <c r="K290">
        <v>956</v>
      </c>
      <c r="L290">
        <v>972</v>
      </c>
    </row>
    <row r="291" spans="1:12">
      <c r="A291" s="7" t="s">
        <v>300</v>
      </c>
      <c r="B291">
        <v>220</v>
      </c>
      <c r="C291">
        <v>203</v>
      </c>
      <c r="D291">
        <v>146</v>
      </c>
      <c r="E291">
        <v>122</v>
      </c>
      <c r="F291">
        <v>120</v>
      </c>
      <c r="G291">
        <v>128</v>
      </c>
      <c r="H291">
        <v>119</v>
      </c>
      <c r="I291">
        <v>107</v>
      </c>
      <c r="J291">
        <v>113</v>
      </c>
      <c r="K291">
        <v>97</v>
      </c>
      <c r="L291">
        <v>103</v>
      </c>
    </row>
    <row r="292" spans="1:12">
      <c r="A292" s="7" t="s">
        <v>301</v>
      </c>
      <c r="B292">
        <v>276</v>
      </c>
      <c r="C292">
        <v>264</v>
      </c>
      <c r="D292">
        <v>257</v>
      </c>
      <c r="E292">
        <v>266</v>
      </c>
      <c r="F292">
        <v>286</v>
      </c>
      <c r="G292">
        <v>262</v>
      </c>
      <c r="H292">
        <v>270</v>
      </c>
      <c r="I292">
        <v>270</v>
      </c>
      <c r="J292">
        <v>291</v>
      </c>
      <c r="K292">
        <v>287</v>
      </c>
      <c r="L292">
        <v>288</v>
      </c>
    </row>
    <row r="293" spans="1:12">
      <c r="A293" s="7" t="s">
        <v>302</v>
      </c>
      <c r="B293">
        <v>137</v>
      </c>
      <c r="C293">
        <v>146</v>
      </c>
      <c r="D293">
        <v>147</v>
      </c>
      <c r="E293">
        <v>163</v>
      </c>
      <c r="F293">
        <v>175</v>
      </c>
      <c r="G293">
        <v>164</v>
      </c>
      <c r="H293">
        <v>162</v>
      </c>
      <c r="I293">
        <v>169</v>
      </c>
      <c r="J293">
        <v>180</v>
      </c>
      <c r="K293">
        <v>185</v>
      </c>
      <c r="L293">
        <v>177</v>
      </c>
    </row>
    <row r="294" spans="1:12">
      <c r="A294" s="7" t="s">
        <v>303</v>
      </c>
      <c r="B294">
        <v>48</v>
      </c>
      <c r="C294">
        <v>32</v>
      </c>
      <c r="D294">
        <v>24</v>
      </c>
      <c r="E294">
        <v>24</v>
      </c>
      <c r="F294">
        <v>23</v>
      </c>
      <c r="G294">
        <v>23</v>
      </c>
      <c r="H294">
        <v>24</v>
      </c>
      <c r="I294">
        <v>19</v>
      </c>
      <c r="J294">
        <v>20</v>
      </c>
      <c r="K294">
        <v>16</v>
      </c>
      <c r="L294">
        <v>18</v>
      </c>
    </row>
    <row r="295" spans="1:12">
      <c r="A295" s="7" t="s">
        <v>304</v>
      </c>
      <c r="B295">
        <v>91</v>
      </c>
      <c r="C295">
        <v>86</v>
      </c>
      <c r="D295">
        <v>86</v>
      </c>
      <c r="E295">
        <v>79</v>
      </c>
      <c r="F295">
        <v>88</v>
      </c>
      <c r="G295">
        <v>75</v>
      </c>
      <c r="H295">
        <v>84</v>
      </c>
      <c r="I295">
        <v>82</v>
      </c>
      <c r="J295">
        <v>91</v>
      </c>
      <c r="K295">
        <v>86</v>
      </c>
      <c r="L295">
        <v>93</v>
      </c>
    </row>
    <row r="296" spans="1:12">
      <c r="A296" s="7" t="s">
        <v>305</v>
      </c>
      <c r="B296">
        <v>5667</v>
      </c>
      <c r="C296">
        <v>5227</v>
      </c>
      <c r="D296">
        <v>5030</v>
      </c>
      <c r="E296">
        <v>4881</v>
      </c>
      <c r="F296">
        <v>4581</v>
      </c>
      <c r="G296">
        <v>4533</v>
      </c>
      <c r="H296">
        <v>4366</v>
      </c>
      <c r="I296">
        <v>4419</v>
      </c>
      <c r="J296">
        <v>4501</v>
      </c>
      <c r="K296">
        <v>2887</v>
      </c>
      <c r="L296">
        <v>3010</v>
      </c>
    </row>
    <row r="297" spans="1:12">
      <c r="A297" s="7" t="s">
        <v>306</v>
      </c>
      <c r="B297">
        <v>228</v>
      </c>
      <c r="C297">
        <v>123</v>
      </c>
      <c r="D297">
        <v>57</v>
      </c>
      <c r="E297">
        <v>58</v>
      </c>
      <c r="F297">
        <v>55</v>
      </c>
      <c r="G297">
        <v>46</v>
      </c>
      <c r="H297">
        <v>37</v>
      </c>
      <c r="I297">
        <v>36</v>
      </c>
      <c r="J297">
        <v>36</v>
      </c>
      <c r="K297">
        <v>52</v>
      </c>
      <c r="L297">
        <v>53</v>
      </c>
    </row>
    <row r="298" spans="1:12">
      <c r="A298" s="7" t="s">
        <v>307</v>
      </c>
      <c r="B298">
        <v>3572</v>
      </c>
      <c r="C298">
        <v>3441</v>
      </c>
      <c r="D298">
        <v>3382</v>
      </c>
      <c r="E298">
        <v>3282</v>
      </c>
      <c r="F298">
        <v>3066</v>
      </c>
      <c r="G298">
        <v>3055</v>
      </c>
      <c r="H298">
        <v>2853</v>
      </c>
      <c r="I298">
        <v>2845</v>
      </c>
      <c r="J298">
        <v>2866</v>
      </c>
      <c r="K298">
        <v>2821</v>
      </c>
      <c r="L298">
        <v>2943</v>
      </c>
    </row>
    <row r="299" spans="1:12">
      <c r="A299" s="7" t="s">
        <v>308</v>
      </c>
      <c r="B299">
        <v>1867</v>
      </c>
      <c r="C299">
        <v>1663</v>
      </c>
      <c r="D299">
        <v>1591</v>
      </c>
      <c r="E299">
        <v>1541</v>
      </c>
      <c r="F299">
        <v>1460</v>
      </c>
      <c r="G299">
        <v>1432</v>
      </c>
      <c r="H299">
        <v>1476</v>
      </c>
      <c r="I299">
        <v>1538</v>
      </c>
      <c r="J299">
        <v>1599</v>
      </c>
      <c r="K299">
        <v>14</v>
      </c>
      <c r="L299">
        <v>14</v>
      </c>
    </row>
    <row r="300" spans="1:12">
      <c r="A300" s="7" t="s">
        <v>309</v>
      </c>
      <c r="B300">
        <v>9664</v>
      </c>
      <c r="C300">
        <v>10319</v>
      </c>
      <c r="D300">
        <v>10663</v>
      </c>
      <c r="E300">
        <v>10464</v>
      </c>
      <c r="F300">
        <v>8848</v>
      </c>
      <c r="G300">
        <v>8037</v>
      </c>
      <c r="H300">
        <v>7268</v>
      </c>
      <c r="I300">
        <v>7217</v>
      </c>
      <c r="J300">
        <v>6157</v>
      </c>
      <c r="K300">
        <v>5980</v>
      </c>
      <c r="L300">
        <v>6021</v>
      </c>
    </row>
    <row r="301" spans="1:12">
      <c r="A301" s="7" t="s">
        <v>310</v>
      </c>
      <c r="B301">
        <v>956</v>
      </c>
      <c r="C301">
        <v>957</v>
      </c>
      <c r="D301">
        <v>975</v>
      </c>
      <c r="E301">
        <v>927</v>
      </c>
      <c r="F301">
        <v>856</v>
      </c>
      <c r="G301">
        <v>807</v>
      </c>
      <c r="H301">
        <v>800</v>
      </c>
      <c r="I301">
        <v>905</v>
      </c>
      <c r="J301">
        <v>825</v>
      </c>
      <c r="K301">
        <v>1096</v>
      </c>
      <c r="L301">
        <v>1108</v>
      </c>
    </row>
    <row r="302" spans="1:12">
      <c r="A302" s="7" t="s">
        <v>311</v>
      </c>
      <c r="B302">
        <v>38</v>
      </c>
      <c r="C302">
        <v>32</v>
      </c>
      <c r="D302">
        <v>28</v>
      </c>
      <c r="E302">
        <v>22</v>
      </c>
      <c r="F302">
        <v>24</v>
      </c>
      <c r="G302">
        <v>21</v>
      </c>
      <c r="H302">
        <v>28</v>
      </c>
      <c r="I302">
        <v>34</v>
      </c>
      <c r="J302">
        <v>17</v>
      </c>
      <c r="K302">
        <v>11</v>
      </c>
      <c r="L302">
        <v>13</v>
      </c>
    </row>
    <row r="303" spans="1:12">
      <c r="A303" s="7" t="s">
        <v>312</v>
      </c>
      <c r="B303">
        <v>521</v>
      </c>
      <c r="C303">
        <v>513</v>
      </c>
      <c r="D303">
        <v>519</v>
      </c>
      <c r="E303">
        <v>475</v>
      </c>
      <c r="F303">
        <v>438</v>
      </c>
      <c r="G303">
        <v>419</v>
      </c>
      <c r="H303">
        <v>375</v>
      </c>
      <c r="I303">
        <v>357</v>
      </c>
      <c r="J303">
        <v>348</v>
      </c>
      <c r="K303">
        <v>350</v>
      </c>
      <c r="L303">
        <v>310</v>
      </c>
    </row>
    <row r="304" spans="1:12">
      <c r="A304" s="7" t="s">
        <v>313</v>
      </c>
      <c r="B304">
        <v>8149</v>
      </c>
      <c r="C304">
        <v>8817</v>
      </c>
      <c r="D304">
        <v>9141</v>
      </c>
      <c r="E304">
        <v>9040</v>
      </c>
      <c r="F304">
        <v>7530</v>
      </c>
      <c r="G304">
        <v>6790</v>
      </c>
      <c r="H304">
        <v>6065</v>
      </c>
      <c r="I304">
        <v>5921</v>
      </c>
      <c r="J304">
        <v>4967</v>
      </c>
      <c r="K304">
        <v>4523</v>
      </c>
      <c r="L304">
        <v>4590</v>
      </c>
    </row>
    <row r="305" spans="1:12">
      <c r="A305" s="8" t="s">
        <v>314</v>
      </c>
      <c r="B305">
        <v>10825</v>
      </c>
      <c r="C305">
        <v>10449</v>
      </c>
      <c r="D305">
        <v>9983</v>
      </c>
      <c r="E305">
        <v>9225</v>
      </c>
      <c r="F305">
        <v>8597</v>
      </c>
      <c r="G305">
        <v>8078</v>
      </c>
      <c r="H305">
        <v>7944</v>
      </c>
      <c r="I305">
        <v>7611</v>
      </c>
      <c r="J305">
        <v>7260</v>
      </c>
      <c r="K305">
        <v>7003</v>
      </c>
      <c r="L305">
        <v>6645</v>
      </c>
    </row>
    <row r="306" spans="1:12">
      <c r="A306" s="8" t="s">
        <v>315</v>
      </c>
      <c r="B306">
        <v>765</v>
      </c>
      <c r="C306">
        <v>792</v>
      </c>
      <c r="D306">
        <v>803</v>
      </c>
      <c r="E306">
        <v>804</v>
      </c>
      <c r="F306">
        <v>819</v>
      </c>
      <c r="G306">
        <v>831</v>
      </c>
      <c r="H306">
        <v>849</v>
      </c>
      <c r="I306">
        <v>855</v>
      </c>
      <c r="J306">
        <v>880</v>
      </c>
      <c r="K306">
        <v>855</v>
      </c>
      <c r="L306">
        <v>840</v>
      </c>
    </row>
    <row r="307" spans="1:12">
      <c r="A307" s="8" t="s">
        <v>316</v>
      </c>
      <c r="B307">
        <v>231</v>
      </c>
      <c r="C307">
        <v>218</v>
      </c>
      <c r="D307">
        <v>309</v>
      </c>
      <c r="E307">
        <v>272</v>
      </c>
      <c r="F307">
        <v>242</v>
      </c>
      <c r="G307">
        <v>235</v>
      </c>
      <c r="H307">
        <v>227</v>
      </c>
      <c r="I307">
        <v>269</v>
      </c>
      <c r="J307">
        <v>284</v>
      </c>
      <c r="K307">
        <v>259</v>
      </c>
      <c r="L307">
        <v>259</v>
      </c>
    </row>
    <row r="308" spans="1:12">
      <c r="A308" s="8" t="s">
        <v>317</v>
      </c>
      <c r="B308">
        <v>1674</v>
      </c>
      <c r="C308">
        <v>1631</v>
      </c>
      <c r="D308">
        <v>1361</v>
      </c>
      <c r="E308">
        <v>1273</v>
      </c>
      <c r="F308">
        <v>1298</v>
      </c>
      <c r="G308">
        <v>1312</v>
      </c>
      <c r="H308">
        <v>1402</v>
      </c>
      <c r="I308">
        <v>1368</v>
      </c>
      <c r="J308">
        <v>1247</v>
      </c>
      <c r="K308">
        <v>1653</v>
      </c>
      <c r="L308">
        <v>1588</v>
      </c>
    </row>
    <row r="309" spans="1:12">
      <c r="A309" s="8" t="s">
        <v>318</v>
      </c>
      <c r="B309">
        <v>421</v>
      </c>
      <c r="C309">
        <v>423</v>
      </c>
      <c r="D309">
        <v>394</v>
      </c>
      <c r="E309">
        <v>345</v>
      </c>
      <c r="F309">
        <v>326</v>
      </c>
      <c r="G309">
        <v>300</v>
      </c>
      <c r="H309">
        <v>304</v>
      </c>
      <c r="I309">
        <v>299</v>
      </c>
      <c r="J309">
        <v>265</v>
      </c>
      <c r="K309">
        <v>272</v>
      </c>
      <c r="L309">
        <v>265</v>
      </c>
    </row>
    <row r="310" spans="1:12">
      <c r="A310" s="8" t="s">
        <v>319</v>
      </c>
      <c r="B310">
        <v>7594</v>
      </c>
      <c r="C310">
        <v>7271</v>
      </c>
      <c r="D310">
        <v>7027</v>
      </c>
      <c r="E310">
        <v>6469</v>
      </c>
      <c r="F310">
        <v>5858</v>
      </c>
      <c r="G310">
        <v>5359</v>
      </c>
      <c r="H310">
        <v>5133</v>
      </c>
      <c r="I310">
        <v>4792</v>
      </c>
      <c r="J310">
        <v>4559</v>
      </c>
      <c r="K310">
        <v>3937</v>
      </c>
      <c r="L310">
        <v>3667</v>
      </c>
    </row>
    <row r="311" spans="1:12">
      <c r="A311" s="8" t="s">
        <v>320</v>
      </c>
      <c r="B311">
        <v>140</v>
      </c>
      <c r="C311">
        <v>114</v>
      </c>
      <c r="D311">
        <v>89</v>
      </c>
      <c r="E311">
        <v>62</v>
      </c>
      <c r="F311">
        <v>54</v>
      </c>
      <c r="G311">
        <v>41</v>
      </c>
      <c r="H311">
        <v>29</v>
      </c>
      <c r="I311">
        <v>28</v>
      </c>
      <c r="J311">
        <v>25</v>
      </c>
      <c r="K311">
        <v>27</v>
      </c>
      <c r="L311">
        <v>26</v>
      </c>
    </row>
    <row r="312" spans="1:12">
      <c r="A312" s="8" t="s">
        <v>321</v>
      </c>
      <c r="B312">
        <v>15503</v>
      </c>
      <c r="C312">
        <v>15136</v>
      </c>
      <c r="D312">
        <v>14538</v>
      </c>
      <c r="E312">
        <v>14061</v>
      </c>
      <c r="F312">
        <v>13506</v>
      </c>
      <c r="G312">
        <v>13878</v>
      </c>
      <c r="H312">
        <v>13654</v>
      </c>
      <c r="I312">
        <v>13762</v>
      </c>
      <c r="J312">
        <v>12478</v>
      </c>
      <c r="K312">
        <v>12409</v>
      </c>
      <c r="L312">
        <v>12265</v>
      </c>
    </row>
    <row r="313" spans="1:12">
      <c r="A313" s="8" t="s">
        <v>322</v>
      </c>
      <c r="B313">
        <v>98</v>
      </c>
      <c r="C313">
        <v>101</v>
      </c>
      <c r="D313">
        <v>96</v>
      </c>
      <c r="E313">
        <v>109</v>
      </c>
      <c r="F313">
        <v>112</v>
      </c>
      <c r="G313">
        <v>120</v>
      </c>
      <c r="H313">
        <v>116</v>
      </c>
      <c r="I313">
        <v>124</v>
      </c>
      <c r="J313">
        <v>118</v>
      </c>
      <c r="K313">
        <v>58</v>
      </c>
      <c r="L313">
        <v>52</v>
      </c>
    </row>
    <row r="314" spans="1:12">
      <c r="A314" s="8" t="s">
        <v>323</v>
      </c>
      <c r="B314">
        <v>8222</v>
      </c>
      <c r="C314">
        <v>7956</v>
      </c>
      <c r="D314">
        <v>7726</v>
      </c>
      <c r="E314">
        <v>7564</v>
      </c>
      <c r="F314">
        <v>7674</v>
      </c>
      <c r="G314">
        <v>8185</v>
      </c>
      <c r="H314">
        <v>8089</v>
      </c>
      <c r="I314">
        <v>8264</v>
      </c>
      <c r="J314">
        <v>8257</v>
      </c>
      <c r="K314">
        <v>8099</v>
      </c>
      <c r="L314">
        <v>8103</v>
      </c>
    </row>
    <row r="315" spans="1:12">
      <c r="A315" s="8" t="s">
        <v>324</v>
      </c>
      <c r="B315">
        <v>7183</v>
      </c>
      <c r="C315">
        <v>7079</v>
      </c>
      <c r="D315">
        <v>6716</v>
      </c>
      <c r="E315">
        <v>6388</v>
      </c>
      <c r="F315">
        <v>5720</v>
      </c>
      <c r="G315">
        <v>5573</v>
      </c>
      <c r="H315">
        <v>5449</v>
      </c>
      <c r="I315">
        <v>5374</v>
      </c>
      <c r="J315">
        <v>4103</v>
      </c>
      <c r="K315">
        <v>4252</v>
      </c>
      <c r="L315">
        <v>4110</v>
      </c>
    </row>
    <row r="316" spans="1:12">
      <c r="A316" s="8" t="s">
        <v>325</v>
      </c>
      <c r="B316">
        <v>350</v>
      </c>
      <c r="C316">
        <v>354</v>
      </c>
      <c r="D316">
        <v>360</v>
      </c>
      <c r="E316">
        <v>359</v>
      </c>
      <c r="F316">
        <v>357</v>
      </c>
      <c r="G316">
        <v>350</v>
      </c>
      <c r="H316">
        <v>349</v>
      </c>
      <c r="I316">
        <v>348</v>
      </c>
      <c r="J316">
        <v>365</v>
      </c>
      <c r="K316">
        <v>365</v>
      </c>
      <c r="L316">
        <v>358</v>
      </c>
    </row>
    <row r="317" spans="1:12">
      <c r="A317" s="8" t="s">
        <v>326</v>
      </c>
      <c r="B317">
        <v>52</v>
      </c>
      <c r="C317">
        <v>58</v>
      </c>
      <c r="D317">
        <v>60</v>
      </c>
      <c r="E317">
        <v>47</v>
      </c>
      <c r="F317">
        <v>37</v>
      </c>
      <c r="G317">
        <v>35</v>
      </c>
      <c r="H317">
        <v>36</v>
      </c>
      <c r="I317">
        <v>38</v>
      </c>
      <c r="J317">
        <v>52</v>
      </c>
      <c r="K317">
        <v>13</v>
      </c>
      <c r="L317">
        <v>13</v>
      </c>
    </row>
    <row r="318" spans="1:12">
      <c r="A318" s="8" t="s">
        <v>327</v>
      </c>
      <c r="B318">
        <v>42</v>
      </c>
      <c r="C318">
        <v>41</v>
      </c>
      <c r="D318">
        <v>40</v>
      </c>
      <c r="E318">
        <v>30</v>
      </c>
      <c r="F318">
        <v>33</v>
      </c>
      <c r="G318">
        <v>32</v>
      </c>
      <c r="H318">
        <v>29</v>
      </c>
      <c r="I318">
        <v>32</v>
      </c>
      <c r="J318">
        <v>31</v>
      </c>
      <c r="K318">
        <v>6</v>
      </c>
      <c r="L318">
        <v>7</v>
      </c>
    </row>
    <row r="319" spans="1:12">
      <c r="A319" s="8" t="s">
        <v>328</v>
      </c>
      <c r="B319">
        <v>230</v>
      </c>
      <c r="C319">
        <v>232</v>
      </c>
      <c r="D319">
        <v>240</v>
      </c>
      <c r="E319">
        <v>260</v>
      </c>
      <c r="F319">
        <v>264</v>
      </c>
      <c r="G319">
        <v>260</v>
      </c>
      <c r="H319">
        <v>262</v>
      </c>
      <c r="I319">
        <v>261</v>
      </c>
      <c r="J319">
        <v>259</v>
      </c>
      <c r="K319">
        <v>336</v>
      </c>
      <c r="L319">
        <v>325</v>
      </c>
    </row>
    <row r="320" spans="1:12">
      <c r="A320" s="8" t="s">
        <v>329</v>
      </c>
      <c r="B320">
        <v>26</v>
      </c>
      <c r="C320">
        <v>23</v>
      </c>
      <c r="D320">
        <v>20</v>
      </c>
      <c r="E320">
        <v>22</v>
      </c>
      <c r="F320">
        <v>23</v>
      </c>
      <c r="G320">
        <v>23</v>
      </c>
      <c r="H320">
        <v>22</v>
      </c>
      <c r="I320">
        <v>17</v>
      </c>
      <c r="J320">
        <v>23</v>
      </c>
      <c r="K320">
        <v>10</v>
      </c>
      <c r="L320">
        <v>13</v>
      </c>
    </row>
    <row r="321" spans="1:12">
      <c r="A321" s="8" t="s">
        <v>330</v>
      </c>
      <c r="B321">
        <v>445</v>
      </c>
      <c r="C321">
        <v>422</v>
      </c>
      <c r="D321">
        <v>392</v>
      </c>
      <c r="E321">
        <v>387</v>
      </c>
      <c r="F321">
        <v>370</v>
      </c>
      <c r="G321">
        <v>364</v>
      </c>
      <c r="H321">
        <v>370</v>
      </c>
      <c r="I321">
        <v>327</v>
      </c>
      <c r="J321">
        <v>340</v>
      </c>
      <c r="K321">
        <v>353</v>
      </c>
      <c r="L321">
        <v>323</v>
      </c>
    </row>
    <row r="322" spans="1:12">
      <c r="A322" s="8" t="s">
        <v>331</v>
      </c>
      <c r="B322">
        <v>257</v>
      </c>
      <c r="C322">
        <v>255</v>
      </c>
      <c r="D322">
        <v>240</v>
      </c>
      <c r="E322">
        <v>247</v>
      </c>
      <c r="F322">
        <v>233</v>
      </c>
      <c r="G322">
        <v>230</v>
      </c>
      <c r="H322">
        <v>229</v>
      </c>
      <c r="I322">
        <v>207</v>
      </c>
      <c r="J322">
        <v>192</v>
      </c>
      <c r="K322">
        <v>99</v>
      </c>
      <c r="L322">
        <v>101</v>
      </c>
    </row>
    <row r="323" spans="1:12">
      <c r="A323" s="8" t="s">
        <v>332</v>
      </c>
      <c r="B323">
        <v>188</v>
      </c>
      <c r="C323">
        <v>167</v>
      </c>
      <c r="D323">
        <v>152</v>
      </c>
      <c r="E323">
        <v>140</v>
      </c>
      <c r="F323">
        <v>137</v>
      </c>
      <c r="G323">
        <v>134</v>
      </c>
      <c r="H323">
        <v>141</v>
      </c>
      <c r="I323">
        <v>120</v>
      </c>
      <c r="J323">
        <v>148</v>
      </c>
      <c r="K323">
        <v>254</v>
      </c>
      <c r="L323">
        <v>222</v>
      </c>
    </row>
    <row r="324" spans="1:12">
      <c r="A324" s="9" t="s">
        <v>333</v>
      </c>
      <c r="B324">
        <v>3296</v>
      </c>
      <c r="C324">
        <v>3086</v>
      </c>
      <c r="D324">
        <v>2832</v>
      </c>
      <c r="E324">
        <v>2605</v>
      </c>
      <c r="F324">
        <v>2312</v>
      </c>
      <c r="G324">
        <v>2186</v>
      </c>
      <c r="H324">
        <v>2214</v>
      </c>
      <c r="I324">
        <v>2220</v>
      </c>
      <c r="J324">
        <v>2196</v>
      </c>
      <c r="K324">
        <v>2250</v>
      </c>
      <c r="L324">
        <v>2156</v>
      </c>
    </row>
    <row r="325" spans="1:12">
      <c r="A325" s="9" t="s">
        <v>334</v>
      </c>
      <c r="B325">
        <v>3296</v>
      </c>
      <c r="C325">
        <v>3086</v>
      </c>
      <c r="D325">
        <v>2832</v>
      </c>
      <c r="E325">
        <v>2605</v>
      </c>
      <c r="F325">
        <v>2312</v>
      </c>
      <c r="G325">
        <v>2186</v>
      </c>
      <c r="H325">
        <v>2214</v>
      </c>
      <c r="I325">
        <v>2220</v>
      </c>
      <c r="J325">
        <v>2196</v>
      </c>
      <c r="K325">
        <v>2250</v>
      </c>
      <c r="L325">
        <v>2156</v>
      </c>
    </row>
    <row r="326" spans="1:12">
      <c r="A326" s="9" t="s">
        <v>335</v>
      </c>
      <c r="B326">
        <v>324</v>
      </c>
      <c r="C326">
        <v>330</v>
      </c>
      <c r="D326">
        <v>346</v>
      </c>
      <c r="E326">
        <v>349</v>
      </c>
      <c r="F326">
        <v>321</v>
      </c>
      <c r="G326">
        <v>305</v>
      </c>
      <c r="H326">
        <v>288</v>
      </c>
      <c r="I326">
        <v>268</v>
      </c>
      <c r="J326">
        <v>219</v>
      </c>
      <c r="K326">
        <v>96</v>
      </c>
      <c r="L326">
        <v>94</v>
      </c>
    </row>
    <row r="327" spans="1:12">
      <c r="A327" s="9" t="s">
        <v>336</v>
      </c>
      <c r="B327">
        <v>324</v>
      </c>
      <c r="C327">
        <v>330</v>
      </c>
      <c r="D327">
        <v>346</v>
      </c>
      <c r="E327">
        <v>349</v>
      </c>
      <c r="F327">
        <v>321</v>
      </c>
      <c r="G327">
        <v>305</v>
      </c>
      <c r="H327">
        <v>288</v>
      </c>
      <c r="I327">
        <v>268</v>
      </c>
      <c r="J327">
        <v>219</v>
      </c>
      <c r="K327">
        <v>96</v>
      </c>
      <c r="L327">
        <v>94</v>
      </c>
    </row>
    <row r="328" spans="1:12">
      <c r="A328" s="9" t="s">
        <v>337</v>
      </c>
      <c r="B328">
        <v>1313</v>
      </c>
      <c r="C328">
        <v>1531</v>
      </c>
      <c r="D328">
        <v>1635</v>
      </c>
      <c r="E328">
        <v>1663</v>
      </c>
      <c r="F328">
        <v>1726</v>
      </c>
      <c r="G328">
        <v>1784</v>
      </c>
      <c r="H328">
        <v>1881</v>
      </c>
      <c r="I328">
        <v>1906</v>
      </c>
      <c r="J328">
        <v>1912</v>
      </c>
      <c r="K328">
        <v>1906</v>
      </c>
      <c r="L328">
        <v>1937</v>
      </c>
    </row>
    <row r="329" spans="1:12">
      <c r="A329" s="9" t="s">
        <v>338</v>
      </c>
      <c r="B329">
        <v>1313</v>
      </c>
      <c r="C329">
        <v>1531</v>
      </c>
      <c r="D329">
        <v>1635</v>
      </c>
      <c r="E329">
        <v>1663</v>
      </c>
      <c r="F329">
        <v>1726</v>
      </c>
      <c r="G329">
        <v>1784</v>
      </c>
      <c r="H329">
        <v>1881</v>
      </c>
      <c r="I329">
        <v>1906</v>
      </c>
      <c r="J329">
        <v>1912</v>
      </c>
      <c r="K329">
        <v>1906</v>
      </c>
      <c r="L329">
        <v>1937</v>
      </c>
    </row>
    <row r="330" spans="1:12">
      <c r="A330" s="9" t="s">
        <v>339</v>
      </c>
      <c r="B330">
        <v>4330</v>
      </c>
      <c r="C330">
        <v>4321</v>
      </c>
      <c r="D330">
        <v>4060</v>
      </c>
      <c r="E330">
        <v>3806</v>
      </c>
      <c r="F330">
        <v>3570</v>
      </c>
      <c r="G330">
        <v>3316</v>
      </c>
      <c r="H330">
        <v>3255</v>
      </c>
      <c r="I330">
        <v>3160</v>
      </c>
      <c r="J330">
        <v>3125</v>
      </c>
      <c r="K330">
        <v>3390</v>
      </c>
      <c r="L330">
        <v>3368</v>
      </c>
    </row>
    <row r="331" spans="1:12">
      <c r="A331" s="9" t="s">
        <v>340</v>
      </c>
      <c r="B331">
        <v>2990</v>
      </c>
      <c r="C331">
        <v>2948</v>
      </c>
      <c r="D331">
        <v>2716</v>
      </c>
      <c r="E331">
        <v>2453</v>
      </c>
      <c r="F331">
        <v>2225</v>
      </c>
      <c r="G331">
        <v>2000</v>
      </c>
      <c r="H331">
        <v>1858</v>
      </c>
      <c r="I331">
        <v>1718</v>
      </c>
      <c r="J331">
        <v>1663</v>
      </c>
      <c r="K331">
        <v>1552</v>
      </c>
      <c r="L331">
        <v>1563</v>
      </c>
    </row>
    <row r="332" spans="1:12">
      <c r="A332" s="9" t="s">
        <v>341</v>
      </c>
      <c r="B332">
        <v>1340</v>
      </c>
      <c r="C332">
        <v>1373</v>
      </c>
      <c r="D332">
        <v>1344</v>
      </c>
      <c r="E332">
        <v>1353</v>
      </c>
      <c r="F332">
        <v>1345</v>
      </c>
      <c r="G332">
        <v>1316</v>
      </c>
      <c r="H332">
        <v>1397</v>
      </c>
      <c r="I332">
        <v>1442</v>
      </c>
      <c r="J332">
        <v>1462</v>
      </c>
      <c r="K332">
        <v>1838</v>
      </c>
      <c r="L332">
        <v>1805</v>
      </c>
    </row>
    <row r="333" spans="1:12">
      <c r="A333" s="9" t="s">
        <v>342</v>
      </c>
      <c r="B333">
        <v>3776</v>
      </c>
      <c r="C333">
        <v>3494</v>
      </c>
      <c r="D333">
        <v>3175</v>
      </c>
      <c r="E333">
        <v>2985</v>
      </c>
      <c r="F333">
        <v>2861</v>
      </c>
      <c r="G333">
        <v>2741</v>
      </c>
      <c r="H333">
        <v>2658</v>
      </c>
      <c r="I333">
        <v>2591</v>
      </c>
      <c r="J333">
        <v>2523</v>
      </c>
      <c r="K333">
        <v>2666</v>
      </c>
      <c r="L333">
        <v>2522</v>
      </c>
    </row>
    <row r="334" spans="1:12">
      <c r="A334" s="9" t="s">
        <v>343</v>
      </c>
      <c r="B334">
        <v>413</v>
      </c>
      <c r="C334">
        <v>389</v>
      </c>
      <c r="D334">
        <v>378</v>
      </c>
      <c r="E334">
        <v>380</v>
      </c>
      <c r="F334">
        <v>383</v>
      </c>
      <c r="G334">
        <v>393</v>
      </c>
      <c r="H334">
        <v>409</v>
      </c>
      <c r="I334">
        <v>415</v>
      </c>
      <c r="J334">
        <v>409</v>
      </c>
      <c r="K334">
        <v>424</v>
      </c>
      <c r="L334">
        <v>431</v>
      </c>
    </row>
    <row r="335" spans="1:12">
      <c r="A335" s="9" t="s">
        <v>344</v>
      </c>
      <c r="B335">
        <v>31</v>
      </c>
      <c r="C335">
        <v>35</v>
      </c>
      <c r="D335">
        <v>35</v>
      </c>
      <c r="E335">
        <v>31</v>
      </c>
      <c r="F335">
        <v>29</v>
      </c>
      <c r="G335">
        <v>33</v>
      </c>
      <c r="H335">
        <v>31</v>
      </c>
      <c r="I335">
        <v>32</v>
      </c>
      <c r="J335">
        <v>32</v>
      </c>
      <c r="K335">
        <v>31</v>
      </c>
      <c r="L335">
        <v>28</v>
      </c>
    </row>
    <row r="336" spans="1:12">
      <c r="A336" s="9" t="s">
        <v>345</v>
      </c>
      <c r="B336">
        <v>3332</v>
      </c>
      <c r="C336">
        <v>3070</v>
      </c>
      <c r="D336">
        <v>2762</v>
      </c>
      <c r="E336">
        <v>2574</v>
      </c>
      <c r="F336">
        <v>2449</v>
      </c>
      <c r="G336">
        <v>2315</v>
      </c>
      <c r="H336">
        <v>2218</v>
      </c>
      <c r="I336">
        <v>2144</v>
      </c>
      <c r="J336">
        <v>2082</v>
      </c>
      <c r="K336">
        <v>2211</v>
      </c>
      <c r="L336">
        <v>2063</v>
      </c>
    </row>
    <row r="337" spans="1:12">
      <c r="A337" s="9" t="s">
        <v>346</v>
      </c>
      <c r="B337">
        <v>2994</v>
      </c>
      <c r="C337">
        <v>3210</v>
      </c>
      <c r="D337">
        <v>3265</v>
      </c>
      <c r="E337">
        <v>3132</v>
      </c>
      <c r="F337">
        <v>2853</v>
      </c>
      <c r="G337">
        <v>2593</v>
      </c>
      <c r="H337">
        <v>2712</v>
      </c>
      <c r="I337">
        <v>2579</v>
      </c>
      <c r="J337">
        <v>2556</v>
      </c>
      <c r="K337">
        <v>2138</v>
      </c>
      <c r="L337">
        <v>2151</v>
      </c>
    </row>
    <row r="338" spans="1:12">
      <c r="A338" s="9" t="s">
        <v>347</v>
      </c>
      <c r="B338">
        <v>856</v>
      </c>
      <c r="C338">
        <v>985</v>
      </c>
      <c r="D338">
        <v>992</v>
      </c>
      <c r="E338">
        <v>979</v>
      </c>
      <c r="F338">
        <v>907</v>
      </c>
      <c r="G338">
        <v>821</v>
      </c>
      <c r="H338">
        <v>846</v>
      </c>
      <c r="I338">
        <v>809</v>
      </c>
      <c r="J338">
        <v>775</v>
      </c>
      <c r="K338">
        <v>501</v>
      </c>
      <c r="L338">
        <v>488</v>
      </c>
    </row>
    <row r="339" spans="1:12">
      <c r="A339" s="9" t="s">
        <v>348</v>
      </c>
      <c r="B339">
        <v>2138</v>
      </c>
      <c r="C339">
        <v>2225</v>
      </c>
      <c r="D339">
        <v>2273</v>
      </c>
      <c r="E339">
        <v>2153</v>
      </c>
      <c r="F339">
        <v>1946</v>
      </c>
      <c r="G339">
        <v>1772</v>
      </c>
      <c r="H339">
        <v>1866</v>
      </c>
      <c r="I339">
        <v>1770</v>
      </c>
      <c r="J339">
        <v>1781</v>
      </c>
      <c r="K339">
        <v>1637</v>
      </c>
      <c r="L339">
        <v>1663</v>
      </c>
    </row>
    <row r="340" spans="1:12">
      <c r="A340" s="9" t="s">
        <v>349</v>
      </c>
      <c r="B340">
        <v>14945</v>
      </c>
      <c r="C340">
        <v>14559</v>
      </c>
      <c r="D340">
        <v>14007</v>
      </c>
      <c r="E340">
        <v>13396</v>
      </c>
      <c r="F340">
        <v>12602</v>
      </c>
      <c r="G340">
        <v>11945</v>
      </c>
      <c r="H340">
        <v>11998</v>
      </c>
      <c r="I340">
        <v>12467</v>
      </c>
      <c r="J340">
        <v>12349</v>
      </c>
      <c r="K340">
        <v>12646</v>
      </c>
      <c r="L340">
        <v>12544</v>
      </c>
    </row>
    <row r="341" spans="1:12">
      <c r="A341" s="9" t="s">
        <v>350</v>
      </c>
      <c r="B341">
        <v>14945</v>
      </c>
      <c r="C341">
        <v>14559</v>
      </c>
      <c r="D341">
        <v>14007</v>
      </c>
      <c r="E341">
        <v>13396</v>
      </c>
      <c r="F341">
        <v>12602</v>
      </c>
      <c r="G341">
        <v>11945</v>
      </c>
      <c r="H341">
        <v>11998</v>
      </c>
      <c r="I341">
        <v>12467</v>
      </c>
      <c r="J341">
        <v>12349</v>
      </c>
      <c r="K341">
        <v>12646</v>
      </c>
      <c r="L341">
        <v>12544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2" width="5.28515625" customWidth="1"/>
    <col min="3" max="12" width="6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</row>
    <row r="7" spans="1:24">
      <c r="A7" t="s">
        <v>372</v>
      </c>
    </row>
    <row r="8" spans="1:24">
      <c r="A8" t="s">
        <v>4</v>
      </c>
      <c r="B8">
        <v>66879</v>
      </c>
      <c r="C8">
        <v>65844</v>
      </c>
      <c r="D8">
        <v>65484</v>
      </c>
      <c r="E8">
        <v>64475</v>
      </c>
      <c r="F8">
        <v>62929</v>
      </c>
      <c r="G8">
        <v>63353</v>
      </c>
      <c r="H8">
        <v>64671</v>
      </c>
      <c r="I8">
        <v>65103</v>
      </c>
      <c r="J8">
        <v>65573</v>
      </c>
      <c r="K8">
        <v>67181</v>
      </c>
      <c r="L8">
        <v>67852</v>
      </c>
      <c r="M8" s="10"/>
      <c r="N8" s="10">
        <v>2018</v>
      </c>
      <c r="O8" s="10">
        <v>2017</v>
      </c>
      <c r="P8" s="10">
        <v>2016</v>
      </c>
      <c r="Q8" s="10">
        <v>2015</v>
      </c>
      <c r="R8" s="10">
        <v>2014</v>
      </c>
      <c r="S8" s="10">
        <v>2013</v>
      </c>
      <c r="T8" s="10">
        <v>2012</v>
      </c>
      <c r="U8" s="10">
        <v>2011</v>
      </c>
      <c r="V8" s="10">
        <v>2010</v>
      </c>
      <c r="W8" s="10">
        <v>2009</v>
      </c>
      <c r="X8" s="10">
        <v>2008</v>
      </c>
    </row>
    <row r="9" spans="1:24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s="1" t="s">
        <v>6</v>
      </c>
      <c r="N9">
        <f t="shared" ref="N9:X9" si="0">SUM(B9:B156)</f>
        <v>10098</v>
      </c>
      <c r="O9">
        <f t="shared" si="0"/>
        <v>9678</v>
      </c>
      <c r="P9">
        <f t="shared" si="0"/>
        <v>9498</v>
      </c>
      <c r="Q9">
        <f t="shared" si="0"/>
        <v>9594</v>
      </c>
      <c r="R9">
        <f t="shared" si="0"/>
        <v>9668</v>
      </c>
      <c r="S9">
        <f t="shared" si="0"/>
        <v>9928</v>
      </c>
      <c r="T9">
        <f t="shared" si="0"/>
        <v>10206</v>
      </c>
      <c r="U9">
        <f t="shared" si="0"/>
        <v>10246</v>
      </c>
      <c r="V9">
        <f t="shared" si="0"/>
        <v>10686</v>
      </c>
      <c r="W9">
        <f t="shared" si="0"/>
        <v>11172</v>
      </c>
      <c r="X9">
        <f t="shared" si="0"/>
        <v>11252</v>
      </c>
    </row>
    <row r="10" spans="1:2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s="2" t="s">
        <v>8</v>
      </c>
      <c r="N10">
        <f t="shared" ref="N10:X10" si="1">SUM(B157:B168)</f>
        <v>17222</v>
      </c>
      <c r="O10">
        <f t="shared" si="1"/>
        <v>16602</v>
      </c>
      <c r="P10">
        <f t="shared" si="1"/>
        <v>16790</v>
      </c>
      <c r="Q10">
        <f t="shared" si="1"/>
        <v>16876</v>
      </c>
      <c r="R10">
        <f t="shared" si="1"/>
        <v>16932</v>
      </c>
      <c r="S10">
        <f t="shared" si="1"/>
        <v>17424</v>
      </c>
      <c r="T10">
        <f t="shared" si="1"/>
        <v>18828</v>
      </c>
      <c r="U10">
        <f t="shared" si="1"/>
        <v>19276</v>
      </c>
      <c r="V10">
        <f t="shared" si="1"/>
        <v>19532</v>
      </c>
      <c r="W10">
        <f t="shared" si="1"/>
        <v>21298</v>
      </c>
      <c r="X10">
        <f t="shared" si="1"/>
        <v>22474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2">SUM(B169:B221)</f>
        <v>58236</v>
      </c>
      <c r="O11">
        <f t="shared" si="2"/>
        <v>58238</v>
      </c>
      <c r="P11">
        <f t="shared" si="2"/>
        <v>58660</v>
      </c>
      <c r="Q11">
        <f t="shared" si="2"/>
        <v>58766</v>
      </c>
      <c r="R11">
        <f t="shared" si="2"/>
        <v>58266</v>
      </c>
      <c r="S11">
        <f t="shared" si="2"/>
        <v>59466</v>
      </c>
      <c r="T11">
        <f t="shared" si="2"/>
        <v>59888</v>
      </c>
      <c r="U11">
        <f t="shared" si="2"/>
        <v>59710</v>
      </c>
      <c r="V11">
        <f t="shared" si="2"/>
        <v>60476</v>
      </c>
      <c r="W11">
        <f t="shared" si="2"/>
        <v>62708</v>
      </c>
      <c r="X11">
        <f t="shared" si="2"/>
        <v>63638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3">SUM(B222:B240)</f>
        <v>1320</v>
      </c>
      <c r="O12">
        <f t="shared" si="3"/>
        <v>1224</v>
      </c>
      <c r="P12">
        <f t="shared" si="3"/>
        <v>1136</v>
      </c>
      <c r="Q12">
        <f t="shared" si="3"/>
        <v>1064</v>
      </c>
      <c r="R12">
        <f t="shared" si="3"/>
        <v>1002</v>
      </c>
      <c r="S12">
        <f t="shared" si="3"/>
        <v>992</v>
      </c>
      <c r="T12">
        <f t="shared" si="3"/>
        <v>978</v>
      </c>
      <c r="U12">
        <f t="shared" si="3"/>
        <v>970</v>
      </c>
      <c r="V12">
        <f t="shared" si="3"/>
        <v>936</v>
      </c>
      <c r="W12">
        <f t="shared" si="3"/>
        <v>964</v>
      </c>
      <c r="X12">
        <f t="shared" si="3"/>
        <v>894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4">SUM(B241:B253)</f>
        <v>3034</v>
      </c>
      <c r="O13">
        <f t="shared" si="4"/>
        <v>2974</v>
      </c>
      <c r="P13">
        <f t="shared" si="4"/>
        <v>3038</v>
      </c>
      <c r="Q13">
        <f t="shared" si="4"/>
        <v>2928</v>
      </c>
      <c r="R13">
        <f t="shared" si="4"/>
        <v>2846</v>
      </c>
      <c r="S13">
        <f t="shared" si="4"/>
        <v>2954</v>
      </c>
      <c r="T13">
        <f t="shared" si="4"/>
        <v>2886</v>
      </c>
      <c r="U13">
        <f t="shared" si="4"/>
        <v>2792</v>
      </c>
      <c r="V13">
        <f t="shared" si="4"/>
        <v>2796</v>
      </c>
      <c r="W13">
        <f t="shared" si="4"/>
        <v>2724</v>
      </c>
      <c r="X13">
        <f t="shared" si="4"/>
        <v>2648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5">SUM(B254:B257)</f>
        <v>4002</v>
      </c>
      <c r="O14">
        <f t="shared" si="5"/>
        <v>3712</v>
      </c>
      <c r="P14">
        <f t="shared" si="5"/>
        <v>3490</v>
      </c>
      <c r="Q14">
        <f t="shared" si="5"/>
        <v>3222</v>
      </c>
      <c r="R14">
        <f t="shared" si="5"/>
        <v>2886</v>
      </c>
      <c r="S14">
        <f t="shared" si="5"/>
        <v>2668</v>
      </c>
      <c r="T14">
        <f t="shared" si="5"/>
        <v>2616</v>
      </c>
      <c r="U14">
        <f t="shared" si="5"/>
        <v>2484</v>
      </c>
      <c r="V14">
        <f t="shared" si="5"/>
        <v>2322</v>
      </c>
      <c r="W14">
        <f t="shared" si="5"/>
        <v>2296</v>
      </c>
      <c r="X14">
        <f t="shared" si="5"/>
        <v>2096</v>
      </c>
    </row>
    <row r="15" spans="1:24">
      <c r="A15" s="1" t="s">
        <v>17</v>
      </c>
      <c r="B15">
        <v>2</v>
      </c>
      <c r="C15">
        <v>3</v>
      </c>
      <c r="D15">
        <v>3</v>
      </c>
      <c r="E15">
        <v>2</v>
      </c>
      <c r="F15">
        <v>4</v>
      </c>
      <c r="G15">
        <v>4</v>
      </c>
      <c r="H15">
        <v>4</v>
      </c>
      <c r="I15">
        <v>4</v>
      </c>
      <c r="J15">
        <v>2</v>
      </c>
      <c r="K15">
        <v>2</v>
      </c>
      <c r="L15">
        <v>3</v>
      </c>
      <c r="M15" s="7" t="s">
        <v>18</v>
      </c>
      <c r="N15">
        <f t="shared" ref="N15:X15" si="6">SUM(B258:B304)</f>
        <v>17936</v>
      </c>
      <c r="O15">
        <f t="shared" si="6"/>
        <v>17702</v>
      </c>
      <c r="P15">
        <f t="shared" si="6"/>
        <v>17450</v>
      </c>
      <c r="Q15">
        <f t="shared" si="6"/>
        <v>16694</v>
      </c>
      <c r="R15">
        <f t="shared" si="6"/>
        <v>15726</v>
      </c>
      <c r="S15">
        <f t="shared" si="6"/>
        <v>15888</v>
      </c>
      <c r="T15">
        <f t="shared" si="6"/>
        <v>16600</v>
      </c>
      <c r="U15">
        <f t="shared" si="6"/>
        <v>17132</v>
      </c>
      <c r="V15">
        <f t="shared" si="6"/>
        <v>17564</v>
      </c>
      <c r="W15">
        <f t="shared" si="6"/>
        <v>16796</v>
      </c>
      <c r="X15">
        <f t="shared" si="6"/>
        <v>16900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7">SUM(B305:B323)</f>
        <v>9766</v>
      </c>
      <c r="O16">
        <f t="shared" si="7"/>
        <v>9340</v>
      </c>
      <c r="P16">
        <f t="shared" si="7"/>
        <v>9044</v>
      </c>
      <c r="Q16">
        <f t="shared" si="7"/>
        <v>8608</v>
      </c>
      <c r="R16">
        <f t="shared" si="7"/>
        <v>7954</v>
      </c>
      <c r="S16">
        <f t="shared" si="7"/>
        <v>7456</v>
      </c>
      <c r="T16">
        <f t="shared" si="7"/>
        <v>7378</v>
      </c>
      <c r="U16">
        <f t="shared" si="7"/>
        <v>7614</v>
      </c>
      <c r="V16">
        <f t="shared" si="7"/>
        <v>7068</v>
      </c>
      <c r="W16">
        <f t="shared" si="7"/>
        <v>7000</v>
      </c>
      <c r="X16">
        <f t="shared" si="7"/>
        <v>6638</v>
      </c>
    </row>
    <row r="17" spans="1:24">
      <c r="A17" s="1" t="s">
        <v>21</v>
      </c>
      <c r="B17">
        <v>2</v>
      </c>
      <c r="C17">
        <v>3</v>
      </c>
      <c r="D17">
        <v>3</v>
      </c>
      <c r="E17">
        <v>2</v>
      </c>
      <c r="F17">
        <v>4</v>
      </c>
      <c r="G17">
        <v>4</v>
      </c>
      <c r="H17">
        <v>4</v>
      </c>
      <c r="I17">
        <v>4</v>
      </c>
      <c r="J17">
        <v>2</v>
      </c>
      <c r="K17">
        <v>2</v>
      </c>
      <c r="L17">
        <v>3</v>
      </c>
      <c r="M17" s="9" t="s">
        <v>22</v>
      </c>
      <c r="N17">
        <f t="shared" ref="N17:X17" si="8">SUM(B324:B341)</f>
        <v>12144</v>
      </c>
      <c r="O17">
        <f t="shared" si="8"/>
        <v>12218</v>
      </c>
      <c r="P17">
        <f t="shared" si="8"/>
        <v>11862</v>
      </c>
      <c r="Q17">
        <f t="shared" si="8"/>
        <v>11198</v>
      </c>
      <c r="R17">
        <f t="shared" si="8"/>
        <v>10578</v>
      </c>
      <c r="S17">
        <f t="shared" si="8"/>
        <v>9930</v>
      </c>
      <c r="T17">
        <f t="shared" si="8"/>
        <v>9962</v>
      </c>
      <c r="U17">
        <f t="shared" si="8"/>
        <v>9982</v>
      </c>
      <c r="V17">
        <f t="shared" si="8"/>
        <v>9766</v>
      </c>
      <c r="W17">
        <f t="shared" si="8"/>
        <v>9404</v>
      </c>
      <c r="X17">
        <f t="shared" si="8"/>
        <v>9164</v>
      </c>
    </row>
    <row r="18" spans="1:24">
      <c r="A18" s="1" t="s">
        <v>23</v>
      </c>
      <c r="B18">
        <v>125</v>
      </c>
      <c r="C18">
        <v>118</v>
      </c>
      <c r="D18">
        <v>118</v>
      </c>
      <c r="E18">
        <v>125</v>
      </c>
      <c r="F18">
        <v>132</v>
      </c>
      <c r="G18">
        <v>138</v>
      </c>
      <c r="H18">
        <v>143</v>
      </c>
      <c r="I18">
        <v>152</v>
      </c>
      <c r="J18">
        <v>160</v>
      </c>
      <c r="K18">
        <v>173</v>
      </c>
      <c r="L18">
        <v>177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24">
      <c r="A19" s="1" t="s">
        <v>24</v>
      </c>
      <c r="B19">
        <v>124</v>
      </c>
      <c r="C19">
        <v>117</v>
      </c>
      <c r="D19">
        <v>117</v>
      </c>
      <c r="E19">
        <v>125</v>
      </c>
      <c r="F19">
        <v>131</v>
      </c>
      <c r="G19">
        <v>138</v>
      </c>
      <c r="H19">
        <v>143</v>
      </c>
      <c r="I19">
        <v>152</v>
      </c>
      <c r="J19">
        <v>160</v>
      </c>
      <c r="K19">
        <v>173</v>
      </c>
      <c r="L19">
        <v>177</v>
      </c>
      <c r="M19" s="1" t="s">
        <v>6</v>
      </c>
      <c r="N19">
        <f t="shared" ref="N19:N27" si="9">X9</f>
        <v>11252</v>
      </c>
      <c r="O19">
        <f t="shared" ref="O19:O27" si="10">W9</f>
        <v>11172</v>
      </c>
      <c r="P19">
        <f t="shared" ref="P19:P27" si="11">V9</f>
        <v>10686</v>
      </c>
      <c r="Q19">
        <f t="shared" ref="Q19:Q27" si="12">U9</f>
        <v>10246</v>
      </c>
      <c r="R19">
        <f t="shared" ref="R19:R27" si="13">T9</f>
        <v>10206</v>
      </c>
      <c r="S19">
        <f t="shared" ref="S19:S27" si="14">S9</f>
        <v>9928</v>
      </c>
      <c r="T19">
        <f t="shared" ref="T19:T27" si="15">R9</f>
        <v>9668</v>
      </c>
      <c r="U19">
        <f t="shared" ref="U19:U27" si="16">Q9</f>
        <v>9594</v>
      </c>
      <c r="V19">
        <f t="shared" ref="V19:V27" si="17">P9</f>
        <v>9498</v>
      </c>
      <c r="W19">
        <f t="shared" ref="W19:W27" si="18">O9</f>
        <v>9678</v>
      </c>
    </row>
    <row r="20" spans="1:24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 t="s">
        <v>8</v>
      </c>
      <c r="N20">
        <f t="shared" si="9"/>
        <v>22474</v>
      </c>
      <c r="O20">
        <f t="shared" si="10"/>
        <v>21298</v>
      </c>
      <c r="P20">
        <f t="shared" si="11"/>
        <v>19532</v>
      </c>
      <c r="Q20">
        <f t="shared" si="12"/>
        <v>19276</v>
      </c>
      <c r="R20">
        <f t="shared" si="13"/>
        <v>18828</v>
      </c>
      <c r="S20">
        <f t="shared" si="14"/>
        <v>17424</v>
      </c>
      <c r="T20">
        <f t="shared" si="15"/>
        <v>16932</v>
      </c>
      <c r="U20">
        <f t="shared" si="16"/>
        <v>16876</v>
      </c>
      <c r="V20">
        <f t="shared" si="17"/>
        <v>16790</v>
      </c>
      <c r="W20">
        <f t="shared" si="18"/>
        <v>16602</v>
      </c>
    </row>
    <row r="21" spans="1:2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0</v>
      </c>
      <c r="M21" s="3" t="s">
        <v>10</v>
      </c>
      <c r="N21">
        <f t="shared" si="9"/>
        <v>63638</v>
      </c>
      <c r="O21">
        <f t="shared" si="10"/>
        <v>62708</v>
      </c>
      <c r="P21">
        <f t="shared" si="11"/>
        <v>60476</v>
      </c>
      <c r="Q21">
        <f t="shared" si="12"/>
        <v>59710</v>
      </c>
      <c r="R21">
        <f t="shared" si="13"/>
        <v>59888</v>
      </c>
      <c r="S21">
        <f t="shared" si="14"/>
        <v>59466</v>
      </c>
      <c r="T21">
        <f t="shared" si="15"/>
        <v>58266</v>
      </c>
      <c r="U21">
        <f t="shared" si="16"/>
        <v>58766</v>
      </c>
      <c r="V21">
        <f t="shared" si="17"/>
        <v>58660</v>
      </c>
      <c r="W21">
        <f t="shared" si="18"/>
        <v>58238</v>
      </c>
    </row>
    <row r="22" spans="1:2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 s="4" t="s">
        <v>12</v>
      </c>
      <c r="N22">
        <f t="shared" si="9"/>
        <v>894</v>
      </c>
      <c r="O22">
        <f t="shared" si="10"/>
        <v>964</v>
      </c>
      <c r="P22">
        <f t="shared" si="11"/>
        <v>936</v>
      </c>
      <c r="Q22">
        <f t="shared" si="12"/>
        <v>970</v>
      </c>
      <c r="R22">
        <f t="shared" si="13"/>
        <v>978</v>
      </c>
      <c r="S22">
        <f t="shared" si="14"/>
        <v>992</v>
      </c>
      <c r="T22">
        <f t="shared" si="15"/>
        <v>1002</v>
      </c>
      <c r="U22">
        <f t="shared" si="16"/>
        <v>1064</v>
      </c>
      <c r="V22">
        <f t="shared" si="17"/>
        <v>1136</v>
      </c>
      <c r="W22">
        <f t="shared" si="18"/>
        <v>1224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 s="5" t="s">
        <v>14</v>
      </c>
      <c r="N23">
        <f t="shared" si="9"/>
        <v>2648</v>
      </c>
      <c r="O23">
        <f t="shared" si="10"/>
        <v>2724</v>
      </c>
      <c r="P23">
        <f t="shared" si="11"/>
        <v>2796</v>
      </c>
      <c r="Q23">
        <f t="shared" si="12"/>
        <v>2792</v>
      </c>
      <c r="R23">
        <f t="shared" si="13"/>
        <v>2886</v>
      </c>
      <c r="S23">
        <f t="shared" si="14"/>
        <v>2954</v>
      </c>
      <c r="T23">
        <f t="shared" si="15"/>
        <v>2846</v>
      </c>
      <c r="U23">
        <f t="shared" si="16"/>
        <v>2928</v>
      </c>
      <c r="V23">
        <f t="shared" si="17"/>
        <v>3038</v>
      </c>
      <c r="W23">
        <f t="shared" si="18"/>
        <v>2974</v>
      </c>
    </row>
    <row r="24" spans="1:24">
      <c r="A24" s="1" t="s">
        <v>29</v>
      </c>
      <c r="B24">
        <v>1260</v>
      </c>
      <c r="C24">
        <v>1213</v>
      </c>
      <c r="D24">
        <v>1186</v>
      </c>
      <c r="E24">
        <v>1211</v>
      </c>
      <c r="F24">
        <v>1204</v>
      </c>
      <c r="G24">
        <v>1232</v>
      </c>
      <c r="H24">
        <v>1266</v>
      </c>
      <c r="I24">
        <v>1244</v>
      </c>
      <c r="J24">
        <v>1299</v>
      </c>
      <c r="K24">
        <v>1334</v>
      </c>
      <c r="L24">
        <v>1343</v>
      </c>
      <c r="M24" s="6" t="s">
        <v>16</v>
      </c>
      <c r="N24">
        <f t="shared" si="9"/>
        <v>2096</v>
      </c>
      <c r="O24">
        <f t="shared" si="10"/>
        <v>2296</v>
      </c>
      <c r="P24">
        <f t="shared" si="11"/>
        <v>2322</v>
      </c>
      <c r="Q24">
        <f t="shared" si="12"/>
        <v>2484</v>
      </c>
      <c r="R24">
        <f t="shared" si="13"/>
        <v>2616</v>
      </c>
      <c r="S24">
        <f t="shared" si="14"/>
        <v>2668</v>
      </c>
      <c r="T24">
        <f t="shared" si="15"/>
        <v>2886</v>
      </c>
      <c r="U24">
        <f t="shared" si="16"/>
        <v>3222</v>
      </c>
      <c r="V24">
        <f t="shared" si="17"/>
        <v>3490</v>
      </c>
      <c r="W24">
        <f t="shared" si="18"/>
        <v>3712</v>
      </c>
    </row>
    <row r="25" spans="1:24">
      <c r="A25" s="1" t="s">
        <v>30</v>
      </c>
      <c r="B25">
        <v>248</v>
      </c>
      <c r="C25">
        <v>243</v>
      </c>
      <c r="D25">
        <v>234</v>
      </c>
      <c r="E25">
        <v>239</v>
      </c>
      <c r="F25">
        <v>248</v>
      </c>
      <c r="G25">
        <v>265</v>
      </c>
      <c r="H25">
        <v>269</v>
      </c>
      <c r="I25">
        <v>261</v>
      </c>
      <c r="J25">
        <v>266</v>
      </c>
      <c r="K25">
        <v>268</v>
      </c>
      <c r="L25">
        <v>267</v>
      </c>
      <c r="M25" s="7" t="s">
        <v>18</v>
      </c>
      <c r="N25">
        <f t="shared" si="9"/>
        <v>16900</v>
      </c>
      <c r="O25">
        <f t="shared" si="10"/>
        <v>16796</v>
      </c>
      <c r="P25">
        <f t="shared" si="11"/>
        <v>17564</v>
      </c>
      <c r="Q25">
        <f t="shared" si="12"/>
        <v>17132</v>
      </c>
      <c r="R25">
        <f t="shared" si="13"/>
        <v>16600</v>
      </c>
      <c r="S25">
        <f t="shared" si="14"/>
        <v>15888</v>
      </c>
      <c r="T25">
        <f t="shared" si="15"/>
        <v>15726</v>
      </c>
      <c r="U25">
        <f t="shared" si="16"/>
        <v>16694</v>
      </c>
      <c r="V25">
        <f t="shared" si="17"/>
        <v>17450</v>
      </c>
      <c r="W25">
        <f t="shared" si="18"/>
        <v>17702</v>
      </c>
    </row>
    <row r="26" spans="1:24">
      <c r="A26" s="1" t="s">
        <v>32</v>
      </c>
      <c r="B26">
        <v>5</v>
      </c>
      <c r="C26">
        <v>4</v>
      </c>
      <c r="D26">
        <v>5</v>
      </c>
      <c r="E26">
        <v>6</v>
      </c>
      <c r="F26">
        <v>5</v>
      </c>
      <c r="G26">
        <v>5</v>
      </c>
      <c r="H26">
        <v>6</v>
      </c>
      <c r="I26">
        <v>6</v>
      </c>
      <c r="J26">
        <v>8</v>
      </c>
      <c r="K26">
        <v>9</v>
      </c>
      <c r="L26">
        <v>9</v>
      </c>
      <c r="M26" s="8" t="s">
        <v>20</v>
      </c>
      <c r="N26">
        <f t="shared" si="9"/>
        <v>6638</v>
      </c>
      <c r="O26">
        <f t="shared" si="10"/>
        <v>7000</v>
      </c>
      <c r="P26">
        <f t="shared" si="11"/>
        <v>7068</v>
      </c>
      <c r="Q26">
        <f t="shared" si="12"/>
        <v>7614</v>
      </c>
      <c r="R26">
        <f t="shared" si="13"/>
        <v>7378</v>
      </c>
      <c r="S26">
        <f t="shared" si="14"/>
        <v>7456</v>
      </c>
      <c r="T26">
        <f t="shared" si="15"/>
        <v>7954</v>
      </c>
      <c r="U26">
        <f t="shared" si="16"/>
        <v>8608</v>
      </c>
      <c r="V26">
        <f t="shared" si="17"/>
        <v>9044</v>
      </c>
      <c r="W26">
        <f t="shared" si="18"/>
        <v>9340</v>
      </c>
    </row>
    <row r="27" spans="1:24">
      <c r="A27" s="1" t="s">
        <v>34</v>
      </c>
      <c r="B27">
        <v>119</v>
      </c>
      <c r="C27">
        <v>108</v>
      </c>
      <c r="D27">
        <v>115</v>
      </c>
      <c r="E27">
        <v>111</v>
      </c>
      <c r="F27">
        <v>113</v>
      </c>
      <c r="G27">
        <v>109</v>
      </c>
      <c r="H27">
        <v>109</v>
      </c>
      <c r="I27">
        <v>110</v>
      </c>
      <c r="J27">
        <v>122</v>
      </c>
      <c r="K27">
        <v>121</v>
      </c>
      <c r="L27">
        <v>115</v>
      </c>
      <c r="M27" s="9" t="s">
        <v>22</v>
      </c>
      <c r="N27">
        <f t="shared" si="9"/>
        <v>9164</v>
      </c>
      <c r="O27">
        <f t="shared" si="10"/>
        <v>9404</v>
      </c>
      <c r="P27">
        <f t="shared" si="11"/>
        <v>9766</v>
      </c>
      <c r="Q27">
        <f t="shared" si="12"/>
        <v>9982</v>
      </c>
      <c r="R27">
        <f t="shared" si="13"/>
        <v>9962</v>
      </c>
      <c r="S27">
        <f t="shared" si="14"/>
        <v>9930</v>
      </c>
      <c r="T27">
        <f t="shared" si="15"/>
        <v>10578</v>
      </c>
      <c r="U27">
        <f t="shared" si="16"/>
        <v>11198</v>
      </c>
      <c r="V27">
        <f t="shared" si="17"/>
        <v>11862</v>
      </c>
      <c r="W27">
        <f t="shared" si="18"/>
        <v>12218</v>
      </c>
    </row>
    <row r="28" spans="1:24">
      <c r="A28" s="1" t="s">
        <v>35</v>
      </c>
      <c r="B28">
        <v>115</v>
      </c>
      <c r="C28">
        <v>108</v>
      </c>
      <c r="D28">
        <v>94</v>
      </c>
      <c r="E28">
        <v>98</v>
      </c>
      <c r="F28">
        <v>100</v>
      </c>
      <c r="G28">
        <v>100</v>
      </c>
      <c r="H28">
        <v>97</v>
      </c>
      <c r="I28">
        <v>99</v>
      </c>
      <c r="J28">
        <v>103</v>
      </c>
      <c r="K28">
        <v>105</v>
      </c>
      <c r="L28">
        <v>106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</row>
    <row r="29" spans="1:24">
      <c r="A29" s="1" t="s">
        <v>37</v>
      </c>
      <c r="B29">
        <v>91</v>
      </c>
      <c r="C29">
        <v>92</v>
      </c>
      <c r="D29">
        <v>95</v>
      </c>
      <c r="E29">
        <v>96</v>
      </c>
      <c r="F29">
        <v>88</v>
      </c>
      <c r="G29">
        <v>93</v>
      </c>
      <c r="H29">
        <v>97</v>
      </c>
      <c r="I29">
        <v>96</v>
      </c>
      <c r="J29">
        <v>104</v>
      </c>
      <c r="K29">
        <v>108</v>
      </c>
      <c r="L29">
        <v>108</v>
      </c>
      <c r="M29" s="1" t="s">
        <v>6</v>
      </c>
      <c r="N29">
        <f t="shared" ref="N29:N37" si="19">(N19-AVERAGE($N19:$W19))/STDEV($N19:$W19)</f>
        <v>1.6346298422254371</v>
      </c>
      <c r="O29">
        <f t="shared" ref="O29:O37" si="20">(O19-AVERAGE($N19:$W19))/STDEV($N19:$W19)</f>
        <v>1.5111683737794073</v>
      </c>
      <c r="P29">
        <f t="shared" ref="P29:P37" si="21">(P19-AVERAGE($N19:$W19))/STDEV($N19:$W19)</f>
        <v>0.76113995296977555</v>
      </c>
      <c r="Q29">
        <f t="shared" ref="Q29:Q37" si="22">(Q19-AVERAGE($N19:$W19))/STDEV($N19:$W19)</f>
        <v>8.2101876516611008E-2</v>
      </c>
      <c r="R29">
        <f t="shared" ref="R29:R37" si="23">(R19-AVERAGE($N19:$W19))/STDEV($N19:$W19)</f>
        <v>2.0371142293596059E-2</v>
      </c>
      <c r="S29">
        <f t="shared" ref="S29:S37" si="24">(S19-AVERAGE($N19:$W19))/STDEV($N19:$W19)</f>
        <v>-0.40865746055635788</v>
      </c>
      <c r="T29">
        <f t="shared" ref="T29:T37" si="25">(T19-AVERAGE($N19:$W19))/STDEV($N19:$W19)</f>
        <v>-0.80990723300595513</v>
      </c>
      <c r="U29">
        <f t="shared" ref="U29:U37" si="26">(U19-AVERAGE($N19:$W19))/STDEV($N19:$W19)</f>
        <v>-0.9241090913185328</v>
      </c>
      <c r="V29">
        <f t="shared" ref="V29:V37" si="27">(V19-AVERAGE($N19:$W19))/STDEV($N19:$W19)</f>
        <v>-1.0722628534537686</v>
      </c>
      <c r="W29">
        <f t="shared" ref="W29:W37" si="28">(W19-AVERAGE($N19:$W19))/STDEV($N19:$W19)</f>
        <v>-0.79447454945020135</v>
      </c>
    </row>
    <row r="30" spans="1:24">
      <c r="A30" s="1" t="s">
        <v>38</v>
      </c>
      <c r="B30">
        <v>23</v>
      </c>
      <c r="C30">
        <v>21</v>
      </c>
      <c r="D30">
        <v>20</v>
      </c>
      <c r="E30">
        <v>20</v>
      </c>
      <c r="F30">
        <v>19</v>
      </c>
      <c r="G30">
        <v>23</v>
      </c>
      <c r="H30">
        <v>29</v>
      </c>
      <c r="I30">
        <v>27</v>
      </c>
      <c r="J30">
        <v>28</v>
      </c>
      <c r="K30">
        <v>27</v>
      </c>
      <c r="L30">
        <v>34</v>
      </c>
      <c r="M30" s="2" t="s">
        <v>8</v>
      </c>
      <c r="N30">
        <f t="shared" si="19"/>
        <v>1.8820463353552503</v>
      </c>
      <c r="O30">
        <f t="shared" si="20"/>
        <v>1.3102558810879736</v>
      </c>
      <c r="P30">
        <f t="shared" si="21"/>
        <v>0.45159776694170595</v>
      </c>
      <c r="Q30">
        <f t="shared" si="22"/>
        <v>0.32712637553658447</v>
      </c>
      <c r="R30">
        <f t="shared" si="23"/>
        <v>0.10930144057762194</v>
      </c>
      <c r="S30">
        <f t="shared" si="24"/>
        <v>-0.57334634665984108</v>
      </c>
      <c r="T30">
        <f t="shared" si="25"/>
        <v>-0.8125648020165589</v>
      </c>
      <c r="U30">
        <f t="shared" si="26"/>
        <v>-0.83979291888642926</v>
      </c>
      <c r="V30">
        <f t="shared" si="27"/>
        <v>-0.88160752693658717</v>
      </c>
      <c r="W30">
        <f t="shared" si="28"/>
        <v>-0.9730162049997233</v>
      </c>
    </row>
    <row r="31" spans="1:24">
      <c r="A31" s="1" t="s">
        <v>39</v>
      </c>
      <c r="B31">
        <v>512</v>
      </c>
      <c r="C31">
        <v>498</v>
      </c>
      <c r="D31">
        <v>493</v>
      </c>
      <c r="E31">
        <v>502</v>
      </c>
      <c r="F31">
        <v>493</v>
      </c>
      <c r="G31">
        <v>500</v>
      </c>
      <c r="H31">
        <v>512</v>
      </c>
      <c r="I31">
        <v>505</v>
      </c>
      <c r="J31">
        <v>516</v>
      </c>
      <c r="K31">
        <v>554</v>
      </c>
      <c r="L31">
        <v>557</v>
      </c>
      <c r="M31" s="3" t="s">
        <v>10</v>
      </c>
      <c r="N31">
        <f t="shared" si="19"/>
        <v>1.982862355710328</v>
      </c>
      <c r="O31">
        <f t="shared" si="20"/>
        <v>1.4785242114124928</v>
      </c>
      <c r="P31">
        <f t="shared" si="21"/>
        <v>0.26811266509768861</v>
      </c>
      <c r="Q31">
        <f t="shared" si="22"/>
        <v>-0.14728843009816267</v>
      </c>
      <c r="R31">
        <f t="shared" si="23"/>
        <v>-5.075919387771681E-2</v>
      </c>
      <c r="S31">
        <f t="shared" si="24"/>
        <v>-0.27960940559135811</v>
      </c>
      <c r="T31">
        <f t="shared" si="25"/>
        <v>-0.93036830145953242</v>
      </c>
      <c r="U31">
        <f t="shared" si="26"/>
        <v>-0.65921876151445979</v>
      </c>
      <c r="V31">
        <f t="shared" si="27"/>
        <v>-0.71670246398281523</v>
      </c>
      <c r="W31">
        <f t="shared" si="28"/>
        <v>-0.94555267569645651</v>
      </c>
    </row>
    <row r="32" spans="1:24">
      <c r="A32" s="1" t="s">
        <v>40</v>
      </c>
      <c r="B32">
        <v>81</v>
      </c>
      <c r="C32">
        <v>71</v>
      </c>
      <c r="D32">
        <v>65</v>
      </c>
      <c r="E32">
        <v>69</v>
      </c>
      <c r="F32">
        <v>65</v>
      </c>
      <c r="G32">
        <v>65</v>
      </c>
      <c r="H32">
        <v>72</v>
      </c>
      <c r="I32">
        <v>70</v>
      </c>
      <c r="J32">
        <v>74</v>
      </c>
      <c r="K32">
        <v>65</v>
      </c>
      <c r="L32">
        <v>68</v>
      </c>
      <c r="M32" s="4" t="s">
        <v>12</v>
      </c>
      <c r="N32">
        <f t="shared" si="19"/>
        <v>-1.2317717682337748</v>
      </c>
      <c r="O32">
        <f t="shared" si="20"/>
        <v>-0.5250174749848876</v>
      </c>
      <c r="P32">
        <f t="shared" si="21"/>
        <v>-0.80771919228444244</v>
      </c>
      <c r="Q32">
        <f t="shared" si="22"/>
        <v>-0.46443853556355441</v>
      </c>
      <c r="R32">
        <f t="shared" si="23"/>
        <v>-0.38366661633511018</v>
      </c>
      <c r="S32">
        <f t="shared" si="24"/>
        <v>-0.24231575768533273</v>
      </c>
      <c r="T32">
        <f t="shared" si="25"/>
        <v>-0.14135085864977742</v>
      </c>
      <c r="U32">
        <f t="shared" si="26"/>
        <v>0.48463151537066546</v>
      </c>
      <c r="V32">
        <f t="shared" si="27"/>
        <v>1.2115787884266636</v>
      </c>
      <c r="W32">
        <f t="shared" si="28"/>
        <v>2.1000698999395504</v>
      </c>
    </row>
    <row r="33" spans="1:23">
      <c r="A33" s="1" t="s">
        <v>41</v>
      </c>
      <c r="B33">
        <v>66</v>
      </c>
      <c r="C33">
        <v>68</v>
      </c>
      <c r="D33">
        <v>65</v>
      </c>
      <c r="E33">
        <v>70</v>
      </c>
      <c r="F33">
        <v>73</v>
      </c>
      <c r="G33">
        <v>72</v>
      </c>
      <c r="H33">
        <v>75</v>
      </c>
      <c r="I33">
        <v>70</v>
      </c>
      <c r="J33">
        <v>78</v>
      </c>
      <c r="K33">
        <v>77</v>
      </c>
      <c r="L33">
        <v>79</v>
      </c>
      <c r="M33" s="5" t="s">
        <v>14</v>
      </c>
      <c r="N33">
        <f t="shared" si="19"/>
        <v>-1.7445824545740998</v>
      </c>
      <c r="O33">
        <f t="shared" si="20"/>
        <v>-1.1150085393431803</v>
      </c>
      <c r="P33">
        <f t="shared" si="21"/>
        <v>-0.51857009333494075</v>
      </c>
      <c r="Q33">
        <f t="shared" si="22"/>
        <v>-0.55170556255762071</v>
      </c>
      <c r="R33">
        <f t="shared" si="23"/>
        <v>0.22697796417535854</v>
      </c>
      <c r="S33">
        <f t="shared" si="24"/>
        <v>0.79028094096091805</v>
      </c>
      <c r="T33">
        <f t="shared" si="25"/>
        <v>-0.10437672805144116</v>
      </c>
      <c r="U33">
        <f t="shared" si="26"/>
        <v>0.57490039101349821</v>
      </c>
      <c r="V33">
        <f t="shared" si="27"/>
        <v>1.4861257946371975</v>
      </c>
      <c r="W33">
        <f t="shared" si="28"/>
        <v>0.95595828707431785</v>
      </c>
    </row>
    <row r="34" spans="1:23">
      <c r="A34" s="1" t="s">
        <v>42</v>
      </c>
      <c r="B34">
        <v>160</v>
      </c>
      <c r="C34">
        <v>149</v>
      </c>
      <c r="D34">
        <v>143</v>
      </c>
      <c r="E34">
        <v>142</v>
      </c>
      <c r="F34">
        <v>142</v>
      </c>
      <c r="G34">
        <v>144</v>
      </c>
      <c r="H34">
        <v>155</v>
      </c>
      <c r="I34">
        <v>156</v>
      </c>
      <c r="J34">
        <v>159</v>
      </c>
      <c r="K34">
        <v>169</v>
      </c>
      <c r="L34">
        <v>178</v>
      </c>
      <c r="M34" s="6" t="s">
        <v>16</v>
      </c>
      <c r="N34">
        <f t="shared" si="19"/>
        <v>-1.2666703053586625</v>
      </c>
      <c r="O34">
        <f t="shared" si="20"/>
        <v>-0.89586518083914768</v>
      </c>
      <c r="P34">
        <f t="shared" si="21"/>
        <v>-0.84766051465161074</v>
      </c>
      <c r="Q34">
        <f t="shared" si="22"/>
        <v>-0.54730836379080361</v>
      </c>
      <c r="R34">
        <f t="shared" si="23"/>
        <v>-0.30257698160792379</v>
      </c>
      <c r="S34">
        <f t="shared" si="24"/>
        <v>-0.20616764923284994</v>
      </c>
      <c r="T34">
        <f t="shared" si="25"/>
        <v>0.1980099364934213</v>
      </c>
      <c r="U34">
        <f t="shared" si="26"/>
        <v>0.8209625456862063</v>
      </c>
      <c r="V34">
        <f t="shared" si="27"/>
        <v>1.3178414125423563</v>
      </c>
      <c r="W34">
        <f t="shared" si="28"/>
        <v>1.7294351007590179</v>
      </c>
    </row>
    <row r="35" spans="1:23">
      <c r="A35" s="1" t="s">
        <v>43</v>
      </c>
      <c r="B35">
        <v>160</v>
      </c>
      <c r="C35">
        <v>149</v>
      </c>
      <c r="D35">
        <v>143</v>
      </c>
      <c r="E35">
        <v>142</v>
      </c>
      <c r="F35">
        <v>142</v>
      </c>
      <c r="G35">
        <v>144</v>
      </c>
      <c r="H35">
        <v>155</v>
      </c>
      <c r="I35">
        <v>156</v>
      </c>
      <c r="J35">
        <v>159</v>
      </c>
      <c r="K35">
        <v>169</v>
      </c>
      <c r="L35">
        <v>178</v>
      </c>
      <c r="M35" s="7" t="s">
        <v>18</v>
      </c>
      <c r="N35">
        <f t="shared" si="19"/>
        <v>8.2655179039384935E-2</v>
      </c>
      <c r="O35">
        <f t="shared" si="20"/>
        <v>-7.4208664393026522E-2</v>
      </c>
      <c r="P35">
        <f t="shared" si="21"/>
        <v>1.0841704871078581</v>
      </c>
      <c r="Q35">
        <f t="shared" si="22"/>
        <v>0.4325822143886105</v>
      </c>
      <c r="R35">
        <f t="shared" si="23"/>
        <v>-0.3698366770156481</v>
      </c>
      <c r="S35">
        <f t="shared" si="24"/>
        <v>-1.4437506820529264</v>
      </c>
      <c r="T35">
        <f t="shared" si="25"/>
        <v>-1.6880962843226444</v>
      </c>
      <c r="U35">
        <f t="shared" si="26"/>
        <v>-0.22805589545173774</v>
      </c>
      <c r="V35">
        <f t="shared" si="27"/>
        <v>0.91222358180694552</v>
      </c>
      <c r="W35">
        <f t="shared" si="28"/>
        <v>1.2923167408931733</v>
      </c>
    </row>
    <row r="36" spans="1:23">
      <c r="A36" s="1" t="s">
        <v>44</v>
      </c>
      <c r="B36">
        <v>3</v>
      </c>
      <c r="C36">
        <v>3</v>
      </c>
      <c r="D36">
        <v>3</v>
      </c>
      <c r="E36">
        <v>3</v>
      </c>
      <c r="F36">
        <v>2</v>
      </c>
      <c r="G36">
        <v>1</v>
      </c>
      <c r="H36">
        <v>1</v>
      </c>
      <c r="I36">
        <v>1</v>
      </c>
      <c r="J36">
        <v>3</v>
      </c>
      <c r="K36">
        <v>3</v>
      </c>
      <c r="L36">
        <v>3</v>
      </c>
      <c r="M36" s="8" t="s">
        <v>20</v>
      </c>
      <c r="N36">
        <f t="shared" si="19"/>
        <v>-1.2880071421955346</v>
      </c>
      <c r="O36">
        <f t="shared" si="20"/>
        <v>-0.89017558462319368</v>
      </c>
      <c r="P36">
        <f t="shared" si="21"/>
        <v>-0.81544479480297494</v>
      </c>
      <c r="Q36">
        <f t="shared" si="22"/>
        <v>-0.21540051183474812</v>
      </c>
      <c r="R36">
        <f t="shared" si="23"/>
        <v>-0.47476031179903666</v>
      </c>
      <c r="S36">
        <f t="shared" si="24"/>
        <v>-0.38903969994643278</v>
      </c>
      <c r="T36">
        <f t="shared" si="25"/>
        <v>0.15825343726634555</v>
      </c>
      <c r="U36">
        <f t="shared" si="26"/>
        <v>0.87698779818433159</v>
      </c>
      <c r="V36">
        <f t="shared" si="27"/>
        <v>1.3561440387963222</v>
      </c>
      <c r="W36">
        <f t="shared" si="28"/>
        <v>1.6814427709549216</v>
      </c>
    </row>
    <row r="37" spans="1:23">
      <c r="A37" s="1" t="s">
        <v>45</v>
      </c>
      <c r="B37">
        <v>3</v>
      </c>
      <c r="C37">
        <v>3</v>
      </c>
      <c r="D37">
        <v>3</v>
      </c>
      <c r="E37">
        <v>3</v>
      </c>
      <c r="F37">
        <v>2</v>
      </c>
      <c r="G37">
        <v>1</v>
      </c>
      <c r="H37">
        <v>1</v>
      </c>
      <c r="I37">
        <v>1</v>
      </c>
      <c r="J37">
        <v>3</v>
      </c>
      <c r="K37">
        <v>3</v>
      </c>
      <c r="L37">
        <v>3</v>
      </c>
      <c r="M37" s="9" t="s">
        <v>22</v>
      </c>
      <c r="N37">
        <f t="shared" si="19"/>
        <v>-1.2017111015310236</v>
      </c>
      <c r="O37">
        <f t="shared" si="20"/>
        <v>-0.96957115918761905</v>
      </c>
      <c r="P37">
        <f t="shared" si="21"/>
        <v>-0.61942674615298399</v>
      </c>
      <c r="Q37">
        <f t="shared" si="22"/>
        <v>-0.41050079804391992</v>
      </c>
      <c r="R37">
        <f t="shared" si="23"/>
        <v>-0.42984579323920363</v>
      </c>
      <c r="S37">
        <f t="shared" si="24"/>
        <v>-0.46079778555165757</v>
      </c>
      <c r="T37">
        <f t="shared" si="25"/>
        <v>0.16598005877553457</v>
      </c>
      <c r="U37">
        <f t="shared" si="26"/>
        <v>0.76567490982932951</v>
      </c>
      <c r="V37">
        <f t="shared" si="27"/>
        <v>1.4079287503127484</v>
      </c>
      <c r="W37">
        <f t="shared" si="28"/>
        <v>1.7522696647887985</v>
      </c>
    </row>
    <row r="38" spans="1:23">
      <c r="A38" s="1" t="s">
        <v>46</v>
      </c>
      <c r="B38">
        <v>63</v>
      </c>
      <c r="C38">
        <v>62</v>
      </c>
      <c r="D38">
        <v>58</v>
      </c>
      <c r="E38">
        <v>56</v>
      </c>
      <c r="F38">
        <v>51</v>
      </c>
      <c r="G38">
        <v>55</v>
      </c>
      <c r="H38">
        <v>54</v>
      </c>
      <c r="I38">
        <v>54</v>
      </c>
      <c r="J38">
        <v>61</v>
      </c>
      <c r="K38">
        <v>65</v>
      </c>
      <c r="L38">
        <v>67</v>
      </c>
      <c r="M38" s="34" t="s">
        <v>47</v>
      </c>
      <c r="N38">
        <v>0.8231999852347599</v>
      </c>
      <c r="O38">
        <v>0.17497532725804832</v>
      </c>
      <c r="P38">
        <v>0.44242466166802019</v>
      </c>
      <c r="Q38">
        <v>-0.26019647110393984</v>
      </c>
      <c r="R38">
        <v>-1.1713374239243526</v>
      </c>
      <c r="S38">
        <v>-1.2212008591533303</v>
      </c>
      <c r="T38">
        <v>-1.2302669382858717</v>
      </c>
      <c r="U38">
        <v>-4.1099558734188871E-2</v>
      </c>
      <c r="V38">
        <v>0.70987399607799206</v>
      </c>
      <c r="W38">
        <v>1.7736272809628522</v>
      </c>
    </row>
    <row r="39" spans="1:23">
      <c r="A39" s="1" t="s">
        <v>48</v>
      </c>
      <c r="B39">
        <v>1</v>
      </c>
      <c r="C39">
        <v>1</v>
      </c>
      <c r="D39">
        <v>2</v>
      </c>
      <c r="E39">
        <v>2</v>
      </c>
      <c r="F39">
        <v>1</v>
      </c>
      <c r="G39">
        <v>1</v>
      </c>
      <c r="H39">
        <v>2</v>
      </c>
      <c r="I39">
        <v>3</v>
      </c>
      <c r="J39">
        <v>3</v>
      </c>
      <c r="K39">
        <v>3</v>
      </c>
      <c r="L39">
        <v>2</v>
      </c>
    </row>
    <row r="40" spans="1:23">
      <c r="A40" s="1" t="s">
        <v>49</v>
      </c>
      <c r="B40">
        <v>3</v>
      </c>
      <c r="C40">
        <v>3</v>
      </c>
      <c r="D40">
        <v>3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3</v>
      </c>
    </row>
    <row r="41" spans="1:23">
      <c r="A41" s="1" t="s">
        <v>50</v>
      </c>
      <c r="B41">
        <v>4</v>
      </c>
      <c r="C41">
        <v>7</v>
      </c>
      <c r="D41">
        <v>5</v>
      </c>
      <c r="E41">
        <v>6</v>
      </c>
      <c r="F41">
        <v>3</v>
      </c>
      <c r="G41">
        <v>2</v>
      </c>
      <c r="H41">
        <v>2</v>
      </c>
      <c r="I41">
        <v>2</v>
      </c>
      <c r="J41">
        <v>2</v>
      </c>
      <c r="K41">
        <v>4</v>
      </c>
      <c r="L41">
        <v>4</v>
      </c>
    </row>
    <row r="42" spans="1:23">
      <c r="A42" s="1" t="s">
        <v>51</v>
      </c>
      <c r="B42">
        <v>55</v>
      </c>
      <c r="C42">
        <v>51</v>
      </c>
      <c r="D42">
        <v>48</v>
      </c>
      <c r="E42">
        <v>45</v>
      </c>
      <c r="F42">
        <v>45</v>
      </c>
      <c r="G42">
        <v>50</v>
      </c>
      <c r="H42">
        <v>48</v>
      </c>
      <c r="I42">
        <v>47</v>
      </c>
      <c r="J42">
        <v>54</v>
      </c>
      <c r="K42">
        <v>57</v>
      </c>
      <c r="L42">
        <v>58</v>
      </c>
    </row>
    <row r="43" spans="1:23">
      <c r="A43" s="1" t="s">
        <v>52</v>
      </c>
      <c r="B43">
        <v>77</v>
      </c>
      <c r="C43">
        <v>69</v>
      </c>
      <c r="D43">
        <v>79</v>
      </c>
      <c r="E43">
        <v>74</v>
      </c>
      <c r="F43">
        <v>69</v>
      </c>
      <c r="G43">
        <v>68</v>
      </c>
      <c r="H43">
        <v>77</v>
      </c>
      <c r="I43">
        <v>81</v>
      </c>
      <c r="J43">
        <v>82</v>
      </c>
      <c r="K43">
        <v>100</v>
      </c>
      <c r="L43">
        <v>112</v>
      </c>
    </row>
    <row r="44" spans="1:23">
      <c r="A44" s="1" t="s">
        <v>53</v>
      </c>
      <c r="B44">
        <v>72</v>
      </c>
      <c r="C44">
        <v>65</v>
      </c>
      <c r="D44">
        <v>75</v>
      </c>
      <c r="E44">
        <v>69</v>
      </c>
      <c r="F44">
        <v>63</v>
      </c>
      <c r="G44">
        <v>62</v>
      </c>
      <c r="H44">
        <v>69</v>
      </c>
      <c r="I44">
        <v>72</v>
      </c>
      <c r="J44">
        <v>72</v>
      </c>
      <c r="K44">
        <v>87</v>
      </c>
      <c r="L44">
        <v>100</v>
      </c>
    </row>
    <row r="45" spans="1:23">
      <c r="A45" s="1" t="s">
        <v>54</v>
      </c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</row>
    <row r="46" spans="1:23">
      <c r="A46" s="1" t="s">
        <v>55</v>
      </c>
      <c r="B46">
        <v>3</v>
      </c>
      <c r="C46">
        <v>3</v>
      </c>
      <c r="D46">
        <v>3</v>
      </c>
      <c r="E46">
        <v>3</v>
      </c>
      <c r="F46">
        <v>4</v>
      </c>
      <c r="G46">
        <v>4</v>
      </c>
      <c r="H46">
        <v>6</v>
      </c>
      <c r="I46">
        <v>6</v>
      </c>
      <c r="J46">
        <v>6</v>
      </c>
      <c r="K46">
        <v>10</v>
      </c>
      <c r="L46">
        <v>9</v>
      </c>
    </row>
    <row r="47" spans="1:23">
      <c r="A47" s="1" t="s">
        <v>56</v>
      </c>
      <c r="B47">
        <v>16</v>
      </c>
      <c r="C47">
        <v>17</v>
      </c>
      <c r="D47">
        <v>13</v>
      </c>
      <c r="E47">
        <v>15</v>
      </c>
      <c r="F47">
        <v>16</v>
      </c>
      <c r="G47">
        <v>15</v>
      </c>
      <c r="H47">
        <v>16</v>
      </c>
      <c r="I47">
        <v>18</v>
      </c>
      <c r="J47">
        <v>17</v>
      </c>
      <c r="K47">
        <v>15</v>
      </c>
      <c r="L47">
        <v>18</v>
      </c>
    </row>
    <row r="48" spans="1:23">
      <c r="A48" s="1" t="s">
        <v>57</v>
      </c>
      <c r="B48">
        <v>9</v>
      </c>
      <c r="C48">
        <v>10</v>
      </c>
      <c r="D48">
        <v>6</v>
      </c>
      <c r="E48">
        <v>8</v>
      </c>
      <c r="F48">
        <v>9</v>
      </c>
      <c r="G48">
        <v>8</v>
      </c>
      <c r="H48">
        <v>10</v>
      </c>
      <c r="I48">
        <v>12</v>
      </c>
      <c r="J48">
        <v>9</v>
      </c>
      <c r="K48">
        <v>9</v>
      </c>
      <c r="L48">
        <v>11</v>
      </c>
    </row>
    <row r="49" spans="1:12">
      <c r="A49" s="1" t="s">
        <v>58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6</v>
      </c>
      <c r="I49">
        <v>6</v>
      </c>
      <c r="J49">
        <v>8</v>
      </c>
      <c r="K49">
        <v>6</v>
      </c>
      <c r="L49">
        <v>7</v>
      </c>
    </row>
    <row r="50" spans="1:12">
      <c r="A50" s="1" t="s">
        <v>59</v>
      </c>
      <c r="B50">
        <v>332</v>
      </c>
      <c r="C50">
        <v>323</v>
      </c>
      <c r="D50">
        <v>327</v>
      </c>
      <c r="E50">
        <v>336</v>
      </c>
      <c r="F50">
        <v>363</v>
      </c>
      <c r="G50">
        <v>386</v>
      </c>
      <c r="H50">
        <v>411</v>
      </c>
      <c r="I50">
        <v>413</v>
      </c>
      <c r="J50">
        <v>435</v>
      </c>
      <c r="K50">
        <v>486</v>
      </c>
      <c r="L50">
        <v>509</v>
      </c>
    </row>
    <row r="51" spans="1:12">
      <c r="A51" s="1" t="s">
        <v>60</v>
      </c>
      <c r="B51">
        <v>23</v>
      </c>
      <c r="C51">
        <v>21</v>
      </c>
      <c r="D51">
        <v>25</v>
      </c>
      <c r="E51">
        <v>24</v>
      </c>
      <c r="F51">
        <v>26</v>
      </c>
      <c r="G51">
        <v>28</v>
      </c>
      <c r="H51">
        <v>32</v>
      </c>
      <c r="I51">
        <v>31</v>
      </c>
      <c r="J51">
        <v>28</v>
      </c>
      <c r="K51">
        <v>33</v>
      </c>
      <c r="L51">
        <v>30</v>
      </c>
    </row>
    <row r="52" spans="1:12">
      <c r="A52" s="1" t="s">
        <v>61</v>
      </c>
      <c r="B52">
        <v>309</v>
      </c>
      <c r="C52">
        <v>302</v>
      </c>
      <c r="D52">
        <v>302</v>
      </c>
      <c r="E52">
        <v>312</v>
      </c>
      <c r="F52">
        <v>337</v>
      </c>
      <c r="G52">
        <v>358</v>
      </c>
      <c r="H52">
        <v>379</v>
      </c>
      <c r="I52">
        <v>382</v>
      </c>
      <c r="J52">
        <v>407</v>
      </c>
      <c r="K52">
        <v>453</v>
      </c>
      <c r="L52">
        <v>479</v>
      </c>
    </row>
    <row r="53" spans="1:12">
      <c r="A53" s="1" t="s">
        <v>62</v>
      </c>
      <c r="B53">
        <v>11</v>
      </c>
      <c r="C53">
        <v>11</v>
      </c>
      <c r="D53">
        <v>11</v>
      </c>
      <c r="E53">
        <v>9</v>
      </c>
      <c r="F53">
        <v>9</v>
      </c>
      <c r="G53">
        <v>12</v>
      </c>
      <c r="H53">
        <v>13</v>
      </c>
      <c r="I53">
        <v>15</v>
      </c>
      <c r="J53">
        <v>14</v>
      </c>
      <c r="K53">
        <v>13</v>
      </c>
      <c r="L53">
        <v>13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 t="s">
        <v>64</v>
      </c>
      <c r="B55">
        <v>11</v>
      </c>
      <c r="C55">
        <v>11</v>
      </c>
      <c r="D55">
        <v>11</v>
      </c>
      <c r="E55">
        <v>9</v>
      </c>
      <c r="F55">
        <v>9</v>
      </c>
      <c r="G55">
        <v>12</v>
      </c>
      <c r="H55">
        <v>13</v>
      </c>
      <c r="I55">
        <v>15</v>
      </c>
      <c r="J55">
        <v>13</v>
      </c>
      <c r="K55">
        <v>13</v>
      </c>
      <c r="L55">
        <v>13</v>
      </c>
    </row>
    <row r="56" spans="1:12">
      <c r="A56" s="1" t="s">
        <v>65</v>
      </c>
      <c r="B56">
        <v>210</v>
      </c>
      <c r="C56">
        <v>192</v>
      </c>
      <c r="D56">
        <v>198</v>
      </c>
      <c r="E56">
        <v>191</v>
      </c>
      <c r="F56">
        <v>194</v>
      </c>
      <c r="G56">
        <v>191</v>
      </c>
      <c r="H56">
        <v>202</v>
      </c>
      <c r="I56">
        <v>206</v>
      </c>
      <c r="J56">
        <v>211</v>
      </c>
      <c r="K56">
        <v>227</v>
      </c>
      <c r="L56">
        <v>228</v>
      </c>
    </row>
    <row r="57" spans="1:12">
      <c r="A57" s="1" t="s">
        <v>66</v>
      </c>
      <c r="B57">
        <v>205</v>
      </c>
      <c r="C57">
        <v>185</v>
      </c>
      <c r="D57">
        <v>189</v>
      </c>
      <c r="E57">
        <v>183</v>
      </c>
      <c r="F57">
        <v>187</v>
      </c>
      <c r="G57">
        <v>183</v>
      </c>
      <c r="H57">
        <v>194</v>
      </c>
      <c r="I57">
        <v>197</v>
      </c>
      <c r="J57">
        <v>204</v>
      </c>
      <c r="K57">
        <v>219</v>
      </c>
      <c r="L57">
        <v>223</v>
      </c>
    </row>
    <row r="58" spans="1:12">
      <c r="A58" s="1" t="s">
        <v>67</v>
      </c>
      <c r="B58">
        <v>5</v>
      </c>
      <c r="C58">
        <v>7</v>
      </c>
      <c r="D58">
        <v>9</v>
      </c>
      <c r="E58">
        <v>8</v>
      </c>
      <c r="F58">
        <v>7</v>
      </c>
      <c r="G58">
        <v>8</v>
      </c>
      <c r="H58">
        <v>8</v>
      </c>
      <c r="I58">
        <v>9</v>
      </c>
      <c r="J58">
        <v>7</v>
      </c>
      <c r="K58">
        <v>8</v>
      </c>
      <c r="L58">
        <v>5</v>
      </c>
    </row>
    <row r="59" spans="1:12">
      <c r="A59" s="1" t="s">
        <v>68</v>
      </c>
      <c r="B59">
        <v>1</v>
      </c>
      <c r="C59">
        <v>1</v>
      </c>
      <c r="D59">
        <v>0</v>
      </c>
      <c r="E59">
        <v>0</v>
      </c>
      <c r="F59">
        <v>1</v>
      </c>
      <c r="G59">
        <v>2</v>
      </c>
      <c r="H59">
        <v>2</v>
      </c>
      <c r="I59">
        <v>2</v>
      </c>
      <c r="J59">
        <v>1</v>
      </c>
      <c r="K59">
        <v>1</v>
      </c>
      <c r="L59">
        <v>2</v>
      </c>
    </row>
    <row r="60" spans="1:12">
      <c r="A60" s="1" t="s">
        <v>69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1" t="s">
        <v>71</v>
      </c>
      <c r="B62">
        <v>91</v>
      </c>
      <c r="C62">
        <v>90</v>
      </c>
      <c r="D62">
        <v>90</v>
      </c>
      <c r="E62">
        <v>86</v>
      </c>
      <c r="F62">
        <v>76</v>
      </c>
      <c r="G62">
        <v>69</v>
      </c>
      <c r="H62">
        <v>66</v>
      </c>
      <c r="I62">
        <v>67</v>
      </c>
      <c r="J62">
        <v>74</v>
      </c>
      <c r="K62">
        <v>63</v>
      </c>
      <c r="L62">
        <v>60</v>
      </c>
    </row>
    <row r="63" spans="1:12">
      <c r="A63" s="1" t="s">
        <v>72</v>
      </c>
      <c r="B63">
        <v>49</v>
      </c>
      <c r="C63">
        <v>50</v>
      </c>
      <c r="D63">
        <v>49</v>
      </c>
      <c r="E63">
        <v>47</v>
      </c>
      <c r="F63">
        <v>41</v>
      </c>
      <c r="G63">
        <v>30</v>
      </c>
      <c r="H63">
        <v>29</v>
      </c>
      <c r="I63">
        <v>27</v>
      </c>
      <c r="J63">
        <v>30</v>
      </c>
      <c r="K63">
        <v>25</v>
      </c>
      <c r="L63">
        <v>21</v>
      </c>
    </row>
    <row r="64" spans="1:12">
      <c r="A64" s="1" t="s">
        <v>73</v>
      </c>
      <c r="B64">
        <v>2</v>
      </c>
      <c r="C64">
        <v>2</v>
      </c>
      <c r="D64">
        <v>2</v>
      </c>
      <c r="E64">
        <v>2</v>
      </c>
      <c r="F64">
        <v>2</v>
      </c>
      <c r="G64">
        <v>3</v>
      </c>
      <c r="H64">
        <v>3</v>
      </c>
      <c r="I64">
        <v>3</v>
      </c>
      <c r="J64">
        <v>3</v>
      </c>
      <c r="K64">
        <v>2</v>
      </c>
      <c r="L64">
        <v>1</v>
      </c>
    </row>
    <row r="65" spans="1:12">
      <c r="A65" s="1" t="s">
        <v>74</v>
      </c>
      <c r="B65">
        <v>5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5</v>
      </c>
      <c r="K65">
        <v>4</v>
      </c>
      <c r="L65">
        <v>5</v>
      </c>
    </row>
    <row r="66" spans="1:12">
      <c r="A66" s="1" t="s">
        <v>75</v>
      </c>
      <c r="B66">
        <v>19</v>
      </c>
      <c r="C66">
        <v>18</v>
      </c>
      <c r="D66">
        <v>17</v>
      </c>
      <c r="E66">
        <v>17</v>
      </c>
      <c r="F66">
        <v>16</v>
      </c>
      <c r="G66">
        <v>16</v>
      </c>
      <c r="H66">
        <v>17</v>
      </c>
      <c r="I66">
        <v>18</v>
      </c>
      <c r="J66">
        <v>19</v>
      </c>
      <c r="K66">
        <v>19</v>
      </c>
      <c r="L66">
        <v>19</v>
      </c>
    </row>
    <row r="67" spans="1:12">
      <c r="A67" s="1" t="s">
        <v>76</v>
      </c>
      <c r="B67">
        <v>16</v>
      </c>
      <c r="C67">
        <v>16</v>
      </c>
      <c r="D67">
        <v>18</v>
      </c>
      <c r="E67">
        <v>16</v>
      </c>
      <c r="F67">
        <v>13</v>
      </c>
      <c r="G67">
        <v>16</v>
      </c>
      <c r="H67">
        <v>13</v>
      </c>
      <c r="I67">
        <v>15</v>
      </c>
      <c r="J67">
        <v>17</v>
      </c>
      <c r="K67">
        <v>13</v>
      </c>
      <c r="L67">
        <v>14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 t="s">
        <v>81</v>
      </c>
      <c r="B72">
        <v>46</v>
      </c>
      <c r="C72">
        <v>45</v>
      </c>
      <c r="D72">
        <v>47</v>
      </c>
      <c r="E72">
        <v>49</v>
      </c>
      <c r="F72">
        <v>52</v>
      </c>
      <c r="G72">
        <v>51</v>
      </c>
      <c r="H72">
        <v>51</v>
      </c>
      <c r="I72">
        <v>49</v>
      </c>
      <c r="J72">
        <v>55</v>
      </c>
      <c r="K72">
        <v>56</v>
      </c>
      <c r="L72">
        <v>58</v>
      </c>
    </row>
    <row r="73" spans="1:12">
      <c r="A73" s="1" t="s">
        <v>82</v>
      </c>
      <c r="B73">
        <v>4</v>
      </c>
      <c r="C73">
        <v>3</v>
      </c>
      <c r="D73">
        <v>2</v>
      </c>
      <c r="E73">
        <v>4</v>
      </c>
      <c r="F73">
        <v>6</v>
      </c>
      <c r="G73">
        <v>6</v>
      </c>
      <c r="H73">
        <v>7</v>
      </c>
      <c r="I73">
        <v>6</v>
      </c>
      <c r="J73">
        <v>8</v>
      </c>
      <c r="K73">
        <v>10</v>
      </c>
      <c r="L73">
        <v>12</v>
      </c>
    </row>
    <row r="74" spans="1:12">
      <c r="A74" s="1" t="s">
        <v>83</v>
      </c>
      <c r="B74">
        <v>42</v>
      </c>
      <c r="C74">
        <v>42</v>
      </c>
      <c r="D74">
        <v>45</v>
      </c>
      <c r="E74">
        <v>45</v>
      </c>
      <c r="F74">
        <v>46</v>
      </c>
      <c r="G74">
        <v>45</v>
      </c>
      <c r="H74">
        <v>44</v>
      </c>
      <c r="I74">
        <v>43</v>
      </c>
      <c r="J74">
        <v>47</v>
      </c>
      <c r="K74">
        <v>46</v>
      </c>
      <c r="L74">
        <v>46</v>
      </c>
    </row>
    <row r="75" spans="1:12">
      <c r="A75" s="1" t="s">
        <v>84</v>
      </c>
      <c r="B75">
        <v>309</v>
      </c>
      <c r="C75">
        <v>305</v>
      </c>
      <c r="D75">
        <v>304</v>
      </c>
      <c r="E75">
        <v>312</v>
      </c>
      <c r="F75">
        <v>320</v>
      </c>
      <c r="G75">
        <v>328</v>
      </c>
      <c r="H75">
        <v>335</v>
      </c>
      <c r="I75">
        <v>338</v>
      </c>
      <c r="J75">
        <v>352</v>
      </c>
      <c r="K75">
        <v>365</v>
      </c>
      <c r="L75">
        <v>374</v>
      </c>
    </row>
    <row r="76" spans="1:12">
      <c r="A76" s="1" t="s">
        <v>85</v>
      </c>
      <c r="B76">
        <v>16</v>
      </c>
      <c r="C76">
        <v>14</v>
      </c>
      <c r="D76">
        <v>12</v>
      </c>
      <c r="E76">
        <v>14</v>
      </c>
      <c r="F76">
        <v>13</v>
      </c>
      <c r="G76">
        <v>14</v>
      </c>
      <c r="H76">
        <v>18</v>
      </c>
      <c r="I76">
        <v>18</v>
      </c>
      <c r="J76">
        <v>21</v>
      </c>
      <c r="K76">
        <v>23</v>
      </c>
      <c r="L76">
        <v>22</v>
      </c>
    </row>
    <row r="77" spans="1:12">
      <c r="A77" s="1" t="s">
        <v>86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1</v>
      </c>
    </row>
    <row r="78" spans="1:12">
      <c r="A78" s="1" t="s">
        <v>87</v>
      </c>
      <c r="B78">
        <v>8</v>
      </c>
      <c r="C78">
        <v>9</v>
      </c>
      <c r="D78">
        <v>10</v>
      </c>
      <c r="E78">
        <v>14</v>
      </c>
      <c r="F78">
        <v>12</v>
      </c>
      <c r="G78">
        <v>12</v>
      </c>
      <c r="H78">
        <v>12</v>
      </c>
      <c r="I78">
        <v>12</v>
      </c>
      <c r="J78">
        <v>14</v>
      </c>
      <c r="K78">
        <v>12</v>
      </c>
      <c r="L78">
        <v>13</v>
      </c>
    </row>
    <row r="79" spans="1:12">
      <c r="A79" s="1" t="s">
        <v>88</v>
      </c>
      <c r="B79">
        <v>35</v>
      </c>
      <c r="C79">
        <v>36</v>
      </c>
      <c r="D79">
        <v>38</v>
      </c>
      <c r="E79">
        <v>41</v>
      </c>
      <c r="F79">
        <v>44</v>
      </c>
      <c r="G79">
        <v>41</v>
      </c>
      <c r="H79">
        <v>42</v>
      </c>
      <c r="I79">
        <v>41</v>
      </c>
      <c r="J79">
        <v>42</v>
      </c>
      <c r="K79">
        <v>45</v>
      </c>
      <c r="L79">
        <v>45</v>
      </c>
    </row>
    <row r="80" spans="1:12">
      <c r="A80" s="1" t="s">
        <v>89</v>
      </c>
      <c r="B80">
        <v>7</v>
      </c>
      <c r="C80">
        <v>7</v>
      </c>
      <c r="D80">
        <v>6</v>
      </c>
      <c r="E80">
        <v>6</v>
      </c>
      <c r="F80">
        <v>5</v>
      </c>
      <c r="G80">
        <v>4</v>
      </c>
      <c r="H80">
        <v>2</v>
      </c>
      <c r="I80">
        <v>3</v>
      </c>
      <c r="J80">
        <v>7</v>
      </c>
      <c r="K80">
        <v>7</v>
      </c>
      <c r="L80">
        <v>10</v>
      </c>
    </row>
    <row r="81" spans="1:12">
      <c r="A81" s="1" t="s">
        <v>90</v>
      </c>
      <c r="B81">
        <v>97</v>
      </c>
      <c r="C81">
        <v>88</v>
      </c>
      <c r="D81">
        <v>83</v>
      </c>
      <c r="E81">
        <v>87</v>
      </c>
      <c r="F81">
        <v>87</v>
      </c>
      <c r="G81">
        <v>96</v>
      </c>
      <c r="H81">
        <v>102</v>
      </c>
      <c r="I81">
        <v>100</v>
      </c>
      <c r="J81">
        <v>103</v>
      </c>
      <c r="K81">
        <v>107</v>
      </c>
      <c r="L81">
        <v>106</v>
      </c>
    </row>
    <row r="82" spans="1:12">
      <c r="A82" s="1" t="s">
        <v>91</v>
      </c>
      <c r="B82">
        <v>126</v>
      </c>
      <c r="C82">
        <v>128</v>
      </c>
      <c r="D82">
        <v>131</v>
      </c>
      <c r="E82">
        <v>130</v>
      </c>
      <c r="F82">
        <v>137</v>
      </c>
      <c r="G82">
        <v>140</v>
      </c>
      <c r="H82">
        <v>139</v>
      </c>
      <c r="I82">
        <v>146</v>
      </c>
      <c r="J82">
        <v>146</v>
      </c>
      <c r="K82">
        <v>156</v>
      </c>
      <c r="L82">
        <v>158</v>
      </c>
    </row>
    <row r="83" spans="1:12">
      <c r="A83" s="1" t="s">
        <v>92</v>
      </c>
      <c r="B83">
        <v>19</v>
      </c>
      <c r="C83">
        <v>22</v>
      </c>
      <c r="D83">
        <v>23</v>
      </c>
      <c r="E83">
        <v>19</v>
      </c>
      <c r="F83">
        <v>21</v>
      </c>
      <c r="G83">
        <v>20</v>
      </c>
      <c r="H83">
        <v>19</v>
      </c>
      <c r="I83">
        <v>16</v>
      </c>
      <c r="J83">
        <v>18</v>
      </c>
      <c r="K83">
        <v>14</v>
      </c>
      <c r="L83">
        <v>19</v>
      </c>
    </row>
    <row r="84" spans="1:12">
      <c r="A84" s="1" t="s">
        <v>93</v>
      </c>
      <c r="B84">
        <v>25</v>
      </c>
      <c r="C84">
        <v>15</v>
      </c>
      <c r="D84">
        <v>14</v>
      </c>
      <c r="E84">
        <v>16</v>
      </c>
      <c r="F84">
        <v>16</v>
      </c>
      <c r="G84">
        <v>16</v>
      </c>
      <c r="H84">
        <v>16</v>
      </c>
      <c r="I84">
        <v>16</v>
      </c>
      <c r="J84">
        <v>22</v>
      </c>
      <c r="K84">
        <v>23</v>
      </c>
      <c r="L84">
        <v>23</v>
      </c>
    </row>
    <row r="85" spans="1:12">
      <c r="A85" s="1" t="s">
        <v>94</v>
      </c>
      <c r="B85">
        <v>6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5</v>
      </c>
      <c r="K85">
        <v>5</v>
      </c>
      <c r="L85">
        <v>4</v>
      </c>
    </row>
    <row r="86" spans="1:12">
      <c r="A86" s="1" t="s">
        <v>95</v>
      </c>
      <c r="B86">
        <v>2</v>
      </c>
      <c r="C86">
        <v>1</v>
      </c>
      <c r="D86">
        <v>2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96</v>
      </c>
      <c r="B87">
        <v>13</v>
      </c>
      <c r="C87">
        <v>7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6</v>
      </c>
      <c r="K87">
        <v>6</v>
      </c>
      <c r="L87">
        <v>7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1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</row>
    <row r="89" spans="1:12">
      <c r="A89" s="1" t="s">
        <v>98</v>
      </c>
      <c r="B89">
        <v>4</v>
      </c>
      <c r="C89">
        <v>4</v>
      </c>
      <c r="D89">
        <v>5</v>
      </c>
      <c r="E89">
        <v>7</v>
      </c>
      <c r="F89">
        <v>6</v>
      </c>
      <c r="G89">
        <v>6</v>
      </c>
      <c r="H89">
        <v>7</v>
      </c>
      <c r="I89">
        <v>8</v>
      </c>
      <c r="J89">
        <v>9</v>
      </c>
      <c r="K89">
        <v>10</v>
      </c>
      <c r="L89">
        <v>10</v>
      </c>
    </row>
    <row r="90" spans="1:12">
      <c r="A90" s="1" t="s">
        <v>99</v>
      </c>
      <c r="B90">
        <v>874</v>
      </c>
      <c r="C90">
        <v>885</v>
      </c>
      <c r="D90">
        <v>886</v>
      </c>
      <c r="E90">
        <v>892</v>
      </c>
      <c r="F90">
        <v>906</v>
      </c>
      <c r="G90">
        <v>944</v>
      </c>
      <c r="H90">
        <v>983</v>
      </c>
      <c r="I90">
        <v>998</v>
      </c>
      <c r="J90">
        <v>1024</v>
      </c>
      <c r="K90">
        <v>1076</v>
      </c>
      <c r="L90">
        <v>1128</v>
      </c>
    </row>
    <row r="91" spans="1:12">
      <c r="A91" s="1" t="s">
        <v>100</v>
      </c>
      <c r="B91">
        <v>654</v>
      </c>
      <c r="C91">
        <v>657</v>
      </c>
      <c r="D91">
        <v>656</v>
      </c>
      <c r="E91">
        <v>661</v>
      </c>
      <c r="F91">
        <v>678</v>
      </c>
      <c r="G91">
        <v>711</v>
      </c>
      <c r="H91">
        <v>739</v>
      </c>
      <c r="I91">
        <v>741</v>
      </c>
      <c r="J91">
        <v>773</v>
      </c>
      <c r="K91">
        <v>816</v>
      </c>
      <c r="L91">
        <v>856</v>
      </c>
    </row>
    <row r="92" spans="1:12">
      <c r="A92" s="1" t="s">
        <v>101</v>
      </c>
      <c r="B92">
        <v>13</v>
      </c>
      <c r="C92">
        <v>13</v>
      </c>
      <c r="D92">
        <v>12</v>
      </c>
      <c r="E92">
        <v>9</v>
      </c>
      <c r="F92">
        <v>10</v>
      </c>
      <c r="G92">
        <v>10</v>
      </c>
      <c r="H92">
        <v>12</v>
      </c>
      <c r="I92">
        <v>12</v>
      </c>
      <c r="J92">
        <v>13</v>
      </c>
      <c r="K92">
        <v>10</v>
      </c>
      <c r="L92">
        <v>10</v>
      </c>
    </row>
    <row r="93" spans="1:12">
      <c r="A93" s="1" t="s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3</v>
      </c>
      <c r="C94">
        <v>2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</row>
    <row r="95" spans="1:12">
      <c r="A95" s="1" t="s">
        <v>104</v>
      </c>
      <c r="B95">
        <v>5</v>
      </c>
      <c r="C95">
        <v>6</v>
      </c>
      <c r="D95">
        <v>7</v>
      </c>
      <c r="E95">
        <v>7</v>
      </c>
      <c r="F95">
        <v>9</v>
      </c>
      <c r="G95">
        <v>10</v>
      </c>
      <c r="H95">
        <v>12</v>
      </c>
      <c r="I95">
        <v>12</v>
      </c>
      <c r="J95">
        <v>12</v>
      </c>
      <c r="K95">
        <v>11</v>
      </c>
      <c r="L95">
        <v>12</v>
      </c>
    </row>
    <row r="96" spans="1:12">
      <c r="A96" s="1" t="s">
        <v>105</v>
      </c>
      <c r="B96">
        <v>90</v>
      </c>
      <c r="C96">
        <v>98</v>
      </c>
      <c r="D96">
        <v>99</v>
      </c>
      <c r="E96">
        <v>106</v>
      </c>
      <c r="F96">
        <v>103</v>
      </c>
      <c r="G96">
        <v>102</v>
      </c>
      <c r="H96">
        <v>100</v>
      </c>
      <c r="I96">
        <v>103</v>
      </c>
      <c r="J96">
        <v>99</v>
      </c>
      <c r="K96">
        <v>103</v>
      </c>
      <c r="L96">
        <v>107</v>
      </c>
    </row>
    <row r="97" spans="1:25">
      <c r="A97" s="1" t="s">
        <v>106</v>
      </c>
      <c r="B97">
        <v>72</v>
      </c>
      <c r="C97">
        <v>73</v>
      </c>
      <c r="D97">
        <v>76</v>
      </c>
      <c r="E97">
        <v>75</v>
      </c>
      <c r="F97">
        <v>78</v>
      </c>
      <c r="G97">
        <v>82</v>
      </c>
      <c r="H97">
        <v>90</v>
      </c>
      <c r="I97">
        <v>100</v>
      </c>
      <c r="J97">
        <v>99</v>
      </c>
      <c r="K97">
        <v>102</v>
      </c>
      <c r="L97">
        <v>109</v>
      </c>
    </row>
    <row r="98" spans="1:25">
      <c r="A98" s="1" t="s">
        <v>107</v>
      </c>
      <c r="B98">
        <v>36</v>
      </c>
      <c r="C98">
        <v>36</v>
      </c>
      <c r="D98">
        <v>34</v>
      </c>
      <c r="E98">
        <v>33</v>
      </c>
      <c r="F98">
        <v>27</v>
      </c>
      <c r="G98">
        <v>28</v>
      </c>
      <c r="H98">
        <v>29</v>
      </c>
      <c r="I98">
        <v>29</v>
      </c>
      <c r="J98">
        <v>28</v>
      </c>
      <c r="K98">
        <v>34</v>
      </c>
      <c r="L98">
        <v>33</v>
      </c>
    </row>
    <row r="99" spans="1:25">
      <c r="A99" s="1" t="s">
        <v>108</v>
      </c>
      <c r="B99">
        <v>20</v>
      </c>
      <c r="C99">
        <v>20</v>
      </c>
      <c r="D99">
        <v>18</v>
      </c>
      <c r="E99">
        <v>18</v>
      </c>
      <c r="F99">
        <v>18</v>
      </c>
      <c r="G99">
        <v>20</v>
      </c>
      <c r="H99">
        <v>23</v>
      </c>
      <c r="I99">
        <v>22</v>
      </c>
      <c r="J99">
        <v>27</v>
      </c>
      <c r="K99">
        <v>23</v>
      </c>
      <c r="L99">
        <v>25</v>
      </c>
    </row>
    <row r="100" spans="1:25">
      <c r="A100" s="1" t="s">
        <v>109</v>
      </c>
      <c r="B100">
        <v>4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25">
      <c r="A101" s="1" t="s">
        <v>110</v>
      </c>
      <c r="B101">
        <v>12</v>
      </c>
      <c r="C101">
        <v>12</v>
      </c>
      <c r="D101">
        <v>11</v>
      </c>
      <c r="E101">
        <v>13</v>
      </c>
      <c r="F101">
        <v>15</v>
      </c>
      <c r="G101">
        <v>17</v>
      </c>
      <c r="H101">
        <v>20</v>
      </c>
      <c r="I101">
        <v>19</v>
      </c>
      <c r="J101">
        <v>21</v>
      </c>
      <c r="K101">
        <v>19</v>
      </c>
      <c r="L101">
        <v>21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 t="s">
        <v>6</v>
      </c>
      <c r="N102">
        <f t="shared" ref="N102:N110" si="29">N19</f>
        <v>11252</v>
      </c>
      <c r="O102">
        <f t="shared" ref="O102:O110" si="30">O19</f>
        <v>11172</v>
      </c>
      <c r="P102">
        <f t="shared" ref="P102:P110" si="31">P19</f>
        <v>10686</v>
      </c>
      <c r="Q102">
        <f t="shared" ref="Q102:Q110" si="32">Q19</f>
        <v>10246</v>
      </c>
      <c r="R102">
        <f t="shared" ref="R102:R110" si="33">R19</f>
        <v>10206</v>
      </c>
      <c r="S102">
        <f t="shared" ref="S102:S110" si="34">S19</f>
        <v>9928</v>
      </c>
      <c r="T102">
        <f t="shared" ref="T102:T110" si="35">T19</f>
        <v>9668</v>
      </c>
      <c r="U102">
        <f t="shared" ref="U102:U110" si="36">U19</f>
        <v>9594</v>
      </c>
      <c r="V102">
        <f t="shared" ref="V102:V110" si="37">V19</f>
        <v>9498</v>
      </c>
      <c r="W102">
        <f t="shared" ref="W102:W110" si="38">W19</f>
        <v>9678</v>
      </c>
    </row>
    <row r="103" spans="1:25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 t="s">
        <v>8</v>
      </c>
      <c r="N103">
        <f t="shared" si="29"/>
        <v>22474</v>
      </c>
      <c r="O103">
        <f t="shared" si="30"/>
        <v>21298</v>
      </c>
      <c r="P103">
        <f t="shared" si="31"/>
        <v>19532</v>
      </c>
      <c r="Q103">
        <f t="shared" si="32"/>
        <v>19276</v>
      </c>
      <c r="R103">
        <f t="shared" si="33"/>
        <v>18828</v>
      </c>
      <c r="S103">
        <f t="shared" si="34"/>
        <v>17424</v>
      </c>
      <c r="T103">
        <f t="shared" si="35"/>
        <v>16932</v>
      </c>
      <c r="U103">
        <f t="shared" si="36"/>
        <v>16876</v>
      </c>
      <c r="V103">
        <f t="shared" si="37"/>
        <v>16790</v>
      </c>
      <c r="W103">
        <f t="shared" si="38"/>
        <v>16602</v>
      </c>
    </row>
    <row r="104" spans="1:25">
      <c r="A104" s="1" t="s">
        <v>113</v>
      </c>
      <c r="B104">
        <v>4</v>
      </c>
      <c r="C104">
        <v>4</v>
      </c>
      <c r="D104">
        <v>5</v>
      </c>
      <c r="E104">
        <v>4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2</v>
      </c>
      <c r="L104">
        <v>2</v>
      </c>
      <c r="M104" t="s">
        <v>10</v>
      </c>
      <c r="N104">
        <f t="shared" si="29"/>
        <v>63638</v>
      </c>
      <c r="O104">
        <f t="shared" si="30"/>
        <v>62708</v>
      </c>
      <c r="P104">
        <f t="shared" si="31"/>
        <v>60476</v>
      </c>
      <c r="Q104">
        <f t="shared" si="32"/>
        <v>59710</v>
      </c>
      <c r="R104">
        <f t="shared" si="33"/>
        <v>59888</v>
      </c>
      <c r="S104">
        <f t="shared" si="34"/>
        <v>59466</v>
      </c>
      <c r="T104">
        <f t="shared" si="35"/>
        <v>58266</v>
      </c>
      <c r="U104">
        <f t="shared" si="36"/>
        <v>58766</v>
      </c>
      <c r="V104">
        <f t="shared" si="37"/>
        <v>58660</v>
      </c>
      <c r="W104">
        <f t="shared" si="38"/>
        <v>58238</v>
      </c>
    </row>
    <row r="105" spans="1:25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 t="s">
        <v>12</v>
      </c>
      <c r="N105">
        <f t="shared" si="29"/>
        <v>894</v>
      </c>
      <c r="O105">
        <f t="shared" si="30"/>
        <v>964</v>
      </c>
      <c r="P105">
        <f t="shared" si="31"/>
        <v>936</v>
      </c>
      <c r="Q105">
        <f t="shared" si="32"/>
        <v>970</v>
      </c>
      <c r="R105">
        <f t="shared" si="33"/>
        <v>978</v>
      </c>
      <c r="S105">
        <f t="shared" si="34"/>
        <v>992</v>
      </c>
      <c r="T105">
        <f t="shared" si="35"/>
        <v>1002</v>
      </c>
      <c r="U105">
        <f t="shared" si="36"/>
        <v>1064</v>
      </c>
      <c r="V105">
        <f t="shared" si="37"/>
        <v>1136</v>
      </c>
      <c r="W105">
        <f t="shared" si="38"/>
        <v>1224</v>
      </c>
    </row>
    <row r="106" spans="1:2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14</v>
      </c>
      <c r="N106">
        <f t="shared" si="29"/>
        <v>2648</v>
      </c>
      <c r="O106">
        <f t="shared" si="30"/>
        <v>2724</v>
      </c>
      <c r="P106">
        <f t="shared" si="31"/>
        <v>2796</v>
      </c>
      <c r="Q106">
        <f t="shared" si="32"/>
        <v>2792</v>
      </c>
      <c r="R106">
        <f t="shared" si="33"/>
        <v>2886</v>
      </c>
      <c r="S106">
        <f t="shared" si="34"/>
        <v>2954</v>
      </c>
      <c r="T106">
        <f t="shared" si="35"/>
        <v>2846</v>
      </c>
      <c r="U106">
        <f t="shared" si="36"/>
        <v>2928</v>
      </c>
      <c r="V106">
        <f t="shared" si="37"/>
        <v>3038</v>
      </c>
      <c r="W106">
        <f t="shared" si="38"/>
        <v>2974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29"/>
        <v>2096</v>
      </c>
      <c r="O107">
        <f t="shared" si="30"/>
        <v>2296</v>
      </c>
      <c r="P107">
        <f t="shared" si="31"/>
        <v>2322</v>
      </c>
      <c r="Q107">
        <f t="shared" si="32"/>
        <v>2484</v>
      </c>
      <c r="R107">
        <f t="shared" si="33"/>
        <v>2616</v>
      </c>
      <c r="S107">
        <f t="shared" si="34"/>
        <v>2668</v>
      </c>
      <c r="T107">
        <f t="shared" si="35"/>
        <v>2886</v>
      </c>
      <c r="U107">
        <f t="shared" si="36"/>
        <v>3222</v>
      </c>
      <c r="V107">
        <f t="shared" si="37"/>
        <v>3490</v>
      </c>
      <c r="W107">
        <f t="shared" si="38"/>
        <v>3712</v>
      </c>
    </row>
    <row r="108" spans="1:25">
      <c r="A108" s="1" t="s">
        <v>117</v>
      </c>
      <c r="B108">
        <v>22</v>
      </c>
      <c r="C108">
        <v>22</v>
      </c>
      <c r="D108">
        <v>22</v>
      </c>
      <c r="E108">
        <v>19</v>
      </c>
      <c r="F108">
        <v>18</v>
      </c>
      <c r="G108">
        <v>15</v>
      </c>
      <c r="H108">
        <v>18</v>
      </c>
      <c r="I108">
        <v>23</v>
      </c>
      <c r="J108">
        <v>24</v>
      </c>
      <c r="K108">
        <v>26</v>
      </c>
      <c r="L108">
        <v>25</v>
      </c>
      <c r="M108" t="s">
        <v>18</v>
      </c>
      <c r="N108">
        <f t="shared" si="29"/>
        <v>16900</v>
      </c>
      <c r="O108">
        <f t="shared" si="30"/>
        <v>16796</v>
      </c>
      <c r="P108">
        <f t="shared" si="31"/>
        <v>17564</v>
      </c>
      <c r="Q108">
        <f t="shared" si="32"/>
        <v>17132</v>
      </c>
      <c r="R108">
        <f t="shared" si="33"/>
        <v>16600</v>
      </c>
      <c r="S108">
        <f t="shared" si="34"/>
        <v>15888</v>
      </c>
      <c r="T108">
        <f t="shared" si="35"/>
        <v>15726</v>
      </c>
      <c r="U108">
        <f t="shared" si="36"/>
        <v>16694</v>
      </c>
      <c r="V108">
        <f t="shared" si="37"/>
        <v>17450</v>
      </c>
      <c r="W108">
        <f t="shared" si="38"/>
        <v>17702</v>
      </c>
    </row>
    <row r="109" spans="1:25">
      <c r="A109" s="1" t="s">
        <v>118</v>
      </c>
      <c r="B109">
        <v>8</v>
      </c>
      <c r="C109">
        <v>10</v>
      </c>
      <c r="D109">
        <v>10</v>
      </c>
      <c r="E109">
        <v>8</v>
      </c>
      <c r="F109">
        <v>7</v>
      </c>
      <c r="G109">
        <v>6</v>
      </c>
      <c r="H109">
        <v>10</v>
      </c>
      <c r="I109">
        <v>12</v>
      </c>
      <c r="J109">
        <v>9</v>
      </c>
      <c r="K109">
        <v>11</v>
      </c>
      <c r="L109">
        <v>9</v>
      </c>
      <c r="M109" t="s">
        <v>20</v>
      </c>
      <c r="N109">
        <f t="shared" si="29"/>
        <v>6638</v>
      </c>
      <c r="O109">
        <f t="shared" si="30"/>
        <v>7000</v>
      </c>
      <c r="P109">
        <f t="shared" si="31"/>
        <v>7068</v>
      </c>
      <c r="Q109">
        <f t="shared" si="32"/>
        <v>7614</v>
      </c>
      <c r="R109">
        <f t="shared" si="33"/>
        <v>7378</v>
      </c>
      <c r="S109">
        <f t="shared" si="34"/>
        <v>7456</v>
      </c>
      <c r="T109">
        <f t="shared" si="35"/>
        <v>7954</v>
      </c>
      <c r="U109">
        <f t="shared" si="36"/>
        <v>8608</v>
      </c>
      <c r="V109">
        <f t="shared" si="37"/>
        <v>9044</v>
      </c>
      <c r="W109">
        <f t="shared" si="38"/>
        <v>9340</v>
      </c>
    </row>
    <row r="110" spans="1:25">
      <c r="A110" s="1" t="s">
        <v>119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  <c r="N110">
        <f t="shared" si="29"/>
        <v>9164</v>
      </c>
      <c r="O110">
        <f t="shared" si="30"/>
        <v>9404</v>
      </c>
      <c r="P110">
        <f t="shared" si="31"/>
        <v>9766</v>
      </c>
      <c r="Q110">
        <f t="shared" si="32"/>
        <v>9982</v>
      </c>
      <c r="R110">
        <f t="shared" si="33"/>
        <v>9962</v>
      </c>
      <c r="S110">
        <f t="shared" si="34"/>
        <v>9930</v>
      </c>
      <c r="T110">
        <f t="shared" si="35"/>
        <v>10578</v>
      </c>
      <c r="U110">
        <f t="shared" si="36"/>
        <v>11198</v>
      </c>
      <c r="V110">
        <f t="shared" si="37"/>
        <v>11862</v>
      </c>
      <c r="W110">
        <f t="shared" si="38"/>
        <v>12218</v>
      </c>
    </row>
    <row r="111" spans="1:25">
      <c r="A111" s="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25" ht="38.25">
      <c r="A112" s="1" t="s">
        <v>121</v>
      </c>
      <c r="B112">
        <v>8</v>
      </c>
      <c r="C112">
        <v>8</v>
      </c>
      <c r="D112">
        <v>9</v>
      </c>
      <c r="E112">
        <v>7</v>
      </c>
      <c r="F112">
        <v>7</v>
      </c>
      <c r="G112">
        <v>6</v>
      </c>
      <c r="H112">
        <v>6</v>
      </c>
      <c r="I112">
        <v>9</v>
      </c>
      <c r="J112">
        <v>13</v>
      </c>
      <c r="K112">
        <v>12</v>
      </c>
      <c r="L112">
        <v>13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1</v>
      </c>
      <c r="M113" s="37" t="s">
        <v>358</v>
      </c>
      <c r="N113" s="38">
        <f>SUM(N102:N104)</f>
        <v>97364</v>
      </c>
      <c r="O113" s="38">
        <f>SUM(R102:R104)</f>
        <v>88922</v>
      </c>
      <c r="P113" s="38">
        <f>SUM(W102:W104)</f>
        <v>84518</v>
      </c>
      <c r="Q113" s="38">
        <f t="shared" ref="Q113:Q116" si="39">((O113-N113)/(N113))+((P113-O113)/(O113))/2</f>
        <v>-0.1114688342024665</v>
      </c>
      <c r="R113" s="37" t="s">
        <v>358</v>
      </c>
      <c r="S113" s="38">
        <f>(N113*100)/N117</f>
        <v>71.747332429405176</v>
      </c>
      <c r="T113" s="38">
        <f>(O113*100)/O117</f>
        <v>68.749516784957706</v>
      </c>
      <c r="U113" s="38">
        <f>(P113*100)/P117</f>
        <v>64.180487212198528</v>
      </c>
      <c r="V113" s="36"/>
      <c r="W113" s="37" t="s">
        <v>358</v>
      </c>
      <c r="X113" s="38">
        <f t="shared" ref="X113:X115" si="40">(O113-N113)/N113</f>
        <v>-8.6705558522657239E-2</v>
      </c>
      <c r="Y113" s="38">
        <f t="shared" ref="Y113:Y115" si="41">(P113-O113)/O113</f>
        <v>-4.9526551359618545E-2</v>
      </c>
    </row>
    <row r="114" spans="1:25" ht="153">
      <c r="A114" s="1" t="s">
        <v>123</v>
      </c>
      <c r="B114">
        <v>3</v>
      </c>
      <c r="C114">
        <v>2</v>
      </c>
      <c r="D114">
        <v>1</v>
      </c>
      <c r="E114">
        <v>1</v>
      </c>
      <c r="F114">
        <v>3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1</v>
      </c>
      <c r="M114" s="39" t="s">
        <v>359</v>
      </c>
      <c r="N114" s="38">
        <f>SUM(N105,N107,N110,N109)</f>
        <v>18792</v>
      </c>
      <c r="O114" s="38">
        <f>SUM(R105,R107,R110,R109)</f>
        <v>20934</v>
      </c>
      <c r="P114" s="38">
        <f>SUM(W105,W107,W110,W109)</f>
        <v>26494</v>
      </c>
      <c r="Q114" s="38">
        <f t="shared" si="39"/>
        <v>0.24678299285438965</v>
      </c>
      <c r="R114" s="39" t="s">
        <v>359</v>
      </c>
      <c r="S114" s="38">
        <f>(N114*100)/N117</f>
        <v>13.847786358545068</v>
      </c>
      <c r="T114" s="38">
        <f>(O114*100)/O117</f>
        <v>16.184997912511019</v>
      </c>
      <c r="U114" s="38">
        <f>(P114*100)/P117</f>
        <v>20.118765567097988</v>
      </c>
      <c r="V114" s="36"/>
      <c r="W114" s="39" t="s">
        <v>359</v>
      </c>
      <c r="X114" s="38">
        <f t="shared" si="40"/>
        <v>0.11398467432950192</v>
      </c>
      <c r="Y114" s="38">
        <f t="shared" si="41"/>
        <v>0.26559663704977549</v>
      </c>
    </row>
    <row r="115" spans="1:25" ht="114.75">
      <c r="A115" s="1" t="s">
        <v>124</v>
      </c>
      <c r="B115">
        <v>58</v>
      </c>
      <c r="C115">
        <v>51</v>
      </c>
      <c r="D115">
        <v>51</v>
      </c>
      <c r="E115">
        <v>50</v>
      </c>
      <c r="F115">
        <v>50</v>
      </c>
      <c r="G115">
        <v>47</v>
      </c>
      <c r="H115">
        <v>57</v>
      </c>
      <c r="I115">
        <v>56</v>
      </c>
      <c r="J115">
        <v>59</v>
      </c>
      <c r="K115">
        <v>72</v>
      </c>
      <c r="L115">
        <v>75</v>
      </c>
      <c r="M115" s="40" t="s">
        <v>360</v>
      </c>
      <c r="N115" s="38">
        <f>SUM(N106,N108)</f>
        <v>19548</v>
      </c>
      <c r="O115" s="38">
        <f>SUM(R106,R108)</f>
        <v>19486</v>
      </c>
      <c r="P115" s="38">
        <f>SUM(W106,W108)</f>
        <v>20676</v>
      </c>
      <c r="Q115" s="38">
        <f t="shared" si="39"/>
        <v>2.736306292507288E-2</v>
      </c>
      <c r="R115" s="40" t="s">
        <v>360</v>
      </c>
      <c r="S115" s="38">
        <f>(N115*100)/N117</f>
        <v>14.404881212049755</v>
      </c>
      <c r="T115" s="38">
        <f>(O115*100)/O117</f>
        <v>15.065485302531274</v>
      </c>
      <c r="U115" s="38">
        <f>(P115*100)/P117</f>
        <v>15.70074722070348</v>
      </c>
      <c r="V115" s="36"/>
      <c r="W115" s="40" t="s">
        <v>360</v>
      </c>
      <c r="X115" s="38">
        <f t="shared" si="40"/>
        <v>-3.1716799672600778E-3</v>
      </c>
      <c r="Y115" s="38">
        <f t="shared" si="41"/>
        <v>6.1069485784665915E-2</v>
      </c>
    </row>
    <row r="116" spans="1:25">
      <c r="A116" s="1" t="s">
        <v>125</v>
      </c>
      <c r="B116">
        <v>5</v>
      </c>
      <c r="C116">
        <v>5</v>
      </c>
      <c r="D116">
        <v>5</v>
      </c>
      <c r="E116">
        <v>3</v>
      </c>
      <c r="F116">
        <v>4</v>
      </c>
      <c r="G116">
        <v>5</v>
      </c>
      <c r="H116">
        <v>6</v>
      </c>
      <c r="I116">
        <v>6</v>
      </c>
      <c r="J116">
        <v>6</v>
      </c>
      <c r="K116">
        <v>7</v>
      </c>
      <c r="L116">
        <v>8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39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17</v>
      </c>
      <c r="C117">
        <v>14</v>
      </c>
      <c r="D117">
        <v>12</v>
      </c>
      <c r="E117">
        <v>12</v>
      </c>
      <c r="F117">
        <v>14</v>
      </c>
      <c r="G117">
        <v>11</v>
      </c>
      <c r="H117">
        <v>13</v>
      </c>
      <c r="I117">
        <v>14</v>
      </c>
      <c r="J117">
        <v>14</v>
      </c>
      <c r="K117">
        <v>17</v>
      </c>
      <c r="L117">
        <v>17</v>
      </c>
      <c r="M117" s="42" t="s">
        <v>362</v>
      </c>
      <c r="N117" s="36">
        <f>SUM(N113:N115)</f>
        <v>135704</v>
      </c>
      <c r="O117" s="36">
        <f>SUM(O113:O115)</f>
        <v>129342</v>
      </c>
      <c r="P117" s="36">
        <f>SUM(P113:P115)</f>
        <v>131688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18</v>
      </c>
      <c r="C118">
        <v>18</v>
      </c>
      <c r="D118">
        <v>20</v>
      </c>
      <c r="E118">
        <v>23</v>
      </c>
      <c r="F118">
        <v>21</v>
      </c>
      <c r="G118">
        <v>21</v>
      </c>
      <c r="H118">
        <v>24</v>
      </c>
      <c r="I118">
        <v>24</v>
      </c>
      <c r="J118">
        <v>25</v>
      </c>
      <c r="K118">
        <v>28</v>
      </c>
      <c r="L118">
        <v>32</v>
      </c>
    </row>
    <row r="119" spans="1:25">
      <c r="A119" s="1" t="s">
        <v>128</v>
      </c>
      <c r="B119">
        <v>4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</row>
    <row r="120" spans="1:25">
      <c r="A120" s="1" t="s">
        <v>129</v>
      </c>
      <c r="B120">
        <v>14</v>
      </c>
      <c r="C120">
        <v>12</v>
      </c>
      <c r="D120">
        <v>12</v>
      </c>
      <c r="E120">
        <v>11</v>
      </c>
      <c r="F120">
        <v>10</v>
      </c>
      <c r="G120">
        <v>9</v>
      </c>
      <c r="H120">
        <v>12</v>
      </c>
      <c r="I120">
        <v>10</v>
      </c>
      <c r="J120">
        <v>13</v>
      </c>
      <c r="K120">
        <v>19</v>
      </c>
      <c r="L120">
        <v>17</v>
      </c>
    </row>
    <row r="121" spans="1:25">
      <c r="A121" s="1" t="s">
        <v>130</v>
      </c>
      <c r="B121">
        <v>29</v>
      </c>
      <c r="C121">
        <v>27</v>
      </c>
      <c r="D121">
        <v>30</v>
      </c>
      <c r="E121">
        <v>29</v>
      </c>
      <c r="F121">
        <v>29</v>
      </c>
      <c r="G121">
        <v>32</v>
      </c>
      <c r="H121">
        <v>32</v>
      </c>
      <c r="I121">
        <v>32</v>
      </c>
      <c r="J121">
        <v>40</v>
      </c>
      <c r="K121">
        <v>37</v>
      </c>
      <c r="L121">
        <v>34</v>
      </c>
    </row>
    <row r="122" spans="1:25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</row>
    <row r="123" spans="1:25">
      <c r="A123" s="1" t="s">
        <v>132</v>
      </c>
      <c r="B123">
        <v>21</v>
      </c>
      <c r="C123">
        <v>19</v>
      </c>
      <c r="D123">
        <v>22</v>
      </c>
      <c r="E123">
        <v>22</v>
      </c>
      <c r="F123">
        <v>22</v>
      </c>
      <c r="G123">
        <v>23</v>
      </c>
      <c r="H123">
        <v>23</v>
      </c>
      <c r="I123">
        <v>21</v>
      </c>
      <c r="J123">
        <v>27</v>
      </c>
      <c r="K123">
        <v>25</v>
      </c>
      <c r="L123">
        <v>23</v>
      </c>
    </row>
    <row r="124" spans="1:25">
      <c r="A124" s="1" t="s">
        <v>133</v>
      </c>
      <c r="B124">
        <v>8</v>
      </c>
      <c r="C124">
        <v>8</v>
      </c>
      <c r="D124">
        <v>8</v>
      </c>
      <c r="E124">
        <v>7</v>
      </c>
      <c r="F124">
        <v>7</v>
      </c>
      <c r="G124">
        <v>8</v>
      </c>
      <c r="H124">
        <v>8</v>
      </c>
      <c r="I124">
        <v>9</v>
      </c>
      <c r="J124">
        <v>11</v>
      </c>
      <c r="K124">
        <v>9</v>
      </c>
      <c r="L124">
        <v>8</v>
      </c>
    </row>
    <row r="125" spans="1:25">
      <c r="A125" s="1" t="s">
        <v>134</v>
      </c>
      <c r="B125">
        <v>3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</row>
    <row r="126" spans="1:25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25">
      <c r="A127" s="1" t="s">
        <v>136</v>
      </c>
      <c r="B127">
        <v>3</v>
      </c>
      <c r="C127">
        <v>1</v>
      </c>
      <c r="D127">
        <v>1</v>
      </c>
      <c r="E127">
        <v>2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25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 t="s">
        <v>140</v>
      </c>
      <c r="B131">
        <v>341</v>
      </c>
      <c r="C131">
        <v>357</v>
      </c>
      <c r="D131">
        <v>353</v>
      </c>
      <c r="E131">
        <v>348</v>
      </c>
      <c r="F131">
        <v>355</v>
      </c>
      <c r="G131">
        <v>371</v>
      </c>
      <c r="H131">
        <v>368</v>
      </c>
      <c r="I131">
        <v>378</v>
      </c>
      <c r="J131">
        <v>397</v>
      </c>
      <c r="K131">
        <v>418</v>
      </c>
      <c r="L131">
        <v>425</v>
      </c>
    </row>
    <row r="132" spans="1:12">
      <c r="A132" s="1" t="s">
        <v>141</v>
      </c>
      <c r="B132">
        <v>341</v>
      </c>
      <c r="C132">
        <v>357</v>
      </c>
      <c r="D132">
        <v>353</v>
      </c>
      <c r="E132">
        <v>348</v>
      </c>
      <c r="F132">
        <v>355</v>
      </c>
      <c r="G132">
        <v>371</v>
      </c>
      <c r="H132">
        <v>368</v>
      </c>
      <c r="I132">
        <v>378</v>
      </c>
      <c r="J132">
        <v>397</v>
      </c>
      <c r="K132">
        <v>418</v>
      </c>
      <c r="L132">
        <v>425</v>
      </c>
    </row>
    <row r="133" spans="1:12">
      <c r="A133" s="1" t="s">
        <v>142</v>
      </c>
      <c r="B133">
        <v>173</v>
      </c>
      <c r="C133">
        <v>173</v>
      </c>
      <c r="D133">
        <v>168</v>
      </c>
      <c r="E133">
        <v>153</v>
      </c>
      <c r="F133">
        <v>146</v>
      </c>
      <c r="G133">
        <v>146</v>
      </c>
      <c r="H133">
        <v>142</v>
      </c>
      <c r="I133">
        <v>145</v>
      </c>
      <c r="J133">
        <v>141</v>
      </c>
      <c r="K133">
        <v>141</v>
      </c>
      <c r="L133">
        <v>150</v>
      </c>
    </row>
    <row r="134" spans="1:12">
      <c r="A134" s="1" t="s">
        <v>143</v>
      </c>
      <c r="B134">
        <v>39</v>
      </c>
      <c r="C134">
        <v>42</v>
      </c>
      <c r="D134">
        <v>39</v>
      </c>
      <c r="E134">
        <v>38</v>
      </c>
      <c r="F134">
        <v>31</v>
      </c>
      <c r="G134">
        <v>26</v>
      </c>
      <c r="H134">
        <v>30</v>
      </c>
      <c r="I134">
        <v>31</v>
      </c>
      <c r="J134">
        <v>32</v>
      </c>
      <c r="K134">
        <v>29</v>
      </c>
      <c r="L134">
        <v>28</v>
      </c>
    </row>
    <row r="135" spans="1:12">
      <c r="A135" s="1" t="s">
        <v>144</v>
      </c>
      <c r="B135">
        <v>3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>
      <c r="A137" s="1" t="s">
        <v>146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147</v>
      </c>
      <c r="B138">
        <v>102</v>
      </c>
      <c r="C138">
        <v>101</v>
      </c>
      <c r="D138">
        <v>100</v>
      </c>
      <c r="E138">
        <v>89</v>
      </c>
      <c r="F138">
        <v>90</v>
      </c>
      <c r="G138">
        <v>89</v>
      </c>
      <c r="H138">
        <v>86</v>
      </c>
      <c r="I138">
        <v>86</v>
      </c>
      <c r="J138">
        <v>84</v>
      </c>
      <c r="K138">
        <v>88</v>
      </c>
      <c r="L138">
        <v>95</v>
      </c>
    </row>
    <row r="139" spans="1:12">
      <c r="A139" s="1" t="s">
        <v>148</v>
      </c>
      <c r="B139">
        <v>28</v>
      </c>
      <c r="C139">
        <v>29</v>
      </c>
      <c r="D139">
        <v>27</v>
      </c>
      <c r="E139">
        <v>23</v>
      </c>
      <c r="F139">
        <v>23</v>
      </c>
      <c r="G139">
        <v>29</v>
      </c>
      <c r="H139">
        <v>25</v>
      </c>
      <c r="I139">
        <v>26</v>
      </c>
      <c r="J139">
        <v>24</v>
      </c>
      <c r="K139">
        <v>23</v>
      </c>
      <c r="L139">
        <v>25</v>
      </c>
    </row>
    <row r="140" spans="1:12">
      <c r="A140" s="1" t="s">
        <v>149</v>
      </c>
      <c r="B140">
        <v>145</v>
      </c>
      <c r="C140">
        <v>129</v>
      </c>
      <c r="D140">
        <v>120</v>
      </c>
      <c r="E140">
        <v>122</v>
      </c>
      <c r="F140">
        <v>108</v>
      </c>
      <c r="G140">
        <v>118</v>
      </c>
      <c r="H140">
        <v>107</v>
      </c>
      <c r="I140">
        <v>104</v>
      </c>
      <c r="J140">
        <v>110</v>
      </c>
      <c r="K140">
        <v>148</v>
      </c>
      <c r="L140">
        <v>138</v>
      </c>
    </row>
    <row r="141" spans="1:12">
      <c r="A141" s="1" t="s">
        <v>150</v>
      </c>
      <c r="B141">
        <v>133</v>
      </c>
      <c r="C141">
        <v>124</v>
      </c>
      <c r="D141">
        <v>115</v>
      </c>
      <c r="E141">
        <v>118</v>
      </c>
      <c r="F141">
        <v>104</v>
      </c>
      <c r="G141">
        <v>113</v>
      </c>
      <c r="H141">
        <v>103</v>
      </c>
      <c r="I141">
        <v>100</v>
      </c>
      <c r="J141">
        <v>105</v>
      </c>
      <c r="K141">
        <v>145</v>
      </c>
      <c r="L141">
        <v>134</v>
      </c>
    </row>
    <row r="142" spans="1:12">
      <c r="A142" s="1" t="s">
        <v>151</v>
      </c>
      <c r="B142">
        <v>12</v>
      </c>
      <c r="C142">
        <v>5</v>
      </c>
      <c r="D142">
        <v>5</v>
      </c>
      <c r="E142">
        <v>4</v>
      </c>
      <c r="F142">
        <v>4</v>
      </c>
      <c r="G142">
        <v>5</v>
      </c>
      <c r="H142">
        <v>4</v>
      </c>
      <c r="I142">
        <v>4</v>
      </c>
      <c r="J142">
        <v>5</v>
      </c>
      <c r="K142">
        <v>3</v>
      </c>
      <c r="L142">
        <v>4</v>
      </c>
    </row>
    <row r="143" spans="1:12">
      <c r="A143" s="1" t="s">
        <v>152</v>
      </c>
      <c r="B143">
        <v>525</v>
      </c>
      <c r="C143">
        <v>440</v>
      </c>
      <c r="D143">
        <v>390</v>
      </c>
      <c r="E143">
        <v>419</v>
      </c>
      <c r="F143">
        <v>427</v>
      </c>
      <c r="G143">
        <v>434</v>
      </c>
      <c r="H143">
        <v>434</v>
      </c>
      <c r="I143">
        <v>426</v>
      </c>
      <c r="J143">
        <v>448</v>
      </c>
      <c r="K143">
        <v>439</v>
      </c>
      <c r="L143">
        <v>347</v>
      </c>
    </row>
    <row r="144" spans="1:12">
      <c r="A144" s="1" t="s">
        <v>153</v>
      </c>
      <c r="B144">
        <v>516</v>
      </c>
      <c r="C144">
        <v>434</v>
      </c>
      <c r="D144">
        <v>385</v>
      </c>
      <c r="E144">
        <v>411</v>
      </c>
      <c r="F144">
        <v>420</v>
      </c>
      <c r="G144">
        <v>426</v>
      </c>
      <c r="H144">
        <v>424</v>
      </c>
      <c r="I144">
        <v>418</v>
      </c>
      <c r="J144">
        <v>440</v>
      </c>
      <c r="K144">
        <v>431</v>
      </c>
      <c r="L144">
        <v>340</v>
      </c>
    </row>
    <row r="145" spans="1:16">
      <c r="A145" s="1" t="s">
        <v>154</v>
      </c>
      <c r="B145">
        <v>2</v>
      </c>
      <c r="C145">
        <v>2</v>
      </c>
      <c r="D145">
        <v>2</v>
      </c>
      <c r="E145">
        <v>3</v>
      </c>
      <c r="F145">
        <v>4</v>
      </c>
      <c r="G145">
        <v>5</v>
      </c>
      <c r="H145">
        <v>4</v>
      </c>
      <c r="I145">
        <v>2</v>
      </c>
      <c r="J145">
        <v>3</v>
      </c>
      <c r="K145">
        <v>3</v>
      </c>
      <c r="L145">
        <v>3</v>
      </c>
    </row>
    <row r="146" spans="1:16">
      <c r="A146" s="1" t="s">
        <v>155</v>
      </c>
      <c r="B146">
        <v>7</v>
      </c>
      <c r="C146">
        <v>4</v>
      </c>
      <c r="D146">
        <v>3</v>
      </c>
      <c r="E146">
        <v>5</v>
      </c>
      <c r="F146">
        <v>3</v>
      </c>
      <c r="G146">
        <v>3</v>
      </c>
      <c r="H146">
        <v>6</v>
      </c>
      <c r="I146">
        <v>6</v>
      </c>
      <c r="J146">
        <v>5</v>
      </c>
      <c r="K146">
        <v>5</v>
      </c>
      <c r="L146">
        <v>4</v>
      </c>
    </row>
    <row r="147" spans="1:16">
      <c r="A147" s="1" t="s">
        <v>156</v>
      </c>
      <c r="B147">
        <v>53</v>
      </c>
      <c r="C147">
        <v>51</v>
      </c>
      <c r="D147">
        <v>48</v>
      </c>
      <c r="E147">
        <v>49</v>
      </c>
      <c r="F147">
        <v>50</v>
      </c>
      <c r="G147">
        <v>51</v>
      </c>
      <c r="H147">
        <v>58</v>
      </c>
      <c r="I147">
        <v>57</v>
      </c>
      <c r="J147">
        <v>52</v>
      </c>
      <c r="K147">
        <v>19</v>
      </c>
      <c r="L147">
        <v>20</v>
      </c>
    </row>
    <row r="148" spans="1:16">
      <c r="A148" s="1" t="s">
        <v>157</v>
      </c>
      <c r="B148">
        <v>53</v>
      </c>
      <c r="C148">
        <v>51</v>
      </c>
      <c r="D148">
        <v>48</v>
      </c>
      <c r="E148">
        <v>49</v>
      </c>
      <c r="F148">
        <v>50</v>
      </c>
      <c r="G148">
        <v>51</v>
      </c>
      <c r="H148">
        <v>58</v>
      </c>
      <c r="I148">
        <v>57</v>
      </c>
      <c r="J148">
        <v>52</v>
      </c>
      <c r="K148">
        <v>19</v>
      </c>
      <c r="L148">
        <v>20</v>
      </c>
    </row>
    <row r="149" spans="1:16">
      <c r="A149" s="1" t="s">
        <v>158</v>
      </c>
      <c r="B149">
        <v>9</v>
      </c>
      <c r="C149">
        <v>6</v>
      </c>
      <c r="D149">
        <v>7</v>
      </c>
      <c r="E149">
        <v>6</v>
      </c>
      <c r="F149">
        <v>7</v>
      </c>
      <c r="G149">
        <v>6</v>
      </c>
      <c r="H149">
        <v>4</v>
      </c>
      <c r="I149">
        <v>3</v>
      </c>
      <c r="J149">
        <v>4</v>
      </c>
      <c r="K149">
        <v>7</v>
      </c>
      <c r="L149">
        <v>7</v>
      </c>
    </row>
    <row r="150" spans="1:16">
      <c r="A150" s="1" t="s">
        <v>159</v>
      </c>
      <c r="B150">
        <v>9</v>
      </c>
      <c r="C150">
        <v>6</v>
      </c>
      <c r="D150">
        <v>7</v>
      </c>
      <c r="E150">
        <v>6</v>
      </c>
      <c r="F150">
        <v>7</v>
      </c>
      <c r="G150">
        <v>6</v>
      </c>
      <c r="H150">
        <v>4</v>
      </c>
      <c r="I150">
        <v>3</v>
      </c>
      <c r="J150">
        <v>4</v>
      </c>
      <c r="K150">
        <v>7</v>
      </c>
      <c r="L150">
        <v>7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61</v>
      </c>
      <c r="C151">
        <v>59</v>
      </c>
      <c r="D151">
        <v>61</v>
      </c>
      <c r="E151">
        <v>63</v>
      </c>
      <c r="F151">
        <v>66</v>
      </c>
      <c r="G151">
        <v>62</v>
      </c>
      <c r="H151">
        <v>58</v>
      </c>
      <c r="I151">
        <v>54</v>
      </c>
      <c r="J151">
        <v>60</v>
      </c>
      <c r="K151">
        <v>74</v>
      </c>
      <c r="L151">
        <v>73</v>
      </c>
      <c r="M151" s="37" t="s">
        <v>358</v>
      </c>
      <c r="N151" s="38">
        <f t="shared" ref="N151:N153" si="42">(N113-AVERAGE($N113:$P113))/STDEV($N113:$P113)</f>
        <v>1.087023425348022</v>
      </c>
      <c r="O151" s="38">
        <f t="shared" ref="O151:O153" si="43">(O113-AVERAGE($N113:$P113))/STDEV($N113:$P113)</f>
        <v>-0.20619130926133561</v>
      </c>
      <c r="P151" s="38">
        <f t="shared" ref="P151:P153" si="44">(P113-AVERAGE($N113:$P113))/STDEV($N113:$P113)</f>
        <v>-0.88083211608668632</v>
      </c>
    </row>
    <row r="152" spans="1:16" ht="153">
      <c r="A152" s="1" t="s">
        <v>161</v>
      </c>
      <c r="B152">
        <v>38</v>
      </c>
      <c r="C152">
        <v>34</v>
      </c>
      <c r="D152">
        <v>36</v>
      </c>
      <c r="E152">
        <v>39</v>
      </c>
      <c r="F152">
        <v>40</v>
      </c>
      <c r="G152">
        <v>36</v>
      </c>
      <c r="H152">
        <v>39</v>
      </c>
      <c r="I152">
        <v>37</v>
      </c>
      <c r="J152">
        <v>45</v>
      </c>
      <c r="K152">
        <v>64</v>
      </c>
      <c r="L152">
        <v>61</v>
      </c>
      <c r="M152" s="39" t="s">
        <v>359</v>
      </c>
      <c r="N152" s="38">
        <f t="shared" si="42"/>
        <v>-0.82541074689171157</v>
      </c>
      <c r="O152" s="38">
        <f t="shared" si="43"/>
        <v>-0.28659629549734539</v>
      </c>
      <c r="P152" s="38">
        <f t="shared" si="44"/>
        <v>1.112007042389058</v>
      </c>
    </row>
    <row r="153" spans="1:16" ht="114.75">
      <c r="A153" s="1" t="s">
        <v>162</v>
      </c>
      <c r="B153">
        <v>8</v>
      </c>
      <c r="C153">
        <v>8</v>
      </c>
      <c r="D153">
        <v>10</v>
      </c>
      <c r="E153">
        <v>10</v>
      </c>
      <c r="F153">
        <v>12</v>
      </c>
      <c r="G153">
        <v>13</v>
      </c>
      <c r="H153">
        <v>7</v>
      </c>
      <c r="I153">
        <v>5</v>
      </c>
      <c r="J153">
        <v>4</v>
      </c>
      <c r="K153">
        <v>8</v>
      </c>
      <c r="L153">
        <v>10</v>
      </c>
      <c r="M153" s="40" t="s">
        <v>360</v>
      </c>
      <c r="N153" s="38">
        <f t="shared" si="42"/>
        <v>-0.53045383216400743</v>
      </c>
      <c r="O153" s="38">
        <f t="shared" si="43"/>
        <v>-0.62300956648155503</v>
      </c>
      <c r="P153" s="38">
        <f t="shared" si="44"/>
        <v>1.1534633986455678</v>
      </c>
    </row>
    <row r="154" spans="1:16">
      <c r="A154" s="1" t="s">
        <v>163</v>
      </c>
      <c r="B154">
        <v>15</v>
      </c>
      <c r="C154">
        <v>17</v>
      </c>
      <c r="D154">
        <v>15</v>
      </c>
      <c r="E154">
        <v>14</v>
      </c>
      <c r="F154">
        <v>14</v>
      </c>
      <c r="G154">
        <v>13</v>
      </c>
      <c r="H154">
        <v>12</v>
      </c>
      <c r="I154">
        <v>12</v>
      </c>
      <c r="J154">
        <v>11</v>
      </c>
      <c r="K154">
        <v>2</v>
      </c>
      <c r="L154">
        <v>2</v>
      </c>
    </row>
    <row r="155" spans="1:16">
      <c r="A155" s="1" t="s">
        <v>164</v>
      </c>
      <c r="B155">
        <v>5</v>
      </c>
      <c r="C155">
        <v>2</v>
      </c>
      <c r="D155">
        <v>0</v>
      </c>
      <c r="E155">
        <v>0</v>
      </c>
      <c r="F155">
        <v>1</v>
      </c>
      <c r="G155">
        <v>3</v>
      </c>
      <c r="H155">
        <v>4</v>
      </c>
      <c r="I155">
        <v>5</v>
      </c>
      <c r="J155">
        <v>4</v>
      </c>
      <c r="K155">
        <v>7</v>
      </c>
      <c r="L155">
        <v>7</v>
      </c>
    </row>
    <row r="156" spans="1:16">
      <c r="A156" s="1" t="s">
        <v>165</v>
      </c>
      <c r="B156">
        <v>5</v>
      </c>
      <c r="C156">
        <v>2</v>
      </c>
      <c r="D156">
        <v>0</v>
      </c>
      <c r="E156">
        <v>0</v>
      </c>
      <c r="F156">
        <v>1</v>
      </c>
      <c r="G156">
        <v>3</v>
      </c>
      <c r="H156">
        <v>4</v>
      </c>
      <c r="I156">
        <v>5</v>
      </c>
      <c r="J156">
        <v>4</v>
      </c>
      <c r="K156">
        <v>7</v>
      </c>
      <c r="L156">
        <v>7</v>
      </c>
    </row>
    <row r="157" spans="1:16">
      <c r="A157" s="2" t="s">
        <v>166</v>
      </c>
      <c r="B157">
        <v>4551</v>
      </c>
      <c r="C157">
        <v>4438</v>
      </c>
      <c r="D157">
        <v>4547</v>
      </c>
      <c r="E157">
        <v>4628</v>
      </c>
      <c r="F157">
        <v>4699</v>
      </c>
      <c r="G157">
        <v>4813</v>
      </c>
      <c r="H157">
        <v>5143</v>
      </c>
      <c r="I157">
        <v>5231</v>
      </c>
      <c r="J157">
        <v>5247</v>
      </c>
      <c r="K157">
        <v>5744</v>
      </c>
      <c r="L157">
        <v>6174</v>
      </c>
    </row>
    <row r="158" spans="1:16">
      <c r="A158" s="2" t="s">
        <v>167</v>
      </c>
      <c r="B158">
        <v>637</v>
      </c>
      <c r="C158">
        <v>620</v>
      </c>
      <c r="D158">
        <v>645</v>
      </c>
      <c r="E158">
        <v>696</v>
      </c>
      <c r="F158">
        <v>738</v>
      </c>
      <c r="G158">
        <v>798</v>
      </c>
      <c r="H158">
        <v>835</v>
      </c>
      <c r="I158">
        <v>865</v>
      </c>
      <c r="J158">
        <v>878</v>
      </c>
      <c r="K158">
        <v>980</v>
      </c>
      <c r="L158">
        <v>991</v>
      </c>
    </row>
    <row r="159" spans="1:16">
      <c r="A159" s="2" t="s">
        <v>168</v>
      </c>
      <c r="B159">
        <v>3914</v>
      </c>
      <c r="C159">
        <v>3818</v>
      </c>
      <c r="D159">
        <v>3902</v>
      </c>
      <c r="E159">
        <v>3932</v>
      </c>
      <c r="F159">
        <v>3961</v>
      </c>
      <c r="G159">
        <v>4015</v>
      </c>
      <c r="H159">
        <v>4308</v>
      </c>
      <c r="I159">
        <v>4366</v>
      </c>
      <c r="J159">
        <v>4369</v>
      </c>
      <c r="K159">
        <v>4764</v>
      </c>
      <c r="L159">
        <v>5183</v>
      </c>
    </row>
    <row r="160" spans="1:16">
      <c r="A160" s="2" t="s">
        <v>169</v>
      </c>
      <c r="B160">
        <v>447</v>
      </c>
      <c r="C160">
        <v>431</v>
      </c>
      <c r="D160">
        <v>437</v>
      </c>
      <c r="E160">
        <v>455</v>
      </c>
      <c r="F160">
        <v>448</v>
      </c>
      <c r="G160">
        <v>507</v>
      </c>
      <c r="H160">
        <v>638</v>
      </c>
      <c r="I160">
        <v>721</v>
      </c>
      <c r="J160">
        <v>681</v>
      </c>
      <c r="K160">
        <v>672</v>
      </c>
      <c r="L160">
        <v>580</v>
      </c>
    </row>
    <row r="161" spans="1:12">
      <c r="A161" s="2" t="s">
        <v>170</v>
      </c>
      <c r="B161">
        <v>43</v>
      </c>
      <c r="C161">
        <v>43</v>
      </c>
      <c r="D161">
        <v>39</v>
      </c>
      <c r="E161">
        <v>35</v>
      </c>
      <c r="F161">
        <v>47</v>
      </c>
      <c r="G161">
        <v>39</v>
      </c>
      <c r="H161">
        <v>40</v>
      </c>
      <c r="I161">
        <v>40</v>
      </c>
      <c r="J161">
        <v>25</v>
      </c>
      <c r="K161">
        <v>29</v>
      </c>
      <c r="L161">
        <v>24</v>
      </c>
    </row>
    <row r="162" spans="1:12">
      <c r="A162" s="2" t="s">
        <v>171</v>
      </c>
      <c r="B162">
        <v>42</v>
      </c>
      <c r="C162">
        <v>26</v>
      </c>
      <c r="D162">
        <v>14</v>
      </c>
      <c r="E162">
        <v>17</v>
      </c>
      <c r="F162">
        <v>16</v>
      </c>
      <c r="G162">
        <v>22</v>
      </c>
      <c r="H162">
        <v>24</v>
      </c>
      <c r="I162">
        <v>30</v>
      </c>
      <c r="J162">
        <v>33</v>
      </c>
      <c r="K162">
        <v>2</v>
      </c>
      <c r="L162">
        <v>3</v>
      </c>
    </row>
    <row r="163" spans="1:12">
      <c r="A163" s="2" t="s">
        <v>172</v>
      </c>
      <c r="B163">
        <v>362</v>
      </c>
      <c r="C163">
        <v>362</v>
      </c>
      <c r="D163">
        <v>384</v>
      </c>
      <c r="E163">
        <v>403</v>
      </c>
      <c r="F163">
        <v>385</v>
      </c>
      <c r="G163">
        <v>446</v>
      </c>
      <c r="H163">
        <v>574</v>
      </c>
      <c r="I163">
        <v>651</v>
      </c>
      <c r="J163">
        <v>623</v>
      </c>
      <c r="K163">
        <v>641</v>
      </c>
      <c r="L163">
        <v>553</v>
      </c>
    </row>
    <row r="164" spans="1:12">
      <c r="A164" s="2" t="s">
        <v>173</v>
      </c>
      <c r="B164">
        <v>3613</v>
      </c>
      <c r="C164">
        <v>3432</v>
      </c>
      <c r="D164">
        <v>3411</v>
      </c>
      <c r="E164">
        <v>3355</v>
      </c>
      <c r="F164">
        <v>3319</v>
      </c>
      <c r="G164">
        <v>3392</v>
      </c>
      <c r="H164">
        <v>3633</v>
      </c>
      <c r="I164">
        <v>3686</v>
      </c>
      <c r="J164">
        <v>3838</v>
      </c>
      <c r="K164">
        <v>4233</v>
      </c>
      <c r="L164">
        <v>4483</v>
      </c>
    </row>
    <row r="165" spans="1:12">
      <c r="A165" s="2" t="s">
        <v>174</v>
      </c>
      <c r="B165">
        <v>352</v>
      </c>
      <c r="C165">
        <v>349</v>
      </c>
      <c r="D165">
        <v>355</v>
      </c>
      <c r="E165">
        <v>357</v>
      </c>
      <c r="F165">
        <v>370</v>
      </c>
      <c r="G165">
        <v>392</v>
      </c>
      <c r="H165">
        <v>435</v>
      </c>
      <c r="I165">
        <v>451</v>
      </c>
      <c r="J165">
        <v>459</v>
      </c>
      <c r="K165">
        <v>421</v>
      </c>
      <c r="L165">
        <v>450</v>
      </c>
    </row>
    <row r="166" spans="1:12">
      <c r="A166" s="2" t="s">
        <v>175</v>
      </c>
      <c r="B166">
        <v>1722</v>
      </c>
      <c r="C166">
        <v>1642</v>
      </c>
      <c r="D166">
        <v>1644</v>
      </c>
      <c r="E166">
        <v>1603</v>
      </c>
      <c r="F166">
        <v>1597</v>
      </c>
      <c r="G166">
        <v>1610</v>
      </c>
      <c r="H166">
        <v>1660</v>
      </c>
      <c r="I166">
        <v>1651</v>
      </c>
      <c r="J166">
        <v>1688</v>
      </c>
      <c r="K166">
        <v>1817</v>
      </c>
      <c r="L166">
        <v>1873</v>
      </c>
    </row>
    <row r="167" spans="1:12">
      <c r="A167" s="2" t="s">
        <v>176</v>
      </c>
      <c r="B167">
        <v>1283</v>
      </c>
      <c r="C167">
        <v>1195</v>
      </c>
      <c r="D167">
        <v>1172</v>
      </c>
      <c r="E167">
        <v>1151</v>
      </c>
      <c r="F167">
        <v>1109</v>
      </c>
      <c r="G167">
        <v>1138</v>
      </c>
      <c r="H167">
        <v>1277</v>
      </c>
      <c r="I167">
        <v>1325</v>
      </c>
      <c r="J167">
        <v>1400</v>
      </c>
      <c r="K167">
        <v>1682</v>
      </c>
      <c r="L167">
        <v>1838</v>
      </c>
    </row>
    <row r="168" spans="1:12">
      <c r="A168" s="2" t="s">
        <v>177</v>
      </c>
      <c r="B168">
        <v>256</v>
      </c>
      <c r="C168">
        <v>246</v>
      </c>
      <c r="D168">
        <v>240</v>
      </c>
      <c r="E168">
        <v>244</v>
      </c>
      <c r="F168">
        <v>243</v>
      </c>
      <c r="G168">
        <v>252</v>
      </c>
      <c r="H168">
        <v>261</v>
      </c>
      <c r="I168">
        <v>259</v>
      </c>
      <c r="J168">
        <v>291</v>
      </c>
      <c r="K168">
        <v>313</v>
      </c>
      <c r="L168">
        <v>322</v>
      </c>
    </row>
    <row r="169" spans="1:12">
      <c r="A169" s="3" t="s">
        <v>178</v>
      </c>
      <c r="B169">
        <v>2187</v>
      </c>
      <c r="C169">
        <v>2142</v>
      </c>
      <c r="D169">
        <v>2098</v>
      </c>
      <c r="E169">
        <v>2055</v>
      </c>
      <c r="F169">
        <v>1990</v>
      </c>
      <c r="G169">
        <v>1994</v>
      </c>
      <c r="H169">
        <v>1948</v>
      </c>
      <c r="I169">
        <v>1960</v>
      </c>
      <c r="J169">
        <v>2045</v>
      </c>
      <c r="K169">
        <v>1881</v>
      </c>
      <c r="L169">
        <v>1895</v>
      </c>
    </row>
    <row r="170" spans="1:12">
      <c r="A170" s="3" t="s">
        <v>179</v>
      </c>
      <c r="B170">
        <v>356</v>
      </c>
      <c r="C170">
        <v>342</v>
      </c>
      <c r="D170">
        <v>337</v>
      </c>
      <c r="E170">
        <v>331</v>
      </c>
      <c r="F170">
        <v>329</v>
      </c>
      <c r="G170">
        <v>354</v>
      </c>
      <c r="H170">
        <v>365</v>
      </c>
      <c r="I170">
        <v>375</v>
      </c>
      <c r="J170">
        <v>416</v>
      </c>
      <c r="K170">
        <v>364</v>
      </c>
      <c r="L170">
        <v>373</v>
      </c>
    </row>
    <row r="171" spans="1:12">
      <c r="A171" s="3" t="s">
        <v>180</v>
      </c>
      <c r="B171">
        <v>1447</v>
      </c>
      <c r="C171">
        <v>1450</v>
      </c>
      <c r="D171">
        <v>1421</v>
      </c>
      <c r="E171">
        <v>1376</v>
      </c>
      <c r="F171">
        <v>1321</v>
      </c>
      <c r="G171">
        <v>1293</v>
      </c>
      <c r="H171">
        <v>1254</v>
      </c>
      <c r="I171">
        <v>1252</v>
      </c>
      <c r="J171">
        <v>1426</v>
      </c>
      <c r="K171">
        <v>1174</v>
      </c>
      <c r="L171">
        <v>1153</v>
      </c>
    </row>
    <row r="172" spans="1:12">
      <c r="A172" s="3" t="s">
        <v>181</v>
      </c>
      <c r="B172">
        <v>274</v>
      </c>
      <c r="C172">
        <v>254</v>
      </c>
      <c r="D172">
        <v>248</v>
      </c>
      <c r="E172">
        <v>253</v>
      </c>
      <c r="F172">
        <v>236</v>
      </c>
      <c r="G172">
        <v>240</v>
      </c>
      <c r="H172">
        <v>227</v>
      </c>
      <c r="I172">
        <v>230</v>
      </c>
      <c r="J172">
        <v>180</v>
      </c>
      <c r="K172">
        <v>233</v>
      </c>
      <c r="L172">
        <v>255</v>
      </c>
    </row>
    <row r="173" spans="1:12">
      <c r="A173" s="3" t="s">
        <v>182</v>
      </c>
      <c r="B173">
        <v>110</v>
      </c>
      <c r="C173">
        <v>96</v>
      </c>
      <c r="D173">
        <v>92</v>
      </c>
      <c r="E173">
        <v>95</v>
      </c>
      <c r="F173">
        <v>104</v>
      </c>
      <c r="G173">
        <v>107</v>
      </c>
      <c r="H173">
        <v>102</v>
      </c>
      <c r="I173">
        <v>103</v>
      </c>
      <c r="J173">
        <v>23</v>
      </c>
      <c r="K173">
        <v>110</v>
      </c>
      <c r="L173">
        <v>114</v>
      </c>
    </row>
    <row r="174" spans="1:12">
      <c r="A174" s="3" t="s">
        <v>183</v>
      </c>
      <c r="B174">
        <v>4783</v>
      </c>
      <c r="C174">
        <v>4794</v>
      </c>
      <c r="D174">
        <v>4908</v>
      </c>
      <c r="E174">
        <v>4797</v>
      </c>
      <c r="F174">
        <v>4725</v>
      </c>
      <c r="G174">
        <v>4694</v>
      </c>
      <c r="H174">
        <v>4592</v>
      </c>
      <c r="I174">
        <v>4490</v>
      </c>
      <c r="J174">
        <v>4395</v>
      </c>
      <c r="K174">
        <v>4606</v>
      </c>
      <c r="L174">
        <v>4663</v>
      </c>
    </row>
    <row r="175" spans="1:12">
      <c r="A175" s="3" t="s">
        <v>184</v>
      </c>
      <c r="B175">
        <v>996</v>
      </c>
      <c r="C175">
        <v>987</v>
      </c>
      <c r="D175">
        <v>1053</v>
      </c>
      <c r="E175">
        <v>956</v>
      </c>
      <c r="F175">
        <v>923</v>
      </c>
      <c r="G175">
        <v>882</v>
      </c>
      <c r="H175">
        <v>880</v>
      </c>
      <c r="I175">
        <v>867</v>
      </c>
      <c r="J175">
        <v>909</v>
      </c>
      <c r="K175">
        <v>881</v>
      </c>
      <c r="L175">
        <v>899</v>
      </c>
    </row>
    <row r="176" spans="1:12">
      <c r="A176" s="3" t="s">
        <v>185</v>
      </c>
      <c r="B176">
        <v>543</v>
      </c>
      <c r="C176">
        <v>535</v>
      </c>
      <c r="D176">
        <v>528</v>
      </c>
      <c r="E176">
        <v>518</v>
      </c>
      <c r="F176">
        <v>528</v>
      </c>
      <c r="G176">
        <v>539</v>
      </c>
      <c r="H176">
        <v>539</v>
      </c>
      <c r="I176">
        <v>532</v>
      </c>
      <c r="J176">
        <v>491</v>
      </c>
      <c r="K176">
        <v>544</v>
      </c>
      <c r="L176">
        <v>540</v>
      </c>
    </row>
    <row r="177" spans="1:12">
      <c r="A177" s="3" t="s">
        <v>186</v>
      </c>
      <c r="B177">
        <v>1351</v>
      </c>
      <c r="C177">
        <v>1362</v>
      </c>
      <c r="D177">
        <v>1386</v>
      </c>
      <c r="E177">
        <v>1376</v>
      </c>
      <c r="F177">
        <v>1344</v>
      </c>
      <c r="G177">
        <v>1338</v>
      </c>
      <c r="H177">
        <v>1283</v>
      </c>
      <c r="I177">
        <v>1252</v>
      </c>
      <c r="J177">
        <v>1180</v>
      </c>
      <c r="K177">
        <v>1267</v>
      </c>
      <c r="L177">
        <v>1304</v>
      </c>
    </row>
    <row r="178" spans="1:12">
      <c r="A178" s="3" t="s">
        <v>187</v>
      </c>
      <c r="B178">
        <v>519</v>
      </c>
      <c r="C178">
        <v>531</v>
      </c>
      <c r="D178">
        <v>525</v>
      </c>
      <c r="E178">
        <v>522</v>
      </c>
      <c r="F178">
        <v>517</v>
      </c>
      <c r="G178">
        <v>519</v>
      </c>
      <c r="H178">
        <v>495</v>
      </c>
      <c r="I178">
        <v>491</v>
      </c>
      <c r="J178">
        <v>504</v>
      </c>
      <c r="K178">
        <v>538</v>
      </c>
      <c r="L178">
        <v>571</v>
      </c>
    </row>
    <row r="179" spans="1:12">
      <c r="A179" s="3" t="s">
        <v>188</v>
      </c>
      <c r="B179">
        <v>46</v>
      </c>
      <c r="C179">
        <v>45</v>
      </c>
      <c r="D179">
        <v>48</v>
      </c>
      <c r="E179">
        <v>48</v>
      </c>
      <c r="F179">
        <v>46</v>
      </c>
      <c r="G179">
        <v>50</v>
      </c>
      <c r="H179">
        <v>54</v>
      </c>
      <c r="I179">
        <v>39</v>
      </c>
      <c r="J179">
        <v>23</v>
      </c>
      <c r="K179">
        <v>52</v>
      </c>
      <c r="L179">
        <v>51</v>
      </c>
    </row>
    <row r="180" spans="1:12">
      <c r="A180" s="3" t="s">
        <v>189</v>
      </c>
      <c r="B180">
        <v>351</v>
      </c>
      <c r="C180">
        <v>365</v>
      </c>
      <c r="D180">
        <v>387</v>
      </c>
      <c r="E180">
        <v>391</v>
      </c>
      <c r="F180">
        <v>381</v>
      </c>
      <c r="G180">
        <v>386</v>
      </c>
      <c r="H180">
        <v>391</v>
      </c>
      <c r="I180">
        <v>382</v>
      </c>
      <c r="J180">
        <v>359</v>
      </c>
      <c r="K180">
        <v>395</v>
      </c>
      <c r="L180">
        <v>385</v>
      </c>
    </row>
    <row r="181" spans="1:12">
      <c r="A181" s="3" t="s">
        <v>190</v>
      </c>
      <c r="B181">
        <v>876</v>
      </c>
      <c r="C181">
        <v>883</v>
      </c>
      <c r="D181">
        <v>898</v>
      </c>
      <c r="E181">
        <v>903</v>
      </c>
      <c r="F181">
        <v>903</v>
      </c>
      <c r="G181">
        <v>909</v>
      </c>
      <c r="H181">
        <v>877</v>
      </c>
      <c r="I181">
        <v>861</v>
      </c>
      <c r="J181">
        <v>839</v>
      </c>
      <c r="K181">
        <v>879</v>
      </c>
      <c r="L181">
        <v>861</v>
      </c>
    </row>
    <row r="182" spans="1:12">
      <c r="A182" s="3" t="s">
        <v>191</v>
      </c>
      <c r="B182">
        <v>101</v>
      </c>
      <c r="C182">
        <v>86</v>
      </c>
      <c r="D182">
        <v>83</v>
      </c>
      <c r="E182">
        <v>83</v>
      </c>
      <c r="F182">
        <v>83</v>
      </c>
      <c r="G182">
        <v>71</v>
      </c>
      <c r="H182">
        <v>73</v>
      </c>
      <c r="I182">
        <v>66</v>
      </c>
      <c r="J182">
        <v>90</v>
      </c>
      <c r="K182">
        <v>50</v>
      </c>
      <c r="L182">
        <v>52</v>
      </c>
    </row>
    <row r="183" spans="1:12">
      <c r="A183" s="3" t="s">
        <v>192</v>
      </c>
      <c r="B183">
        <v>12102</v>
      </c>
      <c r="C183">
        <v>12188</v>
      </c>
      <c r="D183">
        <v>12361</v>
      </c>
      <c r="E183">
        <v>12546</v>
      </c>
      <c r="F183">
        <v>12443</v>
      </c>
      <c r="G183">
        <v>12849</v>
      </c>
      <c r="H183">
        <v>12972</v>
      </c>
      <c r="I183">
        <v>12918</v>
      </c>
      <c r="J183">
        <v>13319</v>
      </c>
      <c r="K183">
        <v>13835</v>
      </c>
      <c r="L183">
        <v>14067</v>
      </c>
    </row>
    <row r="184" spans="1:12">
      <c r="A184" s="3" t="s">
        <v>193</v>
      </c>
      <c r="B184">
        <v>1852</v>
      </c>
      <c r="C184">
        <v>1917</v>
      </c>
      <c r="D184">
        <v>1973</v>
      </c>
      <c r="E184">
        <v>1965</v>
      </c>
      <c r="F184">
        <v>1939</v>
      </c>
      <c r="G184">
        <v>1977</v>
      </c>
      <c r="H184">
        <v>2072</v>
      </c>
      <c r="I184">
        <v>2066</v>
      </c>
      <c r="J184">
        <v>3264</v>
      </c>
      <c r="K184">
        <v>2135</v>
      </c>
      <c r="L184">
        <v>2255</v>
      </c>
    </row>
    <row r="185" spans="1:12">
      <c r="A185" s="3" t="s">
        <v>194</v>
      </c>
      <c r="B185">
        <v>2455</v>
      </c>
      <c r="C185">
        <v>2518</v>
      </c>
      <c r="D185">
        <v>2535</v>
      </c>
      <c r="E185">
        <v>2668</v>
      </c>
      <c r="F185">
        <v>2718</v>
      </c>
      <c r="G185">
        <v>2831</v>
      </c>
      <c r="H185">
        <v>2722</v>
      </c>
      <c r="I185">
        <v>2640</v>
      </c>
      <c r="J185">
        <v>1963</v>
      </c>
      <c r="K185">
        <v>2867</v>
      </c>
      <c r="L185">
        <v>2949</v>
      </c>
    </row>
    <row r="186" spans="1:12">
      <c r="A186" s="3" t="s">
        <v>195</v>
      </c>
      <c r="B186">
        <v>297</v>
      </c>
      <c r="C186">
        <v>294</v>
      </c>
      <c r="D186">
        <v>288</v>
      </c>
      <c r="E186">
        <v>275</v>
      </c>
      <c r="F186">
        <v>266</v>
      </c>
      <c r="G186">
        <v>259</v>
      </c>
      <c r="H186">
        <v>261</v>
      </c>
      <c r="I186">
        <v>261</v>
      </c>
      <c r="J186">
        <v>251</v>
      </c>
      <c r="K186">
        <v>257</v>
      </c>
      <c r="L186">
        <v>262</v>
      </c>
    </row>
    <row r="187" spans="1:12">
      <c r="A187" s="3" t="s">
        <v>196</v>
      </c>
      <c r="B187">
        <v>223</v>
      </c>
      <c r="C187">
        <v>215</v>
      </c>
      <c r="D187">
        <v>207</v>
      </c>
      <c r="E187">
        <v>221</v>
      </c>
      <c r="F187">
        <v>204</v>
      </c>
      <c r="G187">
        <v>193</v>
      </c>
      <c r="H187">
        <v>167</v>
      </c>
      <c r="I187">
        <v>168</v>
      </c>
      <c r="J187">
        <v>169</v>
      </c>
      <c r="K187">
        <v>199</v>
      </c>
      <c r="L187">
        <v>212</v>
      </c>
    </row>
    <row r="188" spans="1:12">
      <c r="A188" s="3" t="s">
        <v>197</v>
      </c>
      <c r="B188">
        <v>1910</v>
      </c>
      <c r="C188">
        <v>1963</v>
      </c>
      <c r="D188">
        <v>2034</v>
      </c>
      <c r="E188">
        <v>2109</v>
      </c>
      <c r="F188">
        <v>2139</v>
      </c>
      <c r="G188">
        <v>2206</v>
      </c>
      <c r="H188">
        <v>2278</v>
      </c>
      <c r="I188">
        <v>2288</v>
      </c>
      <c r="J188">
        <v>2141</v>
      </c>
      <c r="K188">
        <v>2428</v>
      </c>
      <c r="L188">
        <v>2470</v>
      </c>
    </row>
    <row r="189" spans="1:12">
      <c r="A189" s="3" t="s">
        <v>198</v>
      </c>
      <c r="B189">
        <v>702</v>
      </c>
      <c r="C189">
        <v>679</v>
      </c>
      <c r="D189">
        <v>671</v>
      </c>
      <c r="E189">
        <v>673</v>
      </c>
      <c r="F189">
        <v>672</v>
      </c>
      <c r="G189">
        <v>673</v>
      </c>
      <c r="H189">
        <v>678</v>
      </c>
      <c r="I189">
        <v>674</v>
      </c>
      <c r="J189">
        <v>611</v>
      </c>
      <c r="K189">
        <v>664</v>
      </c>
      <c r="L189">
        <v>687</v>
      </c>
    </row>
    <row r="190" spans="1:12">
      <c r="A190" s="3" t="s">
        <v>199</v>
      </c>
      <c r="B190">
        <v>3245</v>
      </c>
      <c r="C190">
        <v>3221</v>
      </c>
      <c r="D190">
        <v>3264</v>
      </c>
      <c r="E190">
        <v>3231</v>
      </c>
      <c r="F190">
        <v>3096</v>
      </c>
      <c r="G190">
        <v>3152</v>
      </c>
      <c r="H190">
        <v>3211</v>
      </c>
      <c r="I190">
        <v>3197</v>
      </c>
      <c r="J190">
        <v>3218</v>
      </c>
      <c r="K190">
        <v>3537</v>
      </c>
      <c r="L190">
        <v>3613</v>
      </c>
    </row>
    <row r="191" spans="1:12">
      <c r="A191" s="3" t="s">
        <v>200</v>
      </c>
      <c r="B191">
        <v>1178</v>
      </c>
      <c r="C191">
        <v>1137</v>
      </c>
      <c r="D191">
        <v>1157</v>
      </c>
      <c r="E191">
        <v>1190</v>
      </c>
      <c r="F191">
        <v>1195</v>
      </c>
      <c r="G191">
        <v>1360</v>
      </c>
      <c r="H191">
        <v>1386</v>
      </c>
      <c r="I191">
        <v>1430</v>
      </c>
      <c r="J191">
        <v>1516</v>
      </c>
      <c r="K191">
        <v>1547</v>
      </c>
      <c r="L191">
        <v>1410</v>
      </c>
    </row>
    <row r="192" spans="1:12">
      <c r="A192" s="3" t="s">
        <v>201</v>
      </c>
      <c r="B192">
        <v>240</v>
      </c>
      <c r="C192">
        <v>244</v>
      </c>
      <c r="D192">
        <v>232</v>
      </c>
      <c r="E192">
        <v>214</v>
      </c>
      <c r="F192">
        <v>214</v>
      </c>
      <c r="G192">
        <v>198</v>
      </c>
      <c r="H192">
        <v>197</v>
      </c>
      <c r="I192">
        <v>194</v>
      </c>
      <c r="J192">
        <v>186</v>
      </c>
      <c r="K192">
        <v>201</v>
      </c>
      <c r="L192">
        <v>209</v>
      </c>
    </row>
    <row r="193" spans="1:12">
      <c r="A193" s="3" t="s">
        <v>202</v>
      </c>
      <c r="B193">
        <v>3046</v>
      </c>
      <c r="C193">
        <v>3050</v>
      </c>
      <c r="D193">
        <v>3073</v>
      </c>
      <c r="E193">
        <v>3077</v>
      </c>
      <c r="F193">
        <v>3100</v>
      </c>
      <c r="G193">
        <v>3185</v>
      </c>
      <c r="H193">
        <v>3286</v>
      </c>
      <c r="I193">
        <v>3348</v>
      </c>
      <c r="J193">
        <v>3463</v>
      </c>
      <c r="K193">
        <v>3664</v>
      </c>
      <c r="L193">
        <v>3793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3" t="s">
        <v>204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2</v>
      </c>
    </row>
    <row r="196" spans="1:12">
      <c r="A196" s="3" t="s">
        <v>205</v>
      </c>
      <c r="B196">
        <v>771</v>
      </c>
      <c r="C196">
        <v>757</v>
      </c>
      <c r="D196">
        <v>743</v>
      </c>
      <c r="E196">
        <v>742</v>
      </c>
      <c r="F196">
        <v>755</v>
      </c>
      <c r="G196">
        <v>775</v>
      </c>
      <c r="H196">
        <v>786</v>
      </c>
      <c r="I196">
        <v>787</v>
      </c>
      <c r="J196">
        <v>777</v>
      </c>
      <c r="K196">
        <v>800</v>
      </c>
      <c r="L196">
        <v>803</v>
      </c>
    </row>
    <row r="197" spans="1:12">
      <c r="A197" s="3" t="s">
        <v>206</v>
      </c>
      <c r="B197">
        <v>2273</v>
      </c>
      <c r="C197">
        <v>2291</v>
      </c>
      <c r="D197">
        <v>2328</v>
      </c>
      <c r="E197">
        <v>2334</v>
      </c>
      <c r="F197">
        <v>2344</v>
      </c>
      <c r="G197">
        <v>2409</v>
      </c>
      <c r="H197">
        <v>2499</v>
      </c>
      <c r="I197">
        <v>2559</v>
      </c>
      <c r="J197">
        <v>2683</v>
      </c>
      <c r="K197">
        <v>2861</v>
      </c>
      <c r="L197">
        <v>2986</v>
      </c>
    </row>
    <row r="198" spans="1:12">
      <c r="A198" s="3" t="s">
        <v>207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2</v>
      </c>
      <c r="L198">
        <v>2</v>
      </c>
    </row>
    <row r="199" spans="1:12">
      <c r="A199" s="3" t="s">
        <v>208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3</v>
      </c>
      <c r="J199">
        <v>1</v>
      </c>
      <c r="K199">
        <v>1</v>
      </c>
      <c r="L199">
        <v>1</v>
      </c>
    </row>
    <row r="200" spans="1:12">
      <c r="A200" s="3" t="s">
        <v>209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3</v>
      </c>
      <c r="J200">
        <v>1</v>
      </c>
      <c r="K200">
        <v>1</v>
      </c>
      <c r="L200">
        <v>1</v>
      </c>
    </row>
    <row r="201" spans="1:12">
      <c r="A201" s="3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3" t="s">
        <v>211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2</v>
      </c>
      <c r="K204">
        <v>0</v>
      </c>
      <c r="L204">
        <v>0</v>
      </c>
    </row>
    <row r="205" spans="1:12">
      <c r="A205" s="3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0</v>
      </c>
    </row>
    <row r="206" spans="1:12">
      <c r="A206" s="3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3" t="s">
        <v>216</v>
      </c>
      <c r="B207">
        <v>331</v>
      </c>
      <c r="C207">
        <v>332</v>
      </c>
      <c r="D207">
        <v>311</v>
      </c>
      <c r="E207">
        <v>308</v>
      </c>
      <c r="F207">
        <v>305</v>
      </c>
      <c r="G207">
        <v>319</v>
      </c>
      <c r="H207">
        <v>329</v>
      </c>
      <c r="I207">
        <v>324</v>
      </c>
      <c r="J207">
        <v>242</v>
      </c>
      <c r="K207">
        <v>408</v>
      </c>
      <c r="L207">
        <v>435</v>
      </c>
    </row>
    <row r="208" spans="1:12">
      <c r="A208" s="3" t="s">
        <v>217</v>
      </c>
      <c r="B208">
        <v>21</v>
      </c>
      <c r="C208">
        <v>18</v>
      </c>
      <c r="D208">
        <v>17</v>
      </c>
      <c r="E208">
        <v>16</v>
      </c>
      <c r="F208">
        <v>14</v>
      </c>
      <c r="G208">
        <v>14</v>
      </c>
      <c r="H208">
        <v>18</v>
      </c>
      <c r="I208">
        <v>15</v>
      </c>
      <c r="J208">
        <v>20</v>
      </c>
      <c r="K208">
        <v>12</v>
      </c>
      <c r="L208">
        <v>9</v>
      </c>
    </row>
    <row r="209" spans="1:12">
      <c r="A209" s="3" t="s">
        <v>218</v>
      </c>
      <c r="B209">
        <v>310</v>
      </c>
      <c r="C209">
        <v>314</v>
      </c>
      <c r="D209">
        <v>294</v>
      </c>
      <c r="E209">
        <v>292</v>
      </c>
      <c r="F209">
        <v>291</v>
      </c>
      <c r="G209">
        <v>305</v>
      </c>
      <c r="H209">
        <v>311</v>
      </c>
      <c r="I209">
        <v>309</v>
      </c>
      <c r="J209">
        <v>222</v>
      </c>
      <c r="K209">
        <v>396</v>
      </c>
      <c r="L209">
        <v>426</v>
      </c>
    </row>
    <row r="210" spans="1:12">
      <c r="A210" s="3" t="s">
        <v>219</v>
      </c>
      <c r="B210">
        <v>97</v>
      </c>
      <c r="C210">
        <v>101</v>
      </c>
      <c r="D210">
        <v>103</v>
      </c>
      <c r="E210">
        <v>98</v>
      </c>
      <c r="F210">
        <v>94</v>
      </c>
      <c r="G210">
        <v>86</v>
      </c>
      <c r="H210">
        <v>88</v>
      </c>
      <c r="I210">
        <v>90</v>
      </c>
      <c r="J210">
        <v>80</v>
      </c>
      <c r="K210">
        <v>76</v>
      </c>
      <c r="L210">
        <v>75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97</v>
      </c>
      <c r="C212">
        <v>101</v>
      </c>
      <c r="D212">
        <v>103</v>
      </c>
      <c r="E212">
        <v>98</v>
      </c>
      <c r="F212">
        <v>94</v>
      </c>
      <c r="G212">
        <v>86</v>
      </c>
      <c r="H212">
        <v>88</v>
      </c>
      <c r="I212">
        <v>90</v>
      </c>
      <c r="J212">
        <v>80</v>
      </c>
      <c r="K212">
        <v>76</v>
      </c>
      <c r="L212">
        <v>75</v>
      </c>
    </row>
    <row r="213" spans="1:12">
      <c r="A213" s="3" t="s">
        <v>222</v>
      </c>
      <c r="B213">
        <v>670</v>
      </c>
      <c r="C213">
        <v>608</v>
      </c>
      <c r="D213">
        <v>573</v>
      </c>
      <c r="E213">
        <v>544</v>
      </c>
      <c r="F213">
        <v>517</v>
      </c>
      <c r="G213">
        <v>525</v>
      </c>
      <c r="H213">
        <v>515</v>
      </c>
      <c r="I213">
        <v>519</v>
      </c>
      <c r="J213">
        <v>498</v>
      </c>
      <c r="K213">
        <v>536</v>
      </c>
      <c r="L213">
        <v>504</v>
      </c>
    </row>
    <row r="214" spans="1:12">
      <c r="A214" s="3" t="s">
        <v>223</v>
      </c>
      <c r="B214">
        <v>249</v>
      </c>
      <c r="C214">
        <v>250</v>
      </c>
      <c r="D214">
        <v>234</v>
      </c>
      <c r="E214">
        <v>233</v>
      </c>
      <c r="F214">
        <v>221</v>
      </c>
      <c r="G214">
        <v>218</v>
      </c>
      <c r="H214">
        <v>225</v>
      </c>
      <c r="I214">
        <v>233</v>
      </c>
      <c r="J214">
        <v>215</v>
      </c>
      <c r="K214">
        <v>247</v>
      </c>
      <c r="L214">
        <v>243</v>
      </c>
    </row>
    <row r="215" spans="1:12">
      <c r="A215" s="3" t="s">
        <v>224</v>
      </c>
      <c r="B215">
        <v>378</v>
      </c>
      <c r="C215">
        <v>319</v>
      </c>
      <c r="D215">
        <v>303</v>
      </c>
      <c r="E215">
        <v>274</v>
      </c>
      <c r="F215">
        <v>260</v>
      </c>
      <c r="G215">
        <v>266</v>
      </c>
      <c r="H215">
        <v>254</v>
      </c>
      <c r="I215">
        <v>249</v>
      </c>
      <c r="J215">
        <v>250</v>
      </c>
      <c r="K215">
        <v>244</v>
      </c>
      <c r="L215">
        <v>217</v>
      </c>
    </row>
    <row r="216" spans="1:12">
      <c r="A216" s="3" t="s">
        <v>225</v>
      </c>
      <c r="B216">
        <v>19</v>
      </c>
      <c r="C216">
        <v>20</v>
      </c>
      <c r="D216">
        <v>21</v>
      </c>
      <c r="E216">
        <v>21</v>
      </c>
      <c r="F216">
        <v>19</v>
      </c>
      <c r="G216">
        <v>21</v>
      </c>
      <c r="H216">
        <v>19</v>
      </c>
      <c r="I216">
        <v>19</v>
      </c>
      <c r="J216">
        <v>17</v>
      </c>
      <c r="K216">
        <v>22</v>
      </c>
      <c r="L216">
        <v>22</v>
      </c>
    </row>
    <row r="217" spans="1:12">
      <c r="A217" s="3" t="s">
        <v>226</v>
      </c>
      <c r="B217">
        <v>24</v>
      </c>
      <c r="C217">
        <v>19</v>
      </c>
      <c r="D217">
        <v>15</v>
      </c>
      <c r="E217">
        <v>16</v>
      </c>
      <c r="F217">
        <v>17</v>
      </c>
      <c r="G217">
        <v>20</v>
      </c>
      <c r="H217">
        <v>17</v>
      </c>
      <c r="I217">
        <v>18</v>
      </c>
      <c r="J217">
        <v>16</v>
      </c>
      <c r="K217">
        <v>23</v>
      </c>
      <c r="L217">
        <v>22</v>
      </c>
    </row>
    <row r="218" spans="1:12">
      <c r="A218" s="3" t="s">
        <v>227</v>
      </c>
      <c r="B218">
        <v>5901</v>
      </c>
      <c r="C218">
        <v>5903</v>
      </c>
      <c r="D218">
        <v>5902</v>
      </c>
      <c r="E218">
        <v>5958</v>
      </c>
      <c r="F218">
        <v>5959</v>
      </c>
      <c r="G218">
        <v>6080</v>
      </c>
      <c r="H218">
        <v>6212</v>
      </c>
      <c r="I218">
        <v>6202</v>
      </c>
      <c r="J218">
        <v>6193</v>
      </c>
      <c r="K218">
        <v>6347</v>
      </c>
      <c r="L218">
        <v>6386</v>
      </c>
    </row>
    <row r="219" spans="1:12">
      <c r="A219" s="3" t="s">
        <v>228</v>
      </c>
      <c r="B219">
        <v>794</v>
      </c>
      <c r="C219">
        <v>761</v>
      </c>
      <c r="D219">
        <v>745</v>
      </c>
      <c r="E219">
        <v>712</v>
      </c>
      <c r="F219">
        <v>719</v>
      </c>
      <c r="G219">
        <v>705</v>
      </c>
      <c r="H219">
        <v>709</v>
      </c>
      <c r="I219">
        <v>671</v>
      </c>
      <c r="J219">
        <v>630</v>
      </c>
      <c r="K219">
        <v>604</v>
      </c>
      <c r="L219">
        <v>576</v>
      </c>
    </row>
    <row r="220" spans="1:12">
      <c r="A220" s="3" t="s">
        <v>229</v>
      </c>
      <c r="B220">
        <v>272</v>
      </c>
      <c r="C220">
        <v>254</v>
      </c>
      <c r="D220">
        <v>251</v>
      </c>
      <c r="E220">
        <v>257</v>
      </c>
      <c r="F220">
        <v>235</v>
      </c>
      <c r="G220">
        <v>221</v>
      </c>
      <c r="H220">
        <v>201</v>
      </c>
      <c r="I220">
        <v>186</v>
      </c>
      <c r="J220">
        <v>169</v>
      </c>
      <c r="K220">
        <v>184</v>
      </c>
      <c r="L220">
        <v>168</v>
      </c>
    </row>
    <row r="221" spans="1:12">
      <c r="A221" s="3" t="s">
        <v>230</v>
      </c>
      <c r="B221">
        <v>4835</v>
      </c>
      <c r="C221">
        <v>4888</v>
      </c>
      <c r="D221">
        <v>4906</v>
      </c>
      <c r="E221">
        <v>4989</v>
      </c>
      <c r="F221">
        <v>5005</v>
      </c>
      <c r="G221">
        <v>5154</v>
      </c>
      <c r="H221">
        <v>5302</v>
      </c>
      <c r="I221">
        <v>5345</v>
      </c>
      <c r="J221">
        <v>5394</v>
      </c>
      <c r="K221">
        <v>5559</v>
      </c>
      <c r="L221">
        <v>5642</v>
      </c>
    </row>
    <row r="222" spans="1:12">
      <c r="A222" s="4" t="s">
        <v>231</v>
      </c>
      <c r="B222">
        <v>96</v>
      </c>
      <c r="C222">
        <v>97</v>
      </c>
      <c r="D222">
        <v>92</v>
      </c>
      <c r="E222">
        <v>87</v>
      </c>
      <c r="F222">
        <v>78</v>
      </c>
      <c r="G222">
        <v>74</v>
      </c>
      <c r="H222">
        <v>76</v>
      </c>
      <c r="I222">
        <v>72</v>
      </c>
      <c r="J222">
        <v>75</v>
      </c>
      <c r="K222">
        <v>79</v>
      </c>
      <c r="L222">
        <v>76</v>
      </c>
    </row>
    <row r="223" spans="1:12">
      <c r="A223" s="4" t="s">
        <v>232</v>
      </c>
      <c r="B223">
        <v>66</v>
      </c>
      <c r="C223">
        <v>71</v>
      </c>
      <c r="D223">
        <v>69</v>
      </c>
      <c r="E223">
        <v>71</v>
      </c>
      <c r="F223">
        <v>65</v>
      </c>
      <c r="G223">
        <v>61</v>
      </c>
      <c r="H223">
        <v>73</v>
      </c>
      <c r="I223">
        <v>70</v>
      </c>
      <c r="J223">
        <v>70</v>
      </c>
      <c r="K223">
        <v>65</v>
      </c>
      <c r="L223">
        <v>61</v>
      </c>
    </row>
    <row r="224" spans="1:12">
      <c r="A224" s="4" t="s">
        <v>233</v>
      </c>
      <c r="B224">
        <v>30</v>
      </c>
      <c r="C224">
        <v>26</v>
      </c>
      <c r="D224">
        <v>23</v>
      </c>
      <c r="E224">
        <v>16</v>
      </c>
      <c r="F224">
        <v>13</v>
      </c>
      <c r="G224">
        <v>13</v>
      </c>
      <c r="H224">
        <v>3</v>
      </c>
      <c r="I224">
        <v>2</v>
      </c>
      <c r="J224">
        <v>5</v>
      </c>
      <c r="K224">
        <v>14</v>
      </c>
      <c r="L224">
        <v>15</v>
      </c>
    </row>
    <row r="225" spans="1:12">
      <c r="A225" s="4" t="s">
        <v>234</v>
      </c>
      <c r="B225">
        <v>72</v>
      </c>
      <c r="C225">
        <v>74</v>
      </c>
      <c r="D225">
        <v>71</v>
      </c>
      <c r="E225">
        <v>76</v>
      </c>
      <c r="F225">
        <v>68</v>
      </c>
      <c r="G225">
        <v>60</v>
      </c>
      <c r="H225">
        <v>60</v>
      </c>
      <c r="I225">
        <v>64</v>
      </c>
      <c r="J225">
        <v>60</v>
      </c>
      <c r="K225">
        <v>70</v>
      </c>
      <c r="L225">
        <v>73</v>
      </c>
    </row>
    <row r="226" spans="1:12">
      <c r="A226" s="4" t="s">
        <v>235</v>
      </c>
      <c r="B226">
        <v>71</v>
      </c>
      <c r="C226">
        <v>74</v>
      </c>
      <c r="D226">
        <v>71</v>
      </c>
      <c r="E226">
        <v>76</v>
      </c>
      <c r="F226">
        <v>68</v>
      </c>
      <c r="G226">
        <v>60</v>
      </c>
      <c r="H226">
        <v>60</v>
      </c>
      <c r="I226">
        <v>64</v>
      </c>
      <c r="J226">
        <v>60</v>
      </c>
      <c r="K226">
        <v>70</v>
      </c>
      <c r="L226">
        <v>72</v>
      </c>
    </row>
    <row r="227" spans="1:12">
      <c r="A227" s="4" t="s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>
      <c r="A228" s="4" t="s">
        <v>237</v>
      </c>
      <c r="B228">
        <v>44</v>
      </c>
      <c r="C228">
        <v>41</v>
      </c>
      <c r="D228">
        <v>42</v>
      </c>
      <c r="E228">
        <v>44</v>
      </c>
      <c r="F228">
        <v>45</v>
      </c>
      <c r="G228">
        <v>44</v>
      </c>
      <c r="H228">
        <v>50</v>
      </c>
      <c r="I228">
        <v>52</v>
      </c>
      <c r="J228">
        <v>52</v>
      </c>
      <c r="K228">
        <v>78</v>
      </c>
      <c r="L228">
        <v>75</v>
      </c>
    </row>
    <row r="229" spans="1:12">
      <c r="A229" s="4" t="s">
        <v>238</v>
      </c>
      <c r="B229">
        <v>29</v>
      </c>
      <c r="C229">
        <v>28</v>
      </c>
      <c r="D229">
        <v>30</v>
      </c>
      <c r="E229">
        <v>29</v>
      </c>
      <c r="F229">
        <v>30</v>
      </c>
      <c r="G229">
        <v>28</v>
      </c>
      <c r="H229">
        <v>32</v>
      </c>
      <c r="I229">
        <v>28</v>
      </c>
      <c r="J229">
        <v>25</v>
      </c>
      <c r="K229">
        <v>39</v>
      </c>
      <c r="L229">
        <v>41</v>
      </c>
    </row>
    <row r="230" spans="1:12">
      <c r="A230" s="4" t="s">
        <v>239</v>
      </c>
      <c r="B230">
        <v>15</v>
      </c>
      <c r="C230">
        <v>13</v>
      </c>
      <c r="D230">
        <v>12</v>
      </c>
      <c r="E230">
        <v>15</v>
      </c>
      <c r="F230">
        <v>15</v>
      </c>
      <c r="G230">
        <v>16</v>
      </c>
      <c r="H230">
        <v>18</v>
      </c>
      <c r="I230">
        <v>24</v>
      </c>
      <c r="J230">
        <v>27</v>
      </c>
      <c r="K230">
        <v>39</v>
      </c>
      <c r="L230">
        <v>34</v>
      </c>
    </row>
    <row r="231" spans="1:12">
      <c r="A231" s="4" t="s">
        <v>240</v>
      </c>
      <c r="B231">
        <v>97</v>
      </c>
      <c r="C231">
        <v>80</v>
      </c>
      <c r="D231">
        <v>79</v>
      </c>
      <c r="E231">
        <v>71</v>
      </c>
      <c r="F231">
        <v>65</v>
      </c>
      <c r="G231">
        <v>61</v>
      </c>
      <c r="H231">
        <v>61</v>
      </c>
      <c r="I231">
        <v>56</v>
      </c>
      <c r="J231">
        <v>46</v>
      </c>
      <c r="K231">
        <v>44</v>
      </c>
      <c r="L231">
        <v>36</v>
      </c>
    </row>
    <row r="232" spans="1:12">
      <c r="A232" s="4" t="s">
        <v>241</v>
      </c>
      <c r="B232">
        <v>26</v>
      </c>
      <c r="C232">
        <v>27</v>
      </c>
      <c r="D232">
        <v>23</v>
      </c>
      <c r="E232">
        <v>23</v>
      </c>
      <c r="F232">
        <v>15</v>
      </c>
      <c r="G232">
        <v>13</v>
      </c>
      <c r="H232">
        <v>10</v>
      </c>
      <c r="I232">
        <v>7</v>
      </c>
      <c r="J232">
        <v>10</v>
      </c>
      <c r="K232">
        <v>17</v>
      </c>
      <c r="L232">
        <v>16</v>
      </c>
    </row>
    <row r="233" spans="1:12">
      <c r="A233" s="4" t="s">
        <v>242</v>
      </c>
      <c r="B233">
        <v>9</v>
      </c>
      <c r="C233">
        <v>9</v>
      </c>
      <c r="D233">
        <v>7</v>
      </c>
      <c r="E233">
        <v>5</v>
      </c>
      <c r="F233">
        <v>8</v>
      </c>
      <c r="G233">
        <v>3</v>
      </c>
      <c r="H233">
        <v>2</v>
      </c>
      <c r="I233">
        <v>0</v>
      </c>
      <c r="J233">
        <v>3</v>
      </c>
      <c r="K233">
        <v>4</v>
      </c>
      <c r="L233">
        <v>3</v>
      </c>
    </row>
    <row r="234" spans="1:12">
      <c r="A234" s="4" t="s">
        <v>243</v>
      </c>
      <c r="B234">
        <v>6</v>
      </c>
      <c r="C234">
        <v>3</v>
      </c>
      <c r="D234">
        <v>6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4" t="s">
        <v>244</v>
      </c>
      <c r="B235">
        <v>56</v>
      </c>
      <c r="C235">
        <v>41</v>
      </c>
      <c r="D235">
        <v>43</v>
      </c>
      <c r="E235">
        <v>41</v>
      </c>
      <c r="F235">
        <v>41</v>
      </c>
      <c r="G235">
        <v>45</v>
      </c>
      <c r="H235">
        <v>49</v>
      </c>
      <c r="I235">
        <v>49</v>
      </c>
      <c r="J235">
        <v>33</v>
      </c>
      <c r="K235">
        <v>22</v>
      </c>
      <c r="L235">
        <v>17</v>
      </c>
    </row>
    <row r="236" spans="1:12">
      <c r="A236" s="4" t="s">
        <v>245</v>
      </c>
      <c r="B236">
        <v>261</v>
      </c>
      <c r="C236">
        <v>251</v>
      </c>
      <c r="D236">
        <v>217</v>
      </c>
      <c r="E236">
        <v>201</v>
      </c>
      <c r="F236">
        <v>198</v>
      </c>
      <c r="G236">
        <v>215</v>
      </c>
      <c r="H236">
        <v>214</v>
      </c>
      <c r="I236">
        <v>216</v>
      </c>
      <c r="J236">
        <v>200</v>
      </c>
      <c r="K236">
        <v>174</v>
      </c>
      <c r="L236">
        <v>151</v>
      </c>
    </row>
    <row r="237" spans="1:12">
      <c r="A237" s="4" t="s">
        <v>246</v>
      </c>
      <c r="B237">
        <v>261</v>
      </c>
      <c r="C237">
        <v>251</v>
      </c>
      <c r="D237">
        <v>217</v>
      </c>
      <c r="E237">
        <v>201</v>
      </c>
      <c r="F237">
        <v>198</v>
      </c>
      <c r="G237">
        <v>215</v>
      </c>
      <c r="H237">
        <v>214</v>
      </c>
      <c r="I237">
        <v>216</v>
      </c>
      <c r="J237">
        <v>200</v>
      </c>
      <c r="K237">
        <v>174</v>
      </c>
      <c r="L237">
        <v>151</v>
      </c>
    </row>
    <row r="238" spans="1:12">
      <c r="A238" s="4" t="s">
        <v>247</v>
      </c>
      <c r="B238">
        <v>90</v>
      </c>
      <c r="C238">
        <v>69</v>
      </c>
      <c r="D238">
        <v>67</v>
      </c>
      <c r="E238">
        <v>53</v>
      </c>
      <c r="F238">
        <v>47</v>
      </c>
      <c r="G238">
        <v>42</v>
      </c>
      <c r="H238">
        <v>28</v>
      </c>
      <c r="I238">
        <v>25</v>
      </c>
      <c r="J238">
        <v>35</v>
      </c>
      <c r="K238">
        <v>37</v>
      </c>
      <c r="L238">
        <v>36</v>
      </c>
    </row>
    <row r="239" spans="1:12">
      <c r="A239" s="4" t="s">
        <v>248</v>
      </c>
      <c r="B239">
        <v>75</v>
      </c>
      <c r="C239">
        <v>64</v>
      </c>
      <c r="D239">
        <v>65</v>
      </c>
      <c r="E239">
        <v>51</v>
      </c>
      <c r="F239">
        <v>47</v>
      </c>
      <c r="G239">
        <v>41</v>
      </c>
      <c r="H239">
        <v>28</v>
      </c>
      <c r="I239">
        <v>24</v>
      </c>
      <c r="J239">
        <v>33</v>
      </c>
      <c r="K239">
        <v>36</v>
      </c>
      <c r="L239">
        <v>34</v>
      </c>
    </row>
    <row r="240" spans="1:12">
      <c r="A240" s="4" t="s">
        <v>249</v>
      </c>
      <c r="B240">
        <v>15</v>
      </c>
      <c r="C240">
        <v>5</v>
      </c>
      <c r="D240">
        <v>2</v>
      </c>
      <c r="E240">
        <v>2</v>
      </c>
      <c r="F240">
        <v>0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2</v>
      </c>
    </row>
    <row r="241" spans="1:12">
      <c r="A241" s="5" t="s">
        <v>250</v>
      </c>
      <c r="B241">
        <v>29</v>
      </c>
      <c r="C241">
        <v>18</v>
      </c>
      <c r="D241">
        <v>18</v>
      </c>
      <c r="E241">
        <v>17</v>
      </c>
      <c r="F241">
        <v>16</v>
      </c>
      <c r="G241">
        <v>21</v>
      </c>
      <c r="H241">
        <v>21</v>
      </c>
      <c r="I241">
        <v>24</v>
      </c>
      <c r="J241">
        <v>23</v>
      </c>
      <c r="K241">
        <v>33</v>
      </c>
      <c r="L241">
        <v>29</v>
      </c>
    </row>
    <row r="242" spans="1:12">
      <c r="A242" s="5" t="s">
        <v>251</v>
      </c>
      <c r="B242">
        <v>5</v>
      </c>
      <c r="C242">
        <v>4</v>
      </c>
      <c r="D242">
        <v>6</v>
      </c>
      <c r="E242">
        <v>7</v>
      </c>
      <c r="F242">
        <v>7</v>
      </c>
      <c r="G242">
        <v>7</v>
      </c>
      <c r="H242">
        <v>8</v>
      </c>
      <c r="I242">
        <v>9</v>
      </c>
      <c r="J242">
        <v>8</v>
      </c>
      <c r="K242">
        <v>9</v>
      </c>
      <c r="L242">
        <v>8</v>
      </c>
    </row>
    <row r="243" spans="1:12">
      <c r="A243" s="5" t="s">
        <v>252</v>
      </c>
      <c r="B243">
        <v>11</v>
      </c>
      <c r="C243">
        <v>6</v>
      </c>
      <c r="D243">
        <v>4</v>
      </c>
      <c r="E243">
        <v>4</v>
      </c>
      <c r="F243">
        <v>3</v>
      </c>
      <c r="G243">
        <v>5</v>
      </c>
      <c r="H243">
        <v>4</v>
      </c>
      <c r="I243">
        <v>6</v>
      </c>
      <c r="J243">
        <v>6</v>
      </c>
      <c r="K243">
        <v>11</v>
      </c>
      <c r="L243">
        <v>10</v>
      </c>
    </row>
    <row r="244" spans="1:12">
      <c r="A244" s="5" t="s">
        <v>253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2</v>
      </c>
      <c r="K244">
        <v>3</v>
      </c>
      <c r="L244">
        <v>2</v>
      </c>
    </row>
    <row r="245" spans="1:12">
      <c r="A245" s="5" t="s">
        <v>254</v>
      </c>
      <c r="B245">
        <v>11</v>
      </c>
      <c r="C245">
        <v>6</v>
      </c>
      <c r="D245">
        <v>7</v>
      </c>
      <c r="E245">
        <v>5</v>
      </c>
      <c r="F245">
        <v>5</v>
      </c>
      <c r="G245">
        <v>7</v>
      </c>
      <c r="H245">
        <v>8</v>
      </c>
      <c r="I245">
        <v>8</v>
      </c>
      <c r="J245">
        <v>7</v>
      </c>
      <c r="K245">
        <v>10</v>
      </c>
      <c r="L245">
        <v>9</v>
      </c>
    </row>
    <row r="246" spans="1:12">
      <c r="A246" s="5" t="s">
        <v>255</v>
      </c>
      <c r="B246">
        <v>13</v>
      </c>
      <c r="C246">
        <v>10</v>
      </c>
      <c r="D246">
        <v>6</v>
      </c>
      <c r="E246">
        <v>7</v>
      </c>
      <c r="F246">
        <v>6</v>
      </c>
      <c r="G246">
        <v>8</v>
      </c>
      <c r="H246">
        <v>7</v>
      </c>
      <c r="I246">
        <v>8</v>
      </c>
      <c r="J246">
        <v>8</v>
      </c>
      <c r="K246">
        <v>8</v>
      </c>
      <c r="L246">
        <v>8</v>
      </c>
    </row>
    <row r="247" spans="1:12">
      <c r="A247" s="5" t="s">
        <v>256</v>
      </c>
      <c r="B247">
        <v>13</v>
      </c>
      <c r="C247">
        <v>10</v>
      </c>
      <c r="D247">
        <v>6</v>
      </c>
      <c r="E247">
        <v>7</v>
      </c>
      <c r="F247">
        <v>6</v>
      </c>
      <c r="G247">
        <v>8</v>
      </c>
      <c r="H247">
        <v>7</v>
      </c>
      <c r="I247">
        <v>8</v>
      </c>
      <c r="J247">
        <v>8</v>
      </c>
      <c r="K247">
        <v>8</v>
      </c>
      <c r="L247">
        <v>8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1475</v>
      </c>
      <c r="C250">
        <v>1459</v>
      </c>
      <c r="D250">
        <v>1495</v>
      </c>
      <c r="E250">
        <v>1440</v>
      </c>
      <c r="F250">
        <v>1401</v>
      </c>
      <c r="G250">
        <v>1448</v>
      </c>
      <c r="H250">
        <v>1415</v>
      </c>
      <c r="I250">
        <v>1364</v>
      </c>
      <c r="J250">
        <v>1367</v>
      </c>
      <c r="K250">
        <v>1321</v>
      </c>
      <c r="L250">
        <v>1287</v>
      </c>
    </row>
    <row r="251" spans="1:12">
      <c r="A251" s="5" t="s">
        <v>260</v>
      </c>
      <c r="B251">
        <v>67</v>
      </c>
      <c r="C251">
        <v>59</v>
      </c>
      <c r="D251">
        <v>58</v>
      </c>
      <c r="E251">
        <v>52</v>
      </c>
      <c r="F251">
        <v>49</v>
      </c>
      <c r="G251">
        <v>50</v>
      </c>
      <c r="H251">
        <v>48</v>
      </c>
      <c r="I251">
        <v>50</v>
      </c>
      <c r="J251">
        <v>47</v>
      </c>
      <c r="K251">
        <v>51</v>
      </c>
      <c r="L251">
        <v>61</v>
      </c>
    </row>
    <row r="252" spans="1:12">
      <c r="A252" s="5" t="s">
        <v>261</v>
      </c>
      <c r="B252">
        <v>1402</v>
      </c>
      <c r="C252">
        <v>1395</v>
      </c>
      <c r="D252">
        <v>1432</v>
      </c>
      <c r="E252">
        <v>1383</v>
      </c>
      <c r="F252">
        <v>1348</v>
      </c>
      <c r="G252">
        <v>1396</v>
      </c>
      <c r="H252">
        <v>1364</v>
      </c>
      <c r="I252">
        <v>1313</v>
      </c>
      <c r="J252">
        <v>1319</v>
      </c>
      <c r="K252">
        <v>1264</v>
      </c>
      <c r="L252">
        <v>1222</v>
      </c>
    </row>
    <row r="253" spans="1:12">
      <c r="A253" s="5" t="s">
        <v>262</v>
      </c>
      <c r="B253">
        <v>6</v>
      </c>
      <c r="C253">
        <v>5</v>
      </c>
      <c r="D253">
        <v>5</v>
      </c>
      <c r="E253">
        <v>5</v>
      </c>
      <c r="F253">
        <v>4</v>
      </c>
      <c r="G253">
        <v>2</v>
      </c>
      <c r="H253">
        <v>3</v>
      </c>
      <c r="I253">
        <v>1</v>
      </c>
      <c r="J253">
        <v>1</v>
      </c>
      <c r="K253">
        <v>6</v>
      </c>
      <c r="L253">
        <v>4</v>
      </c>
    </row>
    <row r="254" spans="1:12">
      <c r="A254" s="6" t="s">
        <v>263</v>
      </c>
      <c r="B254">
        <v>2001</v>
      </c>
      <c r="C254">
        <v>1856</v>
      </c>
      <c r="D254">
        <v>1745</v>
      </c>
      <c r="E254">
        <v>1611</v>
      </c>
      <c r="F254">
        <v>1443</v>
      </c>
      <c r="G254">
        <v>1334</v>
      </c>
      <c r="H254">
        <v>1308</v>
      </c>
      <c r="I254">
        <v>1242</v>
      </c>
      <c r="J254">
        <v>1161</v>
      </c>
      <c r="K254">
        <v>1148</v>
      </c>
      <c r="L254">
        <v>1048</v>
      </c>
    </row>
    <row r="255" spans="1:12">
      <c r="A255" s="6" t="s">
        <v>264</v>
      </c>
      <c r="B255">
        <v>12</v>
      </c>
      <c r="C255">
        <v>11</v>
      </c>
      <c r="D255">
        <v>9</v>
      </c>
      <c r="E255">
        <v>10</v>
      </c>
      <c r="F255">
        <v>11</v>
      </c>
      <c r="G255">
        <v>12</v>
      </c>
      <c r="H255">
        <v>13</v>
      </c>
      <c r="I255">
        <v>11</v>
      </c>
      <c r="J255">
        <v>6</v>
      </c>
      <c r="K255">
        <v>17</v>
      </c>
      <c r="L255">
        <v>19</v>
      </c>
    </row>
    <row r="256" spans="1:12">
      <c r="A256" s="6" t="s">
        <v>265</v>
      </c>
      <c r="B256">
        <v>1545</v>
      </c>
      <c r="C256">
        <v>1426</v>
      </c>
      <c r="D256">
        <v>1340</v>
      </c>
      <c r="E256">
        <v>1249</v>
      </c>
      <c r="F256">
        <v>1135</v>
      </c>
      <c r="G256">
        <v>1039</v>
      </c>
      <c r="H256">
        <v>937</v>
      </c>
      <c r="I256">
        <v>819</v>
      </c>
      <c r="J256">
        <v>737</v>
      </c>
      <c r="K256">
        <v>655</v>
      </c>
      <c r="L256">
        <v>531</v>
      </c>
    </row>
    <row r="257" spans="1:12">
      <c r="A257" s="6" t="s">
        <v>266</v>
      </c>
      <c r="B257">
        <v>444</v>
      </c>
      <c r="C257">
        <v>419</v>
      </c>
      <c r="D257">
        <v>396</v>
      </c>
      <c r="E257">
        <v>352</v>
      </c>
      <c r="F257">
        <v>297</v>
      </c>
      <c r="G257">
        <v>283</v>
      </c>
      <c r="H257">
        <v>358</v>
      </c>
      <c r="I257">
        <v>412</v>
      </c>
      <c r="J257">
        <v>418</v>
      </c>
      <c r="K257">
        <v>476</v>
      </c>
      <c r="L257">
        <v>498</v>
      </c>
    </row>
    <row r="258" spans="1:12">
      <c r="A258" s="7" t="s">
        <v>267</v>
      </c>
      <c r="B258">
        <v>2526</v>
      </c>
      <c r="C258">
        <v>2493</v>
      </c>
      <c r="D258">
        <v>2454</v>
      </c>
      <c r="E258">
        <v>2386</v>
      </c>
      <c r="F258">
        <v>2356</v>
      </c>
      <c r="G258">
        <v>2544</v>
      </c>
      <c r="H258">
        <v>2484</v>
      </c>
      <c r="I258">
        <v>2511</v>
      </c>
      <c r="J258">
        <v>2504</v>
      </c>
      <c r="K258">
        <v>2532</v>
      </c>
      <c r="L258">
        <v>2588</v>
      </c>
    </row>
    <row r="259" spans="1:12">
      <c r="A259" s="7" t="s">
        <v>268</v>
      </c>
      <c r="B259">
        <v>1460</v>
      </c>
      <c r="C259">
        <v>1440</v>
      </c>
      <c r="D259">
        <v>1408</v>
      </c>
      <c r="E259">
        <v>1398</v>
      </c>
      <c r="F259">
        <v>1417</v>
      </c>
      <c r="G259">
        <v>1657</v>
      </c>
      <c r="H259">
        <v>1657</v>
      </c>
      <c r="I259">
        <v>1723</v>
      </c>
      <c r="J259">
        <v>1702</v>
      </c>
      <c r="K259">
        <v>1710</v>
      </c>
      <c r="L259">
        <v>1784</v>
      </c>
    </row>
    <row r="260" spans="1:12">
      <c r="A260" s="7" t="s">
        <v>269</v>
      </c>
      <c r="B260">
        <v>1066</v>
      </c>
      <c r="C260">
        <v>1053</v>
      </c>
      <c r="D260">
        <v>1046</v>
      </c>
      <c r="E260">
        <v>988</v>
      </c>
      <c r="F260">
        <v>939</v>
      </c>
      <c r="G260">
        <v>887</v>
      </c>
      <c r="H260">
        <v>827</v>
      </c>
      <c r="I260">
        <v>788</v>
      </c>
      <c r="J260">
        <v>802</v>
      </c>
      <c r="K260">
        <v>822</v>
      </c>
      <c r="L260">
        <v>804</v>
      </c>
    </row>
    <row r="261" spans="1:12">
      <c r="A261" s="7" t="s">
        <v>270</v>
      </c>
      <c r="B261">
        <v>286</v>
      </c>
      <c r="C261">
        <v>236</v>
      </c>
      <c r="D261">
        <v>210</v>
      </c>
      <c r="E261">
        <v>206</v>
      </c>
      <c r="F261">
        <v>177</v>
      </c>
      <c r="G261">
        <v>168</v>
      </c>
      <c r="H261">
        <v>175</v>
      </c>
      <c r="I261">
        <v>173</v>
      </c>
      <c r="J261">
        <v>174</v>
      </c>
      <c r="K261">
        <v>165</v>
      </c>
      <c r="L261">
        <v>159</v>
      </c>
    </row>
    <row r="262" spans="1:12">
      <c r="A262" s="7" t="s">
        <v>271</v>
      </c>
      <c r="B262">
        <v>20</v>
      </c>
      <c r="C262">
        <v>21</v>
      </c>
      <c r="D262">
        <v>13</v>
      </c>
      <c r="E262">
        <v>15</v>
      </c>
      <c r="F262">
        <v>1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0</v>
      </c>
    </row>
    <row r="263" spans="1:12">
      <c r="A263" s="7" t="s">
        <v>272</v>
      </c>
      <c r="B263">
        <v>266</v>
      </c>
      <c r="C263">
        <v>215</v>
      </c>
      <c r="D263">
        <v>197</v>
      </c>
      <c r="E263">
        <v>191</v>
      </c>
      <c r="F263">
        <v>176</v>
      </c>
      <c r="G263">
        <v>165</v>
      </c>
      <c r="H263">
        <v>173</v>
      </c>
      <c r="I263">
        <v>173</v>
      </c>
      <c r="J263">
        <v>174</v>
      </c>
      <c r="K263">
        <v>165</v>
      </c>
      <c r="L263">
        <v>159</v>
      </c>
    </row>
    <row r="264" spans="1:12">
      <c r="A264" s="7" t="s">
        <v>273</v>
      </c>
      <c r="B264">
        <v>1903</v>
      </c>
      <c r="C264">
        <v>1938</v>
      </c>
      <c r="D264">
        <v>1934</v>
      </c>
      <c r="E264">
        <v>1922</v>
      </c>
      <c r="F264">
        <v>1897</v>
      </c>
      <c r="G264">
        <v>2054</v>
      </c>
      <c r="H264">
        <v>2070</v>
      </c>
      <c r="I264">
        <v>2200</v>
      </c>
      <c r="J264">
        <v>2295</v>
      </c>
      <c r="K264">
        <v>2338</v>
      </c>
      <c r="L264">
        <v>2386</v>
      </c>
    </row>
    <row r="265" spans="1:12">
      <c r="A265" s="7" t="s">
        <v>274</v>
      </c>
      <c r="B265">
        <v>1706</v>
      </c>
      <c r="C265">
        <v>1723</v>
      </c>
      <c r="D265">
        <v>1704</v>
      </c>
      <c r="E265">
        <v>1700</v>
      </c>
      <c r="F265">
        <v>1668</v>
      </c>
      <c r="G265">
        <v>1833</v>
      </c>
      <c r="H265">
        <v>1881</v>
      </c>
      <c r="I265">
        <v>2014</v>
      </c>
      <c r="J265">
        <v>2096</v>
      </c>
      <c r="K265">
        <v>2133</v>
      </c>
      <c r="L265">
        <v>2184</v>
      </c>
    </row>
    <row r="266" spans="1:12">
      <c r="A266" s="7" t="s">
        <v>275</v>
      </c>
      <c r="B266">
        <v>197</v>
      </c>
      <c r="C266">
        <v>215</v>
      </c>
      <c r="D266">
        <v>230</v>
      </c>
      <c r="E266">
        <v>222</v>
      </c>
      <c r="F266">
        <v>229</v>
      </c>
      <c r="G266">
        <v>221</v>
      </c>
      <c r="H266">
        <v>189</v>
      </c>
      <c r="I266">
        <v>186</v>
      </c>
      <c r="J266">
        <v>199</v>
      </c>
      <c r="K266">
        <v>205</v>
      </c>
      <c r="L266">
        <v>202</v>
      </c>
    </row>
    <row r="267" spans="1:12">
      <c r="A267" s="7" t="s">
        <v>276</v>
      </c>
      <c r="B267">
        <v>115</v>
      </c>
      <c r="C267">
        <v>106</v>
      </c>
      <c r="D267">
        <v>103</v>
      </c>
      <c r="E267">
        <v>105</v>
      </c>
      <c r="F267">
        <v>91</v>
      </c>
      <c r="G267">
        <v>93</v>
      </c>
      <c r="H267">
        <v>102</v>
      </c>
      <c r="I267">
        <v>99</v>
      </c>
      <c r="J267">
        <v>266</v>
      </c>
      <c r="K267">
        <v>260</v>
      </c>
      <c r="L267">
        <v>239</v>
      </c>
    </row>
    <row r="268" spans="1:12">
      <c r="A268" s="7" t="s">
        <v>277</v>
      </c>
      <c r="B268">
        <v>83</v>
      </c>
      <c r="C268">
        <v>73</v>
      </c>
      <c r="D268">
        <v>66</v>
      </c>
      <c r="E268">
        <v>63</v>
      </c>
      <c r="F268">
        <v>61</v>
      </c>
      <c r="G268">
        <v>61</v>
      </c>
      <c r="H268">
        <v>72</v>
      </c>
      <c r="I268">
        <v>64</v>
      </c>
      <c r="J268">
        <v>62</v>
      </c>
      <c r="K268">
        <v>47</v>
      </c>
      <c r="L268">
        <v>42</v>
      </c>
    </row>
    <row r="269" spans="1:12">
      <c r="A269" s="7" t="s">
        <v>278</v>
      </c>
      <c r="B269">
        <v>32</v>
      </c>
      <c r="C269">
        <v>33</v>
      </c>
      <c r="D269">
        <v>37</v>
      </c>
      <c r="E269">
        <v>42</v>
      </c>
      <c r="F269">
        <v>30</v>
      </c>
      <c r="G269">
        <v>32</v>
      </c>
      <c r="H269">
        <v>30</v>
      </c>
      <c r="I269">
        <v>35</v>
      </c>
      <c r="J269">
        <v>204</v>
      </c>
      <c r="K269">
        <v>213</v>
      </c>
      <c r="L269">
        <v>197</v>
      </c>
    </row>
    <row r="270" spans="1:12">
      <c r="A270" s="7" t="s">
        <v>279</v>
      </c>
      <c r="B270">
        <v>408</v>
      </c>
      <c r="C270">
        <v>374</v>
      </c>
      <c r="D270">
        <v>385</v>
      </c>
      <c r="E270">
        <v>372</v>
      </c>
      <c r="F270">
        <v>322</v>
      </c>
      <c r="G270">
        <v>264</v>
      </c>
      <c r="H270">
        <v>329</v>
      </c>
      <c r="I270">
        <v>363</v>
      </c>
      <c r="J270">
        <v>357</v>
      </c>
      <c r="K270">
        <v>328</v>
      </c>
      <c r="L270">
        <v>312</v>
      </c>
    </row>
    <row r="271" spans="1:12">
      <c r="A271" s="7" t="s">
        <v>280</v>
      </c>
      <c r="B271">
        <v>385</v>
      </c>
      <c r="C271">
        <v>353</v>
      </c>
      <c r="D271">
        <v>365</v>
      </c>
      <c r="E271">
        <v>352</v>
      </c>
      <c r="F271">
        <v>302</v>
      </c>
      <c r="G271">
        <v>246</v>
      </c>
      <c r="H271">
        <v>308</v>
      </c>
      <c r="I271">
        <v>342</v>
      </c>
      <c r="J271">
        <v>334</v>
      </c>
      <c r="K271">
        <v>303</v>
      </c>
      <c r="L271">
        <v>288</v>
      </c>
    </row>
    <row r="272" spans="1:12">
      <c r="A272" s="7" t="s">
        <v>281</v>
      </c>
      <c r="B272">
        <v>23</v>
      </c>
      <c r="C272">
        <v>21</v>
      </c>
      <c r="D272">
        <v>20</v>
      </c>
      <c r="E272">
        <v>20</v>
      </c>
      <c r="F272">
        <v>20</v>
      </c>
      <c r="G272">
        <v>18</v>
      </c>
      <c r="H272">
        <v>21</v>
      </c>
      <c r="I272">
        <v>21</v>
      </c>
      <c r="J272">
        <v>23</v>
      </c>
      <c r="K272">
        <v>25</v>
      </c>
      <c r="L272">
        <v>24</v>
      </c>
    </row>
    <row r="273" spans="1:12">
      <c r="A273" s="7" t="s">
        <v>282</v>
      </c>
      <c r="B273">
        <v>586</v>
      </c>
      <c r="C273">
        <v>538</v>
      </c>
      <c r="D273">
        <v>516</v>
      </c>
      <c r="E273">
        <v>426</v>
      </c>
      <c r="F273">
        <v>352</v>
      </c>
      <c r="G273">
        <v>308</v>
      </c>
      <c r="H273">
        <v>429</v>
      </c>
      <c r="I273">
        <v>433</v>
      </c>
      <c r="J273">
        <v>430</v>
      </c>
      <c r="K273">
        <v>442</v>
      </c>
      <c r="L273">
        <v>437</v>
      </c>
    </row>
    <row r="274" spans="1:12">
      <c r="A274" s="7" t="s">
        <v>283</v>
      </c>
      <c r="B274">
        <v>15</v>
      </c>
      <c r="C274">
        <v>17</v>
      </c>
      <c r="D274">
        <v>21</v>
      </c>
      <c r="E274">
        <v>14</v>
      </c>
      <c r="F274">
        <v>13</v>
      </c>
      <c r="G274">
        <v>10</v>
      </c>
      <c r="H274">
        <v>17</v>
      </c>
      <c r="I274">
        <v>11</v>
      </c>
      <c r="J274">
        <v>16</v>
      </c>
      <c r="K274">
        <v>8</v>
      </c>
      <c r="L274">
        <v>7</v>
      </c>
    </row>
    <row r="275" spans="1:12">
      <c r="A275" s="7" t="s">
        <v>284</v>
      </c>
      <c r="B275">
        <v>259</v>
      </c>
      <c r="C275">
        <v>242</v>
      </c>
      <c r="D275">
        <v>228</v>
      </c>
      <c r="E275">
        <v>198</v>
      </c>
      <c r="F275">
        <v>157</v>
      </c>
      <c r="G275">
        <v>129</v>
      </c>
      <c r="H275">
        <v>178</v>
      </c>
      <c r="I275">
        <v>172</v>
      </c>
      <c r="J275">
        <v>164</v>
      </c>
      <c r="K275">
        <v>182</v>
      </c>
      <c r="L275">
        <v>196</v>
      </c>
    </row>
    <row r="276" spans="1:12">
      <c r="A276" s="7" t="s">
        <v>285</v>
      </c>
      <c r="B276">
        <v>49</v>
      </c>
      <c r="C276">
        <v>45</v>
      </c>
      <c r="D276">
        <v>48</v>
      </c>
      <c r="E276">
        <v>42</v>
      </c>
      <c r="F276">
        <v>43</v>
      </c>
      <c r="G276">
        <v>48</v>
      </c>
      <c r="H276">
        <v>67</v>
      </c>
      <c r="I276">
        <v>74</v>
      </c>
      <c r="J276">
        <v>70</v>
      </c>
      <c r="K276">
        <v>71</v>
      </c>
      <c r="L276">
        <v>59</v>
      </c>
    </row>
    <row r="277" spans="1:12">
      <c r="A277" s="7" t="s">
        <v>286</v>
      </c>
      <c r="B277">
        <v>263</v>
      </c>
      <c r="C277">
        <v>234</v>
      </c>
      <c r="D277">
        <v>219</v>
      </c>
      <c r="E277">
        <v>172</v>
      </c>
      <c r="F277">
        <v>139</v>
      </c>
      <c r="G277">
        <v>121</v>
      </c>
      <c r="H277">
        <v>167</v>
      </c>
      <c r="I277">
        <v>176</v>
      </c>
      <c r="J277">
        <v>180</v>
      </c>
      <c r="K277">
        <v>181</v>
      </c>
      <c r="L277">
        <v>175</v>
      </c>
    </row>
    <row r="278" spans="1:12">
      <c r="A278" s="7" t="s">
        <v>287</v>
      </c>
      <c r="B278">
        <v>494</v>
      </c>
      <c r="C278">
        <v>491</v>
      </c>
      <c r="D278">
        <v>482</v>
      </c>
      <c r="E278">
        <v>452</v>
      </c>
      <c r="F278">
        <v>451</v>
      </c>
      <c r="G278">
        <v>443</v>
      </c>
      <c r="H278">
        <v>424</v>
      </c>
      <c r="I278">
        <v>437</v>
      </c>
      <c r="J278">
        <v>431</v>
      </c>
      <c r="K278">
        <v>436</v>
      </c>
      <c r="L278">
        <v>433</v>
      </c>
    </row>
    <row r="279" spans="1:12">
      <c r="A279" s="7" t="s">
        <v>288</v>
      </c>
      <c r="B279">
        <v>494</v>
      </c>
      <c r="C279">
        <v>491</v>
      </c>
      <c r="D279">
        <v>482</v>
      </c>
      <c r="E279">
        <v>452</v>
      </c>
      <c r="F279">
        <v>451</v>
      </c>
      <c r="G279">
        <v>443</v>
      </c>
      <c r="H279">
        <v>424</v>
      </c>
      <c r="I279">
        <v>437</v>
      </c>
      <c r="J279">
        <v>431</v>
      </c>
      <c r="K279">
        <v>436</v>
      </c>
      <c r="L279">
        <v>433</v>
      </c>
    </row>
    <row r="280" spans="1:12">
      <c r="A280" s="7" t="s">
        <v>289</v>
      </c>
      <c r="B280">
        <v>456</v>
      </c>
      <c r="C280">
        <v>496</v>
      </c>
      <c r="D280">
        <v>504</v>
      </c>
      <c r="E280">
        <v>500</v>
      </c>
      <c r="F280">
        <v>487</v>
      </c>
      <c r="G280">
        <v>496</v>
      </c>
      <c r="H280">
        <v>516</v>
      </c>
      <c r="I280">
        <v>540</v>
      </c>
      <c r="J280">
        <v>576</v>
      </c>
      <c r="K280">
        <v>528</v>
      </c>
      <c r="L280">
        <v>557</v>
      </c>
    </row>
    <row r="281" spans="1:12">
      <c r="A281" s="7" t="s">
        <v>290</v>
      </c>
      <c r="B281">
        <v>58</v>
      </c>
      <c r="C281">
        <v>71</v>
      </c>
      <c r="D281">
        <v>69</v>
      </c>
      <c r="E281">
        <v>56</v>
      </c>
      <c r="F281">
        <v>57</v>
      </c>
      <c r="G281">
        <v>54</v>
      </c>
      <c r="H281">
        <v>46</v>
      </c>
      <c r="I281">
        <v>50</v>
      </c>
      <c r="J281">
        <v>46</v>
      </c>
      <c r="K281">
        <v>44</v>
      </c>
      <c r="L281">
        <v>39</v>
      </c>
    </row>
    <row r="282" spans="1:12">
      <c r="A282" s="7" t="s">
        <v>291</v>
      </c>
      <c r="B282">
        <v>42</v>
      </c>
      <c r="C282">
        <v>45</v>
      </c>
      <c r="D282">
        <v>44</v>
      </c>
      <c r="E282">
        <v>44</v>
      </c>
      <c r="F282">
        <v>50</v>
      </c>
      <c r="G282">
        <v>53</v>
      </c>
      <c r="H282">
        <v>58</v>
      </c>
      <c r="I282">
        <v>66</v>
      </c>
      <c r="J282">
        <v>72</v>
      </c>
      <c r="K282">
        <v>76</v>
      </c>
      <c r="L282">
        <v>96</v>
      </c>
    </row>
    <row r="283" spans="1:12">
      <c r="A283" s="7" t="s">
        <v>292</v>
      </c>
      <c r="B283">
        <v>354</v>
      </c>
      <c r="C283">
        <v>378</v>
      </c>
      <c r="D283">
        <v>390</v>
      </c>
      <c r="E283">
        <v>400</v>
      </c>
      <c r="F283">
        <v>380</v>
      </c>
      <c r="G283">
        <v>389</v>
      </c>
      <c r="H283">
        <v>412</v>
      </c>
      <c r="I283">
        <v>424</v>
      </c>
      <c r="J283">
        <v>444</v>
      </c>
      <c r="K283">
        <v>407</v>
      </c>
      <c r="L283">
        <v>421</v>
      </c>
    </row>
    <row r="284" spans="1:12">
      <c r="A284" s="7" t="s">
        <v>293</v>
      </c>
      <c r="B284">
        <v>2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14</v>
      </c>
      <c r="K284">
        <v>1</v>
      </c>
      <c r="L284">
        <v>1</v>
      </c>
    </row>
    <row r="285" spans="1:12">
      <c r="A285" s="7" t="s">
        <v>294</v>
      </c>
      <c r="B285">
        <v>34</v>
      </c>
      <c r="C285">
        <v>34</v>
      </c>
      <c r="D285">
        <v>34</v>
      </c>
      <c r="E285">
        <v>33</v>
      </c>
      <c r="F285">
        <v>29</v>
      </c>
      <c r="G285">
        <v>32</v>
      </c>
      <c r="H285">
        <v>36</v>
      </c>
      <c r="I285">
        <v>35</v>
      </c>
      <c r="J285">
        <v>28</v>
      </c>
      <c r="K285">
        <v>36</v>
      </c>
      <c r="L285">
        <v>35</v>
      </c>
    </row>
    <row r="286" spans="1:12">
      <c r="A286" s="7" t="s">
        <v>295</v>
      </c>
      <c r="B286">
        <v>20</v>
      </c>
      <c r="C286">
        <v>14</v>
      </c>
      <c r="D286">
        <v>17</v>
      </c>
      <c r="E286">
        <v>14</v>
      </c>
      <c r="F286">
        <v>14</v>
      </c>
      <c r="G286">
        <v>14</v>
      </c>
      <c r="H286">
        <v>17</v>
      </c>
      <c r="I286">
        <v>11</v>
      </c>
      <c r="J286">
        <v>8</v>
      </c>
      <c r="K286">
        <v>20</v>
      </c>
      <c r="L286">
        <v>17</v>
      </c>
    </row>
    <row r="287" spans="1:12">
      <c r="A287" s="7" t="s">
        <v>296</v>
      </c>
      <c r="B287">
        <v>2</v>
      </c>
      <c r="C287">
        <v>2</v>
      </c>
      <c r="D287">
        <v>3</v>
      </c>
      <c r="E287">
        <v>3</v>
      </c>
      <c r="F287">
        <v>3</v>
      </c>
      <c r="G287">
        <v>3</v>
      </c>
      <c r="H287">
        <v>1</v>
      </c>
      <c r="I287">
        <v>3</v>
      </c>
      <c r="J287">
        <v>3</v>
      </c>
      <c r="K287">
        <v>3</v>
      </c>
      <c r="L287">
        <v>3</v>
      </c>
    </row>
    <row r="288" spans="1:12">
      <c r="A288" s="7" t="s">
        <v>297</v>
      </c>
      <c r="B288">
        <v>12</v>
      </c>
      <c r="C288">
        <v>18</v>
      </c>
      <c r="D288">
        <v>14</v>
      </c>
      <c r="E288">
        <v>16</v>
      </c>
      <c r="F288">
        <v>12</v>
      </c>
      <c r="G288">
        <v>15</v>
      </c>
      <c r="H288">
        <v>18</v>
      </c>
      <c r="I288">
        <v>21</v>
      </c>
      <c r="J288">
        <v>17</v>
      </c>
      <c r="K288">
        <v>13</v>
      </c>
      <c r="L288">
        <v>15</v>
      </c>
    </row>
    <row r="289" spans="1:12">
      <c r="A289" s="7" t="s">
        <v>298</v>
      </c>
      <c r="B289">
        <v>190</v>
      </c>
      <c r="C289">
        <v>183</v>
      </c>
      <c r="D289">
        <v>182</v>
      </c>
      <c r="E289">
        <v>177</v>
      </c>
      <c r="F289">
        <v>176</v>
      </c>
      <c r="G289">
        <v>168</v>
      </c>
      <c r="H289">
        <v>177</v>
      </c>
      <c r="I289">
        <v>171</v>
      </c>
      <c r="J289">
        <v>174</v>
      </c>
      <c r="K289">
        <v>160</v>
      </c>
      <c r="L289">
        <v>165</v>
      </c>
    </row>
    <row r="290" spans="1:12">
      <c r="A290" s="7" t="s">
        <v>299</v>
      </c>
      <c r="B290">
        <v>137</v>
      </c>
      <c r="C290">
        <v>136</v>
      </c>
      <c r="D290">
        <v>140</v>
      </c>
      <c r="E290">
        <v>143</v>
      </c>
      <c r="F290">
        <v>142</v>
      </c>
      <c r="G290">
        <v>135</v>
      </c>
      <c r="H290">
        <v>143</v>
      </c>
      <c r="I290">
        <v>135</v>
      </c>
      <c r="J290">
        <v>136</v>
      </c>
      <c r="K290">
        <v>132</v>
      </c>
      <c r="L290">
        <v>135</v>
      </c>
    </row>
    <row r="291" spans="1:12">
      <c r="A291" s="7" t="s">
        <v>300</v>
      </c>
      <c r="B291">
        <v>53</v>
      </c>
      <c r="C291">
        <v>47</v>
      </c>
      <c r="D291">
        <v>42</v>
      </c>
      <c r="E291">
        <v>34</v>
      </c>
      <c r="F291">
        <v>34</v>
      </c>
      <c r="G291">
        <v>33</v>
      </c>
      <c r="H291">
        <v>34</v>
      </c>
      <c r="I291">
        <v>36</v>
      </c>
      <c r="J291">
        <v>38</v>
      </c>
      <c r="K291">
        <v>28</v>
      </c>
      <c r="L291">
        <v>30</v>
      </c>
    </row>
    <row r="292" spans="1:12">
      <c r="A292" s="7" t="s">
        <v>301</v>
      </c>
      <c r="B292">
        <v>46</v>
      </c>
      <c r="C292">
        <v>45</v>
      </c>
      <c r="D292">
        <v>40</v>
      </c>
      <c r="E292">
        <v>41</v>
      </c>
      <c r="F292">
        <v>33</v>
      </c>
      <c r="G292">
        <v>30</v>
      </c>
      <c r="H292">
        <v>31</v>
      </c>
      <c r="I292">
        <v>29</v>
      </c>
      <c r="J292">
        <v>26</v>
      </c>
      <c r="K292">
        <v>26</v>
      </c>
      <c r="L292">
        <v>29</v>
      </c>
    </row>
    <row r="293" spans="1:12">
      <c r="A293" s="7" t="s">
        <v>302</v>
      </c>
      <c r="B293">
        <v>33</v>
      </c>
      <c r="C293">
        <v>33</v>
      </c>
      <c r="D293">
        <v>29</v>
      </c>
      <c r="E293">
        <v>28</v>
      </c>
      <c r="F293">
        <v>25</v>
      </c>
      <c r="G293">
        <v>26</v>
      </c>
      <c r="H293">
        <v>21</v>
      </c>
      <c r="I293">
        <v>18</v>
      </c>
      <c r="J293">
        <v>14</v>
      </c>
      <c r="K293">
        <v>15</v>
      </c>
      <c r="L293">
        <v>11</v>
      </c>
    </row>
    <row r="294" spans="1:12">
      <c r="A294" s="7" t="s">
        <v>303</v>
      </c>
      <c r="B294">
        <v>2</v>
      </c>
      <c r="C294">
        <v>2</v>
      </c>
      <c r="D294">
        <v>1</v>
      </c>
      <c r="E294">
        <v>2</v>
      </c>
      <c r="F294">
        <v>3</v>
      </c>
      <c r="G294">
        <v>0</v>
      </c>
      <c r="H294">
        <v>4</v>
      </c>
      <c r="I294">
        <v>3</v>
      </c>
      <c r="J294">
        <v>4</v>
      </c>
      <c r="K294">
        <v>4</v>
      </c>
      <c r="L294">
        <v>6</v>
      </c>
    </row>
    <row r="295" spans="1:12">
      <c r="A295" s="7" t="s">
        <v>304</v>
      </c>
      <c r="B295">
        <v>11</v>
      </c>
      <c r="C295">
        <v>10</v>
      </c>
      <c r="D295">
        <v>10</v>
      </c>
      <c r="E295">
        <v>11</v>
      </c>
      <c r="F295">
        <v>5</v>
      </c>
      <c r="G295">
        <v>4</v>
      </c>
      <c r="H295">
        <v>6</v>
      </c>
      <c r="I295">
        <v>8</v>
      </c>
      <c r="J295">
        <v>8</v>
      </c>
      <c r="K295">
        <v>7</v>
      </c>
      <c r="L295">
        <v>12</v>
      </c>
    </row>
    <row r="296" spans="1:12">
      <c r="A296" s="7" t="s">
        <v>305</v>
      </c>
      <c r="B296">
        <v>638</v>
      </c>
      <c r="C296">
        <v>587</v>
      </c>
      <c r="D296">
        <v>582</v>
      </c>
      <c r="E296">
        <v>573</v>
      </c>
      <c r="F296">
        <v>547</v>
      </c>
      <c r="G296">
        <v>546</v>
      </c>
      <c r="H296">
        <v>573</v>
      </c>
      <c r="I296">
        <v>574</v>
      </c>
      <c r="J296">
        <v>635</v>
      </c>
      <c r="K296">
        <v>310</v>
      </c>
      <c r="L296">
        <v>301</v>
      </c>
    </row>
    <row r="297" spans="1:12">
      <c r="A297" s="7" t="s">
        <v>306</v>
      </c>
      <c r="B297">
        <v>20</v>
      </c>
      <c r="C297">
        <v>14</v>
      </c>
      <c r="D297">
        <v>11</v>
      </c>
      <c r="E297">
        <v>6</v>
      </c>
      <c r="F297">
        <v>5</v>
      </c>
      <c r="G297">
        <v>4</v>
      </c>
      <c r="H297">
        <v>8</v>
      </c>
      <c r="I297">
        <v>4</v>
      </c>
      <c r="J297">
        <v>4</v>
      </c>
      <c r="K297">
        <v>3</v>
      </c>
      <c r="L297">
        <v>2</v>
      </c>
    </row>
    <row r="298" spans="1:12">
      <c r="A298" s="7" t="s">
        <v>307</v>
      </c>
      <c r="B298">
        <v>462</v>
      </c>
      <c r="C298">
        <v>443</v>
      </c>
      <c r="D298">
        <v>448</v>
      </c>
      <c r="E298">
        <v>416</v>
      </c>
      <c r="F298">
        <v>392</v>
      </c>
      <c r="G298">
        <v>376</v>
      </c>
      <c r="H298">
        <v>367</v>
      </c>
      <c r="I298">
        <v>350</v>
      </c>
      <c r="J298">
        <v>338</v>
      </c>
      <c r="K298">
        <v>303</v>
      </c>
      <c r="L298">
        <v>296</v>
      </c>
    </row>
    <row r="299" spans="1:12">
      <c r="A299" s="7" t="s">
        <v>308</v>
      </c>
      <c r="B299">
        <v>156</v>
      </c>
      <c r="C299">
        <v>130</v>
      </c>
      <c r="D299">
        <v>123</v>
      </c>
      <c r="E299">
        <v>151</v>
      </c>
      <c r="F299">
        <v>150</v>
      </c>
      <c r="G299">
        <v>166</v>
      </c>
      <c r="H299">
        <v>198</v>
      </c>
      <c r="I299">
        <v>220</v>
      </c>
      <c r="J299">
        <v>293</v>
      </c>
      <c r="K299">
        <v>4</v>
      </c>
      <c r="L299">
        <v>3</v>
      </c>
    </row>
    <row r="300" spans="1:12">
      <c r="A300" s="7" t="s">
        <v>309</v>
      </c>
      <c r="B300">
        <v>1286</v>
      </c>
      <c r="C300">
        <v>1330</v>
      </c>
      <c r="D300">
        <v>1299</v>
      </c>
      <c r="E300">
        <v>1154</v>
      </c>
      <c r="F300">
        <v>945</v>
      </c>
      <c r="G300">
        <v>798</v>
      </c>
      <c r="H300">
        <v>954</v>
      </c>
      <c r="I300">
        <v>1001</v>
      </c>
      <c r="J300">
        <v>886</v>
      </c>
      <c r="K300">
        <v>837</v>
      </c>
      <c r="L300">
        <v>809</v>
      </c>
    </row>
    <row r="301" spans="1:12">
      <c r="A301" s="7" t="s">
        <v>310</v>
      </c>
      <c r="B301">
        <v>154</v>
      </c>
      <c r="C301">
        <v>165</v>
      </c>
      <c r="D301">
        <v>162</v>
      </c>
      <c r="E301">
        <v>155</v>
      </c>
      <c r="F301">
        <v>144</v>
      </c>
      <c r="G301">
        <v>103</v>
      </c>
      <c r="H301">
        <v>152</v>
      </c>
      <c r="I301">
        <v>177</v>
      </c>
      <c r="J301">
        <v>174</v>
      </c>
      <c r="K301">
        <v>195</v>
      </c>
      <c r="L301">
        <v>206</v>
      </c>
    </row>
    <row r="302" spans="1:12">
      <c r="A302" s="7" t="s">
        <v>311</v>
      </c>
      <c r="B302">
        <v>3</v>
      </c>
      <c r="C302">
        <v>3</v>
      </c>
      <c r="D302">
        <v>2</v>
      </c>
      <c r="E302">
        <v>2</v>
      </c>
      <c r="F302">
        <v>3</v>
      </c>
      <c r="G302">
        <v>3</v>
      </c>
      <c r="H302">
        <v>3</v>
      </c>
      <c r="I302">
        <v>3</v>
      </c>
      <c r="J302">
        <v>1</v>
      </c>
      <c r="K302">
        <v>2</v>
      </c>
      <c r="L302">
        <v>2</v>
      </c>
    </row>
    <row r="303" spans="1:12">
      <c r="A303" s="7" t="s">
        <v>312</v>
      </c>
      <c r="B303">
        <v>97</v>
      </c>
      <c r="C303">
        <v>96</v>
      </c>
      <c r="D303">
        <v>91</v>
      </c>
      <c r="E303">
        <v>89</v>
      </c>
      <c r="F303">
        <v>86</v>
      </c>
      <c r="G303">
        <v>74</v>
      </c>
      <c r="H303">
        <v>71</v>
      </c>
      <c r="I303">
        <v>78</v>
      </c>
      <c r="J303">
        <v>71</v>
      </c>
      <c r="K303">
        <v>60</v>
      </c>
      <c r="L303">
        <v>57</v>
      </c>
    </row>
    <row r="304" spans="1:12">
      <c r="A304" s="7" t="s">
        <v>313</v>
      </c>
      <c r="B304">
        <v>1032</v>
      </c>
      <c r="C304">
        <v>1066</v>
      </c>
      <c r="D304">
        <v>1044</v>
      </c>
      <c r="E304">
        <v>908</v>
      </c>
      <c r="F304">
        <v>712</v>
      </c>
      <c r="G304">
        <v>618</v>
      </c>
      <c r="H304">
        <v>728</v>
      </c>
      <c r="I304">
        <v>743</v>
      </c>
      <c r="J304">
        <v>640</v>
      </c>
      <c r="K304">
        <v>580</v>
      </c>
      <c r="L304">
        <v>544</v>
      </c>
    </row>
    <row r="305" spans="1:12">
      <c r="A305" s="8" t="s">
        <v>314</v>
      </c>
      <c r="B305">
        <v>2054</v>
      </c>
      <c r="C305">
        <v>1977</v>
      </c>
      <c r="D305">
        <v>1900</v>
      </c>
      <c r="E305">
        <v>1769</v>
      </c>
      <c r="F305">
        <v>1606</v>
      </c>
      <c r="G305">
        <v>1367</v>
      </c>
      <c r="H305">
        <v>1502</v>
      </c>
      <c r="I305">
        <v>1584</v>
      </c>
      <c r="J305">
        <v>1534</v>
      </c>
      <c r="K305">
        <v>1503</v>
      </c>
      <c r="L305">
        <v>1421</v>
      </c>
    </row>
    <row r="306" spans="1:12">
      <c r="A306" s="8" t="s">
        <v>315</v>
      </c>
      <c r="B306">
        <v>125</v>
      </c>
      <c r="C306">
        <v>139</v>
      </c>
      <c r="D306">
        <v>141</v>
      </c>
      <c r="E306">
        <v>130</v>
      </c>
      <c r="F306">
        <v>129</v>
      </c>
      <c r="G306">
        <v>111</v>
      </c>
      <c r="H306">
        <v>111</v>
      </c>
      <c r="I306">
        <v>120</v>
      </c>
      <c r="J306">
        <v>118</v>
      </c>
      <c r="K306">
        <v>108</v>
      </c>
      <c r="L306">
        <v>108</v>
      </c>
    </row>
    <row r="307" spans="1:12">
      <c r="A307" s="8" t="s">
        <v>316</v>
      </c>
      <c r="B307">
        <v>47</v>
      </c>
      <c r="C307">
        <v>45</v>
      </c>
      <c r="D307">
        <v>42</v>
      </c>
      <c r="E307">
        <v>39</v>
      </c>
      <c r="F307">
        <v>34</v>
      </c>
      <c r="G307">
        <v>31</v>
      </c>
      <c r="H307">
        <v>36</v>
      </c>
      <c r="I307">
        <v>46</v>
      </c>
      <c r="J307">
        <v>46</v>
      </c>
      <c r="K307">
        <v>46</v>
      </c>
      <c r="L307">
        <v>44</v>
      </c>
    </row>
    <row r="308" spans="1:12">
      <c r="A308" s="8" t="s">
        <v>317</v>
      </c>
      <c r="B308">
        <v>337</v>
      </c>
      <c r="C308">
        <v>350</v>
      </c>
      <c r="D308">
        <v>340</v>
      </c>
      <c r="E308">
        <v>319</v>
      </c>
      <c r="F308">
        <v>291</v>
      </c>
      <c r="G308">
        <v>268</v>
      </c>
      <c r="H308">
        <v>315</v>
      </c>
      <c r="I308">
        <v>355</v>
      </c>
      <c r="J308">
        <v>321</v>
      </c>
      <c r="K308">
        <v>542</v>
      </c>
      <c r="L308">
        <v>508</v>
      </c>
    </row>
    <row r="309" spans="1:12">
      <c r="A309" s="8" t="s">
        <v>318</v>
      </c>
      <c r="B309">
        <v>49</v>
      </c>
      <c r="C309">
        <v>53</v>
      </c>
      <c r="D309">
        <v>51</v>
      </c>
      <c r="E309">
        <v>56</v>
      </c>
      <c r="F309">
        <v>49</v>
      </c>
      <c r="G309">
        <v>43</v>
      </c>
      <c r="H309">
        <v>50</v>
      </c>
      <c r="I309">
        <v>47</v>
      </c>
      <c r="J309">
        <v>48</v>
      </c>
      <c r="K309">
        <v>49</v>
      </c>
      <c r="L309">
        <v>45</v>
      </c>
    </row>
    <row r="310" spans="1:12">
      <c r="A310" s="8" t="s">
        <v>319</v>
      </c>
      <c r="B310">
        <v>1486</v>
      </c>
      <c r="C310">
        <v>1379</v>
      </c>
      <c r="D310">
        <v>1320</v>
      </c>
      <c r="E310">
        <v>1223</v>
      </c>
      <c r="F310">
        <v>1100</v>
      </c>
      <c r="G310">
        <v>913</v>
      </c>
      <c r="H310">
        <v>988</v>
      </c>
      <c r="I310">
        <v>1013</v>
      </c>
      <c r="J310">
        <v>999</v>
      </c>
      <c r="K310">
        <v>755</v>
      </c>
      <c r="L310">
        <v>713</v>
      </c>
    </row>
    <row r="311" spans="1:12">
      <c r="A311" s="8" t="s">
        <v>320</v>
      </c>
      <c r="B311">
        <v>10</v>
      </c>
      <c r="C311">
        <v>11</v>
      </c>
      <c r="D311">
        <v>6</v>
      </c>
      <c r="E311">
        <v>2</v>
      </c>
      <c r="F311">
        <v>3</v>
      </c>
      <c r="G311">
        <v>1</v>
      </c>
      <c r="H311">
        <v>2</v>
      </c>
      <c r="I311">
        <v>3</v>
      </c>
      <c r="J311">
        <v>2</v>
      </c>
      <c r="K311">
        <v>3</v>
      </c>
      <c r="L311">
        <v>3</v>
      </c>
    </row>
    <row r="312" spans="1:12">
      <c r="A312" s="8" t="s">
        <v>321</v>
      </c>
      <c r="B312">
        <v>2375</v>
      </c>
      <c r="C312">
        <v>2275</v>
      </c>
      <c r="D312">
        <v>2230</v>
      </c>
      <c r="E312">
        <v>2155</v>
      </c>
      <c r="F312">
        <v>2002</v>
      </c>
      <c r="G312">
        <v>2027</v>
      </c>
      <c r="H312">
        <v>1880</v>
      </c>
      <c r="I312">
        <v>1944</v>
      </c>
      <c r="J312">
        <v>1775</v>
      </c>
      <c r="K312">
        <v>1767</v>
      </c>
      <c r="L312">
        <v>1711</v>
      </c>
    </row>
    <row r="313" spans="1:12">
      <c r="A313" s="8" t="s">
        <v>322</v>
      </c>
      <c r="B313">
        <v>12</v>
      </c>
      <c r="C313">
        <v>13</v>
      </c>
      <c r="D313">
        <v>12</v>
      </c>
      <c r="E313">
        <v>13</v>
      </c>
      <c r="F313">
        <v>11</v>
      </c>
      <c r="G313">
        <v>12</v>
      </c>
      <c r="H313">
        <v>14</v>
      </c>
      <c r="I313">
        <v>14</v>
      </c>
      <c r="J313">
        <v>19</v>
      </c>
      <c r="K313">
        <v>13</v>
      </c>
      <c r="L313">
        <v>15</v>
      </c>
    </row>
    <row r="314" spans="1:12">
      <c r="A314" s="8" t="s">
        <v>323</v>
      </c>
      <c r="B314">
        <v>1168</v>
      </c>
      <c r="C314">
        <v>1115</v>
      </c>
      <c r="D314">
        <v>1077</v>
      </c>
      <c r="E314">
        <v>1056</v>
      </c>
      <c r="F314">
        <v>1044</v>
      </c>
      <c r="G314">
        <v>1104</v>
      </c>
      <c r="H314">
        <v>1026</v>
      </c>
      <c r="I314">
        <v>1078</v>
      </c>
      <c r="J314">
        <v>1081</v>
      </c>
      <c r="K314">
        <v>1028</v>
      </c>
      <c r="L314">
        <v>998</v>
      </c>
    </row>
    <row r="315" spans="1:12">
      <c r="A315" s="8" t="s">
        <v>324</v>
      </c>
      <c r="B315">
        <v>1195</v>
      </c>
      <c r="C315">
        <v>1147</v>
      </c>
      <c r="D315">
        <v>1141</v>
      </c>
      <c r="E315">
        <v>1086</v>
      </c>
      <c r="F315">
        <v>947</v>
      </c>
      <c r="G315">
        <v>911</v>
      </c>
      <c r="H315">
        <v>840</v>
      </c>
      <c r="I315">
        <v>852</v>
      </c>
      <c r="J315">
        <v>675</v>
      </c>
      <c r="K315">
        <v>726</v>
      </c>
      <c r="L315">
        <v>698</v>
      </c>
    </row>
    <row r="316" spans="1:12">
      <c r="A316" s="8" t="s">
        <v>325</v>
      </c>
      <c r="B316">
        <v>135</v>
      </c>
      <c r="C316">
        <v>140</v>
      </c>
      <c r="D316">
        <v>140</v>
      </c>
      <c r="E316">
        <v>146</v>
      </c>
      <c r="F316">
        <v>147</v>
      </c>
      <c r="G316">
        <v>137</v>
      </c>
      <c r="H316">
        <v>128</v>
      </c>
      <c r="I316">
        <v>124</v>
      </c>
      <c r="J316">
        <v>117</v>
      </c>
      <c r="K316">
        <v>117</v>
      </c>
      <c r="L316">
        <v>109</v>
      </c>
    </row>
    <row r="317" spans="1:12">
      <c r="A317" s="8" t="s">
        <v>326</v>
      </c>
      <c r="B317">
        <v>32</v>
      </c>
      <c r="C317">
        <v>31</v>
      </c>
      <c r="D317">
        <v>29</v>
      </c>
      <c r="E317">
        <v>24</v>
      </c>
      <c r="F317">
        <v>22</v>
      </c>
      <c r="G317">
        <v>21</v>
      </c>
      <c r="H317">
        <v>23</v>
      </c>
      <c r="I317">
        <v>25</v>
      </c>
      <c r="J317">
        <v>32</v>
      </c>
      <c r="K317">
        <v>4</v>
      </c>
      <c r="L317">
        <v>5</v>
      </c>
    </row>
    <row r="318" spans="1:12">
      <c r="A318" s="8" t="s">
        <v>327</v>
      </c>
      <c r="B318">
        <v>13</v>
      </c>
      <c r="C318">
        <v>12</v>
      </c>
      <c r="D318">
        <v>14</v>
      </c>
      <c r="E318">
        <v>9</v>
      </c>
      <c r="F318">
        <v>12</v>
      </c>
      <c r="G318">
        <v>11</v>
      </c>
      <c r="H318">
        <v>8</v>
      </c>
      <c r="I318">
        <v>12</v>
      </c>
      <c r="J318">
        <v>18</v>
      </c>
      <c r="K318">
        <v>1</v>
      </c>
      <c r="L318">
        <v>1</v>
      </c>
    </row>
    <row r="319" spans="1:12">
      <c r="A319" s="8" t="s">
        <v>328</v>
      </c>
      <c r="B319">
        <v>84</v>
      </c>
      <c r="C319">
        <v>90</v>
      </c>
      <c r="D319">
        <v>90</v>
      </c>
      <c r="E319">
        <v>106</v>
      </c>
      <c r="F319">
        <v>105</v>
      </c>
      <c r="G319">
        <v>98</v>
      </c>
      <c r="H319">
        <v>92</v>
      </c>
      <c r="I319">
        <v>85</v>
      </c>
      <c r="J319">
        <v>63</v>
      </c>
      <c r="K319">
        <v>103</v>
      </c>
      <c r="L319">
        <v>96</v>
      </c>
    </row>
    <row r="320" spans="1:12">
      <c r="A320" s="8" t="s">
        <v>329</v>
      </c>
      <c r="B320">
        <v>6</v>
      </c>
      <c r="C320">
        <v>7</v>
      </c>
      <c r="D320">
        <v>7</v>
      </c>
      <c r="E320">
        <v>7</v>
      </c>
      <c r="F320">
        <v>8</v>
      </c>
      <c r="G320">
        <v>7</v>
      </c>
      <c r="H320">
        <v>5</v>
      </c>
      <c r="I320">
        <v>2</v>
      </c>
      <c r="J320">
        <v>4</v>
      </c>
      <c r="K320">
        <v>9</v>
      </c>
      <c r="L320">
        <v>7</v>
      </c>
    </row>
    <row r="321" spans="1:12">
      <c r="A321" s="8" t="s">
        <v>330</v>
      </c>
      <c r="B321">
        <v>319</v>
      </c>
      <c r="C321">
        <v>278</v>
      </c>
      <c r="D321">
        <v>252</v>
      </c>
      <c r="E321">
        <v>234</v>
      </c>
      <c r="F321">
        <v>222</v>
      </c>
      <c r="G321">
        <v>197</v>
      </c>
      <c r="H321">
        <v>179</v>
      </c>
      <c r="I321">
        <v>155</v>
      </c>
      <c r="J321">
        <v>108</v>
      </c>
      <c r="K321">
        <v>113</v>
      </c>
      <c r="L321">
        <v>78</v>
      </c>
    </row>
    <row r="322" spans="1:12">
      <c r="A322" s="8" t="s">
        <v>331</v>
      </c>
      <c r="B322">
        <v>212</v>
      </c>
      <c r="C322">
        <v>183</v>
      </c>
      <c r="D322">
        <v>161</v>
      </c>
      <c r="E322">
        <v>144</v>
      </c>
      <c r="F322">
        <v>140</v>
      </c>
      <c r="G322">
        <v>119</v>
      </c>
      <c r="H322">
        <v>91</v>
      </c>
      <c r="I322">
        <v>65</v>
      </c>
      <c r="J322">
        <v>42</v>
      </c>
      <c r="K322">
        <v>31</v>
      </c>
      <c r="L322">
        <v>23</v>
      </c>
    </row>
    <row r="323" spans="1:12">
      <c r="A323" s="8" t="s">
        <v>332</v>
      </c>
      <c r="B323">
        <v>107</v>
      </c>
      <c r="C323">
        <v>95</v>
      </c>
      <c r="D323">
        <v>91</v>
      </c>
      <c r="E323">
        <v>90</v>
      </c>
      <c r="F323">
        <v>82</v>
      </c>
      <c r="G323">
        <v>78</v>
      </c>
      <c r="H323">
        <v>88</v>
      </c>
      <c r="I323">
        <v>90</v>
      </c>
      <c r="J323">
        <v>66</v>
      </c>
      <c r="K323">
        <v>82</v>
      </c>
      <c r="L323">
        <v>55</v>
      </c>
    </row>
    <row r="324" spans="1:12">
      <c r="A324" s="9" t="s">
        <v>333</v>
      </c>
      <c r="B324">
        <v>517</v>
      </c>
      <c r="C324">
        <v>499</v>
      </c>
      <c r="D324">
        <v>480</v>
      </c>
      <c r="E324">
        <v>411</v>
      </c>
      <c r="F324">
        <v>348</v>
      </c>
      <c r="G324">
        <v>338</v>
      </c>
      <c r="H324">
        <v>329</v>
      </c>
      <c r="I324">
        <v>317</v>
      </c>
      <c r="J324">
        <v>300</v>
      </c>
      <c r="K324">
        <v>289</v>
      </c>
      <c r="L324">
        <v>263</v>
      </c>
    </row>
    <row r="325" spans="1:12">
      <c r="A325" s="9" t="s">
        <v>334</v>
      </c>
      <c r="B325">
        <v>517</v>
      </c>
      <c r="C325">
        <v>499</v>
      </c>
      <c r="D325">
        <v>480</v>
      </c>
      <c r="E325">
        <v>411</v>
      </c>
      <c r="F325">
        <v>348</v>
      </c>
      <c r="G325">
        <v>338</v>
      </c>
      <c r="H325">
        <v>329</v>
      </c>
      <c r="I325">
        <v>317</v>
      </c>
      <c r="J325">
        <v>300</v>
      </c>
      <c r="K325">
        <v>289</v>
      </c>
      <c r="L325">
        <v>263</v>
      </c>
    </row>
    <row r="326" spans="1:12">
      <c r="A326" s="9" t="s">
        <v>335</v>
      </c>
      <c r="B326">
        <v>62</v>
      </c>
      <c r="C326">
        <v>64</v>
      </c>
      <c r="D326">
        <v>78</v>
      </c>
      <c r="E326">
        <v>71</v>
      </c>
      <c r="F326">
        <v>68</v>
      </c>
      <c r="G326">
        <v>65</v>
      </c>
      <c r="H326">
        <v>55</v>
      </c>
      <c r="I326">
        <v>47</v>
      </c>
      <c r="J326">
        <v>43</v>
      </c>
      <c r="K326">
        <v>15</v>
      </c>
      <c r="L326">
        <v>17</v>
      </c>
    </row>
    <row r="327" spans="1:12">
      <c r="A327" s="9" t="s">
        <v>336</v>
      </c>
      <c r="B327">
        <v>62</v>
      </c>
      <c r="C327">
        <v>64</v>
      </c>
      <c r="D327">
        <v>78</v>
      </c>
      <c r="E327">
        <v>71</v>
      </c>
      <c r="F327">
        <v>68</v>
      </c>
      <c r="G327">
        <v>65</v>
      </c>
      <c r="H327">
        <v>55</v>
      </c>
      <c r="I327">
        <v>47</v>
      </c>
      <c r="J327">
        <v>43</v>
      </c>
      <c r="K327">
        <v>15</v>
      </c>
      <c r="L327">
        <v>17</v>
      </c>
    </row>
    <row r="328" spans="1:12">
      <c r="A328" s="9" t="s">
        <v>337</v>
      </c>
      <c r="B328">
        <v>351</v>
      </c>
      <c r="C328">
        <v>400</v>
      </c>
      <c r="D328">
        <v>419</v>
      </c>
      <c r="E328">
        <v>419</v>
      </c>
      <c r="F328">
        <v>420</v>
      </c>
      <c r="G328">
        <v>420</v>
      </c>
      <c r="H328">
        <v>441</v>
      </c>
      <c r="I328">
        <v>446</v>
      </c>
      <c r="J328">
        <v>461</v>
      </c>
      <c r="K328">
        <v>455</v>
      </c>
      <c r="L328">
        <v>441</v>
      </c>
    </row>
    <row r="329" spans="1:12">
      <c r="A329" s="9" t="s">
        <v>338</v>
      </c>
      <c r="B329">
        <v>351</v>
      </c>
      <c r="C329">
        <v>400</v>
      </c>
      <c r="D329">
        <v>419</v>
      </c>
      <c r="E329">
        <v>419</v>
      </c>
      <c r="F329">
        <v>420</v>
      </c>
      <c r="G329">
        <v>420</v>
      </c>
      <c r="H329">
        <v>441</v>
      </c>
      <c r="I329">
        <v>446</v>
      </c>
      <c r="J329">
        <v>461</v>
      </c>
      <c r="K329">
        <v>455</v>
      </c>
      <c r="L329">
        <v>441</v>
      </c>
    </row>
    <row r="330" spans="1:12">
      <c r="A330" s="9" t="s">
        <v>339</v>
      </c>
      <c r="B330">
        <v>982</v>
      </c>
      <c r="C330">
        <v>994</v>
      </c>
      <c r="D330">
        <v>996</v>
      </c>
      <c r="E330">
        <v>921</v>
      </c>
      <c r="F330">
        <v>858</v>
      </c>
      <c r="G330">
        <v>814</v>
      </c>
      <c r="H330">
        <v>812</v>
      </c>
      <c r="I330">
        <v>780</v>
      </c>
      <c r="J330">
        <v>776</v>
      </c>
      <c r="K330">
        <v>803</v>
      </c>
      <c r="L330">
        <v>786</v>
      </c>
    </row>
    <row r="331" spans="1:12">
      <c r="A331" s="9" t="s">
        <v>340</v>
      </c>
      <c r="B331">
        <v>545</v>
      </c>
      <c r="C331">
        <v>543</v>
      </c>
      <c r="D331">
        <v>516</v>
      </c>
      <c r="E331">
        <v>445</v>
      </c>
      <c r="F331">
        <v>388</v>
      </c>
      <c r="G331">
        <v>335</v>
      </c>
      <c r="H331">
        <v>301</v>
      </c>
      <c r="I331">
        <v>275</v>
      </c>
      <c r="J331">
        <v>276</v>
      </c>
      <c r="K331">
        <v>246</v>
      </c>
      <c r="L331">
        <v>234</v>
      </c>
    </row>
    <row r="332" spans="1:12">
      <c r="A332" s="9" t="s">
        <v>341</v>
      </c>
      <c r="B332">
        <v>437</v>
      </c>
      <c r="C332">
        <v>451</v>
      </c>
      <c r="D332">
        <v>480</v>
      </c>
      <c r="E332">
        <v>476</v>
      </c>
      <c r="F332">
        <v>470</v>
      </c>
      <c r="G332">
        <v>479</v>
      </c>
      <c r="H332">
        <v>511</v>
      </c>
      <c r="I332">
        <v>505</v>
      </c>
      <c r="J332">
        <v>500</v>
      </c>
      <c r="K332">
        <v>557</v>
      </c>
      <c r="L332">
        <v>552</v>
      </c>
    </row>
    <row r="333" spans="1:12">
      <c r="A333" s="9" t="s">
        <v>342</v>
      </c>
      <c r="B333">
        <v>934</v>
      </c>
      <c r="C333">
        <v>880</v>
      </c>
      <c r="D333">
        <v>772</v>
      </c>
      <c r="E333">
        <v>750</v>
      </c>
      <c r="F333">
        <v>723</v>
      </c>
      <c r="G333">
        <v>671</v>
      </c>
      <c r="H333">
        <v>685</v>
      </c>
      <c r="I333">
        <v>708</v>
      </c>
      <c r="J333">
        <v>672</v>
      </c>
      <c r="K333">
        <v>644</v>
      </c>
      <c r="L333">
        <v>630</v>
      </c>
    </row>
    <row r="334" spans="1:12">
      <c r="A334" s="9" t="s">
        <v>343</v>
      </c>
      <c r="B334">
        <v>107</v>
      </c>
      <c r="C334">
        <v>104</v>
      </c>
      <c r="D334">
        <v>111</v>
      </c>
      <c r="E334">
        <v>112</v>
      </c>
      <c r="F334">
        <v>125</v>
      </c>
      <c r="G334">
        <v>119</v>
      </c>
      <c r="H334">
        <v>128</v>
      </c>
      <c r="I334">
        <v>132</v>
      </c>
      <c r="J334">
        <v>115</v>
      </c>
      <c r="K334">
        <v>116</v>
      </c>
      <c r="L334">
        <v>123</v>
      </c>
    </row>
    <row r="335" spans="1:12">
      <c r="A335" s="9" t="s">
        <v>344</v>
      </c>
      <c r="B335">
        <v>7</v>
      </c>
      <c r="C335">
        <v>8</v>
      </c>
      <c r="D335">
        <v>7</v>
      </c>
      <c r="E335">
        <v>6</v>
      </c>
      <c r="F335">
        <v>7</v>
      </c>
      <c r="G335">
        <v>8</v>
      </c>
      <c r="H335">
        <v>8</v>
      </c>
      <c r="I335">
        <v>7</v>
      </c>
      <c r="J335">
        <v>7</v>
      </c>
      <c r="K335">
        <v>6</v>
      </c>
      <c r="L335">
        <v>5</v>
      </c>
    </row>
    <row r="336" spans="1:12">
      <c r="A336" s="9" t="s">
        <v>345</v>
      </c>
      <c r="B336">
        <v>820</v>
      </c>
      <c r="C336">
        <v>768</v>
      </c>
      <c r="D336">
        <v>654</v>
      </c>
      <c r="E336">
        <v>632</v>
      </c>
      <c r="F336">
        <v>591</v>
      </c>
      <c r="G336">
        <v>544</v>
      </c>
      <c r="H336">
        <v>549</v>
      </c>
      <c r="I336">
        <v>569</v>
      </c>
      <c r="J336">
        <v>550</v>
      </c>
      <c r="K336">
        <v>522</v>
      </c>
      <c r="L336">
        <v>502</v>
      </c>
    </row>
    <row r="337" spans="1:12">
      <c r="A337" s="9" t="s">
        <v>346</v>
      </c>
      <c r="B337">
        <v>589</v>
      </c>
      <c r="C337">
        <v>653</v>
      </c>
      <c r="D337">
        <v>678</v>
      </c>
      <c r="E337">
        <v>630</v>
      </c>
      <c r="F337">
        <v>578</v>
      </c>
      <c r="G337">
        <v>504</v>
      </c>
      <c r="H337">
        <v>505</v>
      </c>
      <c r="I337">
        <v>484</v>
      </c>
      <c r="J337">
        <v>468</v>
      </c>
      <c r="K337">
        <v>390</v>
      </c>
      <c r="L337">
        <v>404</v>
      </c>
    </row>
    <row r="338" spans="1:12">
      <c r="A338" s="9" t="s">
        <v>347</v>
      </c>
      <c r="B338">
        <v>140</v>
      </c>
      <c r="C338">
        <v>154</v>
      </c>
      <c r="D338">
        <v>171</v>
      </c>
      <c r="E338">
        <v>158</v>
      </c>
      <c r="F338">
        <v>149</v>
      </c>
      <c r="G338">
        <v>123</v>
      </c>
      <c r="H338">
        <v>125</v>
      </c>
      <c r="I338">
        <v>113</v>
      </c>
      <c r="J338">
        <v>97</v>
      </c>
      <c r="K338">
        <v>58</v>
      </c>
      <c r="L338">
        <v>65</v>
      </c>
    </row>
    <row r="339" spans="1:12">
      <c r="A339" s="9" t="s">
        <v>348</v>
      </c>
      <c r="B339">
        <v>449</v>
      </c>
      <c r="C339">
        <v>499</v>
      </c>
      <c r="D339">
        <v>507</v>
      </c>
      <c r="E339">
        <v>472</v>
      </c>
      <c r="F339">
        <v>429</v>
      </c>
      <c r="G339">
        <v>381</v>
      </c>
      <c r="H339">
        <v>380</v>
      </c>
      <c r="I339">
        <v>371</v>
      </c>
      <c r="J339">
        <v>371</v>
      </c>
      <c r="K339">
        <v>332</v>
      </c>
      <c r="L339">
        <v>339</v>
      </c>
    </row>
    <row r="340" spans="1:12">
      <c r="A340" s="9" t="s">
        <v>349</v>
      </c>
      <c r="B340">
        <v>2637</v>
      </c>
      <c r="C340">
        <v>2619</v>
      </c>
      <c r="D340">
        <v>2508</v>
      </c>
      <c r="E340">
        <v>2397</v>
      </c>
      <c r="F340">
        <v>2294</v>
      </c>
      <c r="G340">
        <v>2153</v>
      </c>
      <c r="H340">
        <v>2154</v>
      </c>
      <c r="I340">
        <v>2209</v>
      </c>
      <c r="J340">
        <v>2163</v>
      </c>
      <c r="K340">
        <v>2106</v>
      </c>
      <c r="L340">
        <v>2041</v>
      </c>
    </row>
    <row r="341" spans="1:12">
      <c r="A341" s="9" t="s">
        <v>350</v>
      </c>
      <c r="B341">
        <v>2637</v>
      </c>
      <c r="C341">
        <v>2619</v>
      </c>
      <c r="D341">
        <v>2508</v>
      </c>
      <c r="E341">
        <v>2397</v>
      </c>
      <c r="F341">
        <v>2294</v>
      </c>
      <c r="G341">
        <v>2153</v>
      </c>
      <c r="H341">
        <v>2154</v>
      </c>
      <c r="I341">
        <v>2209</v>
      </c>
      <c r="J341">
        <v>2163</v>
      </c>
      <c r="K341">
        <v>2106</v>
      </c>
      <c r="L341">
        <v>2041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" zoomScale="60" zoomScaleNormal="60" workbookViewId="0">
      <selection activeCell="M19" sqref="M19"/>
    </sheetView>
  </sheetViews>
  <sheetFormatPr baseColWidth="10" defaultColWidth="10.85546875" defaultRowHeight="12.75"/>
  <cols>
    <col min="1" max="1" width="139.42578125" customWidth="1"/>
    <col min="2" max="7" width="7.28515625" customWidth="1"/>
    <col min="8" max="8" width="7.140625" customWidth="1"/>
    <col min="9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373</v>
      </c>
    </row>
    <row r="8" spans="1:24">
      <c r="A8" t="s">
        <v>4</v>
      </c>
      <c r="B8">
        <v>200801</v>
      </c>
      <c r="C8">
        <v>198923</v>
      </c>
      <c r="D8">
        <v>197538</v>
      </c>
      <c r="E8">
        <v>195595</v>
      </c>
      <c r="F8">
        <v>191745</v>
      </c>
      <c r="G8">
        <v>192998</v>
      </c>
      <c r="H8">
        <v>194511</v>
      </c>
      <c r="I8">
        <v>196535</v>
      </c>
      <c r="J8">
        <v>198874</v>
      </c>
      <c r="K8">
        <v>201263</v>
      </c>
      <c r="L8">
        <v>203374</v>
      </c>
      <c r="N8">
        <v>2018</v>
      </c>
      <c r="O8">
        <v>2017</v>
      </c>
      <c r="P8">
        <v>2016</v>
      </c>
      <c r="Q8">
        <v>2015</v>
      </c>
      <c r="R8">
        <v>2014</v>
      </c>
      <c r="S8">
        <v>2013</v>
      </c>
      <c r="T8">
        <v>2012</v>
      </c>
      <c r="U8">
        <v>2011</v>
      </c>
      <c r="V8">
        <v>2010</v>
      </c>
      <c r="W8">
        <v>2009</v>
      </c>
      <c r="X8">
        <v>2008</v>
      </c>
    </row>
    <row r="9" spans="1:24">
      <c r="A9" s="1" t="s">
        <v>5</v>
      </c>
      <c r="B9">
        <v>2</v>
      </c>
      <c r="C9">
        <v>3</v>
      </c>
      <c r="D9">
        <v>1</v>
      </c>
      <c r="E9">
        <v>2</v>
      </c>
      <c r="F9">
        <v>2</v>
      </c>
      <c r="G9">
        <v>3</v>
      </c>
      <c r="H9">
        <v>1</v>
      </c>
      <c r="I9">
        <v>1</v>
      </c>
      <c r="J9">
        <v>1</v>
      </c>
      <c r="K9">
        <v>2</v>
      </c>
      <c r="L9">
        <v>2</v>
      </c>
      <c r="M9" s="1" t="s">
        <v>6</v>
      </c>
      <c r="N9">
        <f t="shared" ref="N9:X9" si="0">SUM(B9:B156)</f>
        <v>25940</v>
      </c>
      <c r="O9">
        <f t="shared" si="0"/>
        <v>25048</v>
      </c>
      <c r="P9">
        <f t="shared" si="0"/>
        <v>24646</v>
      </c>
      <c r="Q9">
        <f t="shared" si="0"/>
        <v>25096</v>
      </c>
      <c r="R9">
        <f t="shared" si="0"/>
        <v>25352</v>
      </c>
      <c r="S9">
        <f t="shared" si="0"/>
        <v>26078</v>
      </c>
      <c r="T9">
        <f t="shared" si="0"/>
        <v>26918</v>
      </c>
      <c r="U9">
        <f t="shared" si="0"/>
        <v>27376</v>
      </c>
      <c r="V9">
        <f t="shared" si="0"/>
        <v>28694</v>
      </c>
      <c r="W9">
        <f t="shared" si="0"/>
        <v>30548</v>
      </c>
      <c r="X9">
        <f t="shared" si="0"/>
        <v>30700</v>
      </c>
    </row>
    <row r="10" spans="1:24">
      <c r="A10" s="1" t="s">
        <v>7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1</v>
      </c>
      <c r="L10">
        <v>1</v>
      </c>
      <c r="M10" s="2" t="s">
        <v>8</v>
      </c>
      <c r="N10">
        <f t="shared" ref="N10:X10" si="1">SUM(B157:B168)</f>
        <v>59372</v>
      </c>
      <c r="O10">
        <f t="shared" si="1"/>
        <v>59098</v>
      </c>
      <c r="P10">
        <f t="shared" si="1"/>
        <v>59554</v>
      </c>
      <c r="Q10">
        <f t="shared" si="1"/>
        <v>59484</v>
      </c>
      <c r="R10">
        <f t="shared" si="1"/>
        <v>58950</v>
      </c>
      <c r="S10">
        <f t="shared" si="1"/>
        <v>60180</v>
      </c>
      <c r="T10">
        <f t="shared" si="1"/>
        <v>63416</v>
      </c>
      <c r="U10">
        <f t="shared" si="1"/>
        <v>65372</v>
      </c>
      <c r="V10">
        <f t="shared" si="1"/>
        <v>67836</v>
      </c>
      <c r="W10">
        <f t="shared" si="1"/>
        <v>71392</v>
      </c>
      <c r="X10">
        <f t="shared" si="1"/>
        <v>75414</v>
      </c>
    </row>
    <row r="11" spans="1:24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s="3" t="s">
        <v>10</v>
      </c>
      <c r="N11">
        <f t="shared" ref="N11:X11" si="2">SUM(B169:B221)</f>
        <v>158584</v>
      </c>
      <c r="O11">
        <f t="shared" si="2"/>
        <v>159204</v>
      </c>
      <c r="P11">
        <f t="shared" si="2"/>
        <v>160492</v>
      </c>
      <c r="Q11">
        <f t="shared" si="2"/>
        <v>162804</v>
      </c>
      <c r="R11">
        <f t="shared" si="2"/>
        <v>162904</v>
      </c>
      <c r="S11">
        <f t="shared" si="2"/>
        <v>165656</v>
      </c>
      <c r="T11">
        <f t="shared" si="2"/>
        <v>167318</v>
      </c>
      <c r="U11">
        <f t="shared" si="2"/>
        <v>169840</v>
      </c>
      <c r="V11">
        <f t="shared" si="2"/>
        <v>173766</v>
      </c>
      <c r="W11">
        <f t="shared" si="2"/>
        <v>176854</v>
      </c>
      <c r="X11">
        <f t="shared" si="2"/>
        <v>179108</v>
      </c>
    </row>
    <row r="12" spans="1:24">
      <c r="A12" s="1" t="s">
        <v>11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 s="4" t="s">
        <v>12</v>
      </c>
      <c r="N12">
        <f t="shared" ref="N12:X12" si="3">SUM(B222:B240)</f>
        <v>5018</v>
      </c>
      <c r="O12">
        <f t="shared" si="3"/>
        <v>4694</v>
      </c>
      <c r="P12">
        <f t="shared" si="3"/>
        <v>4512</v>
      </c>
      <c r="Q12">
        <f t="shared" si="3"/>
        <v>4296</v>
      </c>
      <c r="R12">
        <f t="shared" si="3"/>
        <v>4046</v>
      </c>
      <c r="S12">
        <f t="shared" si="3"/>
        <v>4006</v>
      </c>
      <c r="T12">
        <f t="shared" si="3"/>
        <v>3932</v>
      </c>
      <c r="U12">
        <f t="shared" si="3"/>
        <v>3836</v>
      </c>
      <c r="V12">
        <f t="shared" si="3"/>
        <v>3784</v>
      </c>
      <c r="W12">
        <f t="shared" si="3"/>
        <v>3654</v>
      </c>
      <c r="X12">
        <f t="shared" si="3"/>
        <v>3460</v>
      </c>
    </row>
    <row r="13" spans="1:24">
      <c r="A13" s="1" t="s">
        <v>13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 s="5" t="s">
        <v>14</v>
      </c>
      <c r="N13">
        <f t="shared" ref="N13:X13" si="4">SUM(B241:B253)</f>
        <v>10236</v>
      </c>
      <c r="O13">
        <f t="shared" si="4"/>
        <v>10214</v>
      </c>
      <c r="P13">
        <f t="shared" si="4"/>
        <v>10044</v>
      </c>
      <c r="Q13">
        <f t="shared" si="4"/>
        <v>9698</v>
      </c>
      <c r="R13">
        <f t="shared" si="4"/>
        <v>9504</v>
      </c>
      <c r="S13">
        <f t="shared" si="4"/>
        <v>9678</v>
      </c>
      <c r="T13">
        <f t="shared" si="4"/>
        <v>9502</v>
      </c>
      <c r="U13">
        <f t="shared" si="4"/>
        <v>9388</v>
      </c>
      <c r="V13">
        <f t="shared" si="4"/>
        <v>9198</v>
      </c>
      <c r="W13">
        <f t="shared" si="4"/>
        <v>9124</v>
      </c>
      <c r="X13">
        <f t="shared" si="4"/>
        <v>9012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5">SUM(B254:B257)</f>
        <v>14636</v>
      </c>
      <c r="O14">
        <f t="shared" si="5"/>
        <v>13542</v>
      </c>
      <c r="P14">
        <f t="shared" si="5"/>
        <v>12508</v>
      </c>
      <c r="Q14">
        <f t="shared" si="5"/>
        <v>11432</v>
      </c>
      <c r="R14">
        <f t="shared" si="5"/>
        <v>10198</v>
      </c>
      <c r="S14">
        <f t="shared" si="5"/>
        <v>9212</v>
      </c>
      <c r="T14">
        <f t="shared" si="5"/>
        <v>8790</v>
      </c>
      <c r="U14">
        <f t="shared" si="5"/>
        <v>8082</v>
      </c>
      <c r="V14">
        <f t="shared" si="5"/>
        <v>7506</v>
      </c>
      <c r="W14">
        <f t="shared" si="5"/>
        <v>7316</v>
      </c>
      <c r="X14">
        <f t="shared" si="5"/>
        <v>7010</v>
      </c>
    </row>
    <row r="15" spans="1:24">
      <c r="A15" s="1" t="s">
        <v>17</v>
      </c>
      <c r="B15">
        <v>8</v>
      </c>
      <c r="C15">
        <v>4</v>
      </c>
      <c r="D15">
        <v>5</v>
      </c>
      <c r="E15">
        <v>7</v>
      </c>
      <c r="F15">
        <v>7</v>
      </c>
      <c r="G15">
        <v>7</v>
      </c>
      <c r="H15">
        <v>9</v>
      </c>
      <c r="I15">
        <v>7</v>
      </c>
      <c r="J15">
        <v>4</v>
      </c>
      <c r="K15">
        <v>6</v>
      </c>
      <c r="L15">
        <v>6</v>
      </c>
      <c r="M15" s="7" t="s">
        <v>18</v>
      </c>
      <c r="N15">
        <f t="shared" ref="N15:X15" si="6">SUM(B258:B304)</f>
        <v>62008</v>
      </c>
      <c r="O15">
        <f t="shared" si="6"/>
        <v>61506</v>
      </c>
      <c r="P15">
        <f t="shared" si="6"/>
        <v>60488</v>
      </c>
      <c r="Q15">
        <f t="shared" si="6"/>
        <v>58228</v>
      </c>
      <c r="R15">
        <f t="shared" si="6"/>
        <v>56144</v>
      </c>
      <c r="S15">
        <f t="shared" si="6"/>
        <v>57186</v>
      </c>
      <c r="T15">
        <f t="shared" si="6"/>
        <v>55838</v>
      </c>
      <c r="U15">
        <f t="shared" si="6"/>
        <v>56612</v>
      </c>
      <c r="V15">
        <f t="shared" si="6"/>
        <v>56470</v>
      </c>
      <c r="W15">
        <f t="shared" si="6"/>
        <v>54160</v>
      </c>
      <c r="X15">
        <f t="shared" si="6"/>
        <v>53894</v>
      </c>
    </row>
    <row r="16" spans="1:24">
      <c r="A16" s="1" t="s">
        <v>19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 s="8" t="s">
        <v>20</v>
      </c>
      <c r="N16">
        <f t="shared" ref="N16:X16" si="7">SUM(B305:B323)</f>
        <v>29600</v>
      </c>
      <c r="O16">
        <f t="shared" si="7"/>
        <v>28702</v>
      </c>
      <c r="P16">
        <f t="shared" si="7"/>
        <v>27808</v>
      </c>
      <c r="Q16">
        <f t="shared" si="7"/>
        <v>26562</v>
      </c>
      <c r="R16">
        <f t="shared" si="7"/>
        <v>24698</v>
      </c>
      <c r="S16">
        <f t="shared" si="7"/>
        <v>24030</v>
      </c>
      <c r="T16">
        <f t="shared" si="7"/>
        <v>23836</v>
      </c>
      <c r="U16">
        <f t="shared" si="7"/>
        <v>23124</v>
      </c>
      <c r="V16">
        <f t="shared" si="7"/>
        <v>21736</v>
      </c>
      <c r="W16">
        <f t="shared" si="7"/>
        <v>21382</v>
      </c>
      <c r="X16">
        <f t="shared" si="7"/>
        <v>20838</v>
      </c>
    </row>
    <row r="17" spans="1:24">
      <c r="A17" s="1" t="s">
        <v>21</v>
      </c>
      <c r="B17">
        <v>7</v>
      </c>
      <c r="C17">
        <v>4</v>
      </c>
      <c r="D17">
        <v>4</v>
      </c>
      <c r="E17">
        <v>6</v>
      </c>
      <c r="F17">
        <v>6</v>
      </c>
      <c r="G17">
        <v>6</v>
      </c>
      <c r="H17">
        <v>7</v>
      </c>
      <c r="I17">
        <v>6</v>
      </c>
      <c r="J17">
        <v>3</v>
      </c>
      <c r="K17">
        <v>5</v>
      </c>
      <c r="L17">
        <v>5</v>
      </c>
      <c r="M17" s="9" t="s">
        <v>22</v>
      </c>
      <c r="N17">
        <f t="shared" ref="N17:X17" si="8">SUM(B324:B341)</f>
        <v>36208</v>
      </c>
      <c r="O17">
        <f t="shared" si="8"/>
        <v>35838</v>
      </c>
      <c r="P17">
        <f t="shared" si="8"/>
        <v>35024</v>
      </c>
      <c r="Q17">
        <f t="shared" si="8"/>
        <v>33590</v>
      </c>
      <c r="R17">
        <f t="shared" si="8"/>
        <v>31694</v>
      </c>
      <c r="S17">
        <f t="shared" si="8"/>
        <v>29970</v>
      </c>
      <c r="T17">
        <f t="shared" si="8"/>
        <v>29472</v>
      </c>
      <c r="U17">
        <f t="shared" si="8"/>
        <v>29440</v>
      </c>
      <c r="V17">
        <f t="shared" si="8"/>
        <v>28758</v>
      </c>
      <c r="W17">
        <f t="shared" si="8"/>
        <v>28096</v>
      </c>
      <c r="X17">
        <f t="shared" si="8"/>
        <v>27312</v>
      </c>
    </row>
    <row r="18" spans="1:24">
      <c r="A18" s="1" t="s">
        <v>23</v>
      </c>
      <c r="B18">
        <v>254</v>
      </c>
      <c r="C18">
        <v>264</v>
      </c>
      <c r="D18">
        <v>268</v>
      </c>
      <c r="E18">
        <v>284</v>
      </c>
      <c r="F18">
        <v>297</v>
      </c>
      <c r="G18">
        <v>313</v>
      </c>
      <c r="H18">
        <v>335</v>
      </c>
      <c r="I18">
        <v>355</v>
      </c>
      <c r="J18">
        <v>366</v>
      </c>
      <c r="K18">
        <v>388</v>
      </c>
      <c r="L18">
        <v>397</v>
      </c>
    </row>
    <row r="19" spans="1:24">
      <c r="A19" s="1" t="s">
        <v>24</v>
      </c>
      <c r="B19">
        <v>245</v>
      </c>
      <c r="C19">
        <v>253</v>
      </c>
      <c r="D19">
        <v>256</v>
      </c>
      <c r="E19">
        <v>273</v>
      </c>
      <c r="F19">
        <v>287</v>
      </c>
      <c r="G19">
        <v>302</v>
      </c>
      <c r="H19">
        <v>322</v>
      </c>
      <c r="I19">
        <v>340</v>
      </c>
      <c r="J19">
        <v>351</v>
      </c>
      <c r="K19">
        <v>373</v>
      </c>
      <c r="L19">
        <v>383</v>
      </c>
      <c r="N19">
        <v>2008</v>
      </c>
      <c r="O19">
        <v>2009</v>
      </c>
      <c r="P19">
        <v>2010</v>
      </c>
      <c r="Q19">
        <v>2011</v>
      </c>
      <c r="R19">
        <v>2012</v>
      </c>
      <c r="S19">
        <v>2013</v>
      </c>
      <c r="T19">
        <v>2014</v>
      </c>
      <c r="U19">
        <v>2015</v>
      </c>
      <c r="V19">
        <v>2016</v>
      </c>
      <c r="W19">
        <v>2017</v>
      </c>
    </row>
    <row r="20" spans="1:24">
      <c r="A20" s="1" t="s">
        <v>25</v>
      </c>
      <c r="B20">
        <v>9</v>
      </c>
      <c r="C20">
        <v>11</v>
      </c>
      <c r="D20">
        <v>12</v>
      </c>
      <c r="E20">
        <v>11</v>
      </c>
      <c r="F20">
        <v>10</v>
      </c>
      <c r="G20">
        <v>11</v>
      </c>
      <c r="H20">
        <v>13</v>
      </c>
      <c r="I20">
        <v>15</v>
      </c>
      <c r="J20">
        <v>15</v>
      </c>
      <c r="K20">
        <v>15</v>
      </c>
      <c r="L20">
        <v>14</v>
      </c>
      <c r="M20" s="1" t="s">
        <v>6</v>
      </c>
      <c r="N20">
        <v>30700</v>
      </c>
      <c r="O20">
        <v>30548</v>
      </c>
      <c r="P20">
        <f>SUM(D20:D167)</f>
        <v>82750</v>
      </c>
      <c r="Q20">
        <v>27376</v>
      </c>
      <c r="R20">
        <v>26918</v>
      </c>
      <c r="S20">
        <v>26078</v>
      </c>
      <c r="T20">
        <v>25352</v>
      </c>
      <c r="U20">
        <v>25096</v>
      </c>
      <c r="V20">
        <v>24646</v>
      </c>
      <c r="W20">
        <v>25048</v>
      </c>
    </row>
    <row r="21" spans="1:24">
      <c r="A21" s="1" t="s">
        <v>26</v>
      </c>
      <c r="B21">
        <v>2</v>
      </c>
      <c r="C21">
        <v>2</v>
      </c>
      <c r="D21">
        <v>2</v>
      </c>
      <c r="E21">
        <v>2</v>
      </c>
      <c r="F21">
        <v>3</v>
      </c>
      <c r="G21">
        <v>4</v>
      </c>
      <c r="H21">
        <v>3</v>
      </c>
      <c r="I21">
        <v>1</v>
      </c>
      <c r="J21">
        <v>0</v>
      </c>
      <c r="K21">
        <v>0</v>
      </c>
      <c r="L21">
        <v>0</v>
      </c>
      <c r="M21" s="2" t="s">
        <v>8</v>
      </c>
      <c r="N21">
        <v>75414</v>
      </c>
      <c r="O21">
        <v>71392</v>
      </c>
      <c r="P21">
        <f>SUM(D168:D179)</f>
        <v>35084</v>
      </c>
      <c r="Q21">
        <v>65372</v>
      </c>
      <c r="R21">
        <v>63416</v>
      </c>
      <c r="S21">
        <v>60180</v>
      </c>
      <c r="T21">
        <v>58950</v>
      </c>
      <c r="U21">
        <v>59484</v>
      </c>
      <c r="V21">
        <v>59554</v>
      </c>
      <c r="W21">
        <v>59098</v>
      </c>
    </row>
    <row r="22" spans="1:24">
      <c r="A22" s="1" t="s">
        <v>27</v>
      </c>
      <c r="B22">
        <v>1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1</v>
      </c>
      <c r="J22">
        <v>0</v>
      </c>
      <c r="K22">
        <v>0</v>
      </c>
      <c r="L22">
        <v>0</v>
      </c>
      <c r="M22" s="3" t="s">
        <v>10</v>
      </c>
      <c r="N22">
        <v>179108</v>
      </c>
      <c r="O22">
        <v>176854</v>
      </c>
      <c r="P22">
        <f>SUM(D180:D232)</f>
        <v>128056</v>
      </c>
      <c r="Q22">
        <v>169840</v>
      </c>
      <c r="R22">
        <v>167318</v>
      </c>
      <c r="S22">
        <v>165656</v>
      </c>
      <c r="T22">
        <v>162904</v>
      </c>
      <c r="U22">
        <v>162804</v>
      </c>
      <c r="V22">
        <v>160492</v>
      </c>
      <c r="W22">
        <v>159204</v>
      </c>
    </row>
    <row r="23" spans="1:24">
      <c r="A23" s="1" t="s">
        <v>28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s="4" t="s">
        <v>12</v>
      </c>
      <c r="N23">
        <v>3460</v>
      </c>
      <c r="O23">
        <v>3654</v>
      </c>
      <c r="P23">
        <f>SUM(D233:D251)</f>
        <v>8098</v>
      </c>
      <c r="Q23">
        <v>3836</v>
      </c>
      <c r="R23">
        <v>3932</v>
      </c>
      <c r="S23">
        <v>4006</v>
      </c>
      <c r="T23">
        <v>4046</v>
      </c>
      <c r="U23">
        <v>4296</v>
      </c>
      <c r="V23">
        <v>4512</v>
      </c>
      <c r="W23">
        <v>4694</v>
      </c>
    </row>
    <row r="24" spans="1:24">
      <c r="A24" s="1" t="s">
        <v>29</v>
      </c>
      <c r="B24">
        <v>2040</v>
      </c>
      <c r="C24">
        <v>1862</v>
      </c>
      <c r="D24">
        <v>1770</v>
      </c>
      <c r="E24">
        <v>1789</v>
      </c>
      <c r="F24">
        <v>1801</v>
      </c>
      <c r="G24">
        <v>1855</v>
      </c>
      <c r="H24">
        <v>1900</v>
      </c>
      <c r="I24">
        <v>1892</v>
      </c>
      <c r="J24">
        <v>1945</v>
      </c>
      <c r="K24">
        <v>2022</v>
      </c>
      <c r="L24">
        <v>2047</v>
      </c>
      <c r="M24" s="5" t="s">
        <v>14</v>
      </c>
      <c r="N24">
        <v>9012</v>
      </c>
      <c r="O24">
        <v>9124</v>
      </c>
      <c r="P24">
        <f>SUM(D252:D264)</f>
        <v>42401</v>
      </c>
      <c r="Q24">
        <v>9388</v>
      </c>
      <c r="R24">
        <v>9502</v>
      </c>
      <c r="S24">
        <v>9678</v>
      </c>
      <c r="T24">
        <v>9504</v>
      </c>
      <c r="U24">
        <v>9698</v>
      </c>
      <c r="V24">
        <v>10044</v>
      </c>
      <c r="W24">
        <v>10214</v>
      </c>
    </row>
    <row r="25" spans="1:24">
      <c r="A25" s="1" t="s">
        <v>30</v>
      </c>
      <c r="B25">
        <v>174</v>
      </c>
      <c r="C25">
        <v>161</v>
      </c>
      <c r="D25">
        <v>157</v>
      </c>
      <c r="E25">
        <v>159</v>
      </c>
      <c r="F25">
        <v>164</v>
      </c>
      <c r="G25">
        <v>171</v>
      </c>
      <c r="H25">
        <v>174</v>
      </c>
      <c r="I25">
        <v>176</v>
      </c>
      <c r="J25">
        <v>184</v>
      </c>
      <c r="K25">
        <v>187</v>
      </c>
      <c r="L25">
        <v>185</v>
      </c>
      <c r="M25" s="6" t="s">
        <v>16</v>
      </c>
      <c r="N25">
        <v>7010</v>
      </c>
      <c r="O25">
        <v>7316</v>
      </c>
      <c r="P25">
        <f>SUM(D265:D268)</f>
        <v>6740</v>
      </c>
      <c r="Q25">
        <v>8082</v>
      </c>
      <c r="R25">
        <v>8790</v>
      </c>
      <c r="S25">
        <v>9212</v>
      </c>
      <c r="T25">
        <v>10198</v>
      </c>
      <c r="U25">
        <v>11432</v>
      </c>
      <c r="V25">
        <v>12508</v>
      </c>
      <c r="W25">
        <v>13542</v>
      </c>
    </row>
    <row r="26" spans="1:24">
      <c r="A26" s="1" t="s">
        <v>32</v>
      </c>
      <c r="B26">
        <v>172</v>
      </c>
      <c r="C26">
        <v>167</v>
      </c>
      <c r="D26">
        <v>168</v>
      </c>
      <c r="E26">
        <v>179</v>
      </c>
      <c r="F26">
        <v>180</v>
      </c>
      <c r="G26">
        <v>182</v>
      </c>
      <c r="H26">
        <v>188</v>
      </c>
      <c r="I26">
        <v>188</v>
      </c>
      <c r="J26">
        <v>192</v>
      </c>
      <c r="K26">
        <v>187</v>
      </c>
      <c r="L26">
        <v>189</v>
      </c>
      <c r="M26" s="7" t="s">
        <v>18</v>
      </c>
      <c r="N26">
        <v>53894</v>
      </c>
      <c r="O26">
        <v>54160</v>
      </c>
      <c r="P26">
        <f>SUM(D269:D315)</f>
        <v>55185</v>
      </c>
      <c r="Q26">
        <v>56612</v>
      </c>
      <c r="R26">
        <v>55838</v>
      </c>
      <c r="S26">
        <v>57186</v>
      </c>
      <c r="T26">
        <v>56144</v>
      </c>
      <c r="U26">
        <v>58228</v>
      </c>
      <c r="V26">
        <v>60488</v>
      </c>
      <c r="W26">
        <v>61506</v>
      </c>
    </row>
    <row r="27" spans="1:24">
      <c r="A27" s="1" t="s">
        <v>34</v>
      </c>
      <c r="B27">
        <v>34</v>
      </c>
      <c r="C27">
        <v>31</v>
      </c>
      <c r="D27">
        <v>26</v>
      </c>
      <c r="E27">
        <v>27</v>
      </c>
      <c r="F27">
        <v>23</v>
      </c>
      <c r="G27">
        <v>20</v>
      </c>
      <c r="H27">
        <v>18</v>
      </c>
      <c r="I27">
        <v>23</v>
      </c>
      <c r="J27">
        <v>25</v>
      </c>
      <c r="K27">
        <v>23</v>
      </c>
      <c r="L27">
        <v>25</v>
      </c>
      <c r="M27" s="8" t="s">
        <v>20</v>
      </c>
      <c r="N27">
        <v>20838</v>
      </c>
      <c r="O27">
        <v>21382</v>
      </c>
      <c r="P27">
        <f>SUM(D316:D334)</f>
        <v>14540</v>
      </c>
      <c r="Q27">
        <v>23124</v>
      </c>
      <c r="R27">
        <v>23836</v>
      </c>
      <c r="S27">
        <v>24030</v>
      </c>
      <c r="T27">
        <v>24698</v>
      </c>
      <c r="U27">
        <v>26562</v>
      </c>
      <c r="V27">
        <v>27808</v>
      </c>
      <c r="W27">
        <v>28702</v>
      </c>
    </row>
    <row r="28" spans="1:24">
      <c r="A28" s="1" t="s">
        <v>35</v>
      </c>
      <c r="B28">
        <v>13</v>
      </c>
      <c r="C28">
        <v>11</v>
      </c>
      <c r="D28">
        <v>10</v>
      </c>
      <c r="E28">
        <v>11</v>
      </c>
      <c r="F28">
        <v>8</v>
      </c>
      <c r="G28">
        <v>8</v>
      </c>
      <c r="H28">
        <v>7</v>
      </c>
      <c r="I28">
        <v>8</v>
      </c>
      <c r="J28">
        <v>8</v>
      </c>
      <c r="K28">
        <v>8</v>
      </c>
      <c r="L28">
        <v>6</v>
      </c>
      <c r="M28" s="9" t="s">
        <v>22</v>
      </c>
      <c r="N28">
        <v>27312</v>
      </c>
      <c r="O28">
        <v>28096</v>
      </c>
      <c r="P28">
        <f>SUM(D335:D352)</f>
        <v>21684</v>
      </c>
      <c r="Q28">
        <v>29440</v>
      </c>
      <c r="R28">
        <v>29472</v>
      </c>
      <c r="S28">
        <v>29970</v>
      </c>
      <c r="T28">
        <v>31694</v>
      </c>
      <c r="U28">
        <v>33590</v>
      </c>
      <c r="V28">
        <v>35024</v>
      </c>
      <c r="W28">
        <v>35838</v>
      </c>
    </row>
    <row r="29" spans="1:24">
      <c r="A29" s="1" t="s">
        <v>37</v>
      </c>
      <c r="B29">
        <v>116</v>
      </c>
      <c r="C29">
        <v>107</v>
      </c>
      <c r="D29">
        <v>104</v>
      </c>
      <c r="E29">
        <v>105</v>
      </c>
      <c r="F29">
        <v>98</v>
      </c>
      <c r="G29">
        <v>93</v>
      </c>
      <c r="H29">
        <v>95</v>
      </c>
      <c r="I29">
        <v>94</v>
      </c>
      <c r="J29">
        <v>97</v>
      </c>
      <c r="K29">
        <v>91</v>
      </c>
      <c r="L29">
        <v>95</v>
      </c>
    </row>
    <row r="30" spans="1:24">
      <c r="A30" s="1" t="s">
        <v>38</v>
      </c>
      <c r="B30">
        <v>23</v>
      </c>
      <c r="C30">
        <v>24</v>
      </c>
      <c r="D30">
        <v>27</v>
      </c>
      <c r="E30">
        <v>30</v>
      </c>
      <c r="F30">
        <v>36</v>
      </c>
      <c r="G30">
        <v>43</v>
      </c>
      <c r="H30">
        <v>53</v>
      </c>
      <c r="I30">
        <v>53</v>
      </c>
      <c r="J30">
        <v>53</v>
      </c>
      <c r="K30">
        <v>59</v>
      </c>
      <c r="L30">
        <v>63</v>
      </c>
    </row>
    <row r="31" spans="1:24">
      <c r="A31" s="1" t="s">
        <v>39</v>
      </c>
      <c r="B31">
        <v>1307</v>
      </c>
      <c r="C31">
        <v>1174</v>
      </c>
      <c r="D31">
        <v>1106</v>
      </c>
      <c r="E31">
        <v>1104</v>
      </c>
      <c r="F31">
        <v>1123</v>
      </c>
      <c r="G31">
        <v>1163</v>
      </c>
      <c r="H31">
        <v>1184</v>
      </c>
      <c r="I31">
        <v>1171</v>
      </c>
      <c r="J31">
        <v>1203</v>
      </c>
      <c r="K31">
        <v>1278</v>
      </c>
      <c r="L31">
        <v>1292</v>
      </c>
      <c r="N31">
        <v>2008</v>
      </c>
      <c r="O31">
        <v>2009</v>
      </c>
      <c r="P31">
        <v>2010</v>
      </c>
      <c r="Q31">
        <v>2011</v>
      </c>
      <c r="R31">
        <v>2012</v>
      </c>
      <c r="S31">
        <v>2013</v>
      </c>
      <c r="T31">
        <v>2014</v>
      </c>
      <c r="U31">
        <v>2015</v>
      </c>
      <c r="V31">
        <v>2016</v>
      </c>
      <c r="W31">
        <v>2017</v>
      </c>
    </row>
    <row r="32" spans="1:24">
      <c r="A32" s="1" t="s">
        <v>40</v>
      </c>
      <c r="B32">
        <v>144</v>
      </c>
      <c r="C32">
        <v>128</v>
      </c>
      <c r="D32">
        <v>115</v>
      </c>
      <c r="E32">
        <v>120</v>
      </c>
      <c r="F32">
        <v>114</v>
      </c>
      <c r="G32">
        <v>116</v>
      </c>
      <c r="H32">
        <v>118</v>
      </c>
      <c r="I32">
        <v>118</v>
      </c>
      <c r="J32">
        <v>114</v>
      </c>
      <c r="K32">
        <v>123</v>
      </c>
      <c r="L32">
        <v>122</v>
      </c>
      <c r="M32" s="1" t="s">
        <v>6</v>
      </c>
      <c r="N32">
        <f t="shared" ref="N32:N40" si="9">(N20-AVERAGE($N20:$W20))/STDEV($N20:$W20)</f>
        <v>-9.8342095980136601E-2</v>
      </c>
      <c r="O32">
        <f t="shared" ref="O32:O40" si="10">(O20-AVERAGE($N20:$W20))/STDEV($N20:$W20)</f>
        <v>-0.10687795629819323</v>
      </c>
      <c r="P32">
        <f t="shared" ref="P32:P40" si="11">(P20-AVERAGE($N20:$W20))/STDEV($N20:$W20)</f>
        <v>2.82462849319649</v>
      </c>
      <c r="Q32">
        <f t="shared" ref="Q32:Q40" si="12">(Q20-AVERAGE($N20:$W20))/STDEV($N20:$W20)</f>
        <v>-0.28500788346184852</v>
      </c>
      <c r="R32">
        <f t="shared" ref="R32:R40" si="13">(R20-AVERAGE($N20:$W20))/STDEV($N20:$W20)</f>
        <v>-0.31072777836757176</v>
      </c>
      <c r="S32">
        <f t="shared" ref="S32:S40" si="14">(S20-AVERAGE($N20:$W20))/STDEV($N20:$W20)</f>
        <v>-0.35789963801998997</v>
      </c>
      <c r="T32">
        <f t="shared" ref="T32:T40" si="15">(T20-AVERAGE($N20:$W20))/STDEV($N20:$W20)</f>
        <v>-0.39866960243386568</v>
      </c>
      <c r="U32">
        <f t="shared" ref="U32:U40" si="16">(U20-AVERAGE($N20:$W20))/STDEV($N20:$W20)</f>
        <v>-0.41304578823269789</v>
      </c>
      <c r="V32">
        <f t="shared" ref="V32:V40" si="17">(V20-AVERAGE($N20:$W20))/STDEV($N20:$W20)</f>
        <v>-0.4383164273322076</v>
      </c>
      <c r="W32">
        <f t="shared" ref="W32:W40" si="18">(W20-AVERAGE($N20:$W20))/STDEV($N20:$W20)</f>
        <v>-0.41574132306997891</v>
      </c>
    </row>
    <row r="33" spans="1:23">
      <c r="A33" s="1" t="s">
        <v>41</v>
      </c>
      <c r="B33">
        <v>57</v>
      </c>
      <c r="C33">
        <v>59</v>
      </c>
      <c r="D33">
        <v>57</v>
      </c>
      <c r="E33">
        <v>54</v>
      </c>
      <c r="F33">
        <v>55</v>
      </c>
      <c r="G33">
        <v>59</v>
      </c>
      <c r="H33">
        <v>63</v>
      </c>
      <c r="I33">
        <v>61</v>
      </c>
      <c r="J33">
        <v>69</v>
      </c>
      <c r="K33">
        <v>66</v>
      </c>
      <c r="L33">
        <v>70</v>
      </c>
      <c r="M33" s="2" t="s">
        <v>8</v>
      </c>
      <c r="N33">
        <f t="shared" si="9"/>
        <v>1.3700480705611688</v>
      </c>
      <c r="O33">
        <f t="shared" si="10"/>
        <v>0.99313397306212503</v>
      </c>
      <c r="P33">
        <f t="shared" si="11"/>
        <v>-2.4094013456835945</v>
      </c>
      <c r="Q33">
        <f t="shared" si="12"/>
        <v>0.42898109714361576</v>
      </c>
      <c r="R33">
        <f t="shared" si="13"/>
        <v>0.24567826902125631</v>
      </c>
      <c r="S33">
        <f t="shared" si="14"/>
        <v>-5.7577330060520411E-2</v>
      </c>
      <c r="T33">
        <f t="shared" si="15"/>
        <v>-0.17284444590433543</v>
      </c>
      <c r="U33">
        <f t="shared" si="16"/>
        <v>-0.12280164926970354</v>
      </c>
      <c r="V33">
        <f t="shared" si="17"/>
        <v>-0.1162417321078604</v>
      </c>
      <c r="W33">
        <f t="shared" si="18"/>
        <v>-0.15897490676215281</v>
      </c>
    </row>
    <row r="34" spans="1:23">
      <c r="A34" s="1" t="s">
        <v>42</v>
      </c>
      <c r="B34">
        <v>545</v>
      </c>
      <c r="C34">
        <v>509</v>
      </c>
      <c r="D34">
        <v>498</v>
      </c>
      <c r="E34">
        <v>501</v>
      </c>
      <c r="F34">
        <v>490</v>
      </c>
      <c r="G34">
        <v>507</v>
      </c>
      <c r="H34">
        <v>513</v>
      </c>
      <c r="I34">
        <v>502</v>
      </c>
      <c r="J34">
        <v>509</v>
      </c>
      <c r="K34">
        <v>535</v>
      </c>
      <c r="L34">
        <v>531</v>
      </c>
      <c r="M34" s="3" t="s">
        <v>10</v>
      </c>
      <c r="N34">
        <f t="shared" si="9"/>
        <v>1.1342089715766079</v>
      </c>
      <c r="O34">
        <f t="shared" si="10"/>
        <v>0.97326445859949362</v>
      </c>
      <c r="P34">
        <f t="shared" si="11"/>
        <v>-2.5111057030053097</v>
      </c>
      <c r="Q34">
        <f t="shared" si="12"/>
        <v>0.47243712318623715</v>
      </c>
      <c r="R34">
        <f t="shared" si="13"/>
        <v>0.29235635045851649</v>
      </c>
      <c r="S34">
        <f t="shared" si="14"/>
        <v>0.17368297842303995</v>
      </c>
      <c r="T34">
        <f t="shared" si="15"/>
        <v>-2.2820703792141388E-2</v>
      </c>
      <c r="U34">
        <f t="shared" si="16"/>
        <v>-2.9961099221472106E-2</v>
      </c>
      <c r="V34">
        <f t="shared" si="17"/>
        <v>-0.19504704154759828</v>
      </c>
      <c r="W34">
        <f t="shared" si="18"/>
        <v>-0.28701533467737794</v>
      </c>
    </row>
    <row r="35" spans="1:23">
      <c r="A35" s="1" t="s">
        <v>43</v>
      </c>
      <c r="B35">
        <v>545</v>
      </c>
      <c r="C35">
        <v>509</v>
      </c>
      <c r="D35">
        <v>498</v>
      </c>
      <c r="E35">
        <v>501</v>
      </c>
      <c r="F35">
        <v>490</v>
      </c>
      <c r="G35">
        <v>507</v>
      </c>
      <c r="H35">
        <v>513</v>
      </c>
      <c r="I35">
        <v>502</v>
      </c>
      <c r="J35">
        <v>509</v>
      </c>
      <c r="K35">
        <v>535</v>
      </c>
      <c r="L35">
        <v>531</v>
      </c>
      <c r="M35" s="4" t="s">
        <v>12</v>
      </c>
      <c r="N35">
        <f t="shared" si="9"/>
        <v>-0.74471792053775376</v>
      </c>
      <c r="O35">
        <f t="shared" si="10"/>
        <v>-0.59928277197290147</v>
      </c>
      <c r="P35">
        <f t="shared" si="11"/>
        <v>2.7322316621621687</v>
      </c>
      <c r="Q35">
        <f t="shared" si="12"/>
        <v>-0.46284361197907092</v>
      </c>
      <c r="R35">
        <f t="shared" si="13"/>
        <v>-0.39087570341089661</v>
      </c>
      <c r="S35">
        <f t="shared" si="14"/>
        <v>-0.33540044055626222</v>
      </c>
      <c r="T35">
        <f t="shared" si="15"/>
        <v>-0.30541381198618955</v>
      </c>
      <c r="U35">
        <f t="shared" si="16"/>
        <v>-0.11799738342323557</v>
      </c>
      <c r="V35">
        <f t="shared" si="17"/>
        <v>4.3930410855156692E-2</v>
      </c>
      <c r="W35">
        <f t="shared" si="18"/>
        <v>0.18036957084898722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5" t="s">
        <v>14</v>
      </c>
      <c r="N36">
        <f t="shared" si="9"/>
        <v>-0.37011169980924913</v>
      </c>
      <c r="O36">
        <f t="shared" si="10"/>
        <v>-0.35932941072649821</v>
      </c>
      <c r="P36">
        <f t="shared" si="11"/>
        <v>2.8442619625476295</v>
      </c>
      <c r="Q36">
        <f t="shared" si="12"/>
        <v>-0.33391401503144247</v>
      </c>
      <c r="R36">
        <f t="shared" si="13"/>
        <v>-0.32293918507221386</v>
      </c>
      <c r="S36">
        <f t="shared" si="14"/>
        <v>-0.30599558794217674</v>
      </c>
      <c r="T36">
        <f t="shared" si="15"/>
        <v>-0.32274664419573618</v>
      </c>
      <c r="U36">
        <f t="shared" si="16"/>
        <v>-0.30407017917739976</v>
      </c>
      <c r="V36">
        <f t="shared" si="17"/>
        <v>-0.27076060754675857</v>
      </c>
      <c r="W36">
        <f t="shared" si="18"/>
        <v>-0.25439463304615445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6" t="s">
        <v>16</v>
      </c>
      <c r="N37">
        <f t="shared" si="9"/>
        <v>-1.0410328424394146</v>
      </c>
      <c r="O37">
        <f t="shared" si="10"/>
        <v>-0.91221923557064755</v>
      </c>
      <c r="P37">
        <f t="shared" si="11"/>
        <v>-1.1546919073236208</v>
      </c>
      <c r="Q37">
        <f t="shared" si="12"/>
        <v>-0.58976425889915884</v>
      </c>
      <c r="R37">
        <f t="shared" si="13"/>
        <v>-0.29172493320279591</v>
      </c>
      <c r="S37">
        <f t="shared" si="14"/>
        <v>-0.11408002438377733</v>
      </c>
      <c r="T37">
        <f t="shared" si="15"/>
        <v>0.30098604219336089</v>
      </c>
      <c r="U37">
        <f t="shared" si="16"/>
        <v>0.82045006466414028</v>
      </c>
      <c r="V37">
        <f t="shared" si="17"/>
        <v>1.2734024862026807</v>
      </c>
      <c r="W37">
        <f t="shared" si="18"/>
        <v>1.7086746087592333</v>
      </c>
    </row>
    <row r="38" spans="1:23">
      <c r="A38" s="1" t="s">
        <v>46</v>
      </c>
      <c r="B38">
        <v>425</v>
      </c>
      <c r="C38">
        <v>414</v>
      </c>
      <c r="D38">
        <v>418</v>
      </c>
      <c r="E38">
        <v>425</v>
      </c>
      <c r="F38">
        <v>443</v>
      </c>
      <c r="G38">
        <v>433</v>
      </c>
      <c r="H38">
        <v>444</v>
      </c>
      <c r="I38">
        <v>429</v>
      </c>
      <c r="J38">
        <v>438</v>
      </c>
      <c r="K38">
        <v>460</v>
      </c>
      <c r="L38">
        <v>437</v>
      </c>
      <c r="M38" s="7" t="s">
        <v>18</v>
      </c>
      <c r="N38">
        <f t="shared" si="9"/>
        <v>-1.2019776332576064</v>
      </c>
      <c r="O38">
        <f t="shared" si="10"/>
        <v>-1.0964609669936138</v>
      </c>
      <c r="P38">
        <f t="shared" si="11"/>
        <v>-0.68986479060041006</v>
      </c>
      <c r="Q38">
        <f t="shared" si="12"/>
        <v>-0.123803577221774</v>
      </c>
      <c r="R38">
        <f t="shared" si="13"/>
        <v>-0.43083327529820309</v>
      </c>
      <c r="S38">
        <f t="shared" si="14"/>
        <v>0.10389028155842019</v>
      </c>
      <c r="T38">
        <f t="shared" si="15"/>
        <v>-0.30944944117496365</v>
      </c>
      <c r="U38">
        <f t="shared" si="16"/>
        <v>0.51723000429180399</v>
      </c>
      <c r="V38">
        <f t="shared" si="17"/>
        <v>1.4137249883392584</v>
      </c>
      <c r="W38">
        <f t="shared" si="18"/>
        <v>1.8175444103570941</v>
      </c>
    </row>
    <row r="39" spans="1:23">
      <c r="A39" s="1" t="s">
        <v>48</v>
      </c>
      <c r="B39">
        <v>9</v>
      </c>
      <c r="C39">
        <v>10</v>
      </c>
      <c r="D39">
        <v>10</v>
      </c>
      <c r="E39">
        <v>9</v>
      </c>
      <c r="F39">
        <v>9</v>
      </c>
      <c r="G39">
        <v>9</v>
      </c>
      <c r="H39">
        <v>9</v>
      </c>
      <c r="I39">
        <v>8</v>
      </c>
      <c r="J39">
        <v>9</v>
      </c>
      <c r="K39">
        <v>10</v>
      </c>
      <c r="L39">
        <v>10</v>
      </c>
      <c r="M39" s="8" t="s">
        <v>20</v>
      </c>
      <c r="N39">
        <f t="shared" si="9"/>
        <v>-0.66748330605553752</v>
      </c>
      <c r="O39">
        <f t="shared" si="10"/>
        <v>-0.53369151589554775</v>
      </c>
      <c r="P39">
        <f t="shared" si="11"/>
        <v>-2.2164184061063024</v>
      </c>
      <c r="Q39">
        <f t="shared" si="12"/>
        <v>-0.1052626584346979</v>
      </c>
      <c r="R39">
        <f t="shared" si="13"/>
        <v>6.9847184568818221E-2</v>
      </c>
      <c r="S39">
        <f t="shared" si="14"/>
        <v>0.11755969797146167</v>
      </c>
      <c r="T39">
        <f t="shared" si="15"/>
        <v>0.28184814618262566</v>
      </c>
      <c r="U39">
        <f t="shared" si="16"/>
        <v>0.74028178011317913</v>
      </c>
      <c r="V39">
        <f t="shared" si="17"/>
        <v>1.0467240053693323</v>
      </c>
      <c r="W39">
        <f t="shared" si="18"/>
        <v>1.2665950722866686</v>
      </c>
    </row>
    <row r="40" spans="1:23">
      <c r="A40" s="1" t="s">
        <v>49</v>
      </c>
      <c r="B40">
        <v>7</v>
      </c>
      <c r="C40">
        <v>5</v>
      </c>
      <c r="D40">
        <v>6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7</v>
      </c>
      <c r="L40">
        <v>6</v>
      </c>
      <c r="M40" s="9" t="s">
        <v>22</v>
      </c>
      <c r="N40">
        <f t="shared" si="9"/>
        <v>-0.6982810919822261</v>
      </c>
      <c r="O40">
        <f t="shared" si="10"/>
        <v>-0.50950441056358287</v>
      </c>
      <c r="P40">
        <f t="shared" si="11"/>
        <v>-2.053427983594629</v>
      </c>
      <c r="Q40">
        <f t="shared" si="12"/>
        <v>-0.18588724241733742</v>
      </c>
      <c r="R40">
        <f t="shared" si="13"/>
        <v>-0.17818207174718872</v>
      </c>
      <c r="S40">
        <f t="shared" si="14"/>
        <v>-5.8270353192999551E-2</v>
      </c>
      <c r="T40">
        <f t="shared" si="15"/>
        <v>0.35684571666126175</v>
      </c>
      <c r="U40">
        <f t="shared" si="16"/>
        <v>0.81337707886757227</v>
      </c>
      <c r="V40">
        <f t="shared" si="17"/>
        <v>1.1586650395236109</v>
      </c>
      <c r="W40">
        <f t="shared" si="18"/>
        <v>1.3546653184455186</v>
      </c>
    </row>
    <row r="41" spans="1:23">
      <c r="A41" s="1" t="s">
        <v>50</v>
      </c>
      <c r="B41">
        <v>47</v>
      </c>
      <c r="C41">
        <v>43</v>
      </c>
      <c r="D41">
        <v>43</v>
      </c>
      <c r="E41">
        <v>39</v>
      </c>
      <c r="F41">
        <v>40</v>
      </c>
      <c r="G41">
        <v>38</v>
      </c>
      <c r="H41">
        <v>35</v>
      </c>
      <c r="I41">
        <v>37</v>
      </c>
      <c r="J41">
        <v>30</v>
      </c>
      <c r="K41">
        <v>32</v>
      </c>
      <c r="L41">
        <v>29</v>
      </c>
      <c r="M41" t="s">
        <v>47</v>
      </c>
      <c r="N41">
        <v>0.66621359520232204</v>
      </c>
      <c r="O41">
        <v>-0.10329865537663034</v>
      </c>
      <c r="P41">
        <v>-1.5473887647510782E-2</v>
      </c>
      <c r="Q41">
        <v>-0.46609858873382665</v>
      </c>
      <c r="R41">
        <v>-1.1038736877190998</v>
      </c>
      <c r="S41">
        <v>-1.1300120114480043</v>
      </c>
      <c r="T41">
        <v>-0.92299648751507957</v>
      </c>
      <c r="U41">
        <v>8.3851742522326828E-2</v>
      </c>
      <c r="V41">
        <v>0.99660200713567659</v>
      </c>
      <c r="W41">
        <v>1.9950859735798336</v>
      </c>
    </row>
    <row r="42" spans="1:23">
      <c r="A42" s="1" t="s">
        <v>51</v>
      </c>
      <c r="B42">
        <v>362</v>
      </c>
      <c r="C42">
        <v>356</v>
      </c>
      <c r="D42">
        <v>359</v>
      </c>
      <c r="E42">
        <v>373</v>
      </c>
      <c r="F42">
        <v>390</v>
      </c>
      <c r="G42">
        <v>382</v>
      </c>
      <c r="H42">
        <v>396</v>
      </c>
      <c r="I42">
        <v>380</v>
      </c>
      <c r="J42">
        <v>395</v>
      </c>
      <c r="K42">
        <v>411</v>
      </c>
      <c r="L42">
        <v>392</v>
      </c>
    </row>
    <row r="43" spans="1:23">
      <c r="A43" s="1" t="s">
        <v>52</v>
      </c>
      <c r="B43">
        <v>780</v>
      </c>
      <c r="C43">
        <v>786</v>
      </c>
      <c r="D43">
        <v>792</v>
      </c>
      <c r="E43">
        <v>839</v>
      </c>
      <c r="F43">
        <v>867</v>
      </c>
      <c r="G43">
        <v>902</v>
      </c>
      <c r="H43">
        <v>937</v>
      </c>
      <c r="I43">
        <v>978</v>
      </c>
      <c r="J43">
        <v>1073</v>
      </c>
      <c r="K43">
        <v>1189</v>
      </c>
      <c r="L43">
        <v>1248</v>
      </c>
    </row>
    <row r="44" spans="1:23">
      <c r="A44" s="1" t="s">
        <v>53</v>
      </c>
      <c r="B44">
        <v>736</v>
      </c>
      <c r="C44">
        <v>742</v>
      </c>
      <c r="D44">
        <v>744</v>
      </c>
      <c r="E44">
        <v>784</v>
      </c>
      <c r="F44">
        <v>807</v>
      </c>
      <c r="G44">
        <v>834</v>
      </c>
      <c r="H44">
        <v>867</v>
      </c>
      <c r="I44">
        <v>898</v>
      </c>
      <c r="J44">
        <v>992</v>
      </c>
      <c r="K44">
        <v>1103</v>
      </c>
      <c r="L44">
        <v>1157</v>
      </c>
    </row>
    <row r="45" spans="1:23">
      <c r="A45" s="1" t="s">
        <v>54</v>
      </c>
      <c r="B45">
        <v>5</v>
      </c>
      <c r="C45">
        <v>7</v>
      </c>
      <c r="D45">
        <v>7</v>
      </c>
      <c r="E45">
        <v>8</v>
      </c>
      <c r="F45">
        <v>9</v>
      </c>
      <c r="G45">
        <v>9</v>
      </c>
      <c r="H45">
        <v>9</v>
      </c>
      <c r="I45">
        <v>15</v>
      </c>
      <c r="J45">
        <v>13</v>
      </c>
      <c r="K45">
        <v>15</v>
      </c>
      <c r="L45">
        <v>15</v>
      </c>
    </row>
    <row r="46" spans="1:23">
      <c r="A46" s="1" t="s">
        <v>55</v>
      </c>
      <c r="B46">
        <v>39</v>
      </c>
      <c r="C46">
        <v>37</v>
      </c>
      <c r="D46">
        <v>41</v>
      </c>
      <c r="E46">
        <v>47</v>
      </c>
      <c r="F46">
        <v>51</v>
      </c>
      <c r="G46">
        <v>59</v>
      </c>
      <c r="H46">
        <v>61</v>
      </c>
      <c r="I46">
        <v>65</v>
      </c>
      <c r="J46">
        <v>68</v>
      </c>
      <c r="K46">
        <v>71</v>
      </c>
      <c r="L46">
        <v>76</v>
      </c>
    </row>
    <row r="47" spans="1:23">
      <c r="A47" s="1" t="s">
        <v>56</v>
      </c>
      <c r="B47">
        <v>48</v>
      </c>
      <c r="C47">
        <v>51</v>
      </c>
      <c r="D47">
        <v>48</v>
      </c>
      <c r="E47">
        <v>47</v>
      </c>
      <c r="F47">
        <v>48</v>
      </c>
      <c r="G47">
        <v>52</v>
      </c>
      <c r="H47">
        <v>49</v>
      </c>
      <c r="I47">
        <v>52</v>
      </c>
      <c r="J47">
        <v>53</v>
      </c>
      <c r="K47">
        <v>55</v>
      </c>
      <c r="L47">
        <v>62</v>
      </c>
    </row>
    <row r="48" spans="1:23">
      <c r="A48" s="1" t="s">
        <v>57</v>
      </c>
      <c r="B48">
        <v>35</v>
      </c>
      <c r="C48">
        <v>36</v>
      </c>
      <c r="D48">
        <v>34</v>
      </c>
      <c r="E48">
        <v>33</v>
      </c>
      <c r="F48">
        <v>34</v>
      </c>
      <c r="G48">
        <v>36</v>
      </c>
      <c r="H48">
        <v>36</v>
      </c>
      <c r="I48">
        <v>37</v>
      </c>
      <c r="J48">
        <v>38</v>
      </c>
      <c r="K48">
        <v>40</v>
      </c>
      <c r="L48">
        <v>46</v>
      </c>
    </row>
    <row r="49" spans="1:12">
      <c r="A49" s="1" t="s">
        <v>58</v>
      </c>
      <c r="B49">
        <v>13</v>
      </c>
      <c r="C49">
        <v>15</v>
      </c>
      <c r="D49">
        <v>14</v>
      </c>
      <c r="E49">
        <v>14</v>
      </c>
      <c r="F49">
        <v>14</v>
      </c>
      <c r="G49">
        <v>16</v>
      </c>
      <c r="H49">
        <v>13</v>
      </c>
      <c r="I49">
        <v>15</v>
      </c>
      <c r="J49">
        <v>15</v>
      </c>
      <c r="K49">
        <v>15</v>
      </c>
      <c r="L49">
        <v>16</v>
      </c>
    </row>
    <row r="50" spans="1:12">
      <c r="A50" s="1" t="s">
        <v>59</v>
      </c>
      <c r="B50">
        <v>1029</v>
      </c>
      <c r="C50">
        <v>1002</v>
      </c>
      <c r="D50">
        <v>1016</v>
      </c>
      <c r="E50">
        <v>1044</v>
      </c>
      <c r="F50">
        <v>1085</v>
      </c>
      <c r="G50">
        <v>1157</v>
      </c>
      <c r="H50">
        <v>1235</v>
      </c>
      <c r="I50">
        <v>1284</v>
      </c>
      <c r="J50">
        <v>1390</v>
      </c>
      <c r="K50">
        <v>1482</v>
      </c>
      <c r="L50">
        <v>1549</v>
      </c>
    </row>
    <row r="51" spans="1:12">
      <c r="A51" s="1" t="s">
        <v>60</v>
      </c>
      <c r="B51">
        <v>317</v>
      </c>
      <c r="C51">
        <v>304</v>
      </c>
      <c r="D51">
        <v>298</v>
      </c>
      <c r="E51">
        <v>295</v>
      </c>
      <c r="F51">
        <v>299</v>
      </c>
      <c r="G51">
        <v>309</v>
      </c>
      <c r="H51">
        <v>333</v>
      </c>
      <c r="I51">
        <v>343</v>
      </c>
      <c r="J51">
        <v>363</v>
      </c>
      <c r="K51">
        <v>395</v>
      </c>
      <c r="L51">
        <v>413</v>
      </c>
    </row>
    <row r="52" spans="1:12">
      <c r="A52" s="1" t="s">
        <v>61</v>
      </c>
      <c r="B52">
        <v>712</v>
      </c>
      <c r="C52">
        <v>698</v>
      </c>
      <c r="D52">
        <v>718</v>
      </c>
      <c r="E52">
        <v>749</v>
      </c>
      <c r="F52">
        <v>786</v>
      </c>
      <c r="G52">
        <v>848</v>
      </c>
      <c r="H52">
        <v>902</v>
      </c>
      <c r="I52">
        <v>941</v>
      </c>
      <c r="J52">
        <v>1027</v>
      </c>
      <c r="K52">
        <v>1087</v>
      </c>
      <c r="L52">
        <v>1136</v>
      </c>
    </row>
    <row r="53" spans="1:12">
      <c r="A53" s="1" t="s">
        <v>62</v>
      </c>
      <c r="B53">
        <v>38</v>
      </c>
      <c r="C53">
        <v>39</v>
      </c>
      <c r="D53">
        <v>39</v>
      </c>
      <c r="E53">
        <v>46</v>
      </c>
      <c r="F53">
        <v>51</v>
      </c>
      <c r="G53">
        <v>50</v>
      </c>
      <c r="H53">
        <v>47</v>
      </c>
      <c r="I53">
        <v>49</v>
      </c>
      <c r="J53">
        <v>53</v>
      </c>
      <c r="K53">
        <v>54</v>
      </c>
      <c r="L53">
        <v>56</v>
      </c>
    </row>
    <row r="54" spans="1:12">
      <c r="A54" s="1" t="s">
        <v>63</v>
      </c>
      <c r="B54">
        <v>6</v>
      </c>
      <c r="C54">
        <v>7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7</v>
      </c>
      <c r="K54">
        <v>7</v>
      </c>
      <c r="L54">
        <v>7</v>
      </c>
    </row>
    <row r="55" spans="1:12">
      <c r="A55" s="1" t="s">
        <v>64</v>
      </c>
      <c r="B55">
        <v>32</v>
      </c>
      <c r="C55">
        <v>32</v>
      </c>
      <c r="D55">
        <v>33</v>
      </c>
      <c r="E55">
        <v>40</v>
      </c>
      <c r="F55">
        <v>46</v>
      </c>
      <c r="G55">
        <v>46</v>
      </c>
      <c r="H55">
        <v>43</v>
      </c>
      <c r="I55">
        <v>43</v>
      </c>
      <c r="J55">
        <v>46</v>
      </c>
      <c r="K55">
        <v>47</v>
      </c>
      <c r="L55">
        <v>49</v>
      </c>
    </row>
    <row r="56" spans="1:12">
      <c r="A56" s="1" t="s">
        <v>65</v>
      </c>
      <c r="B56">
        <v>748</v>
      </c>
      <c r="C56">
        <v>712</v>
      </c>
      <c r="D56">
        <v>710</v>
      </c>
      <c r="E56">
        <v>709</v>
      </c>
      <c r="F56">
        <v>713</v>
      </c>
      <c r="G56">
        <v>719</v>
      </c>
      <c r="H56">
        <v>750</v>
      </c>
      <c r="I56">
        <v>752</v>
      </c>
      <c r="J56">
        <v>769</v>
      </c>
      <c r="K56">
        <v>775</v>
      </c>
      <c r="L56">
        <v>786</v>
      </c>
    </row>
    <row r="57" spans="1:12">
      <c r="A57" s="1" t="s">
        <v>66</v>
      </c>
      <c r="B57">
        <v>708</v>
      </c>
      <c r="C57">
        <v>673</v>
      </c>
      <c r="D57">
        <v>669</v>
      </c>
      <c r="E57">
        <v>667</v>
      </c>
      <c r="F57">
        <v>674</v>
      </c>
      <c r="G57">
        <v>678</v>
      </c>
      <c r="H57">
        <v>704</v>
      </c>
      <c r="I57">
        <v>706</v>
      </c>
      <c r="J57">
        <v>723</v>
      </c>
      <c r="K57">
        <v>724</v>
      </c>
      <c r="L57">
        <v>733</v>
      </c>
    </row>
    <row r="58" spans="1:12">
      <c r="A58" s="1" t="s">
        <v>67</v>
      </c>
      <c r="B58">
        <v>40</v>
      </c>
      <c r="C58">
        <v>39</v>
      </c>
      <c r="D58">
        <v>41</v>
      </c>
      <c r="E58">
        <v>42</v>
      </c>
      <c r="F58">
        <v>39</v>
      </c>
      <c r="G58">
        <v>41</v>
      </c>
      <c r="H58">
        <v>46</v>
      </c>
      <c r="I58">
        <v>46</v>
      </c>
      <c r="J58">
        <v>46</v>
      </c>
      <c r="K58">
        <v>51</v>
      </c>
      <c r="L58">
        <v>53</v>
      </c>
    </row>
    <row r="59" spans="1:12">
      <c r="A59" s="1" t="s">
        <v>68</v>
      </c>
      <c r="B59">
        <v>0</v>
      </c>
      <c r="C59">
        <v>0</v>
      </c>
      <c r="D59">
        <v>1</v>
      </c>
      <c r="E59">
        <v>2</v>
      </c>
      <c r="F59">
        <v>2</v>
      </c>
      <c r="G59">
        <v>2</v>
      </c>
      <c r="H59">
        <v>2</v>
      </c>
      <c r="I59">
        <v>1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1</v>
      </c>
      <c r="E61">
        <v>2</v>
      </c>
      <c r="F61">
        <v>2</v>
      </c>
      <c r="G61">
        <v>2</v>
      </c>
      <c r="H61">
        <v>2</v>
      </c>
      <c r="I61">
        <v>1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149</v>
      </c>
      <c r="C62">
        <v>144</v>
      </c>
      <c r="D62">
        <v>144</v>
      </c>
      <c r="E62">
        <v>151</v>
      </c>
      <c r="F62">
        <v>147</v>
      </c>
      <c r="G62">
        <v>148</v>
      </c>
      <c r="H62">
        <v>150</v>
      </c>
      <c r="I62">
        <v>145</v>
      </c>
      <c r="J62">
        <v>146</v>
      </c>
      <c r="K62">
        <v>148</v>
      </c>
      <c r="L62">
        <v>154</v>
      </c>
    </row>
    <row r="63" spans="1:12">
      <c r="A63" s="1" t="s">
        <v>72</v>
      </c>
      <c r="B63">
        <v>45</v>
      </c>
      <c r="C63">
        <v>44</v>
      </c>
      <c r="D63">
        <v>46</v>
      </c>
      <c r="E63">
        <v>51</v>
      </c>
      <c r="F63">
        <v>44</v>
      </c>
      <c r="G63">
        <v>44</v>
      </c>
      <c r="H63">
        <v>40</v>
      </c>
      <c r="I63">
        <v>38</v>
      </c>
      <c r="J63">
        <v>35</v>
      </c>
      <c r="K63">
        <v>33</v>
      </c>
      <c r="L63">
        <v>33</v>
      </c>
    </row>
    <row r="64" spans="1:12">
      <c r="A64" s="1" t="s">
        <v>73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3</v>
      </c>
      <c r="K64">
        <v>3</v>
      </c>
      <c r="L64">
        <v>3</v>
      </c>
    </row>
    <row r="65" spans="1:12">
      <c r="A65" s="1" t="s">
        <v>74</v>
      </c>
      <c r="B65">
        <v>15</v>
      </c>
      <c r="C65">
        <v>14</v>
      </c>
      <c r="D65">
        <v>12</v>
      </c>
      <c r="E65">
        <v>13</v>
      </c>
      <c r="F65">
        <v>15</v>
      </c>
      <c r="G65">
        <v>17</v>
      </c>
      <c r="H65">
        <v>18</v>
      </c>
      <c r="I65">
        <v>18</v>
      </c>
      <c r="J65">
        <v>19</v>
      </c>
      <c r="K65">
        <v>17</v>
      </c>
      <c r="L65">
        <v>20</v>
      </c>
    </row>
    <row r="66" spans="1:12">
      <c r="A66" s="1" t="s">
        <v>75</v>
      </c>
      <c r="B66">
        <v>42</v>
      </c>
      <c r="C66">
        <v>38</v>
      </c>
      <c r="D66">
        <v>38</v>
      </c>
      <c r="E66">
        <v>38</v>
      </c>
      <c r="F66">
        <v>38</v>
      </c>
      <c r="G66">
        <v>39</v>
      </c>
      <c r="H66">
        <v>41</v>
      </c>
      <c r="I66">
        <v>40</v>
      </c>
      <c r="J66">
        <v>42</v>
      </c>
      <c r="K66">
        <v>39</v>
      </c>
      <c r="L66">
        <v>37</v>
      </c>
    </row>
    <row r="67" spans="1:12">
      <c r="A67" s="1" t="s">
        <v>76</v>
      </c>
      <c r="B67">
        <v>43</v>
      </c>
      <c r="C67">
        <v>44</v>
      </c>
      <c r="D67">
        <v>44</v>
      </c>
      <c r="E67">
        <v>46</v>
      </c>
      <c r="F67">
        <v>47</v>
      </c>
      <c r="G67">
        <v>45</v>
      </c>
      <c r="H67">
        <v>46</v>
      </c>
      <c r="I67">
        <v>46</v>
      </c>
      <c r="J67">
        <v>45</v>
      </c>
      <c r="K67">
        <v>54</v>
      </c>
      <c r="L67">
        <v>59</v>
      </c>
    </row>
    <row r="68" spans="1:12">
      <c r="A68" s="1" t="s">
        <v>77</v>
      </c>
      <c r="B68">
        <v>3</v>
      </c>
      <c r="C68">
        <v>3</v>
      </c>
      <c r="D68">
        <v>3</v>
      </c>
      <c r="E68">
        <v>2</v>
      </c>
      <c r="F68">
        <v>1</v>
      </c>
      <c r="G68">
        <v>1</v>
      </c>
      <c r="H68">
        <v>3</v>
      </c>
      <c r="I68">
        <v>1</v>
      </c>
      <c r="J68">
        <v>2</v>
      </c>
      <c r="K68">
        <v>2</v>
      </c>
      <c r="L68">
        <v>2</v>
      </c>
    </row>
    <row r="69" spans="1:12">
      <c r="A69" s="1" t="s">
        <v>78</v>
      </c>
      <c r="B69">
        <v>14</v>
      </c>
      <c r="C69">
        <v>14</v>
      </c>
      <c r="D69">
        <v>15</v>
      </c>
      <c r="E69">
        <v>13</v>
      </c>
      <c r="F69">
        <v>11</v>
      </c>
      <c r="G69">
        <v>11</v>
      </c>
      <c r="H69">
        <v>12</v>
      </c>
      <c r="I69">
        <v>12</v>
      </c>
      <c r="J69">
        <v>13</v>
      </c>
      <c r="K69">
        <v>11</v>
      </c>
      <c r="L69">
        <v>11</v>
      </c>
    </row>
    <row r="70" spans="1:12">
      <c r="A70" s="1" t="s">
        <v>79</v>
      </c>
      <c r="B70">
        <v>3</v>
      </c>
      <c r="C70">
        <v>3</v>
      </c>
      <c r="D70">
        <v>3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80</v>
      </c>
      <c r="B71">
        <v>11</v>
      </c>
      <c r="C71">
        <v>11</v>
      </c>
      <c r="D71">
        <v>12</v>
      </c>
      <c r="E71">
        <v>11</v>
      </c>
      <c r="F71">
        <v>10</v>
      </c>
      <c r="G71">
        <v>10</v>
      </c>
      <c r="H71">
        <v>11</v>
      </c>
      <c r="I71">
        <v>11</v>
      </c>
      <c r="J71">
        <v>12</v>
      </c>
      <c r="K71">
        <v>10</v>
      </c>
      <c r="L71">
        <v>10</v>
      </c>
    </row>
    <row r="72" spans="1:12">
      <c r="A72" s="1" t="s">
        <v>81</v>
      </c>
      <c r="B72">
        <v>169</v>
      </c>
      <c r="C72">
        <v>162</v>
      </c>
      <c r="D72">
        <v>168</v>
      </c>
      <c r="E72">
        <v>167</v>
      </c>
      <c r="F72">
        <v>171</v>
      </c>
      <c r="G72">
        <v>171</v>
      </c>
      <c r="H72">
        <v>174</v>
      </c>
      <c r="I72">
        <v>171</v>
      </c>
      <c r="J72">
        <v>185</v>
      </c>
      <c r="K72">
        <v>205</v>
      </c>
      <c r="L72">
        <v>209</v>
      </c>
    </row>
    <row r="73" spans="1:12">
      <c r="A73" s="1" t="s">
        <v>82</v>
      </c>
      <c r="B73">
        <v>26</v>
      </c>
      <c r="C73">
        <v>24</v>
      </c>
      <c r="D73">
        <v>28</v>
      </c>
      <c r="E73">
        <v>31</v>
      </c>
      <c r="F73">
        <v>30</v>
      </c>
      <c r="G73">
        <v>32</v>
      </c>
      <c r="H73">
        <v>33</v>
      </c>
      <c r="I73">
        <v>32</v>
      </c>
      <c r="J73">
        <v>33</v>
      </c>
      <c r="K73">
        <v>36</v>
      </c>
      <c r="L73">
        <v>35</v>
      </c>
    </row>
    <row r="74" spans="1:12">
      <c r="A74" s="1" t="s">
        <v>83</v>
      </c>
      <c r="B74">
        <v>143</v>
      </c>
      <c r="C74">
        <v>138</v>
      </c>
      <c r="D74">
        <v>140</v>
      </c>
      <c r="E74">
        <v>136</v>
      </c>
      <c r="F74">
        <v>141</v>
      </c>
      <c r="G74">
        <v>139</v>
      </c>
      <c r="H74">
        <v>141</v>
      </c>
      <c r="I74">
        <v>139</v>
      </c>
      <c r="J74">
        <v>152</v>
      </c>
      <c r="K74">
        <v>169</v>
      </c>
      <c r="L74">
        <v>174</v>
      </c>
    </row>
    <row r="75" spans="1:12">
      <c r="A75" s="1" t="s">
        <v>84</v>
      </c>
      <c r="B75">
        <v>758</v>
      </c>
      <c r="C75">
        <v>743</v>
      </c>
      <c r="D75">
        <v>764</v>
      </c>
      <c r="E75">
        <v>813</v>
      </c>
      <c r="F75">
        <v>837</v>
      </c>
      <c r="G75">
        <v>870</v>
      </c>
      <c r="H75">
        <v>930</v>
      </c>
      <c r="I75">
        <v>940</v>
      </c>
      <c r="J75">
        <v>981</v>
      </c>
      <c r="K75">
        <v>1043</v>
      </c>
      <c r="L75">
        <v>1084</v>
      </c>
    </row>
    <row r="76" spans="1:12">
      <c r="A76" s="1" t="s">
        <v>85</v>
      </c>
      <c r="B76">
        <v>59</v>
      </c>
      <c r="C76">
        <v>61</v>
      </c>
      <c r="D76">
        <v>58</v>
      </c>
      <c r="E76">
        <v>56</v>
      </c>
      <c r="F76">
        <v>58</v>
      </c>
      <c r="G76">
        <v>61</v>
      </c>
      <c r="H76">
        <v>68</v>
      </c>
      <c r="I76">
        <v>64</v>
      </c>
      <c r="J76">
        <v>67</v>
      </c>
      <c r="K76">
        <v>75</v>
      </c>
      <c r="L76">
        <v>80</v>
      </c>
    </row>
    <row r="77" spans="1:12">
      <c r="A77" s="1" t="s">
        <v>86</v>
      </c>
      <c r="B77">
        <v>1</v>
      </c>
      <c r="C77">
        <v>2</v>
      </c>
      <c r="D77">
        <v>2</v>
      </c>
      <c r="E77">
        <v>4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5</v>
      </c>
    </row>
    <row r="78" spans="1:12">
      <c r="A78" s="1" t="s">
        <v>87</v>
      </c>
      <c r="B78">
        <v>13</v>
      </c>
      <c r="C78">
        <v>14</v>
      </c>
      <c r="D78">
        <v>16</v>
      </c>
      <c r="E78">
        <v>19</v>
      </c>
      <c r="F78">
        <v>23</v>
      </c>
      <c r="G78">
        <v>22</v>
      </c>
      <c r="H78">
        <v>24</v>
      </c>
      <c r="I78">
        <v>27</v>
      </c>
      <c r="J78">
        <v>27</v>
      </c>
      <c r="K78">
        <v>30</v>
      </c>
      <c r="L78">
        <v>32</v>
      </c>
    </row>
    <row r="79" spans="1:12">
      <c r="A79" s="1" t="s">
        <v>88</v>
      </c>
      <c r="B79">
        <v>38</v>
      </c>
      <c r="C79">
        <v>40</v>
      </c>
      <c r="D79">
        <v>39</v>
      </c>
      <c r="E79">
        <v>41</v>
      </c>
      <c r="F79">
        <v>42</v>
      </c>
      <c r="G79">
        <v>49</v>
      </c>
      <c r="H79">
        <v>50</v>
      </c>
      <c r="I79">
        <v>52</v>
      </c>
      <c r="J79">
        <v>53</v>
      </c>
      <c r="K79">
        <v>58</v>
      </c>
      <c r="L79">
        <v>60</v>
      </c>
    </row>
    <row r="80" spans="1:12">
      <c r="A80" s="1" t="s">
        <v>89</v>
      </c>
      <c r="B80">
        <v>3</v>
      </c>
      <c r="C80">
        <v>4</v>
      </c>
      <c r="D80">
        <v>6</v>
      </c>
      <c r="E80">
        <v>7</v>
      </c>
      <c r="F80">
        <v>7</v>
      </c>
      <c r="G80">
        <v>8</v>
      </c>
      <c r="H80">
        <v>9</v>
      </c>
      <c r="I80">
        <v>8</v>
      </c>
      <c r="J80">
        <v>10</v>
      </c>
      <c r="K80">
        <v>5</v>
      </c>
      <c r="L80">
        <v>5</v>
      </c>
    </row>
    <row r="81" spans="1:12">
      <c r="A81" s="1" t="s">
        <v>90</v>
      </c>
      <c r="B81">
        <v>136</v>
      </c>
      <c r="C81">
        <v>135</v>
      </c>
      <c r="D81">
        <v>141</v>
      </c>
      <c r="E81">
        <v>162</v>
      </c>
      <c r="F81">
        <v>173</v>
      </c>
      <c r="G81">
        <v>178</v>
      </c>
      <c r="H81">
        <v>187</v>
      </c>
      <c r="I81">
        <v>191</v>
      </c>
      <c r="J81">
        <v>198</v>
      </c>
      <c r="K81">
        <v>209</v>
      </c>
      <c r="L81">
        <v>215</v>
      </c>
    </row>
    <row r="82" spans="1:12">
      <c r="A82" s="1" t="s">
        <v>91</v>
      </c>
      <c r="B82">
        <v>492</v>
      </c>
      <c r="C82">
        <v>473</v>
      </c>
      <c r="D82">
        <v>488</v>
      </c>
      <c r="E82">
        <v>508</v>
      </c>
      <c r="F82">
        <v>515</v>
      </c>
      <c r="G82">
        <v>534</v>
      </c>
      <c r="H82">
        <v>574</v>
      </c>
      <c r="I82">
        <v>581</v>
      </c>
      <c r="J82">
        <v>610</v>
      </c>
      <c r="K82">
        <v>651</v>
      </c>
      <c r="L82">
        <v>678</v>
      </c>
    </row>
    <row r="83" spans="1:12">
      <c r="A83" s="1" t="s">
        <v>92</v>
      </c>
      <c r="B83">
        <v>16</v>
      </c>
      <c r="C83">
        <v>14</v>
      </c>
      <c r="D83">
        <v>14</v>
      </c>
      <c r="E83">
        <v>16</v>
      </c>
      <c r="F83">
        <v>14</v>
      </c>
      <c r="G83">
        <v>13</v>
      </c>
      <c r="H83">
        <v>13</v>
      </c>
      <c r="I83">
        <v>12</v>
      </c>
      <c r="J83">
        <v>11</v>
      </c>
      <c r="K83">
        <v>11</v>
      </c>
      <c r="L83">
        <v>9</v>
      </c>
    </row>
    <row r="84" spans="1:12">
      <c r="A84" s="1" t="s">
        <v>93</v>
      </c>
      <c r="B84">
        <v>86</v>
      </c>
      <c r="C84">
        <v>68</v>
      </c>
      <c r="D84">
        <v>70</v>
      </c>
      <c r="E84">
        <v>76</v>
      </c>
      <c r="F84">
        <v>71</v>
      </c>
      <c r="G84">
        <v>71</v>
      </c>
      <c r="H84">
        <v>72</v>
      </c>
      <c r="I84">
        <v>76</v>
      </c>
      <c r="J84">
        <v>83</v>
      </c>
      <c r="K84">
        <v>84</v>
      </c>
      <c r="L84">
        <v>79</v>
      </c>
    </row>
    <row r="85" spans="1:12">
      <c r="A85" s="1" t="s">
        <v>94</v>
      </c>
      <c r="B85">
        <v>11</v>
      </c>
      <c r="C85">
        <v>9</v>
      </c>
      <c r="D85">
        <v>14</v>
      </c>
      <c r="E85">
        <v>13</v>
      </c>
      <c r="F85">
        <v>13</v>
      </c>
      <c r="G85">
        <v>12</v>
      </c>
      <c r="H85">
        <v>13</v>
      </c>
      <c r="I85">
        <v>15</v>
      </c>
      <c r="J85">
        <v>14</v>
      </c>
      <c r="K85">
        <v>11</v>
      </c>
      <c r="L85">
        <v>11</v>
      </c>
    </row>
    <row r="86" spans="1:12">
      <c r="A86" s="1" t="s">
        <v>95</v>
      </c>
      <c r="B86">
        <v>7</v>
      </c>
      <c r="C86">
        <v>7</v>
      </c>
      <c r="D86">
        <v>8</v>
      </c>
      <c r="E86">
        <v>8</v>
      </c>
      <c r="F86">
        <v>7</v>
      </c>
      <c r="G86">
        <v>5</v>
      </c>
      <c r="H86">
        <v>4</v>
      </c>
      <c r="I86">
        <v>5</v>
      </c>
      <c r="J86">
        <v>5</v>
      </c>
      <c r="K86">
        <v>4</v>
      </c>
      <c r="L86">
        <v>3</v>
      </c>
    </row>
    <row r="87" spans="1:12">
      <c r="A87" s="1" t="s">
        <v>96</v>
      </c>
      <c r="B87">
        <v>23</v>
      </c>
      <c r="C87">
        <v>8</v>
      </c>
      <c r="D87">
        <v>6</v>
      </c>
      <c r="E87">
        <v>7</v>
      </c>
      <c r="F87">
        <v>7</v>
      </c>
      <c r="G87">
        <v>8</v>
      </c>
      <c r="H87">
        <v>7</v>
      </c>
      <c r="I87">
        <v>6</v>
      </c>
      <c r="J87">
        <v>7</v>
      </c>
      <c r="K87">
        <v>7</v>
      </c>
      <c r="L87">
        <v>7</v>
      </c>
    </row>
    <row r="88" spans="1:12">
      <c r="A88" s="1" t="s">
        <v>97</v>
      </c>
      <c r="B88">
        <v>17</v>
      </c>
      <c r="C88">
        <v>16</v>
      </c>
      <c r="D88">
        <v>15</v>
      </c>
      <c r="E88">
        <v>16</v>
      </c>
      <c r="F88">
        <v>15</v>
      </c>
      <c r="G88">
        <v>17</v>
      </c>
      <c r="H88">
        <v>15</v>
      </c>
      <c r="I88">
        <v>15</v>
      </c>
      <c r="J88">
        <v>22</v>
      </c>
      <c r="K88">
        <v>23</v>
      </c>
      <c r="L88">
        <v>21</v>
      </c>
    </row>
    <row r="89" spans="1:12">
      <c r="A89" s="1" t="s">
        <v>98</v>
      </c>
      <c r="B89">
        <v>28</v>
      </c>
      <c r="C89">
        <v>28</v>
      </c>
      <c r="D89">
        <v>27</v>
      </c>
      <c r="E89">
        <v>32</v>
      </c>
      <c r="F89">
        <v>29</v>
      </c>
      <c r="G89">
        <v>29</v>
      </c>
      <c r="H89">
        <v>33</v>
      </c>
      <c r="I89">
        <v>35</v>
      </c>
      <c r="J89">
        <v>35</v>
      </c>
      <c r="K89">
        <v>39</v>
      </c>
      <c r="L89">
        <v>37</v>
      </c>
    </row>
    <row r="90" spans="1:12">
      <c r="A90" s="1" t="s">
        <v>99</v>
      </c>
      <c r="B90">
        <v>2100</v>
      </c>
      <c r="C90">
        <v>2107</v>
      </c>
      <c r="D90">
        <v>2106</v>
      </c>
      <c r="E90">
        <v>2146</v>
      </c>
      <c r="F90">
        <v>2140</v>
      </c>
      <c r="G90">
        <v>2206</v>
      </c>
      <c r="H90">
        <v>2259</v>
      </c>
      <c r="I90">
        <v>2323</v>
      </c>
      <c r="J90">
        <v>2434</v>
      </c>
      <c r="K90">
        <v>2533</v>
      </c>
      <c r="L90">
        <v>2541</v>
      </c>
    </row>
    <row r="91" spans="1:12">
      <c r="A91" s="1" t="s">
        <v>100</v>
      </c>
      <c r="B91">
        <v>1481</v>
      </c>
      <c r="C91">
        <v>1460</v>
      </c>
      <c r="D91">
        <v>1436</v>
      </c>
      <c r="E91">
        <v>1459</v>
      </c>
      <c r="F91">
        <v>1481</v>
      </c>
      <c r="G91">
        <v>1526</v>
      </c>
      <c r="H91">
        <v>1565</v>
      </c>
      <c r="I91">
        <v>1602</v>
      </c>
      <c r="J91">
        <v>1685</v>
      </c>
      <c r="K91">
        <v>1744</v>
      </c>
      <c r="L91">
        <v>1760</v>
      </c>
    </row>
    <row r="92" spans="1:12">
      <c r="A92" s="1" t="s">
        <v>101</v>
      </c>
      <c r="B92">
        <v>34</v>
      </c>
      <c r="C92">
        <v>33</v>
      </c>
      <c r="D92">
        <v>36</v>
      </c>
      <c r="E92">
        <v>36</v>
      </c>
      <c r="F92">
        <v>35</v>
      </c>
      <c r="G92">
        <v>37</v>
      </c>
      <c r="H92">
        <v>38</v>
      </c>
      <c r="I92">
        <v>39</v>
      </c>
      <c r="J92">
        <v>40</v>
      </c>
      <c r="K92">
        <v>35</v>
      </c>
      <c r="L92">
        <v>34</v>
      </c>
    </row>
    <row r="93" spans="1:12">
      <c r="A93" s="1" t="s">
        <v>102</v>
      </c>
      <c r="B93">
        <v>5</v>
      </c>
      <c r="C93">
        <v>5</v>
      </c>
      <c r="D93">
        <v>5</v>
      </c>
      <c r="E93">
        <v>4</v>
      </c>
      <c r="F93">
        <v>4</v>
      </c>
      <c r="G93">
        <v>5</v>
      </c>
      <c r="H93">
        <v>6</v>
      </c>
      <c r="I93">
        <v>7</v>
      </c>
      <c r="J93">
        <v>9</v>
      </c>
      <c r="K93">
        <v>4</v>
      </c>
      <c r="L93">
        <v>4</v>
      </c>
    </row>
    <row r="94" spans="1:12">
      <c r="A94" s="1" t="s">
        <v>103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" t="s">
        <v>104</v>
      </c>
      <c r="B95">
        <v>53</v>
      </c>
      <c r="C95">
        <v>57</v>
      </c>
      <c r="D95">
        <v>56</v>
      </c>
      <c r="E95">
        <v>61</v>
      </c>
      <c r="F95">
        <v>61</v>
      </c>
      <c r="G95">
        <v>61</v>
      </c>
      <c r="H95">
        <v>60</v>
      </c>
      <c r="I95">
        <v>63</v>
      </c>
      <c r="J95">
        <v>65</v>
      </c>
      <c r="K95">
        <v>66</v>
      </c>
      <c r="L95">
        <v>69</v>
      </c>
    </row>
    <row r="96" spans="1:12">
      <c r="A96" s="1" t="s">
        <v>105</v>
      </c>
      <c r="B96">
        <v>282</v>
      </c>
      <c r="C96">
        <v>318</v>
      </c>
      <c r="D96">
        <v>329</v>
      </c>
      <c r="E96">
        <v>326</v>
      </c>
      <c r="F96">
        <v>321</v>
      </c>
      <c r="G96">
        <v>320</v>
      </c>
      <c r="H96">
        <v>320</v>
      </c>
      <c r="I96">
        <v>328</v>
      </c>
      <c r="J96">
        <v>336</v>
      </c>
      <c r="K96">
        <v>366</v>
      </c>
      <c r="L96">
        <v>348</v>
      </c>
    </row>
    <row r="97" spans="1:25">
      <c r="A97" s="1" t="s">
        <v>106</v>
      </c>
      <c r="B97">
        <v>143</v>
      </c>
      <c r="C97">
        <v>140</v>
      </c>
      <c r="D97">
        <v>143</v>
      </c>
      <c r="E97">
        <v>153</v>
      </c>
      <c r="F97">
        <v>140</v>
      </c>
      <c r="G97">
        <v>156</v>
      </c>
      <c r="H97">
        <v>159</v>
      </c>
      <c r="I97">
        <v>167</v>
      </c>
      <c r="J97">
        <v>181</v>
      </c>
      <c r="K97">
        <v>184</v>
      </c>
      <c r="L97">
        <v>183</v>
      </c>
    </row>
    <row r="98" spans="1:25">
      <c r="A98" s="1" t="s">
        <v>107</v>
      </c>
      <c r="B98">
        <v>101</v>
      </c>
      <c r="C98">
        <v>93</v>
      </c>
      <c r="D98">
        <v>100</v>
      </c>
      <c r="E98">
        <v>106</v>
      </c>
      <c r="F98">
        <v>97</v>
      </c>
      <c r="G98">
        <v>100</v>
      </c>
      <c r="H98">
        <v>110</v>
      </c>
      <c r="I98">
        <v>116</v>
      </c>
      <c r="J98">
        <v>117</v>
      </c>
      <c r="K98">
        <v>133</v>
      </c>
      <c r="L98">
        <v>142</v>
      </c>
    </row>
    <row r="99" spans="1:25">
      <c r="A99" s="1" t="s">
        <v>108</v>
      </c>
      <c r="B99">
        <v>107</v>
      </c>
      <c r="C99">
        <v>98</v>
      </c>
      <c r="D99">
        <v>100</v>
      </c>
      <c r="E99">
        <v>98</v>
      </c>
      <c r="F99">
        <v>94</v>
      </c>
      <c r="G99">
        <v>95</v>
      </c>
      <c r="H99">
        <v>100</v>
      </c>
      <c r="I99">
        <v>108</v>
      </c>
      <c r="J99">
        <v>120</v>
      </c>
      <c r="K99">
        <v>115</v>
      </c>
      <c r="L99">
        <v>107</v>
      </c>
    </row>
    <row r="100" spans="1:25">
      <c r="A100" s="1" t="s">
        <v>109</v>
      </c>
      <c r="B100">
        <v>16</v>
      </c>
      <c r="C100">
        <v>13</v>
      </c>
      <c r="D100">
        <v>11</v>
      </c>
      <c r="E100">
        <v>11</v>
      </c>
      <c r="F100">
        <v>9</v>
      </c>
      <c r="G100">
        <v>10</v>
      </c>
      <c r="H100">
        <v>11</v>
      </c>
      <c r="I100">
        <v>10</v>
      </c>
      <c r="J100">
        <v>11</v>
      </c>
      <c r="K100">
        <v>11</v>
      </c>
      <c r="L100">
        <v>7</v>
      </c>
    </row>
    <row r="101" spans="1:25">
      <c r="A101" s="1" t="s">
        <v>110</v>
      </c>
      <c r="B101">
        <v>38</v>
      </c>
      <c r="C101">
        <v>37</v>
      </c>
      <c r="D101">
        <v>40</v>
      </c>
      <c r="E101">
        <v>37</v>
      </c>
      <c r="F101">
        <v>35</v>
      </c>
      <c r="G101">
        <v>35</v>
      </c>
      <c r="H101">
        <v>37</v>
      </c>
      <c r="I101">
        <v>43</v>
      </c>
      <c r="J101">
        <v>47</v>
      </c>
      <c r="K101">
        <v>51</v>
      </c>
      <c r="L101">
        <v>49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10</v>
      </c>
      <c r="C102">
        <v>9</v>
      </c>
      <c r="D102">
        <v>13</v>
      </c>
      <c r="E102">
        <v>12</v>
      </c>
      <c r="F102">
        <v>12</v>
      </c>
      <c r="G102">
        <v>12</v>
      </c>
      <c r="H102">
        <v>13</v>
      </c>
      <c r="I102">
        <v>14</v>
      </c>
      <c r="J102">
        <v>15</v>
      </c>
      <c r="K102">
        <v>15</v>
      </c>
      <c r="L102">
        <v>14</v>
      </c>
      <c r="M102" t="s">
        <v>6</v>
      </c>
      <c r="N102">
        <f t="shared" ref="N102:N110" si="19">N20</f>
        <v>30700</v>
      </c>
      <c r="O102">
        <f t="shared" ref="O102:O110" si="20">O20</f>
        <v>30548</v>
      </c>
      <c r="P102">
        <f t="shared" ref="P102:P110" si="21">P20</f>
        <v>82750</v>
      </c>
      <c r="Q102">
        <f t="shared" ref="Q102:Q110" si="22">Q20</f>
        <v>27376</v>
      </c>
      <c r="R102">
        <f t="shared" ref="R102:R110" si="23">R20</f>
        <v>26918</v>
      </c>
      <c r="S102">
        <f t="shared" ref="S102:S110" si="24">S20</f>
        <v>26078</v>
      </c>
      <c r="T102">
        <f t="shared" ref="T102:T110" si="25">T20</f>
        <v>25352</v>
      </c>
      <c r="U102">
        <f t="shared" ref="U102:U110" si="26">U20</f>
        <v>25096</v>
      </c>
      <c r="V102">
        <f t="shared" ref="V102:V110" si="27">V20</f>
        <v>24646</v>
      </c>
      <c r="W102">
        <f t="shared" ref="W102:W110" si="28">W20</f>
        <v>25048</v>
      </c>
    </row>
    <row r="103" spans="1:25">
      <c r="A103" s="1" t="s">
        <v>112</v>
      </c>
      <c r="B103">
        <v>3</v>
      </c>
      <c r="C103">
        <v>3</v>
      </c>
      <c r="D103">
        <v>1</v>
      </c>
      <c r="E103">
        <v>3</v>
      </c>
      <c r="F103">
        <v>2</v>
      </c>
      <c r="G103">
        <v>1</v>
      </c>
      <c r="H103">
        <v>2</v>
      </c>
      <c r="I103">
        <v>2</v>
      </c>
      <c r="J103">
        <v>2</v>
      </c>
      <c r="K103">
        <v>4</v>
      </c>
      <c r="L103">
        <v>4</v>
      </c>
      <c r="M103" t="s">
        <v>8</v>
      </c>
      <c r="N103">
        <f t="shared" si="19"/>
        <v>75414</v>
      </c>
      <c r="O103">
        <f t="shared" si="20"/>
        <v>71392</v>
      </c>
      <c r="P103">
        <f t="shared" si="21"/>
        <v>35084</v>
      </c>
      <c r="Q103">
        <f t="shared" si="22"/>
        <v>65372</v>
      </c>
      <c r="R103">
        <f t="shared" si="23"/>
        <v>63416</v>
      </c>
      <c r="S103">
        <f t="shared" si="24"/>
        <v>60180</v>
      </c>
      <c r="T103">
        <f t="shared" si="25"/>
        <v>58950</v>
      </c>
      <c r="U103">
        <f t="shared" si="26"/>
        <v>59484</v>
      </c>
      <c r="V103">
        <f t="shared" si="27"/>
        <v>59554</v>
      </c>
      <c r="W103">
        <f t="shared" si="28"/>
        <v>59098</v>
      </c>
    </row>
    <row r="104" spans="1:25">
      <c r="A104" s="1" t="s">
        <v>113</v>
      </c>
      <c r="B104">
        <v>36</v>
      </c>
      <c r="C104">
        <v>32</v>
      </c>
      <c r="D104">
        <v>31</v>
      </c>
      <c r="E104">
        <v>30</v>
      </c>
      <c r="F104">
        <v>31</v>
      </c>
      <c r="G104">
        <v>34</v>
      </c>
      <c r="H104">
        <v>35</v>
      </c>
      <c r="I104">
        <v>36</v>
      </c>
      <c r="J104">
        <v>39</v>
      </c>
      <c r="K104">
        <v>30</v>
      </c>
      <c r="L104">
        <v>29</v>
      </c>
      <c r="M104" t="s">
        <v>10</v>
      </c>
      <c r="N104">
        <f t="shared" si="19"/>
        <v>179108</v>
      </c>
      <c r="O104">
        <f t="shared" si="20"/>
        <v>176854</v>
      </c>
      <c r="P104">
        <f t="shared" si="21"/>
        <v>128056</v>
      </c>
      <c r="Q104">
        <f t="shared" si="22"/>
        <v>169840</v>
      </c>
      <c r="R104">
        <f t="shared" si="23"/>
        <v>167318</v>
      </c>
      <c r="S104">
        <f t="shared" si="24"/>
        <v>165656</v>
      </c>
      <c r="T104">
        <f t="shared" si="25"/>
        <v>162904</v>
      </c>
      <c r="U104">
        <f t="shared" si="26"/>
        <v>162804</v>
      </c>
      <c r="V104">
        <f t="shared" si="27"/>
        <v>160492</v>
      </c>
      <c r="W104">
        <f t="shared" si="28"/>
        <v>159204</v>
      </c>
    </row>
    <row r="105" spans="1:25">
      <c r="A105" s="1" t="s">
        <v>114</v>
      </c>
      <c r="B105">
        <v>4</v>
      </c>
      <c r="C105">
        <v>4</v>
      </c>
      <c r="D105">
        <v>4</v>
      </c>
      <c r="E105">
        <v>5</v>
      </c>
      <c r="F105">
        <v>5</v>
      </c>
      <c r="G105">
        <v>3</v>
      </c>
      <c r="H105">
        <v>2</v>
      </c>
      <c r="I105">
        <v>2</v>
      </c>
      <c r="J105">
        <v>5</v>
      </c>
      <c r="K105">
        <v>3</v>
      </c>
      <c r="L105">
        <v>4</v>
      </c>
      <c r="M105" t="s">
        <v>12</v>
      </c>
      <c r="N105">
        <f t="shared" si="19"/>
        <v>3460</v>
      </c>
      <c r="O105">
        <f t="shared" si="20"/>
        <v>3654</v>
      </c>
      <c r="P105">
        <f t="shared" si="21"/>
        <v>8098</v>
      </c>
      <c r="Q105">
        <f t="shared" si="22"/>
        <v>3836</v>
      </c>
      <c r="R105">
        <f t="shared" si="23"/>
        <v>3932</v>
      </c>
      <c r="S105">
        <f t="shared" si="24"/>
        <v>4006</v>
      </c>
      <c r="T105">
        <f t="shared" si="25"/>
        <v>4046</v>
      </c>
      <c r="U105">
        <f t="shared" si="26"/>
        <v>4296</v>
      </c>
      <c r="V105">
        <f t="shared" si="27"/>
        <v>4512</v>
      </c>
      <c r="W105">
        <f t="shared" si="28"/>
        <v>4694</v>
      </c>
    </row>
    <row r="106" spans="1:2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 t="s">
        <v>14</v>
      </c>
      <c r="N106">
        <f t="shared" si="19"/>
        <v>9012</v>
      </c>
      <c r="O106">
        <f t="shared" si="20"/>
        <v>9124</v>
      </c>
      <c r="P106">
        <f t="shared" si="21"/>
        <v>42401</v>
      </c>
      <c r="Q106">
        <f t="shared" si="22"/>
        <v>9388</v>
      </c>
      <c r="R106">
        <f t="shared" si="23"/>
        <v>9502</v>
      </c>
      <c r="S106">
        <f t="shared" si="24"/>
        <v>9678</v>
      </c>
      <c r="T106">
        <f t="shared" si="25"/>
        <v>9504</v>
      </c>
      <c r="U106">
        <f t="shared" si="26"/>
        <v>9698</v>
      </c>
      <c r="V106">
        <f t="shared" si="27"/>
        <v>10044</v>
      </c>
      <c r="W106">
        <f t="shared" si="28"/>
        <v>10214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19"/>
        <v>7010</v>
      </c>
      <c r="O107">
        <f t="shared" si="20"/>
        <v>7316</v>
      </c>
      <c r="P107">
        <f t="shared" si="21"/>
        <v>6740</v>
      </c>
      <c r="Q107">
        <f t="shared" si="22"/>
        <v>8082</v>
      </c>
      <c r="R107">
        <f t="shared" si="23"/>
        <v>8790</v>
      </c>
      <c r="S107">
        <f t="shared" si="24"/>
        <v>9212</v>
      </c>
      <c r="T107">
        <f t="shared" si="25"/>
        <v>10198</v>
      </c>
      <c r="U107">
        <f t="shared" si="26"/>
        <v>11432</v>
      </c>
      <c r="V107">
        <f t="shared" si="27"/>
        <v>12508</v>
      </c>
      <c r="W107">
        <f t="shared" si="28"/>
        <v>13542</v>
      </c>
    </row>
    <row r="108" spans="1:25">
      <c r="A108" s="1" t="s">
        <v>117</v>
      </c>
      <c r="B108">
        <v>69</v>
      </c>
      <c r="C108">
        <v>71</v>
      </c>
      <c r="D108">
        <v>73</v>
      </c>
      <c r="E108">
        <v>64</v>
      </c>
      <c r="F108">
        <v>68</v>
      </c>
      <c r="G108">
        <v>75</v>
      </c>
      <c r="H108">
        <v>80</v>
      </c>
      <c r="I108">
        <v>80</v>
      </c>
      <c r="J108">
        <v>88</v>
      </c>
      <c r="K108">
        <v>89</v>
      </c>
      <c r="L108">
        <v>88</v>
      </c>
      <c r="M108" t="s">
        <v>18</v>
      </c>
      <c r="N108">
        <f t="shared" si="19"/>
        <v>53894</v>
      </c>
      <c r="O108">
        <f t="shared" si="20"/>
        <v>54160</v>
      </c>
      <c r="P108">
        <f t="shared" si="21"/>
        <v>55185</v>
      </c>
      <c r="Q108">
        <f t="shared" si="22"/>
        <v>56612</v>
      </c>
      <c r="R108">
        <f t="shared" si="23"/>
        <v>55838</v>
      </c>
      <c r="S108">
        <f t="shared" si="24"/>
        <v>57186</v>
      </c>
      <c r="T108">
        <f t="shared" si="25"/>
        <v>56144</v>
      </c>
      <c r="U108">
        <f t="shared" si="26"/>
        <v>58228</v>
      </c>
      <c r="V108">
        <f t="shared" si="27"/>
        <v>60488</v>
      </c>
      <c r="W108">
        <f t="shared" si="28"/>
        <v>61506</v>
      </c>
    </row>
    <row r="109" spans="1:25">
      <c r="A109" s="1" t="s">
        <v>118</v>
      </c>
      <c r="B109">
        <v>27</v>
      </c>
      <c r="C109">
        <v>31</v>
      </c>
      <c r="D109">
        <v>30</v>
      </c>
      <c r="E109">
        <v>24</v>
      </c>
      <c r="F109">
        <v>28</v>
      </c>
      <c r="G109">
        <v>32</v>
      </c>
      <c r="H109">
        <v>30</v>
      </c>
      <c r="I109">
        <v>29</v>
      </c>
      <c r="J109">
        <v>36</v>
      </c>
      <c r="K109">
        <v>33</v>
      </c>
      <c r="L109">
        <v>32</v>
      </c>
      <c r="M109" t="s">
        <v>20</v>
      </c>
      <c r="N109">
        <f t="shared" si="19"/>
        <v>20838</v>
      </c>
      <c r="O109">
        <f t="shared" si="20"/>
        <v>21382</v>
      </c>
      <c r="P109">
        <f t="shared" si="21"/>
        <v>14540</v>
      </c>
      <c r="Q109">
        <f t="shared" si="22"/>
        <v>23124</v>
      </c>
      <c r="R109">
        <f t="shared" si="23"/>
        <v>23836</v>
      </c>
      <c r="S109">
        <f t="shared" si="24"/>
        <v>24030</v>
      </c>
      <c r="T109">
        <f t="shared" si="25"/>
        <v>24698</v>
      </c>
      <c r="U109">
        <f t="shared" si="26"/>
        <v>26562</v>
      </c>
      <c r="V109">
        <f t="shared" si="27"/>
        <v>27808</v>
      </c>
      <c r="W109">
        <f t="shared" si="28"/>
        <v>28702</v>
      </c>
    </row>
    <row r="110" spans="1:25">
      <c r="A110" s="1" t="s">
        <v>119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 t="s">
        <v>22</v>
      </c>
      <c r="N110">
        <f t="shared" si="19"/>
        <v>27312</v>
      </c>
      <c r="O110">
        <f t="shared" si="20"/>
        <v>28096</v>
      </c>
      <c r="P110">
        <f t="shared" si="21"/>
        <v>21684</v>
      </c>
      <c r="Q110">
        <f t="shared" si="22"/>
        <v>29440</v>
      </c>
      <c r="R110">
        <f t="shared" si="23"/>
        <v>29472</v>
      </c>
      <c r="S110">
        <f t="shared" si="24"/>
        <v>29970</v>
      </c>
      <c r="T110">
        <f t="shared" si="25"/>
        <v>31694</v>
      </c>
      <c r="U110">
        <f t="shared" si="26"/>
        <v>33590</v>
      </c>
      <c r="V110">
        <f t="shared" si="27"/>
        <v>35024</v>
      </c>
      <c r="W110">
        <f t="shared" si="28"/>
        <v>35838</v>
      </c>
    </row>
    <row r="111" spans="1:25">
      <c r="A111" s="1" t="s">
        <v>120</v>
      </c>
      <c r="B111">
        <v>6</v>
      </c>
      <c r="C111">
        <v>6</v>
      </c>
      <c r="D111">
        <v>6</v>
      </c>
      <c r="E111">
        <v>5</v>
      </c>
      <c r="F111">
        <v>5</v>
      </c>
      <c r="G111">
        <v>5</v>
      </c>
      <c r="H111">
        <v>7</v>
      </c>
      <c r="I111">
        <v>6</v>
      </c>
      <c r="J111">
        <v>9</v>
      </c>
      <c r="K111">
        <v>6</v>
      </c>
      <c r="L111">
        <v>6</v>
      </c>
    </row>
    <row r="112" spans="1:25" ht="38.25">
      <c r="A112" s="1" t="s">
        <v>121</v>
      </c>
      <c r="B112">
        <v>22</v>
      </c>
      <c r="C112">
        <v>18</v>
      </c>
      <c r="D112">
        <v>22</v>
      </c>
      <c r="E112">
        <v>22</v>
      </c>
      <c r="F112">
        <v>22</v>
      </c>
      <c r="G112">
        <v>26</v>
      </c>
      <c r="H112">
        <v>25</v>
      </c>
      <c r="I112">
        <v>28</v>
      </c>
      <c r="J112">
        <v>27</v>
      </c>
      <c r="K112">
        <v>33</v>
      </c>
      <c r="L112">
        <v>33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4</v>
      </c>
      <c r="C113">
        <v>6</v>
      </c>
      <c r="D113">
        <v>6</v>
      </c>
      <c r="E113">
        <v>5</v>
      </c>
      <c r="F113">
        <v>5</v>
      </c>
      <c r="G113">
        <v>4</v>
      </c>
      <c r="H113">
        <v>5</v>
      </c>
      <c r="I113">
        <v>7</v>
      </c>
      <c r="J113">
        <v>7</v>
      </c>
      <c r="K113">
        <v>7</v>
      </c>
      <c r="L113">
        <v>7</v>
      </c>
      <c r="M113" s="37" t="s">
        <v>358</v>
      </c>
      <c r="N113" s="38">
        <f>SUM(N102:N104)</f>
        <v>285222</v>
      </c>
      <c r="O113" s="38">
        <f>SUM(R102:R104)</f>
        <v>257652</v>
      </c>
      <c r="P113" s="38">
        <f>SUM(W102:W104)</f>
        <v>243350</v>
      </c>
      <c r="Q113" s="38">
        <f t="shared" ref="Q113:Q116" si="29">((O113-N113)/(N113))+((P113-O113)/(O113))/2</f>
        <v>-0.1244160384000895</v>
      </c>
      <c r="R113" s="37" t="s">
        <v>358</v>
      </c>
      <c r="S113" s="38">
        <f>(N113*100)/N117</f>
        <v>70.122532870475084</v>
      </c>
      <c r="T113" s="38">
        <f>(O113*100)/O117</f>
        <v>66.230701605564718</v>
      </c>
      <c r="U113" s="38">
        <f>(P113*100)/P117</f>
        <v>61.166883668555172</v>
      </c>
      <c r="V113" s="36"/>
      <c r="W113" s="37" t="s">
        <v>358</v>
      </c>
      <c r="X113" s="38">
        <f t="shared" ref="X113:X115" si="30">(O113-N113)/N113</f>
        <v>-9.6661547846940282E-2</v>
      </c>
      <c r="Y113" s="38">
        <f t="shared" ref="Y113:Y115" si="31">(P113-O113)/O113</f>
        <v>-5.550898110629842E-2</v>
      </c>
    </row>
    <row r="114" spans="1:25" ht="153">
      <c r="A114" s="1" t="s">
        <v>123</v>
      </c>
      <c r="B114">
        <v>9</v>
      </c>
      <c r="C114">
        <v>9</v>
      </c>
      <c r="D114">
        <v>8</v>
      </c>
      <c r="E114">
        <v>7</v>
      </c>
      <c r="F114">
        <v>7</v>
      </c>
      <c r="G114">
        <v>7</v>
      </c>
      <c r="H114">
        <v>12</v>
      </c>
      <c r="I114">
        <v>9</v>
      </c>
      <c r="J114">
        <v>8</v>
      </c>
      <c r="K114">
        <v>9</v>
      </c>
      <c r="L114">
        <v>9</v>
      </c>
      <c r="M114" s="39" t="s">
        <v>359</v>
      </c>
      <c r="N114" s="38">
        <f>SUM(N105,N107,N110,N109)</f>
        <v>58620</v>
      </c>
      <c r="O114" s="38">
        <f>SUM(R105,R107,R110,R109)</f>
        <v>66030</v>
      </c>
      <c r="P114" s="38">
        <f>SUM(W105,W107,W110,W109)</f>
        <v>82776</v>
      </c>
      <c r="Q114" s="38">
        <f t="shared" si="29"/>
        <v>0.25321336677243106</v>
      </c>
      <c r="R114" s="39" t="s">
        <v>359</v>
      </c>
      <c r="S114" s="38">
        <f>(N114*100)/N117</f>
        <v>14.411871724015853</v>
      </c>
      <c r="T114" s="38">
        <f>(O114*100)/O117</f>
        <v>16.973333127689436</v>
      </c>
      <c r="U114" s="38">
        <f>(P114*100)/P117</f>
        <v>20.806040528244598</v>
      </c>
      <c r="V114" s="36"/>
      <c r="W114" s="39" t="s">
        <v>359</v>
      </c>
      <c r="X114" s="38">
        <f t="shared" si="30"/>
        <v>0.12640736949846468</v>
      </c>
      <c r="Y114" s="38">
        <f t="shared" si="31"/>
        <v>0.25361199454793276</v>
      </c>
    </row>
    <row r="115" spans="1:25" ht="114.75">
      <c r="A115" s="1" t="s">
        <v>124</v>
      </c>
      <c r="B115">
        <v>289</v>
      </c>
      <c r="C115">
        <v>268</v>
      </c>
      <c r="D115">
        <v>246</v>
      </c>
      <c r="E115">
        <v>236</v>
      </c>
      <c r="F115">
        <v>235</v>
      </c>
      <c r="G115">
        <v>253</v>
      </c>
      <c r="H115">
        <v>256</v>
      </c>
      <c r="I115">
        <v>262</v>
      </c>
      <c r="J115">
        <v>258</v>
      </c>
      <c r="K115">
        <v>276</v>
      </c>
      <c r="L115">
        <v>280</v>
      </c>
      <c r="M115" s="40" t="s">
        <v>360</v>
      </c>
      <c r="N115" s="38">
        <f>SUM(N106,N108)</f>
        <v>62906</v>
      </c>
      <c r="O115" s="38">
        <f>SUM(R106,R108)</f>
        <v>65340</v>
      </c>
      <c r="P115" s="38">
        <f>SUM(W106,W108)</f>
        <v>71720</v>
      </c>
      <c r="Q115" s="38">
        <f t="shared" si="29"/>
        <v>8.7514201350719328E-2</v>
      </c>
      <c r="R115" s="40" t="s">
        <v>360</v>
      </c>
      <c r="S115" s="38">
        <f>(N115*100)/N117</f>
        <v>15.465595405509061</v>
      </c>
      <c r="T115" s="38">
        <f>(O115*100)/O117</f>
        <v>16.795965266745839</v>
      </c>
      <c r="U115" s="38">
        <f>(P115*100)/P117</f>
        <v>18.027075803200233</v>
      </c>
      <c r="V115" s="36"/>
      <c r="W115" s="40" t="s">
        <v>360</v>
      </c>
      <c r="X115" s="38">
        <f t="shared" si="30"/>
        <v>3.8692652529170507E-2</v>
      </c>
      <c r="Y115" s="38">
        <f t="shared" si="31"/>
        <v>9.7643097643097643E-2</v>
      </c>
    </row>
    <row r="116" spans="1:25">
      <c r="A116" s="1" t="s">
        <v>125</v>
      </c>
      <c r="B116">
        <v>22</v>
      </c>
      <c r="C116">
        <v>19</v>
      </c>
      <c r="D116">
        <v>22</v>
      </c>
      <c r="E116">
        <v>21</v>
      </c>
      <c r="F116">
        <v>22</v>
      </c>
      <c r="G116">
        <v>24</v>
      </c>
      <c r="H116">
        <v>22</v>
      </c>
      <c r="I116">
        <v>22</v>
      </c>
      <c r="J116">
        <v>21</v>
      </c>
      <c r="K116">
        <v>20</v>
      </c>
      <c r="L116">
        <v>19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29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85</v>
      </c>
      <c r="C117">
        <v>82</v>
      </c>
      <c r="D117">
        <v>74</v>
      </c>
      <c r="E117">
        <v>78</v>
      </c>
      <c r="F117">
        <v>74</v>
      </c>
      <c r="G117">
        <v>77</v>
      </c>
      <c r="H117">
        <v>77</v>
      </c>
      <c r="I117">
        <v>79</v>
      </c>
      <c r="J117">
        <v>77</v>
      </c>
      <c r="K117">
        <v>84</v>
      </c>
      <c r="L117">
        <v>87</v>
      </c>
      <c r="M117" s="42" t="s">
        <v>362</v>
      </c>
      <c r="N117" s="36">
        <f>SUM(N113:N115)</f>
        <v>406748</v>
      </c>
      <c r="O117" s="36">
        <f>SUM(O113:O115)</f>
        <v>389022</v>
      </c>
      <c r="P117" s="36">
        <f>SUM(P113:P115)</f>
        <v>397846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34</v>
      </c>
      <c r="C118">
        <v>38</v>
      </c>
      <c r="D118">
        <v>35</v>
      </c>
      <c r="E118">
        <v>35</v>
      </c>
      <c r="F118">
        <v>38</v>
      </c>
      <c r="G118">
        <v>43</v>
      </c>
      <c r="H118">
        <v>45</v>
      </c>
      <c r="I118">
        <v>47</v>
      </c>
      <c r="J118">
        <v>48</v>
      </c>
      <c r="K118">
        <v>52</v>
      </c>
      <c r="L118">
        <v>51</v>
      </c>
    </row>
    <row r="119" spans="1:25">
      <c r="A119" s="1" t="s">
        <v>128</v>
      </c>
      <c r="B119">
        <v>33</v>
      </c>
      <c r="C119">
        <v>24</v>
      </c>
      <c r="D119">
        <v>16</v>
      </c>
      <c r="E119">
        <v>16</v>
      </c>
      <c r="F119">
        <v>16</v>
      </c>
      <c r="G119">
        <v>17</v>
      </c>
      <c r="H119">
        <v>18</v>
      </c>
      <c r="I119">
        <v>20</v>
      </c>
      <c r="J119">
        <v>18</v>
      </c>
      <c r="K119">
        <v>18</v>
      </c>
      <c r="L119">
        <v>19</v>
      </c>
    </row>
    <row r="120" spans="1:25">
      <c r="A120" s="1" t="s">
        <v>129</v>
      </c>
      <c r="B120">
        <v>115</v>
      </c>
      <c r="C120">
        <v>105</v>
      </c>
      <c r="D120">
        <v>99</v>
      </c>
      <c r="E120">
        <v>86</v>
      </c>
      <c r="F120">
        <v>85</v>
      </c>
      <c r="G120">
        <v>92</v>
      </c>
      <c r="H120">
        <v>94</v>
      </c>
      <c r="I120">
        <v>94</v>
      </c>
      <c r="J120">
        <v>94</v>
      </c>
      <c r="K120">
        <v>102</v>
      </c>
      <c r="L120">
        <v>104</v>
      </c>
    </row>
    <row r="121" spans="1:25">
      <c r="A121" s="1" t="s">
        <v>130</v>
      </c>
      <c r="B121">
        <v>110</v>
      </c>
      <c r="C121">
        <v>101</v>
      </c>
      <c r="D121">
        <v>100</v>
      </c>
      <c r="E121">
        <v>101</v>
      </c>
      <c r="F121">
        <v>100</v>
      </c>
      <c r="G121">
        <v>105</v>
      </c>
      <c r="H121">
        <v>108</v>
      </c>
      <c r="I121">
        <v>113</v>
      </c>
      <c r="J121">
        <v>109</v>
      </c>
      <c r="K121">
        <v>123</v>
      </c>
      <c r="L121">
        <v>130</v>
      </c>
    </row>
    <row r="122" spans="1:25">
      <c r="A122" s="1" t="s">
        <v>131</v>
      </c>
      <c r="B122">
        <v>9</v>
      </c>
      <c r="C122">
        <v>8</v>
      </c>
      <c r="D122">
        <v>9</v>
      </c>
      <c r="E122">
        <v>8</v>
      </c>
      <c r="F122">
        <v>9</v>
      </c>
      <c r="G122">
        <v>10</v>
      </c>
      <c r="H122">
        <v>11</v>
      </c>
      <c r="I122">
        <v>11</v>
      </c>
      <c r="J122">
        <v>11</v>
      </c>
      <c r="K122">
        <v>12</v>
      </c>
      <c r="L122">
        <v>12</v>
      </c>
    </row>
    <row r="123" spans="1:25">
      <c r="A123" s="1" t="s">
        <v>132</v>
      </c>
      <c r="B123">
        <v>50</v>
      </c>
      <c r="C123">
        <v>44</v>
      </c>
      <c r="D123">
        <v>47</v>
      </c>
      <c r="E123">
        <v>50</v>
      </c>
      <c r="F123">
        <v>47</v>
      </c>
      <c r="G123">
        <v>48</v>
      </c>
      <c r="H123">
        <v>53</v>
      </c>
      <c r="I123">
        <v>55</v>
      </c>
      <c r="J123">
        <v>50</v>
      </c>
      <c r="K123">
        <v>58</v>
      </c>
      <c r="L123">
        <v>63</v>
      </c>
    </row>
    <row r="124" spans="1:25">
      <c r="A124" s="1" t="s">
        <v>133</v>
      </c>
      <c r="B124">
        <v>51</v>
      </c>
      <c r="C124">
        <v>49</v>
      </c>
      <c r="D124">
        <v>44</v>
      </c>
      <c r="E124">
        <v>43</v>
      </c>
      <c r="F124">
        <v>44</v>
      </c>
      <c r="G124">
        <v>47</v>
      </c>
      <c r="H124">
        <v>44</v>
      </c>
      <c r="I124">
        <v>47</v>
      </c>
      <c r="J124">
        <v>48</v>
      </c>
      <c r="K124">
        <v>53</v>
      </c>
      <c r="L124">
        <v>55</v>
      </c>
    </row>
    <row r="125" spans="1:25">
      <c r="A125" s="1" t="s">
        <v>134</v>
      </c>
      <c r="B125">
        <v>150</v>
      </c>
      <c r="C125">
        <v>126</v>
      </c>
      <c r="D125">
        <v>112</v>
      </c>
      <c r="E125">
        <v>128</v>
      </c>
      <c r="F125">
        <v>128</v>
      </c>
      <c r="G125">
        <v>136</v>
      </c>
      <c r="H125">
        <v>144</v>
      </c>
      <c r="I125">
        <v>146</v>
      </c>
      <c r="J125">
        <v>164</v>
      </c>
      <c r="K125">
        <v>161</v>
      </c>
      <c r="L125">
        <v>158</v>
      </c>
    </row>
    <row r="126" spans="1:25">
      <c r="A126" s="1" t="s">
        <v>135</v>
      </c>
      <c r="B126">
        <v>138</v>
      </c>
      <c r="C126">
        <v>115</v>
      </c>
      <c r="D126">
        <v>102</v>
      </c>
      <c r="E126">
        <v>118</v>
      </c>
      <c r="F126">
        <v>118</v>
      </c>
      <c r="G126">
        <v>127</v>
      </c>
      <c r="H126">
        <v>134</v>
      </c>
      <c r="I126">
        <v>137</v>
      </c>
      <c r="J126">
        <v>153</v>
      </c>
      <c r="K126">
        <v>150</v>
      </c>
      <c r="L126">
        <v>148</v>
      </c>
    </row>
    <row r="127" spans="1:25">
      <c r="A127" s="1" t="s">
        <v>136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</row>
    <row r="128" spans="1:25">
      <c r="A128" s="1" t="s">
        <v>137</v>
      </c>
      <c r="B128">
        <v>4</v>
      </c>
      <c r="C128">
        <v>4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7</v>
      </c>
      <c r="C130">
        <v>6</v>
      </c>
      <c r="D130">
        <v>6</v>
      </c>
      <c r="E130">
        <v>6</v>
      </c>
      <c r="F130">
        <v>6</v>
      </c>
      <c r="G130">
        <v>5</v>
      </c>
      <c r="H130">
        <v>6</v>
      </c>
      <c r="I130">
        <v>5</v>
      </c>
      <c r="J130">
        <v>7</v>
      </c>
      <c r="K130">
        <v>8</v>
      </c>
      <c r="L130">
        <v>7</v>
      </c>
    </row>
    <row r="131" spans="1:12">
      <c r="A131" s="1" t="s">
        <v>140</v>
      </c>
      <c r="B131">
        <v>830</v>
      </c>
      <c r="C131">
        <v>828</v>
      </c>
      <c r="D131">
        <v>843</v>
      </c>
      <c r="E131">
        <v>885</v>
      </c>
      <c r="F131">
        <v>904</v>
      </c>
      <c r="G131">
        <v>934</v>
      </c>
      <c r="H131">
        <v>994</v>
      </c>
      <c r="I131">
        <v>1041</v>
      </c>
      <c r="J131">
        <v>1099</v>
      </c>
      <c r="K131">
        <v>1165</v>
      </c>
      <c r="L131">
        <v>1185</v>
      </c>
    </row>
    <row r="132" spans="1:12">
      <c r="A132" s="1" t="s">
        <v>141</v>
      </c>
      <c r="B132">
        <v>830</v>
      </c>
      <c r="C132">
        <v>828</v>
      </c>
      <c r="D132">
        <v>843</v>
      </c>
      <c r="E132">
        <v>885</v>
      </c>
      <c r="F132">
        <v>904</v>
      </c>
      <c r="G132">
        <v>934</v>
      </c>
      <c r="H132">
        <v>994</v>
      </c>
      <c r="I132">
        <v>1041</v>
      </c>
      <c r="J132">
        <v>1099</v>
      </c>
      <c r="K132">
        <v>1165</v>
      </c>
      <c r="L132">
        <v>1185</v>
      </c>
    </row>
    <row r="133" spans="1:12">
      <c r="A133" s="1" t="s">
        <v>142</v>
      </c>
      <c r="B133">
        <v>541</v>
      </c>
      <c r="C133">
        <v>534</v>
      </c>
      <c r="D133">
        <v>550</v>
      </c>
      <c r="E133">
        <v>519</v>
      </c>
      <c r="F133">
        <v>521</v>
      </c>
      <c r="G133">
        <v>520</v>
      </c>
      <c r="H133">
        <v>522</v>
      </c>
      <c r="I133">
        <v>539</v>
      </c>
      <c r="J133">
        <v>572</v>
      </c>
      <c r="K133">
        <v>592</v>
      </c>
      <c r="L133">
        <v>597</v>
      </c>
    </row>
    <row r="134" spans="1:12">
      <c r="A134" s="1" t="s">
        <v>143</v>
      </c>
      <c r="B134">
        <v>107</v>
      </c>
      <c r="C134">
        <v>109</v>
      </c>
      <c r="D134">
        <v>113</v>
      </c>
      <c r="E134">
        <v>124</v>
      </c>
      <c r="F134">
        <v>134</v>
      </c>
      <c r="G134">
        <v>140</v>
      </c>
      <c r="H134">
        <v>143</v>
      </c>
      <c r="I134">
        <v>143</v>
      </c>
      <c r="J134">
        <v>157</v>
      </c>
      <c r="K134">
        <v>165</v>
      </c>
      <c r="L134">
        <v>168</v>
      </c>
    </row>
    <row r="135" spans="1:12">
      <c r="A135" s="1" t="s">
        <v>144</v>
      </c>
      <c r="B135">
        <v>22</v>
      </c>
      <c r="C135">
        <v>21</v>
      </c>
      <c r="D135">
        <v>24</v>
      </c>
      <c r="E135">
        <v>24</v>
      </c>
      <c r="F135">
        <v>23</v>
      </c>
      <c r="G135">
        <v>19</v>
      </c>
      <c r="H135">
        <v>24</v>
      </c>
      <c r="I135">
        <v>21</v>
      </c>
      <c r="J135">
        <v>19</v>
      </c>
      <c r="K135">
        <v>23</v>
      </c>
      <c r="L135">
        <v>22</v>
      </c>
    </row>
    <row r="136" spans="1:12">
      <c r="A136" s="1" t="s">
        <v>145</v>
      </c>
      <c r="B136">
        <v>14</v>
      </c>
      <c r="C136">
        <v>8</v>
      </c>
      <c r="D136">
        <v>7</v>
      </c>
      <c r="E136">
        <v>4</v>
      </c>
      <c r="F136">
        <v>3</v>
      </c>
      <c r="G136">
        <v>3</v>
      </c>
      <c r="H136">
        <v>5</v>
      </c>
      <c r="I136">
        <v>5</v>
      </c>
      <c r="J136">
        <v>5</v>
      </c>
      <c r="K136">
        <v>5</v>
      </c>
      <c r="L136">
        <v>6</v>
      </c>
    </row>
    <row r="137" spans="1:12">
      <c r="A137" s="1" t="s">
        <v>146</v>
      </c>
      <c r="B137">
        <v>10</v>
      </c>
      <c r="C137">
        <v>11</v>
      </c>
      <c r="D137">
        <v>10</v>
      </c>
      <c r="E137">
        <v>10</v>
      </c>
      <c r="F137">
        <v>9</v>
      </c>
      <c r="G137">
        <v>8</v>
      </c>
      <c r="H137">
        <v>8</v>
      </c>
      <c r="I137">
        <v>10</v>
      </c>
      <c r="J137">
        <v>11</v>
      </c>
      <c r="K137">
        <v>12</v>
      </c>
      <c r="L137">
        <v>12</v>
      </c>
    </row>
    <row r="138" spans="1:12">
      <c r="A138" s="1" t="s">
        <v>147</v>
      </c>
      <c r="B138">
        <v>294</v>
      </c>
      <c r="C138">
        <v>302</v>
      </c>
      <c r="D138">
        <v>315</v>
      </c>
      <c r="E138">
        <v>280</v>
      </c>
      <c r="F138">
        <v>277</v>
      </c>
      <c r="G138">
        <v>283</v>
      </c>
      <c r="H138">
        <v>275</v>
      </c>
      <c r="I138">
        <v>283</v>
      </c>
      <c r="J138">
        <v>299</v>
      </c>
      <c r="K138">
        <v>306</v>
      </c>
      <c r="L138">
        <v>303</v>
      </c>
    </row>
    <row r="139" spans="1:12">
      <c r="A139" s="1" t="s">
        <v>148</v>
      </c>
      <c r="B139">
        <v>94</v>
      </c>
      <c r="C139">
        <v>83</v>
      </c>
      <c r="D139">
        <v>81</v>
      </c>
      <c r="E139">
        <v>77</v>
      </c>
      <c r="F139">
        <v>75</v>
      </c>
      <c r="G139">
        <v>67</v>
      </c>
      <c r="H139">
        <v>67</v>
      </c>
      <c r="I139">
        <v>77</v>
      </c>
      <c r="J139">
        <v>81</v>
      </c>
      <c r="K139">
        <v>81</v>
      </c>
      <c r="L139">
        <v>86</v>
      </c>
    </row>
    <row r="140" spans="1:12">
      <c r="A140" s="1" t="s">
        <v>149</v>
      </c>
      <c r="B140">
        <v>866</v>
      </c>
      <c r="C140">
        <v>810</v>
      </c>
      <c r="D140">
        <v>758</v>
      </c>
      <c r="E140">
        <v>730</v>
      </c>
      <c r="F140">
        <v>710</v>
      </c>
      <c r="G140">
        <v>694</v>
      </c>
      <c r="H140">
        <v>690</v>
      </c>
      <c r="I140">
        <v>694</v>
      </c>
      <c r="J140">
        <v>767</v>
      </c>
      <c r="K140">
        <v>988</v>
      </c>
      <c r="L140">
        <v>969</v>
      </c>
    </row>
    <row r="141" spans="1:12">
      <c r="A141" s="1" t="s">
        <v>150</v>
      </c>
      <c r="B141">
        <v>824</v>
      </c>
      <c r="C141">
        <v>784</v>
      </c>
      <c r="D141">
        <v>734</v>
      </c>
      <c r="E141">
        <v>712</v>
      </c>
      <c r="F141">
        <v>692</v>
      </c>
      <c r="G141">
        <v>675</v>
      </c>
      <c r="H141">
        <v>671</v>
      </c>
      <c r="I141">
        <v>677</v>
      </c>
      <c r="J141">
        <v>746</v>
      </c>
      <c r="K141">
        <v>972</v>
      </c>
      <c r="L141">
        <v>952</v>
      </c>
    </row>
    <row r="142" spans="1:12">
      <c r="A142" s="1" t="s">
        <v>151</v>
      </c>
      <c r="B142">
        <v>42</v>
      </c>
      <c r="C142">
        <v>26</v>
      </c>
      <c r="D142">
        <v>24</v>
      </c>
      <c r="E142">
        <v>18</v>
      </c>
      <c r="F142">
        <v>18</v>
      </c>
      <c r="G142">
        <v>19</v>
      </c>
      <c r="H142">
        <v>19</v>
      </c>
      <c r="I142">
        <v>17</v>
      </c>
      <c r="J142">
        <v>21</v>
      </c>
      <c r="K142">
        <v>16</v>
      </c>
      <c r="L142">
        <v>17</v>
      </c>
    </row>
    <row r="143" spans="1:12">
      <c r="A143" s="1" t="s">
        <v>152</v>
      </c>
      <c r="B143">
        <v>577</v>
      </c>
      <c r="C143">
        <v>556</v>
      </c>
      <c r="D143">
        <v>469</v>
      </c>
      <c r="E143">
        <v>468</v>
      </c>
      <c r="F143">
        <v>473</v>
      </c>
      <c r="G143">
        <v>483</v>
      </c>
      <c r="H143">
        <v>490</v>
      </c>
      <c r="I143">
        <v>499</v>
      </c>
      <c r="J143">
        <v>491</v>
      </c>
      <c r="K143">
        <v>476</v>
      </c>
      <c r="L143">
        <v>374</v>
      </c>
    </row>
    <row r="144" spans="1:12">
      <c r="A144" s="1" t="s">
        <v>153</v>
      </c>
      <c r="B144">
        <v>561</v>
      </c>
      <c r="C144">
        <v>536</v>
      </c>
      <c r="D144">
        <v>450</v>
      </c>
      <c r="E144">
        <v>454</v>
      </c>
      <c r="F144">
        <v>460</v>
      </c>
      <c r="G144">
        <v>466</v>
      </c>
      <c r="H144">
        <v>471</v>
      </c>
      <c r="I144">
        <v>479</v>
      </c>
      <c r="J144">
        <v>469</v>
      </c>
      <c r="K144">
        <v>459</v>
      </c>
      <c r="L144">
        <v>359</v>
      </c>
    </row>
    <row r="145" spans="1:16">
      <c r="A145" s="1" t="s">
        <v>154</v>
      </c>
      <c r="B145">
        <v>2</v>
      </c>
      <c r="C145">
        <v>4</v>
      </c>
      <c r="D145">
        <v>3</v>
      </c>
      <c r="E145">
        <v>3</v>
      </c>
      <c r="F145">
        <v>4</v>
      </c>
      <c r="G145">
        <v>6</v>
      </c>
      <c r="H145">
        <v>7</v>
      </c>
      <c r="I145">
        <v>7</v>
      </c>
      <c r="J145">
        <v>7</v>
      </c>
      <c r="K145">
        <v>6</v>
      </c>
      <c r="L145">
        <v>6</v>
      </c>
    </row>
    <row r="146" spans="1:16">
      <c r="A146" s="1" t="s">
        <v>155</v>
      </c>
      <c r="B146">
        <v>14</v>
      </c>
      <c r="C146">
        <v>16</v>
      </c>
      <c r="D146">
        <v>16</v>
      </c>
      <c r="E146">
        <v>11</v>
      </c>
      <c r="F146">
        <v>9</v>
      </c>
      <c r="G146">
        <v>11</v>
      </c>
      <c r="H146">
        <v>12</v>
      </c>
      <c r="I146">
        <v>13</v>
      </c>
      <c r="J146">
        <v>15</v>
      </c>
      <c r="K146">
        <v>11</v>
      </c>
      <c r="L146">
        <v>9</v>
      </c>
    </row>
    <row r="147" spans="1:16">
      <c r="A147" s="1" t="s">
        <v>156</v>
      </c>
      <c r="B147">
        <v>43</v>
      </c>
      <c r="C147">
        <v>39</v>
      </c>
      <c r="D147">
        <v>34</v>
      </c>
      <c r="E147">
        <v>34</v>
      </c>
      <c r="F147">
        <v>30</v>
      </c>
      <c r="G147">
        <v>30</v>
      </c>
      <c r="H147">
        <v>26</v>
      </c>
      <c r="I147">
        <v>24</v>
      </c>
      <c r="J147">
        <v>23</v>
      </c>
      <c r="K147">
        <v>24</v>
      </c>
      <c r="L147">
        <v>20</v>
      </c>
    </row>
    <row r="148" spans="1:16">
      <c r="A148" s="1" t="s">
        <v>157</v>
      </c>
      <c r="B148">
        <v>43</v>
      </c>
      <c r="C148">
        <v>39</v>
      </c>
      <c r="D148">
        <v>34</v>
      </c>
      <c r="E148">
        <v>34</v>
      </c>
      <c r="F148">
        <v>30</v>
      </c>
      <c r="G148">
        <v>30</v>
      </c>
      <c r="H148">
        <v>26</v>
      </c>
      <c r="I148">
        <v>24</v>
      </c>
      <c r="J148">
        <v>23</v>
      </c>
      <c r="K148">
        <v>24</v>
      </c>
      <c r="L148">
        <v>20</v>
      </c>
    </row>
    <row r="149" spans="1:16">
      <c r="A149" s="1" t="s">
        <v>158</v>
      </c>
      <c r="B149">
        <v>16</v>
      </c>
      <c r="C149">
        <v>20</v>
      </c>
      <c r="D149">
        <v>14</v>
      </c>
      <c r="E149">
        <v>13</v>
      </c>
      <c r="F149">
        <v>15</v>
      </c>
      <c r="G149">
        <v>13</v>
      </c>
      <c r="H149">
        <v>10</v>
      </c>
      <c r="I149">
        <v>10</v>
      </c>
      <c r="J149">
        <v>12</v>
      </c>
      <c r="K149">
        <v>10</v>
      </c>
      <c r="L149">
        <v>7</v>
      </c>
    </row>
    <row r="150" spans="1:16">
      <c r="A150" s="1" t="s">
        <v>159</v>
      </c>
      <c r="B150">
        <v>16</v>
      </c>
      <c r="C150">
        <v>20</v>
      </c>
      <c r="D150">
        <v>14</v>
      </c>
      <c r="E150">
        <v>13</v>
      </c>
      <c r="F150">
        <v>15</v>
      </c>
      <c r="G150">
        <v>13</v>
      </c>
      <c r="H150">
        <v>10</v>
      </c>
      <c r="I150">
        <v>10</v>
      </c>
      <c r="J150">
        <v>12</v>
      </c>
      <c r="K150">
        <v>10</v>
      </c>
      <c r="L150">
        <v>7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158</v>
      </c>
      <c r="C151">
        <v>167</v>
      </c>
      <c r="D151">
        <v>165</v>
      </c>
      <c r="E151">
        <v>180</v>
      </c>
      <c r="F151">
        <v>186</v>
      </c>
      <c r="G151">
        <v>193</v>
      </c>
      <c r="H151">
        <v>189</v>
      </c>
      <c r="I151">
        <v>178</v>
      </c>
      <c r="J151">
        <v>172</v>
      </c>
      <c r="K151">
        <v>221</v>
      </c>
      <c r="L151">
        <v>192</v>
      </c>
      <c r="M151" s="37" t="s">
        <v>358</v>
      </c>
      <c r="N151" s="38">
        <f t="shared" ref="N151:N153" si="32">(N113-AVERAGE($N113:$P113))/STDEV($N113:$P113)</f>
        <v>1.0875732993101102</v>
      </c>
      <c r="O151" s="38">
        <f t="shared" ref="O151:O153" si="33">(O113-AVERAGE($N113:$P113))/STDEV($N113:$P113)</f>
        <v>-0.20779819900415458</v>
      </c>
      <c r="P151" s="38">
        <f t="shared" ref="P151:P153" si="34">(P113-AVERAGE($N113:$P113))/STDEV($N113:$P113)</f>
        <v>-0.87977510030595407</v>
      </c>
    </row>
    <row r="152" spans="1:16" ht="153">
      <c r="A152" s="1" t="s">
        <v>161</v>
      </c>
      <c r="B152">
        <v>98</v>
      </c>
      <c r="C152">
        <v>103</v>
      </c>
      <c r="D152">
        <v>107</v>
      </c>
      <c r="E152">
        <v>120</v>
      </c>
      <c r="F152">
        <v>124</v>
      </c>
      <c r="G152">
        <v>127</v>
      </c>
      <c r="H152">
        <v>128</v>
      </c>
      <c r="I152">
        <v>121</v>
      </c>
      <c r="J152">
        <v>117</v>
      </c>
      <c r="K152">
        <v>187</v>
      </c>
      <c r="L152">
        <v>162</v>
      </c>
      <c r="M152" s="39" t="s">
        <v>359</v>
      </c>
      <c r="N152" s="38">
        <f t="shared" si="32"/>
        <v>-0.85026021940759722</v>
      </c>
      <c r="O152" s="38">
        <f t="shared" si="33"/>
        <v>-0.25147403562026638</v>
      </c>
      <c r="P152" s="38">
        <f t="shared" si="34"/>
        <v>1.1017342550278637</v>
      </c>
    </row>
    <row r="153" spans="1:16" ht="114.75">
      <c r="A153" s="1" t="s">
        <v>162</v>
      </c>
      <c r="B153">
        <v>30</v>
      </c>
      <c r="C153">
        <v>31</v>
      </c>
      <c r="D153">
        <v>28</v>
      </c>
      <c r="E153">
        <v>28</v>
      </c>
      <c r="F153">
        <v>28</v>
      </c>
      <c r="G153">
        <v>29</v>
      </c>
      <c r="H153">
        <v>28</v>
      </c>
      <c r="I153">
        <v>25</v>
      </c>
      <c r="J153">
        <v>20</v>
      </c>
      <c r="K153">
        <v>20</v>
      </c>
      <c r="L153">
        <v>17</v>
      </c>
      <c r="M153" s="40" t="s">
        <v>360</v>
      </c>
      <c r="N153" s="38">
        <f t="shared" si="32"/>
        <v>-0.82369664325030645</v>
      </c>
      <c r="O153" s="38">
        <f t="shared" si="33"/>
        <v>-0.28896754572063493</v>
      </c>
      <c r="P153" s="38">
        <f t="shared" si="34"/>
        <v>1.1126641889709445</v>
      </c>
    </row>
    <row r="154" spans="1:16">
      <c r="A154" s="1" t="s">
        <v>163</v>
      </c>
      <c r="B154">
        <v>30</v>
      </c>
      <c r="C154">
        <v>33</v>
      </c>
      <c r="D154">
        <v>30</v>
      </c>
      <c r="E154">
        <v>32</v>
      </c>
      <c r="F154">
        <v>34</v>
      </c>
      <c r="G154">
        <v>37</v>
      </c>
      <c r="H154">
        <v>33</v>
      </c>
      <c r="I154">
        <v>32</v>
      </c>
      <c r="J154">
        <v>35</v>
      </c>
      <c r="K154">
        <v>14</v>
      </c>
      <c r="L154">
        <v>13</v>
      </c>
    </row>
    <row r="155" spans="1:16">
      <c r="A155" s="1" t="s">
        <v>164</v>
      </c>
      <c r="B155">
        <v>18</v>
      </c>
      <c r="C155">
        <v>19</v>
      </c>
      <c r="D155">
        <v>23</v>
      </c>
      <c r="E155">
        <v>27</v>
      </c>
      <c r="F155">
        <v>25</v>
      </c>
      <c r="G155">
        <v>26</v>
      </c>
      <c r="H155">
        <v>27</v>
      </c>
      <c r="I155">
        <v>22</v>
      </c>
      <c r="J155">
        <v>27</v>
      </c>
      <c r="K155">
        <v>40</v>
      </c>
      <c r="L155">
        <v>42</v>
      </c>
    </row>
    <row r="156" spans="1:16">
      <c r="A156" s="1" t="s">
        <v>165</v>
      </c>
      <c r="B156">
        <v>18</v>
      </c>
      <c r="C156">
        <v>19</v>
      </c>
      <c r="D156">
        <v>23</v>
      </c>
      <c r="E156">
        <v>27</v>
      </c>
      <c r="F156">
        <v>25</v>
      </c>
      <c r="G156">
        <v>26</v>
      </c>
      <c r="H156">
        <v>27</v>
      </c>
      <c r="I156">
        <v>22</v>
      </c>
      <c r="J156">
        <v>27</v>
      </c>
      <c r="K156">
        <v>40</v>
      </c>
      <c r="L156">
        <v>42</v>
      </c>
    </row>
    <row r="157" spans="1:16">
      <c r="A157" s="2" t="s">
        <v>166</v>
      </c>
      <c r="B157">
        <v>15543</v>
      </c>
      <c r="C157">
        <v>16051</v>
      </c>
      <c r="D157">
        <v>16527</v>
      </c>
      <c r="E157">
        <v>16713</v>
      </c>
      <c r="F157">
        <v>16465</v>
      </c>
      <c r="G157">
        <v>16918</v>
      </c>
      <c r="H157">
        <v>18008</v>
      </c>
      <c r="I157">
        <v>18589</v>
      </c>
      <c r="J157">
        <v>19251</v>
      </c>
      <c r="K157">
        <v>20549</v>
      </c>
      <c r="L157">
        <v>21831</v>
      </c>
    </row>
    <row r="158" spans="1:16">
      <c r="A158" s="2" t="s">
        <v>167</v>
      </c>
      <c r="B158">
        <v>4151</v>
      </c>
      <c r="C158">
        <v>4252</v>
      </c>
      <c r="D158">
        <v>4531</v>
      </c>
      <c r="E158">
        <v>4731</v>
      </c>
      <c r="F158">
        <v>4996</v>
      </c>
      <c r="G158">
        <v>5226</v>
      </c>
      <c r="H158">
        <v>5548</v>
      </c>
      <c r="I158">
        <v>5819</v>
      </c>
      <c r="J158">
        <v>6049</v>
      </c>
      <c r="K158">
        <v>6320</v>
      </c>
      <c r="L158">
        <v>6440</v>
      </c>
    </row>
    <row r="159" spans="1:16">
      <c r="A159" s="2" t="s">
        <v>168</v>
      </c>
      <c r="B159">
        <v>11392</v>
      </c>
      <c r="C159">
        <v>11799</v>
      </c>
      <c r="D159">
        <v>11996</v>
      </c>
      <c r="E159">
        <v>11982</v>
      </c>
      <c r="F159">
        <v>11469</v>
      </c>
      <c r="G159">
        <v>11692</v>
      </c>
      <c r="H159">
        <v>12460</v>
      </c>
      <c r="I159">
        <v>12770</v>
      </c>
      <c r="J159">
        <v>13202</v>
      </c>
      <c r="K159">
        <v>14229</v>
      </c>
      <c r="L159">
        <v>15391</v>
      </c>
    </row>
    <row r="160" spans="1:16">
      <c r="A160" s="2" t="s">
        <v>169</v>
      </c>
      <c r="B160">
        <v>802</v>
      </c>
      <c r="C160">
        <v>786</v>
      </c>
      <c r="D160">
        <v>795</v>
      </c>
      <c r="E160">
        <v>816</v>
      </c>
      <c r="F160">
        <v>886</v>
      </c>
      <c r="G160">
        <v>932</v>
      </c>
      <c r="H160">
        <v>989</v>
      </c>
      <c r="I160">
        <v>1048</v>
      </c>
      <c r="J160">
        <v>996</v>
      </c>
      <c r="K160">
        <v>1182</v>
      </c>
      <c r="L160">
        <v>1098</v>
      </c>
    </row>
    <row r="161" spans="1:12">
      <c r="A161" s="2" t="s">
        <v>170</v>
      </c>
      <c r="B161">
        <v>111</v>
      </c>
      <c r="C161">
        <v>102</v>
      </c>
      <c r="D161">
        <v>95</v>
      </c>
      <c r="E161">
        <v>90</v>
      </c>
      <c r="F161">
        <v>107</v>
      </c>
      <c r="G161">
        <v>108</v>
      </c>
      <c r="H161">
        <v>98</v>
      </c>
      <c r="I161">
        <v>91</v>
      </c>
      <c r="J161">
        <v>72</v>
      </c>
      <c r="K161">
        <v>83</v>
      </c>
      <c r="L161">
        <v>95</v>
      </c>
    </row>
    <row r="162" spans="1:12">
      <c r="A162" s="2" t="s">
        <v>171</v>
      </c>
      <c r="B162">
        <v>104</v>
      </c>
      <c r="C162">
        <v>71</v>
      </c>
      <c r="D162">
        <v>63</v>
      </c>
      <c r="E162">
        <v>70</v>
      </c>
      <c r="F162">
        <v>75</v>
      </c>
      <c r="G162">
        <v>83</v>
      </c>
      <c r="H162">
        <v>84</v>
      </c>
      <c r="I162">
        <v>90</v>
      </c>
      <c r="J162">
        <v>84</v>
      </c>
      <c r="K162">
        <v>26</v>
      </c>
      <c r="L162">
        <v>25</v>
      </c>
    </row>
    <row r="163" spans="1:12">
      <c r="A163" s="2" t="s">
        <v>172</v>
      </c>
      <c r="B163">
        <v>587</v>
      </c>
      <c r="C163">
        <v>613</v>
      </c>
      <c r="D163">
        <v>637</v>
      </c>
      <c r="E163">
        <v>656</v>
      </c>
      <c r="F163">
        <v>704</v>
      </c>
      <c r="G163">
        <v>741</v>
      </c>
      <c r="H163">
        <v>807</v>
      </c>
      <c r="I163">
        <v>867</v>
      </c>
      <c r="J163">
        <v>840</v>
      </c>
      <c r="K163">
        <v>1073</v>
      </c>
      <c r="L163">
        <v>978</v>
      </c>
    </row>
    <row r="164" spans="1:12">
      <c r="A164" s="2" t="s">
        <v>173</v>
      </c>
      <c r="B164">
        <v>13341</v>
      </c>
      <c r="C164">
        <v>12712</v>
      </c>
      <c r="D164">
        <v>12455</v>
      </c>
      <c r="E164">
        <v>12213</v>
      </c>
      <c r="F164">
        <v>12124</v>
      </c>
      <c r="G164">
        <v>12240</v>
      </c>
      <c r="H164">
        <v>12711</v>
      </c>
      <c r="I164">
        <v>13049</v>
      </c>
      <c r="J164">
        <v>13671</v>
      </c>
      <c r="K164">
        <v>13965</v>
      </c>
      <c r="L164">
        <v>14778</v>
      </c>
    </row>
    <row r="165" spans="1:12">
      <c r="A165" s="2" t="s">
        <v>174</v>
      </c>
      <c r="B165">
        <v>879</v>
      </c>
      <c r="C165">
        <v>844</v>
      </c>
      <c r="D165">
        <v>844</v>
      </c>
      <c r="E165">
        <v>845</v>
      </c>
      <c r="F165">
        <v>890</v>
      </c>
      <c r="G165">
        <v>936</v>
      </c>
      <c r="H165">
        <v>980</v>
      </c>
      <c r="I165">
        <v>1023</v>
      </c>
      <c r="J165">
        <v>1090</v>
      </c>
      <c r="K165">
        <v>967</v>
      </c>
      <c r="L165">
        <v>1027</v>
      </c>
    </row>
    <row r="166" spans="1:12">
      <c r="A166" s="2" t="s">
        <v>175</v>
      </c>
      <c r="B166">
        <v>5429</v>
      </c>
      <c r="C166">
        <v>5284</v>
      </c>
      <c r="D166">
        <v>5269</v>
      </c>
      <c r="E166">
        <v>5227</v>
      </c>
      <c r="F166">
        <v>5176</v>
      </c>
      <c r="G166">
        <v>5194</v>
      </c>
      <c r="H166">
        <v>5271</v>
      </c>
      <c r="I166">
        <v>5383</v>
      </c>
      <c r="J166">
        <v>5562</v>
      </c>
      <c r="K166">
        <v>5542</v>
      </c>
      <c r="L166">
        <v>5803</v>
      </c>
    </row>
    <row r="167" spans="1:12">
      <c r="A167" s="2" t="s">
        <v>176</v>
      </c>
      <c r="B167">
        <v>5792</v>
      </c>
      <c r="C167">
        <v>5580</v>
      </c>
      <c r="D167">
        <v>5430</v>
      </c>
      <c r="E167">
        <v>5268</v>
      </c>
      <c r="F167">
        <v>5177</v>
      </c>
      <c r="G167">
        <v>5206</v>
      </c>
      <c r="H167">
        <v>5499</v>
      </c>
      <c r="I167">
        <v>5658</v>
      </c>
      <c r="J167">
        <v>5992</v>
      </c>
      <c r="K167">
        <v>6798</v>
      </c>
      <c r="L167">
        <v>7244</v>
      </c>
    </row>
    <row r="168" spans="1:12">
      <c r="A168" s="2" t="s">
        <v>177</v>
      </c>
      <c r="B168">
        <v>1241</v>
      </c>
      <c r="C168">
        <v>1004</v>
      </c>
      <c r="D168">
        <v>912</v>
      </c>
      <c r="E168">
        <v>873</v>
      </c>
      <c r="F168">
        <v>881</v>
      </c>
      <c r="G168">
        <v>904</v>
      </c>
      <c r="H168">
        <v>961</v>
      </c>
      <c r="I168">
        <v>985</v>
      </c>
      <c r="J168">
        <v>1027</v>
      </c>
      <c r="K168">
        <v>658</v>
      </c>
      <c r="L168">
        <v>704</v>
      </c>
    </row>
    <row r="169" spans="1:12">
      <c r="A169" s="3" t="s">
        <v>178</v>
      </c>
      <c r="B169">
        <v>5296</v>
      </c>
      <c r="C169">
        <v>5127</v>
      </c>
      <c r="D169">
        <v>5014</v>
      </c>
      <c r="E169">
        <v>4996</v>
      </c>
      <c r="F169">
        <v>4936</v>
      </c>
      <c r="G169">
        <v>4867</v>
      </c>
      <c r="H169">
        <v>4805</v>
      </c>
      <c r="I169">
        <v>4900</v>
      </c>
      <c r="J169">
        <v>5263</v>
      </c>
      <c r="K169">
        <v>4804</v>
      </c>
      <c r="L169">
        <v>4802</v>
      </c>
    </row>
    <row r="170" spans="1:12">
      <c r="A170" s="3" t="s">
        <v>179</v>
      </c>
      <c r="B170">
        <v>1034</v>
      </c>
      <c r="C170">
        <v>952</v>
      </c>
      <c r="D170">
        <v>936</v>
      </c>
      <c r="E170">
        <v>934</v>
      </c>
      <c r="F170">
        <v>905</v>
      </c>
      <c r="G170">
        <v>887</v>
      </c>
      <c r="H170">
        <v>901</v>
      </c>
      <c r="I170">
        <v>931</v>
      </c>
      <c r="J170">
        <v>1040</v>
      </c>
      <c r="K170">
        <v>974</v>
      </c>
      <c r="L170">
        <v>983</v>
      </c>
    </row>
    <row r="171" spans="1:12">
      <c r="A171" s="3" t="s">
        <v>180</v>
      </c>
      <c r="B171">
        <v>3239</v>
      </c>
      <c r="C171">
        <v>3179</v>
      </c>
      <c r="D171">
        <v>3110</v>
      </c>
      <c r="E171">
        <v>3090</v>
      </c>
      <c r="F171">
        <v>3069</v>
      </c>
      <c r="G171">
        <v>3011</v>
      </c>
      <c r="H171">
        <v>2954</v>
      </c>
      <c r="I171">
        <v>3010</v>
      </c>
      <c r="J171">
        <v>3538</v>
      </c>
      <c r="K171">
        <v>2856</v>
      </c>
      <c r="L171">
        <v>2854</v>
      </c>
    </row>
    <row r="172" spans="1:12">
      <c r="A172" s="3" t="s">
        <v>181</v>
      </c>
      <c r="B172">
        <v>738</v>
      </c>
      <c r="C172">
        <v>726</v>
      </c>
      <c r="D172">
        <v>706</v>
      </c>
      <c r="E172">
        <v>711</v>
      </c>
      <c r="F172">
        <v>698</v>
      </c>
      <c r="G172">
        <v>711</v>
      </c>
      <c r="H172">
        <v>699</v>
      </c>
      <c r="I172">
        <v>694</v>
      </c>
      <c r="J172">
        <v>611</v>
      </c>
      <c r="K172">
        <v>701</v>
      </c>
      <c r="L172">
        <v>685</v>
      </c>
    </row>
    <row r="173" spans="1:12">
      <c r="A173" s="3" t="s">
        <v>182</v>
      </c>
      <c r="B173">
        <v>285</v>
      </c>
      <c r="C173">
        <v>270</v>
      </c>
      <c r="D173">
        <v>262</v>
      </c>
      <c r="E173">
        <v>261</v>
      </c>
      <c r="F173">
        <v>264</v>
      </c>
      <c r="G173">
        <v>258</v>
      </c>
      <c r="H173">
        <v>251</v>
      </c>
      <c r="I173">
        <v>265</v>
      </c>
      <c r="J173">
        <v>74</v>
      </c>
      <c r="K173">
        <v>273</v>
      </c>
      <c r="L173">
        <v>280</v>
      </c>
    </row>
    <row r="174" spans="1:12">
      <c r="A174" s="3" t="s">
        <v>183</v>
      </c>
      <c r="B174">
        <v>13965</v>
      </c>
      <c r="C174">
        <v>14085</v>
      </c>
      <c r="D174">
        <v>14266</v>
      </c>
      <c r="E174">
        <v>14345</v>
      </c>
      <c r="F174">
        <v>14173</v>
      </c>
      <c r="G174">
        <v>14216</v>
      </c>
      <c r="H174">
        <v>14149</v>
      </c>
      <c r="I174">
        <v>14137</v>
      </c>
      <c r="J174">
        <v>14099</v>
      </c>
      <c r="K174">
        <v>14478</v>
      </c>
      <c r="L174">
        <v>14432</v>
      </c>
    </row>
    <row r="175" spans="1:12">
      <c r="A175" s="3" t="s">
        <v>184</v>
      </c>
      <c r="B175">
        <v>3232</v>
      </c>
      <c r="C175">
        <v>3140</v>
      </c>
      <c r="D175">
        <v>3098</v>
      </c>
      <c r="E175">
        <v>3073</v>
      </c>
      <c r="F175">
        <v>2994</v>
      </c>
      <c r="G175">
        <v>3021</v>
      </c>
      <c r="H175">
        <v>3013</v>
      </c>
      <c r="I175">
        <v>3052</v>
      </c>
      <c r="J175">
        <v>3139</v>
      </c>
      <c r="K175">
        <v>3068</v>
      </c>
      <c r="L175">
        <v>3071</v>
      </c>
    </row>
    <row r="176" spans="1:12">
      <c r="A176" s="3" t="s">
        <v>185</v>
      </c>
      <c r="B176">
        <v>943</v>
      </c>
      <c r="C176">
        <v>979</v>
      </c>
      <c r="D176">
        <v>979</v>
      </c>
      <c r="E176">
        <v>984</v>
      </c>
      <c r="F176">
        <v>1014</v>
      </c>
      <c r="G176">
        <v>1035</v>
      </c>
      <c r="H176">
        <v>1066</v>
      </c>
      <c r="I176">
        <v>1073</v>
      </c>
      <c r="J176">
        <v>1070</v>
      </c>
      <c r="K176">
        <v>1156</v>
      </c>
      <c r="L176">
        <v>1152</v>
      </c>
    </row>
    <row r="177" spans="1:12">
      <c r="A177" s="3" t="s">
        <v>186</v>
      </c>
      <c r="B177">
        <v>3496</v>
      </c>
      <c r="C177">
        <v>3534</v>
      </c>
      <c r="D177">
        <v>3550</v>
      </c>
      <c r="E177">
        <v>3609</v>
      </c>
      <c r="F177">
        <v>3571</v>
      </c>
      <c r="G177">
        <v>3579</v>
      </c>
      <c r="H177">
        <v>3549</v>
      </c>
      <c r="I177">
        <v>3547</v>
      </c>
      <c r="J177">
        <v>3470</v>
      </c>
      <c r="K177">
        <v>3623</v>
      </c>
      <c r="L177">
        <v>3591</v>
      </c>
    </row>
    <row r="178" spans="1:12">
      <c r="A178" s="3" t="s">
        <v>187</v>
      </c>
      <c r="B178">
        <v>1960</v>
      </c>
      <c r="C178">
        <v>1994</v>
      </c>
      <c r="D178">
        <v>2056</v>
      </c>
      <c r="E178">
        <v>2080</v>
      </c>
      <c r="F178">
        <v>2075</v>
      </c>
      <c r="G178">
        <v>2112</v>
      </c>
      <c r="H178">
        <v>2100</v>
      </c>
      <c r="I178">
        <v>2138</v>
      </c>
      <c r="J178">
        <v>2103</v>
      </c>
      <c r="K178">
        <v>2272</v>
      </c>
      <c r="L178">
        <v>2277</v>
      </c>
    </row>
    <row r="179" spans="1:12">
      <c r="A179" s="3" t="s">
        <v>188</v>
      </c>
      <c r="B179">
        <v>209</v>
      </c>
      <c r="C179">
        <v>187</v>
      </c>
      <c r="D179">
        <v>195</v>
      </c>
      <c r="E179">
        <v>203</v>
      </c>
      <c r="F179">
        <v>204</v>
      </c>
      <c r="G179">
        <v>200</v>
      </c>
      <c r="H179">
        <v>194</v>
      </c>
      <c r="I179">
        <v>186</v>
      </c>
      <c r="J179">
        <v>134</v>
      </c>
      <c r="K179">
        <v>176</v>
      </c>
      <c r="L179">
        <v>179</v>
      </c>
    </row>
    <row r="180" spans="1:12">
      <c r="A180" s="3" t="s">
        <v>189</v>
      </c>
      <c r="B180">
        <v>1216</v>
      </c>
      <c r="C180">
        <v>1339</v>
      </c>
      <c r="D180">
        <v>1418</v>
      </c>
      <c r="E180">
        <v>1401</v>
      </c>
      <c r="F180">
        <v>1411</v>
      </c>
      <c r="G180">
        <v>1418</v>
      </c>
      <c r="H180">
        <v>1398</v>
      </c>
      <c r="I180">
        <v>1391</v>
      </c>
      <c r="J180">
        <v>1379</v>
      </c>
      <c r="K180">
        <v>1499</v>
      </c>
      <c r="L180">
        <v>1495</v>
      </c>
    </row>
    <row r="181" spans="1:12">
      <c r="A181" s="3" t="s">
        <v>190</v>
      </c>
      <c r="B181">
        <v>2523</v>
      </c>
      <c r="C181">
        <v>2590</v>
      </c>
      <c r="D181">
        <v>2640</v>
      </c>
      <c r="E181">
        <v>2667</v>
      </c>
      <c r="F181">
        <v>2591</v>
      </c>
      <c r="G181">
        <v>2574</v>
      </c>
      <c r="H181">
        <v>2549</v>
      </c>
      <c r="I181">
        <v>2475</v>
      </c>
      <c r="J181">
        <v>2452</v>
      </c>
      <c r="K181">
        <v>2504</v>
      </c>
      <c r="L181">
        <v>2488</v>
      </c>
    </row>
    <row r="182" spans="1:12">
      <c r="A182" s="3" t="s">
        <v>191</v>
      </c>
      <c r="B182">
        <v>386</v>
      </c>
      <c r="C182">
        <v>322</v>
      </c>
      <c r="D182">
        <v>330</v>
      </c>
      <c r="E182">
        <v>328</v>
      </c>
      <c r="F182">
        <v>313</v>
      </c>
      <c r="G182">
        <v>277</v>
      </c>
      <c r="H182">
        <v>280</v>
      </c>
      <c r="I182">
        <v>275</v>
      </c>
      <c r="J182">
        <v>352</v>
      </c>
      <c r="K182">
        <v>180</v>
      </c>
      <c r="L182">
        <v>179</v>
      </c>
    </row>
    <row r="183" spans="1:12">
      <c r="A183" s="3" t="s">
        <v>192</v>
      </c>
      <c r="B183">
        <v>28820</v>
      </c>
      <c r="C183">
        <v>29367</v>
      </c>
      <c r="D183">
        <v>29795</v>
      </c>
      <c r="E183">
        <v>30434</v>
      </c>
      <c r="F183">
        <v>30433</v>
      </c>
      <c r="G183">
        <v>31022</v>
      </c>
      <c r="H183">
        <v>31469</v>
      </c>
      <c r="I183">
        <v>32017</v>
      </c>
      <c r="J183">
        <v>33112</v>
      </c>
      <c r="K183">
        <v>33902</v>
      </c>
      <c r="L183">
        <v>34756</v>
      </c>
    </row>
    <row r="184" spans="1:12">
      <c r="A184" s="3" t="s">
        <v>193</v>
      </c>
      <c r="B184">
        <v>2025</v>
      </c>
      <c r="C184">
        <v>2113</v>
      </c>
      <c r="D184">
        <v>2183</v>
      </c>
      <c r="E184">
        <v>2314</v>
      </c>
      <c r="F184">
        <v>2339</v>
      </c>
      <c r="G184">
        <v>2356</v>
      </c>
      <c r="H184">
        <v>2445</v>
      </c>
      <c r="I184">
        <v>2533</v>
      </c>
      <c r="J184">
        <v>4403</v>
      </c>
      <c r="K184">
        <v>2725</v>
      </c>
      <c r="L184">
        <v>2858</v>
      </c>
    </row>
    <row r="185" spans="1:12">
      <c r="A185" s="3" t="s">
        <v>194</v>
      </c>
      <c r="B185">
        <v>5380</v>
      </c>
      <c r="C185">
        <v>5416</v>
      </c>
      <c r="D185">
        <v>5516</v>
      </c>
      <c r="E185">
        <v>5659</v>
      </c>
      <c r="F185">
        <v>5671</v>
      </c>
      <c r="G185">
        <v>5795</v>
      </c>
      <c r="H185">
        <v>5814</v>
      </c>
      <c r="I185">
        <v>5886</v>
      </c>
      <c r="J185">
        <v>5160</v>
      </c>
      <c r="K185">
        <v>6221</v>
      </c>
      <c r="L185">
        <v>6377</v>
      </c>
    </row>
    <row r="186" spans="1:12">
      <c r="A186" s="3" t="s">
        <v>195</v>
      </c>
      <c r="B186">
        <v>484</v>
      </c>
      <c r="C186">
        <v>494</v>
      </c>
      <c r="D186">
        <v>497</v>
      </c>
      <c r="E186">
        <v>492</v>
      </c>
      <c r="F186">
        <v>482</v>
      </c>
      <c r="G186">
        <v>482</v>
      </c>
      <c r="H186">
        <v>488</v>
      </c>
      <c r="I186">
        <v>484</v>
      </c>
      <c r="J186">
        <v>478</v>
      </c>
      <c r="K186">
        <v>506</v>
      </c>
      <c r="L186">
        <v>508</v>
      </c>
    </row>
    <row r="187" spans="1:12">
      <c r="A187" s="3" t="s">
        <v>196</v>
      </c>
      <c r="B187">
        <v>650</v>
      </c>
      <c r="C187">
        <v>639</v>
      </c>
      <c r="D187">
        <v>638</v>
      </c>
      <c r="E187">
        <v>641</v>
      </c>
      <c r="F187">
        <v>631</v>
      </c>
      <c r="G187">
        <v>617</v>
      </c>
      <c r="H187">
        <v>625</v>
      </c>
      <c r="I187">
        <v>646</v>
      </c>
      <c r="J187">
        <v>786</v>
      </c>
      <c r="K187">
        <v>683</v>
      </c>
      <c r="L187">
        <v>708</v>
      </c>
    </row>
    <row r="188" spans="1:12">
      <c r="A188" s="3" t="s">
        <v>197</v>
      </c>
      <c r="B188">
        <v>5240</v>
      </c>
      <c r="C188">
        <v>5536</v>
      </c>
      <c r="D188">
        <v>5817</v>
      </c>
      <c r="E188">
        <v>6029</v>
      </c>
      <c r="F188">
        <v>6151</v>
      </c>
      <c r="G188">
        <v>6432</v>
      </c>
      <c r="H188">
        <v>6660</v>
      </c>
      <c r="I188">
        <v>6837</v>
      </c>
      <c r="J188">
        <v>6430</v>
      </c>
      <c r="K188">
        <v>6993</v>
      </c>
      <c r="L188">
        <v>7232</v>
      </c>
    </row>
    <row r="189" spans="1:12">
      <c r="A189" s="3" t="s">
        <v>198</v>
      </c>
      <c r="B189">
        <v>1897</v>
      </c>
      <c r="C189">
        <v>1930</v>
      </c>
      <c r="D189">
        <v>1988</v>
      </c>
      <c r="E189">
        <v>2073</v>
      </c>
      <c r="F189">
        <v>2127</v>
      </c>
      <c r="G189">
        <v>2183</v>
      </c>
      <c r="H189">
        <v>2224</v>
      </c>
      <c r="I189">
        <v>2275</v>
      </c>
      <c r="J189">
        <v>2114</v>
      </c>
      <c r="K189">
        <v>2240</v>
      </c>
      <c r="L189">
        <v>2303</v>
      </c>
    </row>
    <row r="190" spans="1:12">
      <c r="A190" s="3" t="s">
        <v>199</v>
      </c>
      <c r="B190">
        <v>9619</v>
      </c>
      <c r="C190">
        <v>9695</v>
      </c>
      <c r="D190">
        <v>9687</v>
      </c>
      <c r="E190">
        <v>9741</v>
      </c>
      <c r="F190">
        <v>9699</v>
      </c>
      <c r="G190">
        <v>9772</v>
      </c>
      <c r="H190">
        <v>9906</v>
      </c>
      <c r="I190">
        <v>10035</v>
      </c>
      <c r="J190">
        <v>10284</v>
      </c>
      <c r="K190">
        <v>10843</v>
      </c>
      <c r="L190">
        <v>11036</v>
      </c>
    </row>
    <row r="191" spans="1:12">
      <c r="A191" s="3" t="s">
        <v>200</v>
      </c>
      <c r="B191">
        <v>2963</v>
      </c>
      <c r="C191">
        <v>3014</v>
      </c>
      <c r="D191">
        <v>2948</v>
      </c>
      <c r="E191">
        <v>2985</v>
      </c>
      <c r="F191">
        <v>2883</v>
      </c>
      <c r="G191">
        <v>2945</v>
      </c>
      <c r="H191">
        <v>2882</v>
      </c>
      <c r="I191">
        <v>2910</v>
      </c>
      <c r="J191">
        <v>3072</v>
      </c>
      <c r="K191">
        <v>3271</v>
      </c>
      <c r="L191">
        <v>3303</v>
      </c>
    </row>
    <row r="192" spans="1:12">
      <c r="A192" s="3" t="s">
        <v>201</v>
      </c>
      <c r="B192">
        <v>562</v>
      </c>
      <c r="C192">
        <v>530</v>
      </c>
      <c r="D192">
        <v>521</v>
      </c>
      <c r="E192">
        <v>500</v>
      </c>
      <c r="F192">
        <v>450</v>
      </c>
      <c r="G192">
        <v>440</v>
      </c>
      <c r="H192">
        <v>425</v>
      </c>
      <c r="I192">
        <v>411</v>
      </c>
      <c r="J192">
        <v>385</v>
      </c>
      <c r="K192">
        <v>420</v>
      </c>
      <c r="L192">
        <v>431</v>
      </c>
    </row>
    <row r="193" spans="1:12">
      <c r="A193" s="3" t="s">
        <v>202</v>
      </c>
      <c r="B193">
        <v>9798</v>
      </c>
      <c r="C193">
        <v>9773</v>
      </c>
      <c r="D193">
        <v>9846</v>
      </c>
      <c r="E193">
        <v>10009</v>
      </c>
      <c r="F193">
        <v>10098</v>
      </c>
      <c r="G193">
        <v>10359</v>
      </c>
      <c r="H193">
        <v>10629</v>
      </c>
      <c r="I193">
        <v>10957</v>
      </c>
      <c r="J193">
        <v>11471</v>
      </c>
      <c r="K193">
        <v>12022</v>
      </c>
      <c r="L193">
        <v>12227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0</v>
      </c>
      <c r="L194">
        <v>0</v>
      </c>
    </row>
    <row r="195" spans="1:12">
      <c r="A195" s="3" t="s">
        <v>204</v>
      </c>
      <c r="B195">
        <v>3</v>
      </c>
      <c r="C195">
        <v>2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</v>
      </c>
    </row>
    <row r="196" spans="1:12">
      <c r="A196" s="3" t="s">
        <v>205</v>
      </c>
      <c r="B196">
        <v>3458</v>
      </c>
      <c r="C196">
        <v>3404</v>
      </c>
      <c r="D196">
        <v>3397</v>
      </c>
      <c r="E196">
        <v>3396</v>
      </c>
      <c r="F196">
        <v>3474</v>
      </c>
      <c r="G196">
        <v>3567</v>
      </c>
      <c r="H196">
        <v>3618</v>
      </c>
      <c r="I196">
        <v>3674</v>
      </c>
      <c r="J196">
        <v>3755</v>
      </c>
      <c r="K196">
        <v>3799</v>
      </c>
      <c r="L196">
        <v>3816</v>
      </c>
    </row>
    <row r="197" spans="1:12">
      <c r="A197" s="3" t="s">
        <v>206</v>
      </c>
      <c r="B197">
        <v>6337</v>
      </c>
      <c r="C197">
        <v>6367</v>
      </c>
      <c r="D197">
        <v>6447</v>
      </c>
      <c r="E197">
        <v>6611</v>
      </c>
      <c r="F197">
        <v>6623</v>
      </c>
      <c r="G197">
        <v>6792</v>
      </c>
      <c r="H197">
        <v>7011</v>
      </c>
      <c r="I197">
        <v>7283</v>
      </c>
      <c r="J197">
        <v>7709</v>
      </c>
      <c r="K197">
        <v>8221</v>
      </c>
      <c r="L197">
        <v>8408</v>
      </c>
    </row>
    <row r="198" spans="1:12">
      <c r="A198" s="3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>
      <c r="A199" s="3" t="s">
        <v>208</v>
      </c>
      <c r="B199">
        <v>40</v>
      </c>
      <c r="C199">
        <v>45</v>
      </c>
      <c r="D199">
        <v>44</v>
      </c>
      <c r="E199">
        <v>40</v>
      </c>
      <c r="F199">
        <v>37</v>
      </c>
      <c r="G199">
        <v>38</v>
      </c>
      <c r="H199">
        <v>36</v>
      </c>
      <c r="I199">
        <v>38</v>
      </c>
      <c r="J199">
        <v>37</v>
      </c>
      <c r="K199">
        <v>36</v>
      </c>
      <c r="L199">
        <v>37</v>
      </c>
    </row>
    <row r="200" spans="1:12">
      <c r="A200" s="3" t="s">
        <v>209</v>
      </c>
      <c r="B200">
        <v>16</v>
      </c>
      <c r="C200">
        <v>17</v>
      </c>
      <c r="D200">
        <v>17</v>
      </c>
      <c r="E200">
        <v>13</v>
      </c>
      <c r="F200">
        <v>12</v>
      </c>
      <c r="G200">
        <v>14</v>
      </c>
      <c r="H200">
        <v>12</v>
      </c>
      <c r="I200">
        <v>12</v>
      </c>
      <c r="J200">
        <v>20</v>
      </c>
      <c r="K200">
        <v>17</v>
      </c>
      <c r="L200">
        <v>18</v>
      </c>
    </row>
    <row r="201" spans="1:12">
      <c r="A201" s="3" t="s">
        <v>210</v>
      </c>
      <c r="B201">
        <v>10</v>
      </c>
      <c r="C201">
        <v>13</v>
      </c>
      <c r="D201">
        <v>15</v>
      </c>
      <c r="E201">
        <v>14</v>
      </c>
      <c r="F201">
        <v>12</v>
      </c>
      <c r="G201">
        <v>12</v>
      </c>
      <c r="H201">
        <v>10</v>
      </c>
      <c r="I201">
        <v>11</v>
      </c>
      <c r="J201">
        <v>10</v>
      </c>
      <c r="K201">
        <v>14</v>
      </c>
      <c r="L201">
        <v>12</v>
      </c>
    </row>
    <row r="202" spans="1:12">
      <c r="A202" s="3" t="s">
        <v>211</v>
      </c>
      <c r="B202">
        <v>10</v>
      </c>
      <c r="C202">
        <v>11</v>
      </c>
      <c r="D202">
        <v>10</v>
      </c>
      <c r="E202">
        <v>11</v>
      </c>
      <c r="F202">
        <v>11</v>
      </c>
      <c r="G202">
        <v>10</v>
      </c>
      <c r="H202">
        <v>12</v>
      </c>
      <c r="I202">
        <v>12</v>
      </c>
      <c r="J202">
        <v>6</v>
      </c>
      <c r="K202">
        <v>4</v>
      </c>
      <c r="L202">
        <v>6</v>
      </c>
    </row>
    <row r="203" spans="1:12">
      <c r="A203" s="3" t="s">
        <v>212</v>
      </c>
      <c r="B203">
        <v>4</v>
      </c>
      <c r="C203">
        <v>4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1</v>
      </c>
      <c r="K203">
        <v>1</v>
      </c>
      <c r="L203">
        <v>1</v>
      </c>
    </row>
    <row r="204" spans="1:12">
      <c r="A204" s="3" t="s">
        <v>213</v>
      </c>
      <c r="B204">
        <v>3</v>
      </c>
      <c r="C204">
        <v>2</v>
      </c>
      <c r="D204">
        <v>3</v>
      </c>
      <c r="E204">
        <v>5</v>
      </c>
      <c r="F204">
        <v>3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3</v>
      </c>
    </row>
    <row r="205" spans="1:12">
      <c r="A205" s="3" t="s">
        <v>214</v>
      </c>
      <c r="B205">
        <v>1</v>
      </c>
      <c r="C205">
        <v>2</v>
      </c>
      <c r="D205">
        <v>2</v>
      </c>
      <c r="E205">
        <v>4</v>
      </c>
      <c r="F205">
        <v>3</v>
      </c>
      <c r="G205">
        <v>5</v>
      </c>
      <c r="H205">
        <v>5</v>
      </c>
      <c r="I205">
        <v>4</v>
      </c>
      <c r="J205">
        <v>1</v>
      </c>
      <c r="K205">
        <v>4</v>
      </c>
      <c r="L205">
        <v>3</v>
      </c>
    </row>
    <row r="206" spans="1:12">
      <c r="A206" s="3" t="s">
        <v>215</v>
      </c>
      <c r="B206">
        <v>2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4</v>
      </c>
      <c r="K206">
        <v>1</v>
      </c>
      <c r="L206">
        <v>0</v>
      </c>
    </row>
    <row r="207" spans="1:12">
      <c r="A207" s="3" t="s">
        <v>216</v>
      </c>
      <c r="B207">
        <v>1243</v>
      </c>
      <c r="C207">
        <v>1233</v>
      </c>
      <c r="D207">
        <v>1258</v>
      </c>
      <c r="E207">
        <v>1274</v>
      </c>
      <c r="F207">
        <v>1267</v>
      </c>
      <c r="G207">
        <v>1273</v>
      </c>
      <c r="H207">
        <v>1327</v>
      </c>
      <c r="I207">
        <v>1366</v>
      </c>
      <c r="J207">
        <v>1112</v>
      </c>
      <c r="K207">
        <v>1491</v>
      </c>
      <c r="L207">
        <v>1520</v>
      </c>
    </row>
    <row r="208" spans="1:12">
      <c r="A208" s="3" t="s">
        <v>217</v>
      </c>
      <c r="B208">
        <v>115</v>
      </c>
      <c r="C208">
        <v>125</v>
      </c>
      <c r="D208">
        <v>136</v>
      </c>
      <c r="E208">
        <v>136</v>
      </c>
      <c r="F208">
        <v>134</v>
      </c>
      <c r="G208">
        <v>128</v>
      </c>
      <c r="H208">
        <v>139</v>
      </c>
      <c r="I208">
        <v>145</v>
      </c>
      <c r="J208">
        <v>161</v>
      </c>
      <c r="K208">
        <v>133</v>
      </c>
      <c r="L208">
        <v>123</v>
      </c>
    </row>
    <row r="209" spans="1:12">
      <c r="A209" s="3" t="s">
        <v>218</v>
      </c>
      <c r="B209">
        <v>1128</v>
      </c>
      <c r="C209">
        <v>1108</v>
      </c>
      <c r="D209">
        <v>1122</v>
      </c>
      <c r="E209">
        <v>1138</v>
      </c>
      <c r="F209">
        <v>1133</v>
      </c>
      <c r="G209">
        <v>1145</v>
      </c>
      <c r="H209">
        <v>1188</v>
      </c>
      <c r="I209">
        <v>1221</v>
      </c>
      <c r="J209">
        <v>951</v>
      </c>
      <c r="K209">
        <v>1358</v>
      </c>
      <c r="L209">
        <v>1397</v>
      </c>
    </row>
    <row r="210" spans="1:12">
      <c r="A210" s="3" t="s">
        <v>219</v>
      </c>
      <c r="B210">
        <v>745</v>
      </c>
      <c r="C210">
        <v>722</v>
      </c>
      <c r="D210">
        <v>700</v>
      </c>
      <c r="E210">
        <v>659</v>
      </c>
      <c r="F210">
        <v>649</v>
      </c>
      <c r="G210">
        <v>601</v>
      </c>
      <c r="H210">
        <v>591</v>
      </c>
      <c r="I210">
        <v>658</v>
      </c>
      <c r="J210">
        <v>592</v>
      </c>
      <c r="K210">
        <v>351</v>
      </c>
      <c r="L210">
        <v>340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745</v>
      </c>
      <c r="C212">
        <v>722</v>
      </c>
      <c r="D212">
        <v>700</v>
      </c>
      <c r="E212">
        <v>659</v>
      </c>
      <c r="F212">
        <v>649</v>
      </c>
      <c r="G212">
        <v>601</v>
      </c>
      <c r="H212">
        <v>591</v>
      </c>
      <c r="I212">
        <v>658</v>
      </c>
      <c r="J212">
        <v>592</v>
      </c>
      <c r="K212">
        <v>351</v>
      </c>
      <c r="L212">
        <v>340</v>
      </c>
    </row>
    <row r="213" spans="1:12">
      <c r="A213" s="3" t="s">
        <v>222</v>
      </c>
      <c r="B213">
        <v>1680</v>
      </c>
      <c r="C213">
        <v>1521</v>
      </c>
      <c r="D213">
        <v>1444</v>
      </c>
      <c r="E213">
        <v>1419</v>
      </c>
      <c r="F213">
        <v>1387</v>
      </c>
      <c r="G213">
        <v>1458</v>
      </c>
      <c r="H213">
        <v>1448</v>
      </c>
      <c r="I213">
        <v>1487</v>
      </c>
      <c r="J213">
        <v>1452</v>
      </c>
      <c r="K213">
        <v>1470</v>
      </c>
      <c r="L213">
        <v>1449</v>
      </c>
    </row>
    <row r="214" spans="1:12">
      <c r="A214" s="3" t="s">
        <v>223</v>
      </c>
      <c r="B214">
        <v>983</v>
      </c>
      <c r="C214">
        <v>909</v>
      </c>
      <c r="D214">
        <v>873</v>
      </c>
      <c r="E214">
        <v>850</v>
      </c>
      <c r="F214">
        <v>840</v>
      </c>
      <c r="G214">
        <v>884</v>
      </c>
      <c r="H214">
        <v>880</v>
      </c>
      <c r="I214">
        <v>907</v>
      </c>
      <c r="J214">
        <v>865</v>
      </c>
      <c r="K214">
        <v>903</v>
      </c>
      <c r="L214">
        <v>908</v>
      </c>
    </row>
    <row r="215" spans="1:12">
      <c r="A215" s="3" t="s">
        <v>224</v>
      </c>
      <c r="B215">
        <v>560</v>
      </c>
      <c r="C215">
        <v>493</v>
      </c>
      <c r="D215">
        <v>461</v>
      </c>
      <c r="E215">
        <v>458</v>
      </c>
      <c r="F215">
        <v>440</v>
      </c>
      <c r="G215">
        <v>462</v>
      </c>
      <c r="H215">
        <v>467</v>
      </c>
      <c r="I215">
        <v>469</v>
      </c>
      <c r="J215">
        <v>479</v>
      </c>
      <c r="K215">
        <v>463</v>
      </c>
      <c r="L215">
        <v>436</v>
      </c>
    </row>
    <row r="216" spans="1:12">
      <c r="A216" s="3" t="s">
        <v>225</v>
      </c>
      <c r="B216">
        <v>78</v>
      </c>
      <c r="C216">
        <v>64</v>
      </c>
      <c r="D216">
        <v>64</v>
      </c>
      <c r="E216">
        <v>63</v>
      </c>
      <c r="F216">
        <v>65</v>
      </c>
      <c r="G216">
        <v>67</v>
      </c>
      <c r="H216">
        <v>70</v>
      </c>
      <c r="I216">
        <v>79</v>
      </c>
      <c r="J216">
        <v>76</v>
      </c>
      <c r="K216">
        <v>75</v>
      </c>
      <c r="L216">
        <v>74</v>
      </c>
    </row>
    <row r="217" spans="1:12">
      <c r="A217" s="3" t="s">
        <v>226</v>
      </c>
      <c r="B217">
        <v>59</v>
      </c>
      <c r="C217">
        <v>55</v>
      </c>
      <c r="D217">
        <v>46</v>
      </c>
      <c r="E217">
        <v>48</v>
      </c>
      <c r="F217">
        <v>42</v>
      </c>
      <c r="G217">
        <v>45</v>
      </c>
      <c r="H217">
        <v>31</v>
      </c>
      <c r="I217">
        <v>32</v>
      </c>
      <c r="J217">
        <v>32</v>
      </c>
      <c r="K217">
        <v>29</v>
      </c>
      <c r="L217">
        <v>31</v>
      </c>
    </row>
    <row r="218" spans="1:12">
      <c r="A218" s="3" t="s">
        <v>227</v>
      </c>
      <c r="B218">
        <v>17702</v>
      </c>
      <c r="C218">
        <v>17727</v>
      </c>
      <c r="D218">
        <v>17876</v>
      </c>
      <c r="E218">
        <v>18221</v>
      </c>
      <c r="F218">
        <v>18469</v>
      </c>
      <c r="G218">
        <v>18989</v>
      </c>
      <c r="H218">
        <v>19200</v>
      </c>
      <c r="I218">
        <v>19355</v>
      </c>
      <c r="J218">
        <v>19740</v>
      </c>
      <c r="K218">
        <v>19868</v>
      </c>
      <c r="L218">
        <v>19988</v>
      </c>
    </row>
    <row r="219" spans="1:12">
      <c r="A219" s="3" t="s">
        <v>228</v>
      </c>
      <c r="B219">
        <v>3436</v>
      </c>
      <c r="C219">
        <v>3422</v>
      </c>
      <c r="D219">
        <v>3396</v>
      </c>
      <c r="E219">
        <v>3391</v>
      </c>
      <c r="F219">
        <v>3410</v>
      </c>
      <c r="G219">
        <v>3491</v>
      </c>
      <c r="H219">
        <v>3556</v>
      </c>
      <c r="I219">
        <v>3550</v>
      </c>
      <c r="J219">
        <v>3516</v>
      </c>
      <c r="K219">
        <v>3718</v>
      </c>
      <c r="L219">
        <v>3672</v>
      </c>
    </row>
    <row r="220" spans="1:12">
      <c r="A220" s="3" t="s">
        <v>229</v>
      </c>
      <c r="B220">
        <v>538</v>
      </c>
      <c r="C220">
        <v>527</v>
      </c>
      <c r="D220">
        <v>528</v>
      </c>
      <c r="E220">
        <v>520</v>
      </c>
      <c r="F220">
        <v>492</v>
      </c>
      <c r="G220">
        <v>468</v>
      </c>
      <c r="H220">
        <v>425</v>
      </c>
      <c r="I220">
        <v>405</v>
      </c>
      <c r="J220">
        <v>413</v>
      </c>
      <c r="K220">
        <v>463</v>
      </c>
      <c r="L220">
        <v>426</v>
      </c>
    </row>
    <row r="221" spans="1:12">
      <c r="A221" s="3" t="s">
        <v>230</v>
      </c>
      <c r="B221">
        <v>13728</v>
      </c>
      <c r="C221">
        <v>13778</v>
      </c>
      <c r="D221">
        <v>13952</v>
      </c>
      <c r="E221">
        <v>14310</v>
      </c>
      <c r="F221">
        <v>14567</v>
      </c>
      <c r="G221">
        <v>15030</v>
      </c>
      <c r="H221">
        <v>15219</v>
      </c>
      <c r="I221">
        <v>15400</v>
      </c>
      <c r="J221">
        <v>15811</v>
      </c>
      <c r="K221">
        <v>15687</v>
      </c>
      <c r="L221">
        <v>15890</v>
      </c>
    </row>
    <row r="222" spans="1:12">
      <c r="A222" s="4" t="s">
        <v>231</v>
      </c>
      <c r="B222">
        <v>456</v>
      </c>
      <c r="C222">
        <v>438</v>
      </c>
      <c r="D222">
        <v>439</v>
      </c>
      <c r="E222">
        <v>441</v>
      </c>
      <c r="F222">
        <v>424</v>
      </c>
      <c r="G222">
        <v>435</v>
      </c>
      <c r="H222">
        <v>407</v>
      </c>
      <c r="I222">
        <v>413</v>
      </c>
      <c r="J222">
        <v>409</v>
      </c>
      <c r="K222">
        <v>426</v>
      </c>
      <c r="L222">
        <v>413</v>
      </c>
    </row>
    <row r="223" spans="1:12">
      <c r="A223" s="4" t="s">
        <v>232</v>
      </c>
      <c r="B223">
        <v>331</v>
      </c>
      <c r="C223">
        <v>324</v>
      </c>
      <c r="D223">
        <v>343</v>
      </c>
      <c r="E223">
        <v>359</v>
      </c>
      <c r="F223">
        <v>351</v>
      </c>
      <c r="G223">
        <v>369</v>
      </c>
      <c r="H223">
        <v>357</v>
      </c>
      <c r="I223">
        <v>359</v>
      </c>
      <c r="J223">
        <v>364</v>
      </c>
      <c r="K223">
        <v>345</v>
      </c>
      <c r="L223">
        <v>332</v>
      </c>
    </row>
    <row r="224" spans="1:12">
      <c r="A224" s="4" t="s">
        <v>233</v>
      </c>
      <c r="B224">
        <v>125</v>
      </c>
      <c r="C224">
        <v>114</v>
      </c>
      <c r="D224">
        <v>96</v>
      </c>
      <c r="E224">
        <v>82</v>
      </c>
      <c r="F224">
        <v>73</v>
      </c>
      <c r="G224">
        <v>66</v>
      </c>
      <c r="H224">
        <v>50</v>
      </c>
      <c r="I224">
        <v>54</v>
      </c>
      <c r="J224">
        <v>45</v>
      </c>
      <c r="K224">
        <v>81</v>
      </c>
      <c r="L224">
        <v>81</v>
      </c>
    </row>
    <row r="225" spans="1:12">
      <c r="A225" s="4" t="s">
        <v>234</v>
      </c>
      <c r="B225">
        <v>271</v>
      </c>
      <c r="C225">
        <v>256</v>
      </c>
      <c r="D225">
        <v>263</v>
      </c>
      <c r="E225">
        <v>275</v>
      </c>
      <c r="F225">
        <v>276</v>
      </c>
      <c r="G225">
        <v>297</v>
      </c>
      <c r="H225">
        <v>311</v>
      </c>
      <c r="I225">
        <v>327</v>
      </c>
      <c r="J225">
        <v>312</v>
      </c>
      <c r="K225">
        <v>351</v>
      </c>
      <c r="L225">
        <v>331</v>
      </c>
    </row>
    <row r="226" spans="1:12">
      <c r="A226" s="4" t="s">
        <v>235</v>
      </c>
      <c r="B226">
        <v>263</v>
      </c>
      <c r="C226">
        <v>253</v>
      </c>
      <c r="D226">
        <v>256</v>
      </c>
      <c r="E226">
        <v>269</v>
      </c>
      <c r="F226">
        <v>271</v>
      </c>
      <c r="G226">
        <v>291</v>
      </c>
      <c r="H226">
        <v>306</v>
      </c>
      <c r="I226">
        <v>321</v>
      </c>
      <c r="J226">
        <v>310</v>
      </c>
      <c r="K226">
        <v>347</v>
      </c>
      <c r="L226">
        <v>327</v>
      </c>
    </row>
    <row r="227" spans="1:12">
      <c r="A227" s="4" t="s">
        <v>236</v>
      </c>
      <c r="B227">
        <v>8</v>
      </c>
      <c r="C227">
        <v>3</v>
      </c>
      <c r="D227">
        <v>7</v>
      </c>
      <c r="E227">
        <v>6</v>
      </c>
      <c r="F227">
        <v>5</v>
      </c>
      <c r="G227">
        <v>6</v>
      </c>
      <c r="H227">
        <v>5</v>
      </c>
      <c r="I227">
        <v>6</v>
      </c>
      <c r="J227">
        <v>2</v>
      </c>
      <c r="K227">
        <v>4</v>
      </c>
      <c r="L227">
        <v>4</v>
      </c>
    </row>
    <row r="228" spans="1:12">
      <c r="A228" s="4" t="s">
        <v>237</v>
      </c>
      <c r="B228">
        <v>77</v>
      </c>
      <c r="C228">
        <v>74</v>
      </c>
      <c r="D228">
        <v>71</v>
      </c>
      <c r="E228">
        <v>81</v>
      </c>
      <c r="F228">
        <v>78</v>
      </c>
      <c r="G228">
        <v>81</v>
      </c>
      <c r="H228">
        <v>76</v>
      </c>
      <c r="I228">
        <v>74</v>
      </c>
      <c r="J228">
        <v>74</v>
      </c>
      <c r="K228">
        <v>89</v>
      </c>
      <c r="L228">
        <v>86</v>
      </c>
    </row>
    <row r="229" spans="1:12">
      <c r="A229" s="4" t="s">
        <v>238</v>
      </c>
      <c r="B229">
        <v>43</v>
      </c>
      <c r="C229">
        <v>39</v>
      </c>
      <c r="D229">
        <v>37</v>
      </c>
      <c r="E229">
        <v>39</v>
      </c>
      <c r="F229">
        <v>39</v>
      </c>
      <c r="G229">
        <v>39</v>
      </c>
      <c r="H229">
        <v>39</v>
      </c>
      <c r="I229">
        <v>37</v>
      </c>
      <c r="J229">
        <v>36</v>
      </c>
      <c r="K229">
        <v>46</v>
      </c>
      <c r="L229">
        <v>44</v>
      </c>
    </row>
    <row r="230" spans="1:12">
      <c r="A230" s="4" t="s">
        <v>239</v>
      </c>
      <c r="B230">
        <v>34</v>
      </c>
      <c r="C230">
        <v>35</v>
      </c>
      <c r="D230">
        <v>34</v>
      </c>
      <c r="E230">
        <v>42</v>
      </c>
      <c r="F230">
        <v>39</v>
      </c>
      <c r="G230">
        <v>42</v>
      </c>
      <c r="H230">
        <v>37</v>
      </c>
      <c r="I230">
        <v>37</v>
      </c>
      <c r="J230">
        <v>38</v>
      </c>
      <c r="K230">
        <v>43</v>
      </c>
      <c r="L230">
        <v>42</v>
      </c>
    </row>
    <row r="231" spans="1:12">
      <c r="A231" s="4" t="s">
        <v>240</v>
      </c>
      <c r="B231">
        <v>180</v>
      </c>
      <c r="C231">
        <v>157</v>
      </c>
      <c r="D231">
        <v>159</v>
      </c>
      <c r="E231">
        <v>151</v>
      </c>
      <c r="F231">
        <v>150</v>
      </c>
      <c r="G231">
        <v>133</v>
      </c>
      <c r="H231">
        <v>139</v>
      </c>
      <c r="I231">
        <v>110</v>
      </c>
      <c r="J231">
        <v>116</v>
      </c>
      <c r="K231">
        <v>106</v>
      </c>
      <c r="L231">
        <v>106</v>
      </c>
    </row>
    <row r="232" spans="1:12">
      <c r="A232" s="4" t="s">
        <v>241</v>
      </c>
      <c r="B232">
        <v>47</v>
      </c>
      <c r="C232">
        <v>38</v>
      </c>
      <c r="D232">
        <v>31</v>
      </c>
      <c r="E232">
        <v>27</v>
      </c>
      <c r="F232">
        <v>27</v>
      </c>
      <c r="G232">
        <v>26</v>
      </c>
      <c r="H232">
        <v>30</v>
      </c>
      <c r="I232">
        <v>33</v>
      </c>
      <c r="J232">
        <v>48</v>
      </c>
      <c r="K232">
        <v>46</v>
      </c>
      <c r="L232">
        <v>46</v>
      </c>
    </row>
    <row r="233" spans="1:12">
      <c r="A233" s="4" t="s">
        <v>242</v>
      </c>
      <c r="B233">
        <v>33</v>
      </c>
      <c r="C233">
        <v>27</v>
      </c>
      <c r="D233">
        <v>26</v>
      </c>
      <c r="E233">
        <v>26</v>
      </c>
      <c r="F233">
        <v>12</v>
      </c>
      <c r="G233">
        <v>8</v>
      </c>
      <c r="H233">
        <v>3</v>
      </c>
      <c r="I233">
        <v>2</v>
      </c>
      <c r="J233">
        <v>2</v>
      </c>
      <c r="K233">
        <v>12</v>
      </c>
      <c r="L233">
        <v>12</v>
      </c>
    </row>
    <row r="234" spans="1:12">
      <c r="A234" s="4" t="s">
        <v>243</v>
      </c>
      <c r="B234">
        <v>9</v>
      </c>
      <c r="C234">
        <v>9</v>
      </c>
      <c r="D234">
        <v>13</v>
      </c>
      <c r="E234">
        <v>12</v>
      </c>
      <c r="F234">
        <v>15</v>
      </c>
      <c r="G234">
        <v>17</v>
      </c>
      <c r="H234">
        <v>21</v>
      </c>
      <c r="I234">
        <v>18</v>
      </c>
      <c r="J234">
        <v>13</v>
      </c>
      <c r="K234">
        <v>1</v>
      </c>
      <c r="L234">
        <v>2</v>
      </c>
    </row>
    <row r="235" spans="1:12">
      <c r="A235" s="4" t="s">
        <v>244</v>
      </c>
      <c r="B235">
        <v>91</v>
      </c>
      <c r="C235">
        <v>83</v>
      </c>
      <c r="D235">
        <v>89</v>
      </c>
      <c r="E235">
        <v>86</v>
      </c>
      <c r="F235">
        <v>96</v>
      </c>
      <c r="G235">
        <v>82</v>
      </c>
      <c r="H235">
        <v>85</v>
      </c>
      <c r="I235">
        <v>57</v>
      </c>
      <c r="J235">
        <v>53</v>
      </c>
      <c r="K235">
        <v>47</v>
      </c>
      <c r="L235">
        <v>46</v>
      </c>
    </row>
    <row r="236" spans="1:12">
      <c r="A236" s="4" t="s">
        <v>245</v>
      </c>
      <c r="B236">
        <v>1282</v>
      </c>
      <c r="C236">
        <v>1194</v>
      </c>
      <c r="D236">
        <v>1099</v>
      </c>
      <c r="E236">
        <v>956</v>
      </c>
      <c r="F236">
        <v>879</v>
      </c>
      <c r="G236">
        <v>843</v>
      </c>
      <c r="H236">
        <v>789</v>
      </c>
      <c r="I236">
        <v>752</v>
      </c>
      <c r="J236">
        <v>743</v>
      </c>
      <c r="K236">
        <v>726</v>
      </c>
      <c r="L236">
        <v>685</v>
      </c>
    </row>
    <row r="237" spans="1:12">
      <c r="A237" s="4" t="s">
        <v>246</v>
      </c>
      <c r="B237">
        <v>1282</v>
      </c>
      <c r="C237">
        <v>1194</v>
      </c>
      <c r="D237">
        <v>1099</v>
      </c>
      <c r="E237">
        <v>956</v>
      </c>
      <c r="F237">
        <v>879</v>
      </c>
      <c r="G237">
        <v>843</v>
      </c>
      <c r="H237">
        <v>789</v>
      </c>
      <c r="I237">
        <v>752</v>
      </c>
      <c r="J237">
        <v>743</v>
      </c>
      <c r="K237">
        <v>726</v>
      </c>
      <c r="L237">
        <v>685</v>
      </c>
    </row>
    <row r="238" spans="1:12">
      <c r="A238" s="4" t="s">
        <v>247</v>
      </c>
      <c r="B238">
        <v>243</v>
      </c>
      <c r="C238">
        <v>228</v>
      </c>
      <c r="D238">
        <v>225</v>
      </c>
      <c r="E238">
        <v>244</v>
      </c>
      <c r="F238">
        <v>216</v>
      </c>
      <c r="G238">
        <v>214</v>
      </c>
      <c r="H238">
        <v>244</v>
      </c>
      <c r="I238">
        <v>242</v>
      </c>
      <c r="J238">
        <v>238</v>
      </c>
      <c r="K238">
        <v>129</v>
      </c>
      <c r="L238">
        <v>109</v>
      </c>
    </row>
    <row r="239" spans="1:12">
      <c r="A239" s="4" t="s">
        <v>248</v>
      </c>
      <c r="B239">
        <v>206</v>
      </c>
      <c r="C239">
        <v>214</v>
      </c>
      <c r="D239">
        <v>220</v>
      </c>
      <c r="E239">
        <v>239</v>
      </c>
      <c r="F239">
        <v>212</v>
      </c>
      <c r="G239">
        <v>209</v>
      </c>
      <c r="H239">
        <v>240</v>
      </c>
      <c r="I239">
        <v>239</v>
      </c>
      <c r="J239">
        <v>227</v>
      </c>
      <c r="K239">
        <v>118</v>
      </c>
      <c r="L239">
        <v>96</v>
      </c>
    </row>
    <row r="240" spans="1:12">
      <c r="A240" s="4" t="s">
        <v>249</v>
      </c>
      <c r="B240">
        <v>37</v>
      </c>
      <c r="C240">
        <v>14</v>
      </c>
      <c r="D240">
        <v>5</v>
      </c>
      <c r="E240">
        <v>5</v>
      </c>
      <c r="F240">
        <v>4</v>
      </c>
      <c r="G240">
        <v>5</v>
      </c>
      <c r="H240">
        <v>4</v>
      </c>
      <c r="I240">
        <v>3</v>
      </c>
      <c r="J240">
        <v>11</v>
      </c>
      <c r="K240">
        <v>11</v>
      </c>
      <c r="L240">
        <v>13</v>
      </c>
    </row>
    <row r="241" spans="1:12">
      <c r="A241" s="5" t="s">
        <v>250</v>
      </c>
      <c r="B241">
        <v>118</v>
      </c>
      <c r="C241">
        <v>89</v>
      </c>
      <c r="D241">
        <v>74</v>
      </c>
      <c r="E241">
        <v>80</v>
      </c>
      <c r="F241">
        <v>74</v>
      </c>
      <c r="G241">
        <v>192</v>
      </c>
      <c r="H241">
        <v>135</v>
      </c>
      <c r="I241">
        <v>119</v>
      </c>
      <c r="J241">
        <v>116</v>
      </c>
      <c r="K241">
        <v>135</v>
      </c>
      <c r="L241">
        <v>123</v>
      </c>
    </row>
    <row r="242" spans="1:12">
      <c r="A242" s="5" t="s">
        <v>251</v>
      </c>
      <c r="B242">
        <v>8</v>
      </c>
      <c r="C242">
        <v>8</v>
      </c>
      <c r="D242">
        <v>6</v>
      </c>
      <c r="E242">
        <v>8</v>
      </c>
      <c r="F242">
        <v>7</v>
      </c>
      <c r="G242">
        <v>8</v>
      </c>
      <c r="H242">
        <v>10</v>
      </c>
      <c r="I242">
        <v>8</v>
      </c>
      <c r="J242">
        <v>8</v>
      </c>
      <c r="K242">
        <v>9</v>
      </c>
      <c r="L242">
        <v>9</v>
      </c>
    </row>
    <row r="243" spans="1:12">
      <c r="A243" s="5" t="s">
        <v>252</v>
      </c>
      <c r="B243">
        <v>41</v>
      </c>
      <c r="C243">
        <v>39</v>
      </c>
      <c r="D243">
        <v>32</v>
      </c>
      <c r="E243">
        <v>30</v>
      </c>
      <c r="F243">
        <v>24</v>
      </c>
      <c r="G243">
        <v>127</v>
      </c>
      <c r="H243">
        <v>82</v>
      </c>
      <c r="I243">
        <v>76</v>
      </c>
      <c r="J243">
        <v>78</v>
      </c>
      <c r="K243">
        <v>96</v>
      </c>
      <c r="L243">
        <v>88</v>
      </c>
    </row>
    <row r="244" spans="1:12">
      <c r="A244" s="5" t="s">
        <v>253</v>
      </c>
      <c r="B244">
        <v>3</v>
      </c>
      <c r="C244">
        <v>8</v>
      </c>
      <c r="D244">
        <v>6</v>
      </c>
      <c r="E244">
        <v>4</v>
      </c>
      <c r="F244">
        <v>5</v>
      </c>
      <c r="G244">
        <v>8</v>
      </c>
      <c r="H244">
        <v>4</v>
      </c>
      <c r="I244">
        <v>3</v>
      </c>
      <c r="J244">
        <v>6</v>
      </c>
      <c r="K244">
        <v>6</v>
      </c>
      <c r="L244">
        <v>5</v>
      </c>
    </row>
    <row r="245" spans="1:12">
      <c r="A245" s="5" t="s">
        <v>254</v>
      </c>
      <c r="B245">
        <v>66</v>
      </c>
      <c r="C245">
        <v>34</v>
      </c>
      <c r="D245">
        <v>30</v>
      </c>
      <c r="E245">
        <v>38</v>
      </c>
      <c r="F245">
        <v>38</v>
      </c>
      <c r="G245">
        <v>49</v>
      </c>
      <c r="H245">
        <v>39</v>
      </c>
      <c r="I245">
        <v>32</v>
      </c>
      <c r="J245">
        <v>24</v>
      </c>
      <c r="K245">
        <v>24</v>
      </c>
      <c r="L245">
        <v>21</v>
      </c>
    </row>
    <row r="246" spans="1:12">
      <c r="A246" s="5" t="s">
        <v>255</v>
      </c>
      <c r="B246">
        <v>46</v>
      </c>
      <c r="C246">
        <v>38</v>
      </c>
      <c r="D246">
        <v>37</v>
      </c>
      <c r="E246">
        <v>36</v>
      </c>
      <c r="F246">
        <v>37</v>
      </c>
      <c r="G246">
        <v>38</v>
      </c>
      <c r="H246">
        <v>32</v>
      </c>
      <c r="I246">
        <v>28</v>
      </c>
      <c r="J246">
        <v>30</v>
      </c>
      <c r="K246">
        <v>28</v>
      </c>
      <c r="L246">
        <v>30</v>
      </c>
    </row>
    <row r="247" spans="1:12">
      <c r="A247" s="5" t="s">
        <v>256</v>
      </c>
      <c r="B247">
        <v>45</v>
      </c>
      <c r="C247">
        <v>31</v>
      </c>
      <c r="D247">
        <v>30</v>
      </c>
      <c r="E247">
        <v>29</v>
      </c>
      <c r="F247">
        <v>30</v>
      </c>
      <c r="G247">
        <v>31</v>
      </c>
      <c r="H247">
        <v>29</v>
      </c>
      <c r="I247">
        <v>28</v>
      </c>
      <c r="J247">
        <v>30</v>
      </c>
      <c r="K247">
        <v>27</v>
      </c>
      <c r="L247">
        <v>29</v>
      </c>
    </row>
    <row r="248" spans="1:12">
      <c r="A248" s="5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 spans="1:12">
      <c r="A249" s="5" t="s">
        <v>258</v>
      </c>
      <c r="B249">
        <v>0</v>
      </c>
      <c r="C249">
        <v>7</v>
      </c>
      <c r="D249">
        <v>7</v>
      </c>
      <c r="E249">
        <v>7</v>
      </c>
      <c r="F249">
        <v>7</v>
      </c>
      <c r="G249">
        <v>7</v>
      </c>
      <c r="H249">
        <v>3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4954</v>
      </c>
      <c r="C250">
        <v>4980</v>
      </c>
      <c r="D250">
        <v>4911</v>
      </c>
      <c r="E250">
        <v>4733</v>
      </c>
      <c r="F250">
        <v>4641</v>
      </c>
      <c r="G250">
        <v>4609</v>
      </c>
      <c r="H250">
        <v>4584</v>
      </c>
      <c r="I250">
        <v>4547</v>
      </c>
      <c r="J250">
        <v>4453</v>
      </c>
      <c r="K250">
        <v>4399</v>
      </c>
      <c r="L250">
        <v>4353</v>
      </c>
    </row>
    <row r="251" spans="1:12">
      <c r="A251" s="5" t="s">
        <v>260</v>
      </c>
      <c r="B251">
        <v>198</v>
      </c>
      <c r="C251">
        <v>200</v>
      </c>
      <c r="D251">
        <v>189</v>
      </c>
      <c r="E251">
        <v>187</v>
      </c>
      <c r="F251">
        <v>187</v>
      </c>
      <c r="G251">
        <v>187</v>
      </c>
      <c r="H251">
        <v>192</v>
      </c>
      <c r="I251">
        <v>195</v>
      </c>
      <c r="J251">
        <v>219</v>
      </c>
      <c r="K251">
        <v>194</v>
      </c>
      <c r="L251">
        <v>189</v>
      </c>
    </row>
    <row r="252" spans="1:12">
      <c r="A252" s="5" t="s">
        <v>261</v>
      </c>
      <c r="B252">
        <v>4753</v>
      </c>
      <c r="C252">
        <v>4777</v>
      </c>
      <c r="D252">
        <v>4718</v>
      </c>
      <c r="E252">
        <v>4542</v>
      </c>
      <c r="F252">
        <v>4449</v>
      </c>
      <c r="G252">
        <v>4416</v>
      </c>
      <c r="H252">
        <v>4384</v>
      </c>
      <c r="I252">
        <v>4347</v>
      </c>
      <c r="J252">
        <v>4233</v>
      </c>
      <c r="K252">
        <v>4179</v>
      </c>
      <c r="L252">
        <v>4140</v>
      </c>
    </row>
    <row r="253" spans="1:12">
      <c r="A253" s="5" t="s">
        <v>262</v>
      </c>
      <c r="B253">
        <v>3</v>
      </c>
      <c r="C253">
        <v>3</v>
      </c>
      <c r="D253">
        <v>4</v>
      </c>
      <c r="E253">
        <v>4</v>
      </c>
      <c r="F253">
        <v>5</v>
      </c>
      <c r="G253">
        <v>6</v>
      </c>
      <c r="H253">
        <v>8</v>
      </c>
      <c r="I253">
        <v>5</v>
      </c>
      <c r="J253">
        <v>1</v>
      </c>
      <c r="K253">
        <v>26</v>
      </c>
      <c r="L253">
        <v>24</v>
      </c>
    </row>
    <row r="254" spans="1:12">
      <c r="A254" s="6" t="s">
        <v>263</v>
      </c>
      <c r="B254">
        <v>7318</v>
      </c>
      <c r="C254">
        <v>6771</v>
      </c>
      <c r="D254">
        <v>6254</v>
      </c>
      <c r="E254">
        <v>5716</v>
      </c>
      <c r="F254">
        <v>5099</v>
      </c>
      <c r="G254">
        <v>4606</v>
      </c>
      <c r="H254">
        <v>4395</v>
      </c>
      <c r="I254">
        <v>4041</v>
      </c>
      <c r="J254">
        <v>3753</v>
      </c>
      <c r="K254">
        <v>3658</v>
      </c>
      <c r="L254">
        <v>3505</v>
      </c>
    </row>
    <row r="255" spans="1:12">
      <c r="A255" s="6" t="s">
        <v>264</v>
      </c>
      <c r="B255">
        <v>48</v>
      </c>
      <c r="C255">
        <v>36</v>
      </c>
      <c r="D255">
        <v>24</v>
      </c>
      <c r="E255">
        <v>16</v>
      </c>
      <c r="F255">
        <v>20</v>
      </c>
      <c r="G255">
        <v>25</v>
      </c>
      <c r="H255">
        <v>25</v>
      </c>
      <c r="I255">
        <v>28</v>
      </c>
      <c r="J255">
        <v>19</v>
      </c>
      <c r="K255">
        <v>48</v>
      </c>
      <c r="L255">
        <v>49</v>
      </c>
    </row>
    <row r="256" spans="1:12">
      <c r="A256" s="6" t="s">
        <v>265</v>
      </c>
      <c r="B256">
        <v>5678</v>
      </c>
      <c r="C256">
        <v>5242</v>
      </c>
      <c r="D256">
        <v>4775</v>
      </c>
      <c r="E256">
        <v>4328</v>
      </c>
      <c r="F256">
        <v>3866</v>
      </c>
      <c r="G256">
        <v>3377</v>
      </c>
      <c r="H256">
        <v>2997</v>
      </c>
      <c r="I256">
        <v>2553</v>
      </c>
      <c r="J256">
        <v>2158</v>
      </c>
      <c r="K256">
        <v>1892</v>
      </c>
      <c r="L256">
        <v>1592</v>
      </c>
    </row>
    <row r="257" spans="1:12">
      <c r="A257" s="6" t="s">
        <v>266</v>
      </c>
      <c r="B257">
        <v>1592</v>
      </c>
      <c r="C257">
        <v>1493</v>
      </c>
      <c r="D257">
        <v>1455</v>
      </c>
      <c r="E257">
        <v>1372</v>
      </c>
      <c r="F257">
        <v>1213</v>
      </c>
      <c r="G257">
        <v>1204</v>
      </c>
      <c r="H257">
        <v>1373</v>
      </c>
      <c r="I257">
        <v>1460</v>
      </c>
      <c r="J257">
        <v>1576</v>
      </c>
      <c r="K257">
        <v>1718</v>
      </c>
      <c r="L257">
        <v>1864</v>
      </c>
    </row>
    <row r="258" spans="1:12">
      <c r="A258" s="7" t="s">
        <v>267</v>
      </c>
      <c r="B258">
        <v>8854</v>
      </c>
      <c r="C258">
        <v>8703</v>
      </c>
      <c r="D258">
        <v>8524</v>
      </c>
      <c r="E258">
        <v>8298</v>
      </c>
      <c r="F258">
        <v>8308</v>
      </c>
      <c r="G258">
        <v>9028</v>
      </c>
      <c r="H258">
        <v>8826</v>
      </c>
      <c r="I258">
        <v>8870</v>
      </c>
      <c r="J258">
        <v>8781</v>
      </c>
      <c r="K258">
        <v>8832</v>
      </c>
      <c r="L258">
        <v>8956</v>
      </c>
    </row>
    <row r="259" spans="1:12">
      <c r="A259" s="7" t="s">
        <v>268</v>
      </c>
      <c r="B259">
        <v>4948</v>
      </c>
      <c r="C259">
        <v>4866</v>
      </c>
      <c r="D259">
        <v>4798</v>
      </c>
      <c r="E259">
        <v>4806</v>
      </c>
      <c r="F259">
        <v>4898</v>
      </c>
      <c r="G259">
        <v>5747</v>
      </c>
      <c r="H259">
        <v>5674</v>
      </c>
      <c r="I259">
        <v>5837</v>
      </c>
      <c r="J259">
        <v>5780</v>
      </c>
      <c r="K259">
        <v>5741</v>
      </c>
      <c r="L259">
        <v>5916</v>
      </c>
    </row>
    <row r="260" spans="1:12">
      <c r="A260" s="7" t="s">
        <v>269</v>
      </c>
      <c r="B260">
        <v>3906</v>
      </c>
      <c r="C260">
        <v>3837</v>
      </c>
      <c r="D260">
        <v>3726</v>
      </c>
      <c r="E260">
        <v>3492</v>
      </c>
      <c r="F260">
        <v>3410</v>
      </c>
      <c r="G260">
        <v>3281</v>
      </c>
      <c r="H260">
        <v>3152</v>
      </c>
      <c r="I260">
        <v>3033</v>
      </c>
      <c r="J260">
        <v>3001</v>
      </c>
      <c r="K260">
        <v>3091</v>
      </c>
      <c r="L260">
        <v>3040</v>
      </c>
    </row>
    <row r="261" spans="1:12">
      <c r="A261" s="7" t="s">
        <v>270</v>
      </c>
      <c r="B261">
        <v>1146</v>
      </c>
      <c r="C261">
        <v>1016</v>
      </c>
      <c r="D261">
        <v>990</v>
      </c>
      <c r="E261">
        <v>960</v>
      </c>
      <c r="F261">
        <v>793</v>
      </c>
      <c r="G261">
        <v>760</v>
      </c>
      <c r="H261">
        <v>712</v>
      </c>
      <c r="I261">
        <v>676</v>
      </c>
      <c r="J261">
        <v>779</v>
      </c>
      <c r="K261">
        <v>747</v>
      </c>
      <c r="L261">
        <v>723</v>
      </c>
    </row>
    <row r="262" spans="1:12">
      <c r="A262" s="7" t="s">
        <v>271</v>
      </c>
      <c r="B262">
        <v>177</v>
      </c>
      <c r="C262">
        <v>135</v>
      </c>
      <c r="D262">
        <v>155</v>
      </c>
      <c r="E262">
        <v>161</v>
      </c>
      <c r="F262">
        <v>16</v>
      </c>
      <c r="G262">
        <v>35</v>
      </c>
      <c r="H262">
        <v>7</v>
      </c>
      <c r="I262">
        <v>2</v>
      </c>
      <c r="J262">
        <v>2</v>
      </c>
      <c r="K262">
        <v>1</v>
      </c>
      <c r="L262">
        <v>0</v>
      </c>
    </row>
    <row r="263" spans="1:12">
      <c r="A263" s="7" t="s">
        <v>272</v>
      </c>
      <c r="B263">
        <v>969</v>
      </c>
      <c r="C263">
        <v>881</v>
      </c>
      <c r="D263">
        <v>835</v>
      </c>
      <c r="E263">
        <v>799</v>
      </c>
      <c r="F263">
        <v>777</v>
      </c>
      <c r="G263">
        <v>725</v>
      </c>
      <c r="H263">
        <v>705</v>
      </c>
      <c r="I263">
        <v>674</v>
      </c>
      <c r="J263">
        <v>777</v>
      </c>
      <c r="K263">
        <v>746</v>
      </c>
      <c r="L263">
        <v>723</v>
      </c>
    </row>
    <row r="264" spans="1:12">
      <c r="A264" s="7" t="s">
        <v>273</v>
      </c>
      <c r="B264">
        <v>6001</v>
      </c>
      <c r="C264">
        <v>6124</v>
      </c>
      <c r="D264">
        <v>6143</v>
      </c>
      <c r="E264">
        <v>6119</v>
      </c>
      <c r="F264">
        <v>6143</v>
      </c>
      <c r="G264">
        <v>6667</v>
      </c>
      <c r="H264">
        <v>6509</v>
      </c>
      <c r="I264">
        <v>6866</v>
      </c>
      <c r="J264">
        <v>6903</v>
      </c>
      <c r="K264">
        <v>6819</v>
      </c>
      <c r="L264">
        <v>6838</v>
      </c>
    </row>
    <row r="265" spans="1:12">
      <c r="A265" s="7" t="s">
        <v>274</v>
      </c>
      <c r="B265">
        <v>5269</v>
      </c>
      <c r="C265">
        <v>5299</v>
      </c>
      <c r="D265">
        <v>5266</v>
      </c>
      <c r="E265">
        <v>5186</v>
      </c>
      <c r="F265">
        <v>5201</v>
      </c>
      <c r="G265">
        <v>5747</v>
      </c>
      <c r="H265">
        <v>5724</v>
      </c>
      <c r="I265">
        <v>6094</v>
      </c>
      <c r="J265">
        <v>6145</v>
      </c>
      <c r="K265">
        <v>6013</v>
      </c>
      <c r="L265">
        <v>6090</v>
      </c>
    </row>
    <row r="266" spans="1:12">
      <c r="A266" s="7" t="s">
        <v>275</v>
      </c>
      <c r="B266">
        <v>732</v>
      </c>
      <c r="C266">
        <v>825</v>
      </c>
      <c r="D266">
        <v>877</v>
      </c>
      <c r="E266">
        <v>933</v>
      </c>
      <c r="F266">
        <v>942</v>
      </c>
      <c r="G266">
        <v>920</v>
      </c>
      <c r="H266">
        <v>785</v>
      </c>
      <c r="I266">
        <v>772</v>
      </c>
      <c r="J266">
        <v>758</v>
      </c>
      <c r="K266">
        <v>806</v>
      </c>
      <c r="L266">
        <v>748</v>
      </c>
    </row>
    <row r="267" spans="1:12">
      <c r="A267" s="7" t="s">
        <v>276</v>
      </c>
      <c r="B267">
        <v>361</v>
      </c>
      <c r="C267">
        <v>350</v>
      </c>
      <c r="D267">
        <v>361</v>
      </c>
      <c r="E267">
        <v>354</v>
      </c>
      <c r="F267">
        <v>332</v>
      </c>
      <c r="G267">
        <v>331</v>
      </c>
      <c r="H267">
        <v>332</v>
      </c>
      <c r="I267">
        <v>331</v>
      </c>
      <c r="J267">
        <v>822</v>
      </c>
      <c r="K267">
        <v>809</v>
      </c>
      <c r="L267">
        <v>771</v>
      </c>
    </row>
    <row r="268" spans="1:12">
      <c r="A268" s="7" t="s">
        <v>277</v>
      </c>
      <c r="B268">
        <v>232</v>
      </c>
      <c r="C268">
        <v>231</v>
      </c>
      <c r="D268">
        <v>236</v>
      </c>
      <c r="E268">
        <v>232</v>
      </c>
      <c r="F268">
        <v>228</v>
      </c>
      <c r="G268">
        <v>225</v>
      </c>
      <c r="H268">
        <v>228</v>
      </c>
      <c r="I268">
        <v>232</v>
      </c>
      <c r="J268">
        <v>221</v>
      </c>
      <c r="K268">
        <v>193</v>
      </c>
      <c r="L268">
        <v>181</v>
      </c>
    </row>
    <row r="269" spans="1:12">
      <c r="A269" s="7" t="s">
        <v>278</v>
      </c>
      <c r="B269">
        <v>129</v>
      </c>
      <c r="C269">
        <v>119</v>
      </c>
      <c r="D269">
        <v>125</v>
      </c>
      <c r="E269">
        <v>122</v>
      </c>
      <c r="F269">
        <v>104</v>
      </c>
      <c r="G269">
        <v>106</v>
      </c>
      <c r="H269">
        <v>104</v>
      </c>
      <c r="I269">
        <v>99</v>
      </c>
      <c r="J269">
        <v>601</v>
      </c>
      <c r="K269">
        <v>616</v>
      </c>
      <c r="L269">
        <v>590</v>
      </c>
    </row>
    <row r="270" spans="1:12">
      <c r="A270" s="7" t="s">
        <v>279</v>
      </c>
      <c r="B270">
        <v>1575</v>
      </c>
      <c r="C270">
        <v>1573</v>
      </c>
      <c r="D270">
        <v>1544</v>
      </c>
      <c r="E270">
        <v>1495</v>
      </c>
      <c r="F270">
        <v>1419</v>
      </c>
      <c r="G270">
        <v>1321</v>
      </c>
      <c r="H270">
        <v>1292</v>
      </c>
      <c r="I270">
        <v>1356</v>
      </c>
      <c r="J270">
        <v>1338</v>
      </c>
      <c r="K270">
        <v>1302</v>
      </c>
      <c r="L270">
        <v>1240</v>
      </c>
    </row>
    <row r="271" spans="1:12">
      <c r="A271" s="7" t="s">
        <v>280</v>
      </c>
      <c r="B271">
        <v>1469</v>
      </c>
      <c r="C271">
        <v>1453</v>
      </c>
      <c r="D271">
        <v>1421</v>
      </c>
      <c r="E271">
        <v>1373</v>
      </c>
      <c r="F271">
        <v>1296</v>
      </c>
      <c r="G271">
        <v>1203</v>
      </c>
      <c r="H271">
        <v>1154</v>
      </c>
      <c r="I271">
        <v>1220</v>
      </c>
      <c r="J271">
        <v>1198</v>
      </c>
      <c r="K271">
        <v>1173</v>
      </c>
      <c r="L271">
        <v>1112</v>
      </c>
    </row>
    <row r="272" spans="1:12">
      <c r="A272" s="7" t="s">
        <v>281</v>
      </c>
      <c r="B272">
        <v>106</v>
      </c>
      <c r="C272">
        <v>120</v>
      </c>
      <c r="D272">
        <v>123</v>
      </c>
      <c r="E272">
        <v>122</v>
      </c>
      <c r="F272">
        <v>123</v>
      </c>
      <c r="G272">
        <v>118</v>
      </c>
      <c r="H272">
        <v>138</v>
      </c>
      <c r="I272">
        <v>136</v>
      </c>
      <c r="J272">
        <v>140</v>
      </c>
      <c r="K272">
        <v>129</v>
      </c>
      <c r="L272">
        <v>128</v>
      </c>
    </row>
    <row r="273" spans="1:12">
      <c r="A273" s="7" t="s">
        <v>282</v>
      </c>
      <c r="B273">
        <v>2574</v>
      </c>
      <c r="C273">
        <v>2431</v>
      </c>
      <c r="D273">
        <v>2270</v>
      </c>
      <c r="E273">
        <v>2030</v>
      </c>
      <c r="F273">
        <v>1829</v>
      </c>
      <c r="G273">
        <v>1750</v>
      </c>
      <c r="H273">
        <v>1790</v>
      </c>
      <c r="I273">
        <v>1877</v>
      </c>
      <c r="J273">
        <v>1882</v>
      </c>
      <c r="K273">
        <v>1772</v>
      </c>
      <c r="L273">
        <v>1783</v>
      </c>
    </row>
    <row r="274" spans="1:12">
      <c r="A274" s="7" t="s">
        <v>283</v>
      </c>
      <c r="B274">
        <v>160</v>
      </c>
      <c r="C274">
        <v>142</v>
      </c>
      <c r="D274">
        <v>129</v>
      </c>
      <c r="E274">
        <v>102</v>
      </c>
      <c r="F274">
        <v>84</v>
      </c>
      <c r="G274">
        <v>85</v>
      </c>
      <c r="H274">
        <v>80</v>
      </c>
      <c r="I274">
        <v>80</v>
      </c>
      <c r="J274">
        <v>163</v>
      </c>
      <c r="K274">
        <v>50</v>
      </c>
      <c r="L274">
        <v>58</v>
      </c>
    </row>
    <row r="275" spans="1:12">
      <c r="A275" s="7" t="s">
        <v>284</v>
      </c>
      <c r="B275">
        <v>752</v>
      </c>
      <c r="C275">
        <v>706</v>
      </c>
      <c r="D275">
        <v>690</v>
      </c>
      <c r="E275">
        <v>637</v>
      </c>
      <c r="F275">
        <v>572</v>
      </c>
      <c r="G275">
        <v>550</v>
      </c>
      <c r="H275">
        <v>543</v>
      </c>
      <c r="I275">
        <v>559</v>
      </c>
      <c r="J275">
        <v>542</v>
      </c>
      <c r="K275">
        <v>582</v>
      </c>
      <c r="L275">
        <v>573</v>
      </c>
    </row>
    <row r="276" spans="1:12">
      <c r="A276" s="7" t="s">
        <v>285</v>
      </c>
      <c r="B276">
        <v>410</v>
      </c>
      <c r="C276">
        <v>395</v>
      </c>
      <c r="D276">
        <v>360</v>
      </c>
      <c r="E276">
        <v>328</v>
      </c>
      <c r="F276">
        <v>315</v>
      </c>
      <c r="G276">
        <v>334</v>
      </c>
      <c r="H276">
        <v>330</v>
      </c>
      <c r="I276">
        <v>361</v>
      </c>
      <c r="J276">
        <v>353</v>
      </c>
      <c r="K276">
        <v>320</v>
      </c>
      <c r="L276">
        <v>327</v>
      </c>
    </row>
    <row r="277" spans="1:12">
      <c r="A277" s="7" t="s">
        <v>286</v>
      </c>
      <c r="B277">
        <v>1252</v>
      </c>
      <c r="C277">
        <v>1188</v>
      </c>
      <c r="D277">
        <v>1091</v>
      </c>
      <c r="E277">
        <v>963</v>
      </c>
      <c r="F277">
        <v>858</v>
      </c>
      <c r="G277">
        <v>781</v>
      </c>
      <c r="H277">
        <v>837</v>
      </c>
      <c r="I277">
        <v>877</v>
      </c>
      <c r="J277">
        <v>824</v>
      </c>
      <c r="K277">
        <v>820</v>
      </c>
      <c r="L277">
        <v>825</v>
      </c>
    </row>
    <row r="278" spans="1:12">
      <c r="A278" s="7" t="s">
        <v>287</v>
      </c>
      <c r="B278">
        <v>906</v>
      </c>
      <c r="C278">
        <v>897</v>
      </c>
      <c r="D278">
        <v>884</v>
      </c>
      <c r="E278">
        <v>788</v>
      </c>
      <c r="F278">
        <v>769</v>
      </c>
      <c r="G278">
        <v>737</v>
      </c>
      <c r="H278">
        <v>725</v>
      </c>
      <c r="I278">
        <v>696</v>
      </c>
      <c r="J278">
        <v>692</v>
      </c>
      <c r="K278">
        <v>693</v>
      </c>
      <c r="L278">
        <v>756</v>
      </c>
    </row>
    <row r="279" spans="1:12">
      <c r="A279" s="7" t="s">
        <v>288</v>
      </c>
      <c r="B279">
        <v>906</v>
      </c>
      <c r="C279">
        <v>897</v>
      </c>
      <c r="D279">
        <v>884</v>
      </c>
      <c r="E279">
        <v>788</v>
      </c>
      <c r="F279">
        <v>769</v>
      </c>
      <c r="G279">
        <v>737</v>
      </c>
      <c r="H279">
        <v>725</v>
      </c>
      <c r="I279">
        <v>696</v>
      </c>
      <c r="J279">
        <v>692</v>
      </c>
      <c r="K279">
        <v>693</v>
      </c>
      <c r="L279">
        <v>756</v>
      </c>
    </row>
    <row r="280" spans="1:12">
      <c r="A280" s="7" t="s">
        <v>289</v>
      </c>
      <c r="B280">
        <v>1131</v>
      </c>
      <c r="C280">
        <v>1199</v>
      </c>
      <c r="D280">
        <v>1241</v>
      </c>
      <c r="E280">
        <v>1203</v>
      </c>
      <c r="F280">
        <v>1173</v>
      </c>
      <c r="G280">
        <v>1168</v>
      </c>
      <c r="H280">
        <v>1161</v>
      </c>
      <c r="I280">
        <v>1176</v>
      </c>
      <c r="J280">
        <v>1182</v>
      </c>
      <c r="K280">
        <v>1129</v>
      </c>
      <c r="L280">
        <v>1153</v>
      </c>
    </row>
    <row r="281" spans="1:12">
      <c r="A281" s="7" t="s">
        <v>290</v>
      </c>
      <c r="B281">
        <v>245</v>
      </c>
      <c r="C281">
        <v>244</v>
      </c>
      <c r="D281">
        <v>233</v>
      </c>
      <c r="E281">
        <v>205</v>
      </c>
      <c r="F281">
        <v>189</v>
      </c>
      <c r="G281">
        <v>168</v>
      </c>
      <c r="H281">
        <v>162</v>
      </c>
      <c r="I281">
        <v>159</v>
      </c>
      <c r="J281">
        <v>128</v>
      </c>
      <c r="K281">
        <v>132</v>
      </c>
      <c r="L281">
        <v>132</v>
      </c>
    </row>
    <row r="282" spans="1:12">
      <c r="A282" s="7" t="s">
        <v>291</v>
      </c>
      <c r="B282">
        <v>139</v>
      </c>
      <c r="C282">
        <v>151</v>
      </c>
      <c r="D282">
        <v>171</v>
      </c>
      <c r="E282">
        <v>177</v>
      </c>
      <c r="F282">
        <v>182</v>
      </c>
      <c r="G282">
        <v>197</v>
      </c>
      <c r="H282">
        <v>214</v>
      </c>
      <c r="I282">
        <v>234</v>
      </c>
      <c r="J282">
        <v>276</v>
      </c>
      <c r="K282">
        <v>322</v>
      </c>
      <c r="L282">
        <v>360</v>
      </c>
    </row>
    <row r="283" spans="1:12">
      <c r="A283" s="7" t="s">
        <v>292</v>
      </c>
      <c r="B283">
        <v>741</v>
      </c>
      <c r="C283">
        <v>800</v>
      </c>
      <c r="D283">
        <v>832</v>
      </c>
      <c r="E283">
        <v>816</v>
      </c>
      <c r="F283">
        <v>798</v>
      </c>
      <c r="G283">
        <v>801</v>
      </c>
      <c r="H283">
        <v>785</v>
      </c>
      <c r="I283">
        <v>783</v>
      </c>
      <c r="J283">
        <v>763</v>
      </c>
      <c r="K283">
        <v>673</v>
      </c>
      <c r="L283">
        <v>659</v>
      </c>
    </row>
    <row r="284" spans="1:12">
      <c r="A284" s="7" t="s">
        <v>293</v>
      </c>
      <c r="B284">
        <v>6</v>
      </c>
      <c r="C284">
        <v>4</v>
      </c>
      <c r="D284">
        <v>5</v>
      </c>
      <c r="E284">
        <v>5</v>
      </c>
      <c r="F284">
        <v>4</v>
      </c>
      <c r="G284">
        <v>2</v>
      </c>
      <c r="H284">
        <v>0</v>
      </c>
      <c r="I284">
        <v>0</v>
      </c>
      <c r="J284">
        <v>15</v>
      </c>
      <c r="K284">
        <v>2</v>
      </c>
      <c r="L284">
        <v>2</v>
      </c>
    </row>
    <row r="285" spans="1:12">
      <c r="A285" s="7" t="s">
        <v>294</v>
      </c>
      <c r="B285">
        <v>194</v>
      </c>
      <c r="C285">
        <v>203</v>
      </c>
      <c r="D285">
        <v>180</v>
      </c>
      <c r="E285">
        <v>184</v>
      </c>
      <c r="F285">
        <v>169</v>
      </c>
      <c r="G285">
        <v>177</v>
      </c>
      <c r="H285">
        <v>191</v>
      </c>
      <c r="I285">
        <v>193</v>
      </c>
      <c r="J285">
        <v>197</v>
      </c>
      <c r="K285">
        <v>188</v>
      </c>
      <c r="L285">
        <v>172</v>
      </c>
    </row>
    <row r="286" spans="1:12">
      <c r="A286" s="7" t="s">
        <v>295</v>
      </c>
      <c r="B286">
        <v>136</v>
      </c>
      <c r="C286">
        <v>134</v>
      </c>
      <c r="D286">
        <v>112</v>
      </c>
      <c r="E286">
        <v>116</v>
      </c>
      <c r="F286">
        <v>100</v>
      </c>
      <c r="G286">
        <v>105</v>
      </c>
      <c r="H286">
        <v>99</v>
      </c>
      <c r="I286">
        <v>91</v>
      </c>
      <c r="J286">
        <v>88</v>
      </c>
      <c r="K286">
        <v>96</v>
      </c>
      <c r="L286">
        <v>85</v>
      </c>
    </row>
    <row r="287" spans="1:12">
      <c r="A287" s="7" t="s">
        <v>296</v>
      </c>
      <c r="B287">
        <v>24</v>
      </c>
      <c r="C287">
        <v>33</v>
      </c>
      <c r="D287">
        <v>33</v>
      </c>
      <c r="E287">
        <v>38</v>
      </c>
      <c r="F287">
        <v>34</v>
      </c>
      <c r="G287">
        <v>35</v>
      </c>
      <c r="H287">
        <v>39</v>
      </c>
      <c r="I287">
        <v>45</v>
      </c>
      <c r="J287">
        <v>46</v>
      </c>
      <c r="K287">
        <v>27</v>
      </c>
      <c r="L287">
        <v>25</v>
      </c>
    </row>
    <row r="288" spans="1:12">
      <c r="A288" s="7" t="s">
        <v>297</v>
      </c>
      <c r="B288">
        <v>34</v>
      </c>
      <c r="C288">
        <v>36</v>
      </c>
      <c r="D288">
        <v>35</v>
      </c>
      <c r="E288">
        <v>30</v>
      </c>
      <c r="F288">
        <v>35</v>
      </c>
      <c r="G288">
        <v>37</v>
      </c>
      <c r="H288">
        <v>53</v>
      </c>
      <c r="I288">
        <v>57</v>
      </c>
      <c r="J288">
        <v>63</v>
      </c>
      <c r="K288">
        <v>65</v>
      </c>
      <c r="L288">
        <v>62</v>
      </c>
    </row>
    <row r="289" spans="1:12">
      <c r="A289" s="7" t="s">
        <v>298</v>
      </c>
      <c r="B289">
        <v>516</v>
      </c>
      <c r="C289">
        <v>477</v>
      </c>
      <c r="D289">
        <v>434</v>
      </c>
      <c r="E289">
        <v>421</v>
      </c>
      <c r="F289">
        <v>385</v>
      </c>
      <c r="G289">
        <v>392</v>
      </c>
      <c r="H289">
        <v>390</v>
      </c>
      <c r="I289">
        <v>375</v>
      </c>
      <c r="J289">
        <v>382</v>
      </c>
      <c r="K289">
        <v>382</v>
      </c>
      <c r="L289">
        <v>373</v>
      </c>
    </row>
    <row r="290" spans="1:12">
      <c r="A290" s="7" t="s">
        <v>299</v>
      </c>
      <c r="B290">
        <v>383</v>
      </c>
      <c r="C290">
        <v>375</v>
      </c>
      <c r="D290">
        <v>352</v>
      </c>
      <c r="E290">
        <v>341</v>
      </c>
      <c r="F290">
        <v>321</v>
      </c>
      <c r="G290">
        <v>319</v>
      </c>
      <c r="H290">
        <v>316</v>
      </c>
      <c r="I290">
        <v>312</v>
      </c>
      <c r="J290">
        <v>315</v>
      </c>
      <c r="K290">
        <v>322</v>
      </c>
      <c r="L290">
        <v>312</v>
      </c>
    </row>
    <row r="291" spans="1:12">
      <c r="A291" s="7" t="s">
        <v>300</v>
      </c>
      <c r="B291">
        <v>133</v>
      </c>
      <c r="C291">
        <v>102</v>
      </c>
      <c r="D291">
        <v>82</v>
      </c>
      <c r="E291">
        <v>80</v>
      </c>
      <c r="F291">
        <v>64</v>
      </c>
      <c r="G291">
        <v>73</v>
      </c>
      <c r="H291">
        <v>74</v>
      </c>
      <c r="I291">
        <v>63</v>
      </c>
      <c r="J291">
        <v>67</v>
      </c>
      <c r="K291">
        <v>60</v>
      </c>
      <c r="L291">
        <v>61</v>
      </c>
    </row>
    <row r="292" spans="1:12">
      <c r="A292" s="7" t="s">
        <v>301</v>
      </c>
      <c r="B292">
        <v>144</v>
      </c>
      <c r="C292">
        <v>141</v>
      </c>
      <c r="D292">
        <v>149</v>
      </c>
      <c r="E292">
        <v>141</v>
      </c>
      <c r="F292">
        <v>143</v>
      </c>
      <c r="G292">
        <v>139</v>
      </c>
      <c r="H292">
        <v>151</v>
      </c>
      <c r="I292">
        <v>154</v>
      </c>
      <c r="J292">
        <v>149</v>
      </c>
      <c r="K292">
        <v>137</v>
      </c>
      <c r="L292">
        <v>127</v>
      </c>
    </row>
    <row r="293" spans="1:12">
      <c r="A293" s="7" t="s">
        <v>302</v>
      </c>
      <c r="B293">
        <v>79</v>
      </c>
      <c r="C293">
        <v>77</v>
      </c>
      <c r="D293">
        <v>74</v>
      </c>
      <c r="E293">
        <v>80</v>
      </c>
      <c r="F293">
        <v>81</v>
      </c>
      <c r="G293">
        <v>80</v>
      </c>
      <c r="H293">
        <v>92</v>
      </c>
      <c r="I293">
        <v>97</v>
      </c>
      <c r="J293">
        <v>88</v>
      </c>
      <c r="K293">
        <v>94</v>
      </c>
      <c r="L293">
        <v>77</v>
      </c>
    </row>
    <row r="294" spans="1:12">
      <c r="A294" s="7" t="s">
        <v>303</v>
      </c>
      <c r="B294">
        <v>15</v>
      </c>
      <c r="C294">
        <v>13</v>
      </c>
      <c r="D294">
        <v>13</v>
      </c>
      <c r="E294">
        <v>12</v>
      </c>
      <c r="F294">
        <v>9</v>
      </c>
      <c r="G294">
        <v>9</v>
      </c>
      <c r="H294">
        <v>8</v>
      </c>
      <c r="I294">
        <v>5</v>
      </c>
      <c r="J294">
        <v>6</v>
      </c>
      <c r="K294">
        <v>10</v>
      </c>
      <c r="L294">
        <v>10</v>
      </c>
    </row>
    <row r="295" spans="1:12">
      <c r="A295" s="7" t="s">
        <v>304</v>
      </c>
      <c r="B295">
        <v>50</v>
      </c>
      <c r="C295">
        <v>51</v>
      </c>
      <c r="D295">
        <v>62</v>
      </c>
      <c r="E295">
        <v>49</v>
      </c>
      <c r="F295">
        <v>53</v>
      </c>
      <c r="G295">
        <v>50</v>
      </c>
      <c r="H295">
        <v>51</v>
      </c>
      <c r="I295">
        <v>52</v>
      </c>
      <c r="J295">
        <v>55</v>
      </c>
      <c r="K295">
        <v>33</v>
      </c>
      <c r="L295">
        <v>40</v>
      </c>
    </row>
    <row r="296" spans="1:12">
      <c r="A296" s="7" t="s">
        <v>305</v>
      </c>
      <c r="B296">
        <v>3064</v>
      </c>
      <c r="C296">
        <v>2902</v>
      </c>
      <c r="D296">
        <v>2719</v>
      </c>
      <c r="E296">
        <v>2615</v>
      </c>
      <c r="F296">
        <v>2523</v>
      </c>
      <c r="G296">
        <v>2548</v>
      </c>
      <c r="H296">
        <v>2405</v>
      </c>
      <c r="I296">
        <v>2375</v>
      </c>
      <c r="J296">
        <v>2387</v>
      </c>
      <c r="K296">
        <v>1578</v>
      </c>
      <c r="L296">
        <v>1502</v>
      </c>
    </row>
    <row r="297" spans="1:12">
      <c r="A297" s="7" t="s">
        <v>306</v>
      </c>
      <c r="B297">
        <v>59</v>
      </c>
      <c r="C297">
        <v>29</v>
      </c>
      <c r="D297">
        <v>21</v>
      </c>
      <c r="E297">
        <v>14</v>
      </c>
      <c r="F297">
        <v>16</v>
      </c>
      <c r="G297">
        <v>16</v>
      </c>
      <c r="H297">
        <v>16</v>
      </c>
      <c r="I297">
        <v>10</v>
      </c>
      <c r="J297">
        <v>14</v>
      </c>
      <c r="K297">
        <v>15</v>
      </c>
      <c r="L297">
        <v>15</v>
      </c>
    </row>
    <row r="298" spans="1:12">
      <c r="A298" s="7" t="s">
        <v>307</v>
      </c>
      <c r="B298">
        <v>2148</v>
      </c>
      <c r="C298">
        <v>2069</v>
      </c>
      <c r="D298">
        <v>1925</v>
      </c>
      <c r="E298">
        <v>1876</v>
      </c>
      <c r="F298">
        <v>1783</v>
      </c>
      <c r="G298">
        <v>1800</v>
      </c>
      <c r="H298">
        <v>1661</v>
      </c>
      <c r="I298">
        <v>1630</v>
      </c>
      <c r="J298">
        <v>1626</v>
      </c>
      <c r="K298">
        <v>1554</v>
      </c>
      <c r="L298">
        <v>1474</v>
      </c>
    </row>
    <row r="299" spans="1:12">
      <c r="A299" s="7" t="s">
        <v>308</v>
      </c>
      <c r="B299">
        <v>857</v>
      </c>
      <c r="C299">
        <v>804</v>
      </c>
      <c r="D299">
        <v>773</v>
      </c>
      <c r="E299">
        <v>725</v>
      </c>
      <c r="F299">
        <v>724</v>
      </c>
      <c r="G299">
        <v>732</v>
      </c>
      <c r="H299">
        <v>728</v>
      </c>
      <c r="I299">
        <v>735</v>
      </c>
      <c r="J299">
        <v>747</v>
      </c>
      <c r="K299">
        <v>9</v>
      </c>
      <c r="L299">
        <v>13</v>
      </c>
    </row>
    <row r="300" spans="1:12">
      <c r="A300" s="7" t="s">
        <v>309</v>
      </c>
      <c r="B300">
        <v>4538</v>
      </c>
      <c r="C300">
        <v>4737</v>
      </c>
      <c r="D300">
        <v>4805</v>
      </c>
      <c r="E300">
        <v>4506</v>
      </c>
      <c r="F300">
        <v>4086</v>
      </c>
      <c r="G300">
        <v>3575</v>
      </c>
      <c r="H300">
        <v>3435</v>
      </c>
      <c r="I300">
        <v>3361</v>
      </c>
      <c r="J300">
        <v>2741</v>
      </c>
      <c r="K300">
        <v>2692</v>
      </c>
      <c r="L300">
        <v>2553</v>
      </c>
    </row>
    <row r="301" spans="1:12">
      <c r="A301" s="7" t="s">
        <v>310</v>
      </c>
      <c r="B301">
        <v>458</v>
      </c>
      <c r="C301">
        <v>442</v>
      </c>
      <c r="D301">
        <v>421</v>
      </c>
      <c r="E301">
        <v>425</v>
      </c>
      <c r="F301">
        <v>406</v>
      </c>
      <c r="G301">
        <v>356</v>
      </c>
      <c r="H301">
        <v>359</v>
      </c>
      <c r="I301">
        <v>401</v>
      </c>
      <c r="J301">
        <v>383</v>
      </c>
      <c r="K301">
        <v>461</v>
      </c>
      <c r="L301">
        <v>466</v>
      </c>
    </row>
    <row r="302" spans="1:12">
      <c r="A302" s="7" t="s">
        <v>311</v>
      </c>
      <c r="B302">
        <v>15</v>
      </c>
      <c r="C302">
        <v>13</v>
      </c>
      <c r="D302">
        <v>16</v>
      </c>
      <c r="E302">
        <v>15</v>
      </c>
      <c r="F302">
        <v>16</v>
      </c>
      <c r="G302">
        <v>14</v>
      </c>
      <c r="H302">
        <v>12</v>
      </c>
      <c r="I302">
        <v>8</v>
      </c>
      <c r="J302">
        <v>9</v>
      </c>
      <c r="K302">
        <v>8</v>
      </c>
      <c r="L302">
        <v>8</v>
      </c>
    </row>
    <row r="303" spans="1:12">
      <c r="A303" s="7" t="s">
        <v>312</v>
      </c>
      <c r="B303">
        <v>384</v>
      </c>
      <c r="C303">
        <v>384</v>
      </c>
      <c r="D303">
        <v>390</v>
      </c>
      <c r="E303">
        <v>371</v>
      </c>
      <c r="F303">
        <v>348</v>
      </c>
      <c r="G303">
        <v>297</v>
      </c>
      <c r="H303">
        <v>294</v>
      </c>
      <c r="I303">
        <v>281</v>
      </c>
      <c r="J303">
        <v>286</v>
      </c>
      <c r="K303">
        <v>279</v>
      </c>
      <c r="L303">
        <v>254</v>
      </c>
    </row>
    <row r="304" spans="1:12">
      <c r="A304" s="7" t="s">
        <v>313</v>
      </c>
      <c r="B304">
        <v>3681</v>
      </c>
      <c r="C304">
        <v>3898</v>
      </c>
      <c r="D304">
        <v>3978</v>
      </c>
      <c r="E304">
        <v>3695</v>
      </c>
      <c r="F304">
        <v>3316</v>
      </c>
      <c r="G304">
        <v>2908</v>
      </c>
      <c r="H304">
        <v>2770</v>
      </c>
      <c r="I304">
        <v>2671</v>
      </c>
      <c r="J304">
        <v>2063</v>
      </c>
      <c r="K304">
        <v>1944</v>
      </c>
      <c r="L304">
        <v>1825</v>
      </c>
    </row>
    <row r="305" spans="1:12">
      <c r="A305" s="8" t="s">
        <v>314</v>
      </c>
      <c r="B305">
        <v>6874</v>
      </c>
      <c r="C305">
        <v>6627</v>
      </c>
      <c r="D305">
        <v>6354</v>
      </c>
      <c r="E305">
        <v>5984</v>
      </c>
      <c r="F305">
        <v>5372</v>
      </c>
      <c r="G305">
        <v>4945</v>
      </c>
      <c r="H305">
        <v>4993</v>
      </c>
      <c r="I305">
        <v>4664</v>
      </c>
      <c r="J305">
        <v>4522</v>
      </c>
      <c r="K305">
        <v>4309</v>
      </c>
      <c r="L305">
        <v>4083</v>
      </c>
    </row>
    <row r="306" spans="1:12">
      <c r="A306" s="8" t="s">
        <v>315</v>
      </c>
      <c r="B306">
        <v>220</v>
      </c>
      <c r="C306">
        <v>239</v>
      </c>
      <c r="D306">
        <v>238</v>
      </c>
      <c r="E306">
        <v>244</v>
      </c>
      <c r="F306">
        <v>250</v>
      </c>
      <c r="G306">
        <v>247</v>
      </c>
      <c r="H306">
        <v>239</v>
      </c>
      <c r="I306">
        <v>251</v>
      </c>
      <c r="J306">
        <v>251</v>
      </c>
      <c r="K306">
        <v>237</v>
      </c>
      <c r="L306">
        <v>238</v>
      </c>
    </row>
    <row r="307" spans="1:12">
      <c r="A307" s="8" t="s">
        <v>316</v>
      </c>
      <c r="B307">
        <v>190</v>
      </c>
      <c r="C307">
        <v>180</v>
      </c>
      <c r="D307">
        <v>191</v>
      </c>
      <c r="E307">
        <v>175</v>
      </c>
      <c r="F307">
        <v>145</v>
      </c>
      <c r="G307">
        <v>137</v>
      </c>
      <c r="H307">
        <v>139</v>
      </c>
      <c r="I307">
        <v>151</v>
      </c>
      <c r="J307">
        <v>149</v>
      </c>
      <c r="K307">
        <v>153</v>
      </c>
      <c r="L307">
        <v>151</v>
      </c>
    </row>
    <row r="308" spans="1:12">
      <c r="A308" s="8" t="s">
        <v>317</v>
      </c>
      <c r="B308">
        <v>1030</v>
      </c>
      <c r="C308">
        <v>971</v>
      </c>
      <c r="D308">
        <v>957</v>
      </c>
      <c r="E308">
        <v>923</v>
      </c>
      <c r="F308">
        <v>906</v>
      </c>
      <c r="G308">
        <v>887</v>
      </c>
      <c r="H308">
        <v>956</v>
      </c>
      <c r="I308">
        <v>927</v>
      </c>
      <c r="J308">
        <v>892</v>
      </c>
      <c r="K308">
        <v>1093</v>
      </c>
      <c r="L308">
        <v>1070</v>
      </c>
    </row>
    <row r="309" spans="1:12">
      <c r="A309" s="8" t="s">
        <v>318</v>
      </c>
      <c r="B309">
        <v>200</v>
      </c>
      <c r="C309">
        <v>200</v>
      </c>
      <c r="D309">
        <v>186</v>
      </c>
      <c r="E309">
        <v>183</v>
      </c>
      <c r="F309">
        <v>157</v>
      </c>
      <c r="G309">
        <v>159</v>
      </c>
      <c r="H309">
        <v>164</v>
      </c>
      <c r="I309">
        <v>157</v>
      </c>
      <c r="J309">
        <v>145</v>
      </c>
      <c r="K309">
        <v>154</v>
      </c>
      <c r="L309">
        <v>133</v>
      </c>
    </row>
    <row r="310" spans="1:12">
      <c r="A310" s="8" t="s">
        <v>319</v>
      </c>
      <c r="B310">
        <v>5187</v>
      </c>
      <c r="C310">
        <v>5003</v>
      </c>
      <c r="D310">
        <v>4758</v>
      </c>
      <c r="E310">
        <v>4442</v>
      </c>
      <c r="F310">
        <v>3900</v>
      </c>
      <c r="G310">
        <v>3503</v>
      </c>
      <c r="H310">
        <v>3483</v>
      </c>
      <c r="I310">
        <v>3165</v>
      </c>
      <c r="J310">
        <v>3067</v>
      </c>
      <c r="K310">
        <v>2660</v>
      </c>
      <c r="L310">
        <v>2480</v>
      </c>
    </row>
    <row r="311" spans="1:12">
      <c r="A311" s="8" t="s">
        <v>320</v>
      </c>
      <c r="B311">
        <v>47</v>
      </c>
      <c r="C311">
        <v>34</v>
      </c>
      <c r="D311">
        <v>24</v>
      </c>
      <c r="E311">
        <v>17</v>
      </c>
      <c r="F311">
        <v>14</v>
      </c>
      <c r="G311">
        <v>12</v>
      </c>
      <c r="H311">
        <v>12</v>
      </c>
      <c r="I311">
        <v>13</v>
      </c>
      <c r="J311">
        <v>18</v>
      </c>
      <c r="K311">
        <v>12</v>
      </c>
      <c r="L311">
        <v>11</v>
      </c>
    </row>
    <row r="312" spans="1:12">
      <c r="A312" s="8" t="s">
        <v>321</v>
      </c>
      <c r="B312">
        <v>7282</v>
      </c>
      <c r="C312">
        <v>7114</v>
      </c>
      <c r="D312">
        <v>6950</v>
      </c>
      <c r="E312">
        <v>6716</v>
      </c>
      <c r="F312">
        <v>6401</v>
      </c>
      <c r="G312">
        <v>6512</v>
      </c>
      <c r="H312">
        <v>6377</v>
      </c>
      <c r="I312">
        <v>6383</v>
      </c>
      <c r="J312">
        <v>5831</v>
      </c>
      <c r="K312">
        <v>5856</v>
      </c>
      <c r="L312">
        <v>5840</v>
      </c>
    </row>
    <row r="313" spans="1:12">
      <c r="A313" s="8" t="s">
        <v>322</v>
      </c>
      <c r="B313">
        <v>70</v>
      </c>
      <c r="C313">
        <v>68</v>
      </c>
      <c r="D313">
        <v>66</v>
      </c>
      <c r="E313">
        <v>66</v>
      </c>
      <c r="F313">
        <v>72</v>
      </c>
      <c r="G313">
        <v>77</v>
      </c>
      <c r="H313">
        <v>79</v>
      </c>
      <c r="I313">
        <v>77</v>
      </c>
      <c r="J313">
        <v>78</v>
      </c>
      <c r="K313">
        <v>54</v>
      </c>
      <c r="L313">
        <v>56</v>
      </c>
    </row>
    <row r="314" spans="1:12">
      <c r="A314" s="8" t="s">
        <v>323</v>
      </c>
      <c r="B314">
        <v>3737</v>
      </c>
      <c r="C314">
        <v>3637</v>
      </c>
      <c r="D314">
        <v>3568</v>
      </c>
      <c r="E314">
        <v>3503</v>
      </c>
      <c r="F314">
        <v>3486</v>
      </c>
      <c r="G314">
        <v>3665</v>
      </c>
      <c r="H314">
        <v>3631</v>
      </c>
      <c r="I314">
        <v>3716</v>
      </c>
      <c r="J314">
        <v>3735</v>
      </c>
      <c r="K314">
        <v>3694</v>
      </c>
      <c r="L314">
        <v>3780</v>
      </c>
    </row>
    <row r="315" spans="1:12">
      <c r="A315" s="8" t="s">
        <v>324</v>
      </c>
      <c r="B315">
        <v>3475</v>
      </c>
      <c r="C315">
        <v>3409</v>
      </c>
      <c r="D315">
        <v>3316</v>
      </c>
      <c r="E315">
        <v>3147</v>
      </c>
      <c r="F315">
        <v>2843</v>
      </c>
      <c r="G315">
        <v>2770</v>
      </c>
      <c r="H315">
        <v>2667</v>
      </c>
      <c r="I315">
        <v>2590</v>
      </c>
      <c r="J315">
        <v>2018</v>
      </c>
      <c r="K315">
        <v>2108</v>
      </c>
      <c r="L315">
        <v>2004</v>
      </c>
    </row>
    <row r="316" spans="1:12">
      <c r="A316" s="8" t="s">
        <v>325</v>
      </c>
      <c r="B316">
        <v>251</v>
      </c>
      <c r="C316">
        <v>246</v>
      </c>
      <c r="D316">
        <v>244</v>
      </c>
      <c r="E316">
        <v>232</v>
      </c>
      <c r="F316">
        <v>233</v>
      </c>
      <c r="G316">
        <v>229</v>
      </c>
      <c r="H316">
        <v>224</v>
      </c>
      <c r="I316">
        <v>209</v>
      </c>
      <c r="J316">
        <v>205</v>
      </c>
      <c r="K316">
        <v>204</v>
      </c>
      <c r="L316">
        <v>193</v>
      </c>
    </row>
    <row r="317" spans="1:12">
      <c r="A317" s="8" t="s">
        <v>326</v>
      </c>
      <c r="B317">
        <v>49</v>
      </c>
      <c r="C317">
        <v>45</v>
      </c>
      <c r="D317">
        <v>46</v>
      </c>
      <c r="E317">
        <v>39</v>
      </c>
      <c r="F317">
        <v>33</v>
      </c>
      <c r="G317">
        <v>36</v>
      </c>
      <c r="H317">
        <v>35</v>
      </c>
      <c r="I317">
        <v>37</v>
      </c>
      <c r="J317">
        <v>45</v>
      </c>
      <c r="K317">
        <v>6</v>
      </c>
      <c r="L317">
        <v>6</v>
      </c>
    </row>
    <row r="318" spans="1:12">
      <c r="A318" s="8" t="s">
        <v>327</v>
      </c>
      <c r="B318">
        <v>21</v>
      </c>
      <c r="C318">
        <v>17</v>
      </c>
      <c r="D318">
        <v>16</v>
      </c>
      <c r="E318">
        <v>13</v>
      </c>
      <c r="F318">
        <v>13</v>
      </c>
      <c r="G318">
        <v>15</v>
      </c>
      <c r="H318">
        <v>13</v>
      </c>
      <c r="I318">
        <v>13</v>
      </c>
      <c r="J318">
        <v>16</v>
      </c>
      <c r="K318">
        <v>3</v>
      </c>
      <c r="L318">
        <v>3</v>
      </c>
    </row>
    <row r="319" spans="1:12">
      <c r="A319" s="8" t="s">
        <v>328</v>
      </c>
      <c r="B319">
        <v>158</v>
      </c>
      <c r="C319">
        <v>159</v>
      </c>
      <c r="D319">
        <v>156</v>
      </c>
      <c r="E319">
        <v>152</v>
      </c>
      <c r="F319">
        <v>157</v>
      </c>
      <c r="G319">
        <v>152</v>
      </c>
      <c r="H319">
        <v>150</v>
      </c>
      <c r="I319">
        <v>136</v>
      </c>
      <c r="J319">
        <v>122</v>
      </c>
      <c r="K319">
        <v>184</v>
      </c>
      <c r="L319">
        <v>172</v>
      </c>
    </row>
    <row r="320" spans="1:12">
      <c r="A320" s="8" t="s">
        <v>329</v>
      </c>
      <c r="B320">
        <v>23</v>
      </c>
      <c r="C320">
        <v>25</v>
      </c>
      <c r="D320">
        <v>26</v>
      </c>
      <c r="E320">
        <v>28</v>
      </c>
      <c r="F320">
        <v>30</v>
      </c>
      <c r="G320">
        <v>26</v>
      </c>
      <c r="H320">
        <v>26</v>
      </c>
      <c r="I320">
        <v>23</v>
      </c>
      <c r="J320">
        <v>22</v>
      </c>
      <c r="K320">
        <v>11</v>
      </c>
      <c r="L320">
        <v>12</v>
      </c>
    </row>
    <row r="321" spans="1:12">
      <c r="A321" s="8" t="s">
        <v>330</v>
      </c>
      <c r="B321">
        <v>393</v>
      </c>
      <c r="C321">
        <v>364</v>
      </c>
      <c r="D321">
        <v>356</v>
      </c>
      <c r="E321">
        <v>349</v>
      </c>
      <c r="F321">
        <v>343</v>
      </c>
      <c r="G321">
        <v>329</v>
      </c>
      <c r="H321">
        <v>324</v>
      </c>
      <c r="I321">
        <v>306</v>
      </c>
      <c r="J321">
        <v>310</v>
      </c>
      <c r="K321">
        <v>322</v>
      </c>
      <c r="L321">
        <v>303</v>
      </c>
    </row>
    <row r="322" spans="1:12">
      <c r="A322" s="8" t="s">
        <v>331</v>
      </c>
      <c r="B322">
        <v>224</v>
      </c>
      <c r="C322">
        <v>213</v>
      </c>
      <c r="D322">
        <v>221</v>
      </c>
      <c r="E322">
        <v>211</v>
      </c>
      <c r="F322">
        <v>209</v>
      </c>
      <c r="G322">
        <v>196</v>
      </c>
      <c r="H322">
        <v>194</v>
      </c>
      <c r="I322">
        <v>189</v>
      </c>
      <c r="J322">
        <v>183</v>
      </c>
      <c r="K322">
        <v>139</v>
      </c>
      <c r="L322">
        <v>140</v>
      </c>
    </row>
    <row r="323" spans="1:12">
      <c r="A323" s="8" t="s">
        <v>332</v>
      </c>
      <c r="B323">
        <v>169</v>
      </c>
      <c r="C323">
        <v>151</v>
      </c>
      <c r="D323">
        <v>135</v>
      </c>
      <c r="E323">
        <v>138</v>
      </c>
      <c r="F323">
        <v>134</v>
      </c>
      <c r="G323">
        <v>133</v>
      </c>
      <c r="H323">
        <v>130</v>
      </c>
      <c r="I323">
        <v>117</v>
      </c>
      <c r="J323">
        <v>127</v>
      </c>
      <c r="K323">
        <v>183</v>
      </c>
      <c r="L323">
        <v>163</v>
      </c>
    </row>
    <row r="324" spans="1:12">
      <c r="A324" s="9" t="s">
        <v>333</v>
      </c>
      <c r="B324">
        <v>2062</v>
      </c>
      <c r="C324">
        <v>1927</v>
      </c>
      <c r="D324">
        <v>1741</v>
      </c>
      <c r="E324">
        <v>1611</v>
      </c>
      <c r="F324">
        <v>1420</v>
      </c>
      <c r="G324">
        <v>1388</v>
      </c>
      <c r="H324">
        <v>1332</v>
      </c>
      <c r="I324">
        <v>1331</v>
      </c>
      <c r="J324">
        <v>1289</v>
      </c>
      <c r="K324">
        <v>1257</v>
      </c>
      <c r="L324">
        <v>1149</v>
      </c>
    </row>
    <row r="325" spans="1:12">
      <c r="A325" s="9" t="s">
        <v>334</v>
      </c>
      <c r="B325">
        <v>2062</v>
      </c>
      <c r="C325">
        <v>1927</v>
      </c>
      <c r="D325">
        <v>1741</v>
      </c>
      <c r="E325">
        <v>1611</v>
      </c>
      <c r="F325">
        <v>1420</v>
      </c>
      <c r="G325">
        <v>1388</v>
      </c>
      <c r="H325">
        <v>1332</v>
      </c>
      <c r="I325">
        <v>1331</v>
      </c>
      <c r="J325">
        <v>1289</v>
      </c>
      <c r="K325">
        <v>1257</v>
      </c>
      <c r="L325">
        <v>1149</v>
      </c>
    </row>
    <row r="326" spans="1:12">
      <c r="A326" s="9" t="s">
        <v>335</v>
      </c>
      <c r="B326">
        <v>199</v>
      </c>
      <c r="C326">
        <v>214</v>
      </c>
      <c r="D326">
        <v>243</v>
      </c>
      <c r="E326">
        <v>234</v>
      </c>
      <c r="F326">
        <v>213</v>
      </c>
      <c r="G326">
        <v>198</v>
      </c>
      <c r="H326">
        <v>180</v>
      </c>
      <c r="I326">
        <v>158</v>
      </c>
      <c r="J326">
        <v>133</v>
      </c>
      <c r="K326">
        <v>67</v>
      </c>
      <c r="L326">
        <v>76</v>
      </c>
    </row>
    <row r="327" spans="1:12">
      <c r="A327" s="9" t="s">
        <v>336</v>
      </c>
      <c r="B327">
        <v>199</v>
      </c>
      <c r="C327">
        <v>214</v>
      </c>
      <c r="D327">
        <v>243</v>
      </c>
      <c r="E327">
        <v>234</v>
      </c>
      <c r="F327">
        <v>213</v>
      </c>
      <c r="G327">
        <v>198</v>
      </c>
      <c r="H327">
        <v>180</v>
      </c>
      <c r="I327">
        <v>158</v>
      </c>
      <c r="J327">
        <v>133</v>
      </c>
      <c r="K327">
        <v>67</v>
      </c>
      <c r="L327">
        <v>76</v>
      </c>
    </row>
    <row r="328" spans="1:12">
      <c r="A328" s="9" t="s">
        <v>337</v>
      </c>
      <c r="B328">
        <v>765</v>
      </c>
      <c r="C328">
        <v>926</v>
      </c>
      <c r="D328">
        <v>971</v>
      </c>
      <c r="E328">
        <v>934</v>
      </c>
      <c r="F328">
        <v>921</v>
      </c>
      <c r="G328">
        <v>948</v>
      </c>
      <c r="H328">
        <v>946</v>
      </c>
      <c r="I328">
        <v>953</v>
      </c>
      <c r="J328">
        <v>945</v>
      </c>
      <c r="K328">
        <v>919</v>
      </c>
      <c r="L328">
        <v>897</v>
      </c>
    </row>
    <row r="329" spans="1:12">
      <c r="A329" s="9" t="s">
        <v>338</v>
      </c>
      <c r="B329">
        <v>765</v>
      </c>
      <c r="C329">
        <v>926</v>
      </c>
      <c r="D329">
        <v>971</v>
      </c>
      <c r="E329">
        <v>934</v>
      </c>
      <c r="F329">
        <v>921</v>
      </c>
      <c r="G329">
        <v>948</v>
      </c>
      <c r="H329">
        <v>946</v>
      </c>
      <c r="I329">
        <v>953</v>
      </c>
      <c r="J329">
        <v>945</v>
      </c>
      <c r="K329">
        <v>919</v>
      </c>
      <c r="L329">
        <v>897</v>
      </c>
    </row>
    <row r="330" spans="1:12">
      <c r="A330" s="9" t="s">
        <v>339</v>
      </c>
      <c r="B330">
        <v>2557</v>
      </c>
      <c r="C330">
        <v>2522</v>
      </c>
      <c r="D330">
        <v>2489</v>
      </c>
      <c r="E330">
        <v>2323</v>
      </c>
      <c r="F330">
        <v>2148</v>
      </c>
      <c r="G330">
        <v>1991</v>
      </c>
      <c r="H330">
        <v>1968</v>
      </c>
      <c r="I330">
        <v>1852</v>
      </c>
      <c r="J330">
        <v>1825</v>
      </c>
      <c r="K330">
        <v>1842</v>
      </c>
      <c r="L330">
        <v>1776</v>
      </c>
    </row>
    <row r="331" spans="1:12">
      <c r="A331" s="9" t="s">
        <v>340</v>
      </c>
      <c r="B331">
        <v>1731</v>
      </c>
      <c r="C331">
        <v>1683</v>
      </c>
      <c r="D331">
        <v>1607</v>
      </c>
      <c r="E331">
        <v>1470</v>
      </c>
      <c r="F331">
        <v>1336</v>
      </c>
      <c r="G331">
        <v>1210</v>
      </c>
      <c r="H331">
        <v>1127</v>
      </c>
      <c r="I331">
        <v>1001</v>
      </c>
      <c r="J331">
        <v>929</v>
      </c>
      <c r="K331">
        <v>884</v>
      </c>
      <c r="L331">
        <v>864</v>
      </c>
    </row>
    <row r="332" spans="1:12">
      <c r="A332" s="9" t="s">
        <v>341</v>
      </c>
      <c r="B332">
        <v>826</v>
      </c>
      <c r="C332">
        <v>839</v>
      </c>
      <c r="D332">
        <v>882</v>
      </c>
      <c r="E332">
        <v>853</v>
      </c>
      <c r="F332">
        <v>812</v>
      </c>
      <c r="G332">
        <v>781</v>
      </c>
      <c r="H332">
        <v>841</v>
      </c>
      <c r="I332">
        <v>851</v>
      </c>
      <c r="J332">
        <v>896</v>
      </c>
      <c r="K332">
        <v>958</v>
      </c>
      <c r="L332">
        <v>912</v>
      </c>
    </row>
    <row r="333" spans="1:12">
      <c r="A333" s="9" t="s">
        <v>342</v>
      </c>
      <c r="B333">
        <v>2505</v>
      </c>
      <c r="C333">
        <v>2261</v>
      </c>
      <c r="D333">
        <v>2108</v>
      </c>
      <c r="E333">
        <v>1997</v>
      </c>
      <c r="F333">
        <v>1941</v>
      </c>
      <c r="G333">
        <v>1881</v>
      </c>
      <c r="H333">
        <v>1955</v>
      </c>
      <c r="I333">
        <v>1898</v>
      </c>
      <c r="J333">
        <v>1742</v>
      </c>
      <c r="K333">
        <v>1789</v>
      </c>
      <c r="L333">
        <v>1715</v>
      </c>
    </row>
    <row r="334" spans="1:12">
      <c r="A334" s="9" t="s">
        <v>343</v>
      </c>
      <c r="B334">
        <v>380</v>
      </c>
      <c r="C334">
        <v>362</v>
      </c>
      <c r="D334">
        <v>344</v>
      </c>
      <c r="E334">
        <v>344</v>
      </c>
      <c r="F334">
        <v>355</v>
      </c>
      <c r="G334">
        <v>350</v>
      </c>
      <c r="H334">
        <v>381</v>
      </c>
      <c r="I334">
        <v>380</v>
      </c>
      <c r="J334">
        <v>359</v>
      </c>
      <c r="K334">
        <v>371</v>
      </c>
      <c r="L334">
        <v>383</v>
      </c>
    </row>
    <row r="335" spans="1:12">
      <c r="A335" s="9" t="s">
        <v>344</v>
      </c>
      <c r="B335">
        <v>20</v>
      </c>
      <c r="C335">
        <v>17</v>
      </c>
      <c r="D335">
        <v>17</v>
      </c>
      <c r="E335">
        <v>18</v>
      </c>
      <c r="F335">
        <v>19</v>
      </c>
      <c r="G335">
        <v>18</v>
      </c>
      <c r="H335">
        <v>17</v>
      </c>
      <c r="I335">
        <v>17</v>
      </c>
      <c r="J335">
        <v>15</v>
      </c>
      <c r="K335">
        <v>15</v>
      </c>
      <c r="L335">
        <v>15</v>
      </c>
    </row>
    <row r="336" spans="1:12">
      <c r="A336" s="9" t="s">
        <v>345</v>
      </c>
      <c r="B336">
        <v>2105</v>
      </c>
      <c r="C336">
        <v>1882</v>
      </c>
      <c r="D336">
        <v>1747</v>
      </c>
      <c r="E336">
        <v>1635</v>
      </c>
      <c r="F336">
        <v>1567</v>
      </c>
      <c r="G336">
        <v>1513</v>
      </c>
      <c r="H336">
        <v>1557</v>
      </c>
      <c r="I336">
        <v>1501</v>
      </c>
      <c r="J336">
        <v>1368</v>
      </c>
      <c r="K336">
        <v>1403</v>
      </c>
      <c r="L336">
        <v>1317</v>
      </c>
    </row>
    <row r="337" spans="1:12">
      <c r="A337" s="9" t="s">
        <v>346</v>
      </c>
      <c r="B337">
        <v>2035</v>
      </c>
      <c r="C337">
        <v>2210</v>
      </c>
      <c r="D337">
        <v>2246</v>
      </c>
      <c r="E337">
        <v>2194</v>
      </c>
      <c r="F337">
        <v>1972</v>
      </c>
      <c r="G337">
        <v>1790</v>
      </c>
      <c r="H337">
        <v>1770</v>
      </c>
      <c r="I337">
        <v>1688</v>
      </c>
      <c r="J337">
        <v>1622</v>
      </c>
      <c r="K337">
        <v>1359</v>
      </c>
      <c r="L337">
        <v>1341</v>
      </c>
    </row>
    <row r="338" spans="1:12">
      <c r="A338" s="9" t="s">
        <v>347</v>
      </c>
      <c r="B338">
        <v>524</v>
      </c>
      <c r="C338">
        <v>618</v>
      </c>
      <c r="D338">
        <v>632</v>
      </c>
      <c r="E338">
        <v>634</v>
      </c>
      <c r="F338">
        <v>566</v>
      </c>
      <c r="G338">
        <v>520</v>
      </c>
      <c r="H338">
        <v>501</v>
      </c>
      <c r="I338">
        <v>487</v>
      </c>
      <c r="J338">
        <v>427</v>
      </c>
      <c r="K338">
        <v>254</v>
      </c>
      <c r="L338">
        <v>238</v>
      </c>
    </row>
    <row r="339" spans="1:12">
      <c r="A339" s="9" t="s">
        <v>348</v>
      </c>
      <c r="B339">
        <v>1511</v>
      </c>
      <c r="C339">
        <v>1592</v>
      </c>
      <c r="D339">
        <v>1614</v>
      </c>
      <c r="E339">
        <v>1560</v>
      </c>
      <c r="F339">
        <v>1406</v>
      </c>
      <c r="G339">
        <v>1270</v>
      </c>
      <c r="H339">
        <v>1269</v>
      </c>
      <c r="I339">
        <v>1201</v>
      </c>
      <c r="J339">
        <v>1195</v>
      </c>
      <c r="K339">
        <v>1105</v>
      </c>
      <c r="L339">
        <v>1103</v>
      </c>
    </row>
    <row r="340" spans="1:12">
      <c r="A340" s="9" t="s">
        <v>349</v>
      </c>
      <c r="B340">
        <v>7981</v>
      </c>
      <c r="C340">
        <v>7859</v>
      </c>
      <c r="D340">
        <v>7714</v>
      </c>
      <c r="E340">
        <v>7502</v>
      </c>
      <c r="F340">
        <v>7232</v>
      </c>
      <c r="G340">
        <v>6789</v>
      </c>
      <c r="H340">
        <v>6585</v>
      </c>
      <c r="I340">
        <v>6840</v>
      </c>
      <c r="J340">
        <v>6823</v>
      </c>
      <c r="K340">
        <v>6815</v>
      </c>
      <c r="L340">
        <v>6702</v>
      </c>
    </row>
    <row r="341" spans="1:12">
      <c r="A341" s="9" t="s">
        <v>350</v>
      </c>
      <c r="B341">
        <v>7981</v>
      </c>
      <c r="C341">
        <v>7859</v>
      </c>
      <c r="D341">
        <v>7714</v>
      </c>
      <c r="E341">
        <v>7502</v>
      </c>
      <c r="F341">
        <v>7232</v>
      </c>
      <c r="G341">
        <v>6789</v>
      </c>
      <c r="H341">
        <v>6585</v>
      </c>
      <c r="I341">
        <v>6840</v>
      </c>
      <c r="J341">
        <v>6823</v>
      </c>
      <c r="K341">
        <v>6815</v>
      </c>
      <c r="L341">
        <v>6702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3"/>
  <sheetViews>
    <sheetView topLeftCell="V1" zoomScale="60" zoomScaleNormal="60" workbookViewId="0">
      <selection activeCell="Z8" sqref="Z8"/>
    </sheetView>
  </sheetViews>
  <sheetFormatPr baseColWidth="10" defaultColWidth="10.85546875" defaultRowHeight="12.75"/>
  <cols>
    <col min="1" max="1" width="139.42578125" customWidth="1"/>
    <col min="2" max="2" width="5.28515625" customWidth="1"/>
    <col min="3" max="12" width="6.28515625" customWidth="1"/>
    <col min="13" max="13" width="35.28515625" customWidth="1"/>
    <col min="14" max="18" width="10.85546875" customWidth="1"/>
    <col min="19" max="19" width="10.7109375" customWidth="1"/>
    <col min="20" max="22" width="10.85546875" customWidth="1"/>
    <col min="23" max="23" width="11.7109375" customWidth="1"/>
  </cols>
  <sheetData>
    <row r="1" spans="1:36">
      <c r="A1" t="s">
        <v>0</v>
      </c>
    </row>
    <row r="2" spans="1:36">
      <c r="A2" t="s">
        <v>1</v>
      </c>
    </row>
    <row r="3" spans="1:36">
      <c r="A3" t="s">
        <v>2</v>
      </c>
    </row>
    <row r="4" spans="1:36">
      <c r="A4" t="s">
        <v>3</v>
      </c>
    </row>
    <row r="5" spans="1:36">
      <c r="B5" t="s">
        <v>353</v>
      </c>
    </row>
    <row r="6" spans="1:36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</row>
    <row r="7" spans="1:36">
      <c r="A7" t="s">
        <v>374</v>
      </c>
    </row>
    <row r="8" spans="1:36">
      <c r="A8" t="s">
        <v>4</v>
      </c>
      <c r="B8">
        <v>23197</v>
      </c>
      <c r="C8">
        <v>23167</v>
      </c>
      <c r="D8">
        <v>23076</v>
      </c>
      <c r="E8">
        <v>23083</v>
      </c>
      <c r="F8">
        <v>22314</v>
      </c>
      <c r="G8">
        <v>22316</v>
      </c>
      <c r="H8">
        <v>22486</v>
      </c>
      <c r="I8">
        <v>22801</v>
      </c>
      <c r="J8">
        <v>23190</v>
      </c>
      <c r="K8">
        <v>23525</v>
      </c>
      <c r="L8">
        <v>23834</v>
      </c>
      <c r="N8">
        <v>2018</v>
      </c>
      <c r="O8">
        <v>2017</v>
      </c>
      <c r="P8">
        <v>2016</v>
      </c>
      <c r="Q8">
        <v>2015</v>
      </c>
      <c r="R8">
        <v>2014</v>
      </c>
      <c r="S8">
        <v>2013</v>
      </c>
      <c r="T8">
        <v>2012</v>
      </c>
      <c r="U8">
        <v>2011</v>
      </c>
      <c r="V8">
        <v>2010</v>
      </c>
      <c r="W8">
        <v>2009</v>
      </c>
      <c r="X8">
        <v>2008</v>
      </c>
      <c r="AA8">
        <v>2008</v>
      </c>
      <c r="AB8">
        <v>2009</v>
      </c>
      <c r="AC8">
        <v>2010</v>
      </c>
      <c r="AD8">
        <v>2011</v>
      </c>
      <c r="AE8">
        <v>2012</v>
      </c>
      <c r="AF8">
        <v>2013</v>
      </c>
      <c r="AG8">
        <v>2014</v>
      </c>
      <c r="AH8">
        <v>2015</v>
      </c>
      <c r="AI8">
        <v>2016</v>
      </c>
      <c r="AJ8">
        <v>2017</v>
      </c>
    </row>
    <row r="9" spans="1:36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s="1" t="s">
        <v>6</v>
      </c>
      <c r="N9">
        <f t="shared" ref="N9:X9" si="0">SUM(B9:B156)</f>
        <v>4778</v>
      </c>
      <c r="O9">
        <f t="shared" si="0"/>
        <v>4656</v>
      </c>
      <c r="P9">
        <f t="shared" si="0"/>
        <v>4686</v>
      </c>
      <c r="Q9">
        <f t="shared" si="0"/>
        <v>4802</v>
      </c>
      <c r="R9">
        <f t="shared" si="0"/>
        <v>4890</v>
      </c>
      <c r="S9">
        <f t="shared" si="0"/>
        <v>4994</v>
      </c>
      <c r="T9">
        <f t="shared" si="0"/>
        <v>5062</v>
      </c>
      <c r="U9">
        <f t="shared" si="0"/>
        <v>5162</v>
      </c>
      <c r="V9">
        <f t="shared" si="0"/>
        <v>5352</v>
      </c>
      <c r="W9">
        <f t="shared" si="0"/>
        <v>5714</v>
      </c>
      <c r="X9">
        <f t="shared" si="0"/>
        <v>5524</v>
      </c>
      <c r="Z9" s="1" t="s">
        <v>6</v>
      </c>
      <c r="AA9">
        <v>5524</v>
      </c>
      <c r="AB9">
        <v>5714</v>
      </c>
      <c r="AC9">
        <v>5352</v>
      </c>
      <c r="AD9">
        <v>5162</v>
      </c>
      <c r="AE9">
        <v>5062</v>
      </c>
      <c r="AF9">
        <v>4994</v>
      </c>
      <c r="AG9">
        <v>4890</v>
      </c>
      <c r="AH9">
        <v>4802</v>
      </c>
      <c r="AI9">
        <v>4686</v>
      </c>
      <c r="AJ9">
        <v>4656</v>
      </c>
    </row>
    <row r="10" spans="1:36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s="2" t="s">
        <v>8</v>
      </c>
      <c r="N10">
        <f t="shared" ref="N10:X10" si="1">SUM(B157:B168)</f>
        <v>5736</v>
      </c>
      <c r="O10">
        <f t="shared" si="1"/>
        <v>5866</v>
      </c>
      <c r="P10">
        <f t="shared" si="1"/>
        <v>6036</v>
      </c>
      <c r="Q10">
        <f t="shared" si="1"/>
        <v>6146</v>
      </c>
      <c r="R10">
        <f t="shared" si="1"/>
        <v>6256</v>
      </c>
      <c r="S10">
        <f t="shared" si="1"/>
        <v>6388</v>
      </c>
      <c r="T10">
        <f t="shared" si="1"/>
        <v>6894</v>
      </c>
      <c r="U10">
        <f t="shared" si="1"/>
        <v>7212</v>
      </c>
      <c r="V10">
        <f t="shared" si="1"/>
        <v>7696</v>
      </c>
      <c r="W10">
        <f t="shared" si="1"/>
        <v>8292</v>
      </c>
      <c r="X10">
        <f t="shared" si="1"/>
        <v>9142</v>
      </c>
      <c r="Z10" s="2" t="s">
        <v>8</v>
      </c>
      <c r="AA10">
        <v>9142</v>
      </c>
      <c r="AB10">
        <v>8292</v>
      </c>
      <c r="AC10">
        <v>7696</v>
      </c>
      <c r="AD10">
        <v>7212</v>
      </c>
      <c r="AE10">
        <v>6894</v>
      </c>
      <c r="AF10">
        <v>6388</v>
      </c>
      <c r="AG10">
        <v>6256</v>
      </c>
      <c r="AH10">
        <v>6146</v>
      </c>
      <c r="AI10">
        <v>6036</v>
      </c>
      <c r="AJ10">
        <v>5866</v>
      </c>
    </row>
    <row r="11" spans="1:3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2">SUM(B169:B221)</f>
        <v>16386</v>
      </c>
      <c r="O11">
        <f t="shared" si="2"/>
        <v>16602</v>
      </c>
      <c r="P11">
        <f t="shared" si="2"/>
        <v>16606</v>
      </c>
      <c r="Q11">
        <f t="shared" si="2"/>
        <v>16976</v>
      </c>
      <c r="R11">
        <f t="shared" si="2"/>
        <v>16968</v>
      </c>
      <c r="S11">
        <f t="shared" si="2"/>
        <v>17274</v>
      </c>
      <c r="T11">
        <f t="shared" si="2"/>
        <v>17258</v>
      </c>
      <c r="U11">
        <f t="shared" si="2"/>
        <v>17386</v>
      </c>
      <c r="V11">
        <f t="shared" si="2"/>
        <v>17722</v>
      </c>
      <c r="W11">
        <f t="shared" si="2"/>
        <v>17904</v>
      </c>
      <c r="X11">
        <f t="shared" si="2"/>
        <v>18194</v>
      </c>
      <c r="Z11" s="3" t="s">
        <v>10</v>
      </c>
      <c r="AA11">
        <v>18194</v>
      </c>
      <c r="AB11">
        <v>17904</v>
      </c>
      <c r="AC11">
        <v>17722</v>
      </c>
      <c r="AD11">
        <v>17386</v>
      </c>
      <c r="AE11">
        <v>17258</v>
      </c>
      <c r="AF11">
        <v>17274</v>
      </c>
      <c r="AG11">
        <v>16968</v>
      </c>
      <c r="AH11">
        <v>16976</v>
      </c>
      <c r="AI11">
        <v>16606</v>
      </c>
      <c r="AJ11">
        <v>16602</v>
      </c>
    </row>
    <row r="12" spans="1:36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3">SUM(B222:B240)</f>
        <v>480</v>
      </c>
      <c r="O12">
        <f t="shared" si="3"/>
        <v>482</v>
      </c>
      <c r="P12">
        <f t="shared" si="3"/>
        <v>458</v>
      </c>
      <c r="Q12">
        <f t="shared" si="3"/>
        <v>440</v>
      </c>
      <c r="R12">
        <f t="shared" si="3"/>
        <v>418</v>
      </c>
      <c r="S12">
        <f t="shared" si="3"/>
        <v>430</v>
      </c>
      <c r="T12">
        <f t="shared" si="3"/>
        <v>432</v>
      </c>
      <c r="U12">
        <f t="shared" si="3"/>
        <v>406</v>
      </c>
      <c r="V12">
        <f t="shared" si="3"/>
        <v>398</v>
      </c>
      <c r="W12">
        <f t="shared" si="3"/>
        <v>364</v>
      </c>
      <c r="X12">
        <f t="shared" si="3"/>
        <v>342</v>
      </c>
      <c r="Z12" s="4" t="s">
        <v>12</v>
      </c>
      <c r="AA12">
        <v>342</v>
      </c>
      <c r="AB12">
        <v>364</v>
      </c>
      <c r="AC12">
        <v>398</v>
      </c>
      <c r="AD12">
        <v>406</v>
      </c>
      <c r="AE12">
        <v>432</v>
      </c>
      <c r="AF12">
        <v>430</v>
      </c>
      <c r="AG12">
        <v>418</v>
      </c>
      <c r="AH12">
        <v>440</v>
      </c>
      <c r="AI12">
        <v>458</v>
      </c>
      <c r="AJ12">
        <v>482</v>
      </c>
    </row>
    <row r="13" spans="1:36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4">SUM(B241:B253)</f>
        <v>1090</v>
      </c>
      <c r="O13">
        <f t="shared" si="4"/>
        <v>1088</v>
      </c>
      <c r="P13">
        <f t="shared" si="4"/>
        <v>1058</v>
      </c>
      <c r="Q13">
        <f t="shared" si="4"/>
        <v>1020</v>
      </c>
      <c r="R13">
        <f t="shared" si="4"/>
        <v>1028</v>
      </c>
      <c r="S13">
        <f t="shared" si="4"/>
        <v>1090</v>
      </c>
      <c r="T13">
        <f t="shared" si="4"/>
        <v>1066</v>
      </c>
      <c r="U13">
        <f t="shared" si="4"/>
        <v>1038</v>
      </c>
      <c r="V13">
        <f t="shared" si="4"/>
        <v>1058</v>
      </c>
      <c r="W13">
        <f t="shared" si="4"/>
        <v>1010</v>
      </c>
      <c r="X13">
        <f t="shared" si="4"/>
        <v>994</v>
      </c>
      <c r="Z13" s="5" t="s">
        <v>14</v>
      </c>
      <c r="AA13">
        <v>994</v>
      </c>
      <c r="AB13">
        <v>1010</v>
      </c>
      <c r="AC13">
        <v>1058</v>
      </c>
      <c r="AD13">
        <v>1038</v>
      </c>
      <c r="AE13">
        <v>1066</v>
      </c>
      <c r="AF13">
        <v>1090</v>
      </c>
      <c r="AG13">
        <v>1028</v>
      </c>
      <c r="AH13">
        <v>1020</v>
      </c>
      <c r="AI13">
        <v>1058</v>
      </c>
      <c r="AJ13">
        <v>1088</v>
      </c>
    </row>
    <row r="14" spans="1:36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5">SUM(B254:B257)</f>
        <v>3702</v>
      </c>
      <c r="O14">
        <f t="shared" si="5"/>
        <v>3670</v>
      </c>
      <c r="P14">
        <f t="shared" si="5"/>
        <v>3566</v>
      </c>
      <c r="Q14">
        <f t="shared" si="5"/>
        <v>3484</v>
      </c>
      <c r="R14">
        <f t="shared" si="5"/>
        <v>2232</v>
      </c>
      <c r="S14">
        <f t="shared" si="5"/>
        <v>2048</v>
      </c>
      <c r="T14">
        <f t="shared" si="5"/>
        <v>2008</v>
      </c>
      <c r="U14">
        <f t="shared" si="5"/>
        <v>1918</v>
      </c>
      <c r="V14">
        <f t="shared" si="5"/>
        <v>1838</v>
      </c>
      <c r="W14">
        <f t="shared" si="5"/>
        <v>1756</v>
      </c>
      <c r="X14">
        <f t="shared" si="5"/>
        <v>1638</v>
      </c>
      <c r="Z14" s="6" t="s">
        <v>16</v>
      </c>
      <c r="AA14">
        <v>1638</v>
      </c>
      <c r="AB14">
        <v>1756</v>
      </c>
      <c r="AC14">
        <v>1838</v>
      </c>
      <c r="AD14">
        <v>1918</v>
      </c>
      <c r="AE14">
        <v>2008</v>
      </c>
      <c r="AF14">
        <v>2048</v>
      </c>
      <c r="AG14">
        <v>2232</v>
      </c>
      <c r="AH14">
        <v>3484</v>
      </c>
      <c r="AI14">
        <v>3566</v>
      </c>
      <c r="AJ14">
        <v>3670</v>
      </c>
    </row>
    <row r="15" spans="1:36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6">SUM(B258:B304)</f>
        <v>6972</v>
      </c>
      <c r="O15">
        <f t="shared" si="6"/>
        <v>6754</v>
      </c>
      <c r="P15">
        <f t="shared" si="6"/>
        <v>6770</v>
      </c>
      <c r="Q15">
        <f t="shared" si="6"/>
        <v>6580</v>
      </c>
      <c r="R15">
        <f t="shared" si="6"/>
        <v>6344</v>
      </c>
      <c r="S15">
        <f t="shared" si="6"/>
        <v>6200</v>
      </c>
      <c r="T15">
        <f t="shared" si="6"/>
        <v>6044</v>
      </c>
      <c r="U15">
        <f t="shared" si="6"/>
        <v>6290</v>
      </c>
      <c r="V15">
        <f t="shared" si="6"/>
        <v>6520</v>
      </c>
      <c r="W15">
        <f t="shared" si="6"/>
        <v>6294</v>
      </c>
      <c r="X15">
        <f t="shared" si="6"/>
        <v>6288</v>
      </c>
      <c r="Z15" s="7" t="s">
        <v>18</v>
      </c>
      <c r="AA15">
        <v>6288</v>
      </c>
      <c r="AB15">
        <v>6294</v>
      </c>
      <c r="AC15">
        <v>6520</v>
      </c>
      <c r="AD15">
        <v>6290</v>
      </c>
      <c r="AE15">
        <v>6044</v>
      </c>
      <c r="AF15">
        <v>6200</v>
      </c>
      <c r="AG15">
        <v>6344</v>
      </c>
      <c r="AH15">
        <v>6580</v>
      </c>
      <c r="AI15">
        <v>6770</v>
      </c>
      <c r="AJ15">
        <v>6754</v>
      </c>
    </row>
    <row r="16" spans="1:3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7">SUM(B305:B323)</f>
        <v>3394</v>
      </c>
      <c r="O16">
        <f t="shared" si="7"/>
        <v>3348</v>
      </c>
      <c r="P16">
        <f t="shared" si="7"/>
        <v>3210</v>
      </c>
      <c r="Q16">
        <f t="shared" si="7"/>
        <v>3100</v>
      </c>
      <c r="R16">
        <f t="shared" si="7"/>
        <v>2980</v>
      </c>
      <c r="S16">
        <f t="shared" si="7"/>
        <v>2926</v>
      </c>
      <c r="T16">
        <f t="shared" si="7"/>
        <v>2934</v>
      </c>
      <c r="U16">
        <f t="shared" si="7"/>
        <v>2854</v>
      </c>
      <c r="V16">
        <f t="shared" si="7"/>
        <v>2534</v>
      </c>
      <c r="W16">
        <f t="shared" si="7"/>
        <v>2430</v>
      </c>
      <c r="X16">
        <f t="shared" si="7"/>
        <v>2316</v>
      </c>
      <c r="Z16" s="8" t="s">
        <v>20</v>
      </c>
      <c r="AA16">
        <v>2316</v>
      </c>
      <c r="AB16">
        <v>2430</v>
      </c>
      <c r="AC16">
        <v>2534</v>
      </c>
      <c r="AD16">
        <v>2854</v>
      </c>
      <c r="AE16">
        <v>2934</v>
      </c>
      <c r="AF16">
        <v>2926</v>
      </c>
      <c r="AG16">
        <v>2980</v>
      </c>
      <c r="AH16">
        <v>3100</v>
      </c>
      <c r="AI16">
        <v>3210</v>
      </c>
      <c r="AJ16">
        <v>3348</v>
      </c>
    </row>
    <row r="17" spans="1:4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8">SUM(B324:B341)</f>
        <v>3856</v>
      </c>
      <c r="O17">
        <f t="shared" si="8"/>
        <v>3868</v>
      </c>
      <c r="P17">
        <f t="shared" si="8"/>
        <v>3762</v>
      </c>
      <c r="Q17">
        <f t="shared" si="8"/>
        <v>3618</v>
      </c>
      <c r="R17">
        <f t="shared" si="8"/>
        <v>3512</v>
      </c>
      <c r="S17">
        <f t="shared" si="8"/>
        <v>3282</v>
      </c>
      <c r="T17">
        <f t="shared" si="8"/>
        <v>3274</v>
      </c>
      <c r="U17">
        <f t="shared" si="8"/>
        <v>3336</v>
      </c>
      <c r="V17">
        <f t="shared" si="8"/>
        <v>3262</v>
      </c>
      <c r="W17">
        <f t="shared" si="8"/>
        <v>3286</v>
      </c>
      <c r="X17">
        <f t="shared" si="8"/>
        <v>3230</v>
      </c>
      <c r="Z17" s="9" t="s">
        <v>22</v>
      </c>
      <c r="AA17">
        <v>3230</v>
      </c>
      <c r="AB17">
        <v>3286</v>
      </c>
      <c r="AC17">
        <v>3262</v>
      </c>
      <c r="AD17">
        <v>3336</v>
      </c>
      <c r="AE17">
        <v>3274</v>
      </c>
      <c r="AF17">
        <v>3282</v>
      </c>
      <c r="AG17">
        <v>3512</v>
      </c>
      <c r="AH17">
        <v>3618</v>
      </c>
      <c r="AI17">
        <v>3762</v>
      </c>
      <c r="AJ17">
        <v>3868</v>
      </c>
    </row>
    <row r="18" spans="1:41">
      <c r="A18" s="1" t="s">
        <v>23</v>
      </c>
      <c r="B18">
        <v>16</v>
      </c>
      <c r="C18">
        <v>17</v>
      </c>
      <c r="D18">
        <v>16</v>
      </c>
      <c r="E18">
        <v>16</v>
      </c>
      <c r="F18">
        <v>19</v>
      </c>
      <c r="G18">
        <v>22</v>
      </c>
      <c r="H18">
        <v>25</v>
      </c>
      <c r="I18">
        <v>24</v>
      </c>
      <c r="J18">
        <v>22</v>
      </c>
      <c r="K18">
        <v>19</v>
      </c>
      <c r="L18">
        <v>20</v>
      </c>
    </row>
    <row r="19" spans="1:41">
      <c r="A19" s="1" t="s">
        <v>24</v>
      </c>
      <c r="B19">
        <v>15</v>
      </c>
      <c r="C19">
        <v>16</v>
      </c>
      <c r="D19">
        <v>15</v>
      </c>
      <c r="E19">
        <v>15</v>
      </c>
      <c r="F19">
        <v>18</v>
      </c>
      <c r="G19">
        <v>21</v>
      </c>
      <c r="H19">
        <v>24</v>
      </c>
      <c r="I19">
        <v>23</v>
      </c>
      <c r="J19">
        <v>21</v>
      </c>
      <c r="K19">
        <v>18</v>
      </c>
      <c r="L19">
        <v>19</v>
      </c>
    </row>
    <row r="20" spans="1:41">
      <c r="A20" s="1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AA20">
        <v>2008</v>
      </c>
      <c r="AB20">
        <v>2009</v>
      </c>
      <c r="AC20">
        <v>2010</v>
      </c>
      <c r="AD20">
        <v>2011</v>
      </c>
      <c r="AE20">
        <v>2012</v>
      </c>
      <c r="AF20">
        <v>2013</v>
      </c>
      <c r="AG20">
        <v>2014</v>
      </c>
      <c r="AH20">
        <v>2015</v>
      </c>
      <c r="AI20">
        <v>2016</v>
      </c>
      <c r="AJ20">
        <v>2017</v>
      </c>
    </row>
    <row r="21" spans="1:41">
      <c r="A21" s="1" t="s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2018</v>
      </c>
      <c r="O21">
        <v>2017</v>
      </c>
      <c r="P21">
        <v>2016</v>
      </c>
      <c r="Q21">
        <v>2015</v>
      </c>
      <c r="R21">
        <v>2014</v>
      </c>
      <c r="S21">
        <v>2013</v>
      </c>
      <c r="T21">
        <v>2012</v>
      </c>
      <c r="U21">
        <v>2011</v>
      </c>
      <c r="V21">
        <v>2010</v>
      </c>
      <c r="W21">
        <v>2009</v>
      </c>
      <c r="X21">
        <v>2008</v>
      </c>
      <c r="Z21" s="1" t="s">
        <v>6</v>
      </c>
      <c r="AA21">
        <f t="shared" ref="AA21:AA29" si="9">(AA9-AVERAGE($AA9:$AJ9))/STDEV($AA9:$AJ9)</f>
        <v>1.2380468953487664</v>
      </c>
      <c r="AB21">
        <f t="shared" ref="AB21:AB29" si="10">(AB9-AVERAGE($AA9:$AJ9))/STDEV($AA9:$AJ9)</f>
        <v>1.772901170283431</v>
      </c>
      <c r="AC21">
        <f t="shared" ref="AC21:AC29" si="11">(AC9-AVERAGE($AA9:$AJ9))/STDEV($AA9:$AJ9)</f>
        <v>0.75386302540791206</v>
      </c>
      <c r="AD21">
        <f t="shared" ref="AD21:AD29" si="12">(AD9-AVERAGE($AA9:$AJ9))/STDEV($AA9:$AJ9)</f>
        <v>0.21900875047324742</v>
      </c>
      <c r="AE21">
        <f t="shared" ref="AE21:AE29" si="13">(AE9-AVERAGE($AA9:$AJ9))/STDEV($AA9:$AJ9)</f>
        <v>-6.2493499492365566E-2</v>
      </c>
      <c r="AF21">
        <f t="shared" ref="AF21:AF29" si="14">(AF9-AVERAGE($AA9:$AJ9))/STDEV($AA9:$AJ9)</f>
        <v>-0.25391502946898237</v>
      </c>
      <c r="AG21">
        <f t="shared" ref="AG21:AG29" si="15">(AG9-AVERAGE($AA9:$AJ9))/STDEV($AA9:$AJ9)</f>
        <v>-0.54667736943321987</v>
      </c>
      <c r="AH21">
        <f t="shared" ref="AH21:AH29" si="16">(AH9-AVERAGE($AA9:$AJ9))/STDEV($AA9:$AJ9)</f>
        <v>-0.79439934940295931</v>
      </c>
      <c r="AI21">
        <f t="shared" ref="AI21:AI29" si="17">(AI9-AVERAGE($AA9:$AJ9))/STDEV($AA9:$AJ9)</f>
        <v>-1.1209419593630703</v>
      </c>
      <c r="AJ21">
        <f t="shared" ref="AJ21:AJ29" si="18">(AJ9-AVERAGE($AA9:$AJ9))/STDEV($AA9:$AJ9)</f>
        <v>-1.2053926343527543</v>
      </c>
    </row>
    <row r="22" spans="1:41">
      <c r="A22" s="1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43" t="s">
        <v>47</v>
      </c>
      <c r="O22" s="11">
        <v>26044</v>
      </c>
      <c r="P22" s="11">
        <v>25317</v>
      </c>
      <c r="Q22" s="11">
        <v>25114</v>
      </c>
      <c r="R22" s="11">
        <v>24348</v>
      </c>
      <c r="S22" s="11">
        <v>23726</v>
      </c>
      <c r="T22" s="11">
        <v>23917</v>
      </c>
      <c r="U22" s="11">
        <v>24649</v>
      </c>
      <c r="V22" s="11">
        <v>25052</v>
      </c>
      <c r="W22" s="11">
        <v>24861</v>
      </c>
      <c r="X22" s="11">
        <v>25986</v>
      </c>
      <c r="Z22" s="2" t="s">
        <v>8</v>
      </c>
      <c r="AA22">
        <f t="shared" si="9"/>
        <v>1.9738436598121021</v>
      </c>
      <c r="AB22">
        <f t="shared" si="10"/>
        <v>1.1931963906699623</v>
      </c>
      <c r="AC22">
        <f t="shared" si="11"/>
        <v>0.64582489371853247</v>
      </c>
      <c r="AD22">
        <f t="shared" si="12"/>
        <v>0.20131515458347871</v>
      </c>
      <c r="AE22">
        <f t="shared" si="13"/>
        <v>-9.073876493087478E-2</v>
      </c>
      <c r="AF22">
        <f t="shared" si="14"/>
        <v>-0.55545349220843099</v>
      </c>
      <c r="AG22">
        <f t="shared" si="15"/>
        <v>-0.67668342106344559</v>
      </c>
      <c r="AH22">
        <f t="shared" si="16"/>
        <v>-0.77770836177595781</v>
      </c>
      <c r="AI22">
        <f t="shared" si="17"/>
        <v>-0.87873330248847004</v>
      </c>
      <c r="AJ22">
        <f t="shared" si="18"/>
        <v>-1.0348627563168979</v>
      </c>
    </row>
    <row r="23" spans="1:41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43" t="s">
        <v>375</v>
      </c>
      <c r="N23">
        <v>23197</v>
      </c>
      <c r="O23">
        <v>23167</v>
      </c>
      <c r="P23">
        <v>23076</v>
      </c>
      <c r="Q23">
        <v>23083</v>
      </c>
      <c r="R23">
        <v>22314</v>
      </c>
      <c r="S23">
        <v>22316</v>
      </c>
      <c r="T23">
        <v>22486</v>
      </c>
      <c r="U23">
        <v>22801</v>
      </c>
      <c r="V23">
        <v>23190</v>
      </c>
      <c r="W23">
        <v>23525</v>
      </c>
      <c r="X23">
        <v>23834</v>
      </c>
      <c r="Z23" s="3" t="s">
        <v>10</v>
      </c>
      <c r="AA23">
        <f t="shared" si="9"/>
        <v>1.705288303911394</v>
      </c>
      <c r="AB23">
        <f t="shared" si="10"/>
        <v>1.1588423280723839</v>
      </c>
      <c r="AC23">
        <f t="shared" si="11"/>
        <v>0.81590037082169453</v>
      </c>
      <c r="AD23">
        <f t="shared" si="12"/>
        <v>0.18277675743580687</v>
      </c>
      <c r="AE23">
        <f t="shared" si="13"/>
        <v>-5.8413190520721782E-2</v>
      </c>
      <c r="AF23">
        <f t="shared" si="14"/>
        <v>-2.8264447026155701E-2</v>
      </c>
      <c r="AG23">
        <f t="shared" si="15"/>
        <v>-0.60485916635973203</v>
      </c>
      <c r="AH23">
        <f t="shared" si="16"/>
        <v>-0.58978479461244893</v>
      </c>
      <c r="AI23">
        <f t="shared" si="17"/>
        <v>-1.2869744879242897</v>
      </c>
      <c r="AJ23">
        <f t="shared" si="18"/>
        <v>-1.2945116737979312</v>
      </c>
    </row>
    <row r="24" spans="1:41">
      <c r="A24" s="1" t="s">
        <v>29</v>
      </c>
      <c r="B24">
        <v>310</v>
      </c>
      <c r="C24">
        <v>319</v>
      </c>
      <c r="D24">
        <v>305</v>
      </c>
      <c r="E24">
        <v>323</v>
      </c>
      <c r="F24">
        <v>329</v>
      </c>
      <c r="G24">
        <v>332</v>
      </c>
      <c r="H24">
        <v>328</v>
      </c>
      <c r="I24">
        <v>324</v>
      </c>
      <c r="J24">
        <v>329</v>
      </c>
      <c r="K24">
        <v>345</v>
      </c>
      <c r="L24">
        <v>343</v>
      </c>
      <c r="Z24" s="4" t="s">
        <v>12</v>
      </c>
      <c r="AA24">
        <f t="shared" si="9"/>
        <v>-1.7930706199673276</v>
      </c>
      <c r="AB24">
        <f t="shared" si="10"/>
        <v>-1.2671032381102447</v>
      </c>
      <c r="AC24">
        <f t="shared" si="11"/>
        <v>-0.45424455705838962</v>
      </c>
      <c r="AD24">
        <f t="shared" si="12"/>
        <v>-0.26298369092854135</v>
      </c>
      <c r="AE24">
        <f t="shared" si="13"/>
        <v>0.35861412399346548</v>
      </c>
      <c r="AF24">
        <f t="shared" si="14"/>
        <v>0.31079890746100342</v>
      </c>
      <c r="AG24">
        <f t="shared" si="15"/>
        <v>2.3907608266231034E-2</v>
      </c>
      <c r="AH24">
        <f t="shared" si="16"/>
        <v>0.54987499012331376</v>
      </c>
      <c r="AI24">
        <f t="shared" si="17"/>
        <v>0.98021193891547242</v>
      </c>
      <c r="AJ24">
        <f t="shared" si="18"/>
        <v>1.5539945373050172</v>
      </c>
    </row>
    <row r="25" spans="1:41">
      <c r="A25" s="1" t="s">
        <v>30</v>
      </c>
      <c r="B25">
        <v>68</v>
      </c>
      <c r="C25">
        <v>72</v>
      </c>
      <c r="D25">
        <v>70</v>
      </c>
      <c r="E25">
        <v>71</v>
      </c>
      <c r="F25">
        <v>73</v>
      </c>
      <c r="G25">
        <v>75</v>
      </c>
      <c r="H25">
        <v>78</v>
      </c>
      <c r="I25">
        <v>80</v>
      </c>
      <c r="J25">
        <v>82</v>
      </c>
      <c r="K25">
        <v>87</v>
      </c>
      <c r="L25">
        <v>90</v>
      </c>
      <c r="O25" s="44"/>
      <c r="P25" s="44"/>
      <c r="Q25" s="45"/>
      <c r="S25" s="44"/>
      <c r="T25" s="44"/>
      <c r="U25" s="45"/>
      <c r="W25" s="44"/>
      <c r="X25" s="44"/>
      <c r="Y25" s="45"/>
      <c r="Z25" s="5" t="s">
        <v>14</v>
      </c>
      <c r="AA25">
        <f t="shared" si="9"/>
        <v>-1.5745607914855042</v>
      </c>
      <c r="AB25">
        <f t="shared" si="10"/>
        <v>-1.0805809353331892</v>
      </c>
      <c r="AC25">
        <f t="shared" si="11"/>
        <v>0.40135863312375597</v>
      </c>
      <c r="AD25">
        <f t="shared" si="12"/>
        <v>-0.21611618706663782</v>
      </c>
      <c r="AE25">
        <f t="shared" si="13"/>
        <v>0.64834856119991346</v>
      </c>
      <c r="AF25">
        <f t="shared" si="14"/>
        <v>1.3893183454283862</v>
      </c>
      <c r="AG25">
        <f t="shared" si="15"/>
        <v>-0.52485359716183477</v>
      </c>
      <c r="AH25">
        <f t="shared" si="16"/>
        <v>-0.77184352523799227</v>
      </c>
      <c r="AI25">
        <f t="shared" si="17"/>
        <v>0.40135863312375597</v>
      </c>
      <c r="AJ25">
        <f t="shared" si="18"/>
        <v>1.3275708634093466</v>
      </c>
      <c r="AK25" s="45"/>
      <c r="AM25" s="44"/>
      <c r="AN25" s="44"/>
      <c r="AO25" s="45"/>
    </row>
    <row r="26" spans="1:41">
      <c r="A26" s="1" t="s">
        <v>32</v>
      </c>
      <c r="B26">
        <v>3</v>
      </c>
      <c r="C26">
        <v>3</v>
      </c>
      <c r="D26">
        <v>4</v>
      </c>
      <c r="E26">
        <v>4</v>
      </c>
      <c r="F26">
        <v>3</v>
      </c>
      <c r="G26">
        <v>4</v>
      </c>
      <c r="H26">
        <v>4</v>
      </c>
      <c r="I26">
        <v>5</v>
      </c>
      <c r="J26">
        <v>5</v>
      </c>
      <c r="K26">
        <v>4</v>
      </c>
      <c r="L26">
        <v>4</v>
      </c>
      <c r="O26" s="44"/>
      <c r="P26" s="44"/>
      <c r="Q26" s="45"/>
      <c r="S26" s="44"/>
      <c r="T26" s="44"/>
      <c r="U26" s="45"/>
      <c r="Z26" s="6" t="s">
        <v>16</v>
      </c>
      <c r="AA26">
        <f t="shared" si="9"/>
        <v>-0.9530549517280188</v>
      </c>
      <c r="AB26">
        <f t="shared" si="10"/>
        <v>-0.80846703156357269</v>
      </c>
      <c r="AC26">
        <f t="shared" si="11"/>
        <v>-0.70799068026285583</v>
      </c>
      <c r="AD26">
        <f t="shared" si="12"/>
        <v>-0.60996497167679065</v>
      </c>
      <c r="AE26">
        <f t="shared" si="13"/>
        <v>-0.49968604951746737</v>
      </c>
      <c r="AF26">
        <f t="shared" si="14"/>
        <v>-0.45067319522443483</v>
      </c>
      <c r="AG26">
        <f t="shared" si="15"/>
        <v>-0.22521406547648493</v>
      </c>
      <c r="AH26">
        <f t="shared" si="16"/>
        <v>1.3088882738954348</v>
      </c>
      <c r="AI26">
        <f t="shared" si="17"/>
        <v>1.4093646251961516</v>
      </c>
      <c r="AJ26">
        <f t="shared" si="18"/>
        <v>1.5367980463580364</v>
      </c>
    </row>
    <row r="27" spans="1:41">
      <c r="A27" s="1" t="s">
        <v>34</v>
      </c>
      <c r="B27">
        <v>54</v>
      </c>
      <c r="C27">
        <v>53</v>
      </c>
      <c r="D27">
        <v>58</v>
      </c>
      <c r="E27">
        <v>59</v>
      </c>
      <c r="F27">
        <v>63</v>
      </c>
      <c r="G27">
        <v>60</v>
      </c>
      <c r="H27">
        <v>61</v>
      </c>
      <c r="I27">
        <v>56</v>
      </c>
      <c r="J27">
        <v>58</v>
      </c>
      <c r="K27">
        <v>59</v>
      </c>
      <c r="L27">
        <v>58</v>
      </c>
      <c r="Z27" s="7" t="s">
        <v>18</v>
      </c>
      <c r="AA27">
        <f t="shared" si="9"/>
        <v>-0.50377872380793853</v>
      </c>
      <c r="AB27">
        <f t="shared" si="10"/>
        <v>-0.47867347179093156</v>
      </c>
      <c r="AC27">
        <f t="shared" si="11"/>
        <v>0.46695768751633132</v>
      </c>
      <c r="AD27">
        <f t="shared" si="12"/>
        <v>-0.49541030646893619</v>
      </c>
      <c r="AE27">
        <f t="shared" si="13"/>
        <v>-1.5247256391662223</v>
      </c>
      <c r="AF27">
        <f t="shared" si="14"/>
        <v>-0.87198908672404085</v>
      </c>
      <c r="AG27">
        <f t="shared" si="15"/>
        <v>-0.26946303831587337</v>
      </c>
      <c r="AH27">
        <f t="shared" si="16"/>
        <v>0.71801020768640111</v>
      </c>
      <c r="AI27">
        <f t="shared" si="17"/>
        <v>1.5130098548916222</v>
      </c>
      <c r="AJ27">
        <f t="shared" si="18"/>
        <v>1.4460625161796035</v>
      </c>
    </row>
    <row r="28" spans="1:41">
      <c r="A28" s="1" t="s">
        <v>35</v>
      </c>
      <c r="B28">
        <v>23</v>
      </c>
      <c r="C28">
        <v>23</v>
      </c>
      <c r="D28">
        <v>23</v>
      </c>
      <c r="E28">
        <v>24</v>
      </c>
      <c r="F28">
        <v>22</v>
      </c>
      <c r="G28">
        <v>25</v>
      </c>
      <c r="H28">
        <v>24</v>
      </c>
      <c r="I28">
        <v>26</v>
      </c>
      <c r="J28">
        <v>25</v>
      </c>
      <c r="K28">
        <v>23</v>
      </c>
      <c r="L28">
        <v>18</v>
      </c>
      <c r="Z28" s="8" t="s">
        <v>20</v>
      </c>
      <c r="AA28">
        <f t="shared" si="9"/>
        <v>-1.6178923146744864</v>
      </c>
      <c r="AB28">
        <f t="shared" si="10"/>
        <v>-1.2808314157839682</v>
      </c>
      <c r="AC28">
        <f t="shared" si="11"/>
        <v>-0.97333726241016227</v>
      </c>
      <c r="AD28">
        <f t="shared" si="12"/>
        <v>-2.7201405875374608E-2</v>
      </c>
      <c r="AE28">
        <f t="shared" si="13"/>
        <v>0.20933255825832231</v>
      </c>
      <c r="AF28">
        <f t="shared" si="14"/>
        <v>0.18567916184495262</v>
      </c>
      <c r="AG28">
        <f t="shared" si="15"/>
        <v>0.34533958763519801</v>
      </c>
      <c r="AH28">
        <f t="shared" si="16"/>
        <v>0.70014053383574337</v>
      </c>
      <c r="AI28">
        <f t="shared" si="17"/>
        <v>1.0253747345195767</v>
      </c>
      <c r="AJ28">
        <f t="shared" si="18"/>
        <v>1.4333958226502039</v>
      </c>
    </row>
    <row r="29" spans="1:41">
      <c r="A29" s="1" t="s">
        <v>37</v>
      </c>
      <c r="B29">
        <v>9</v>
      </c>
      <c r="C29">
        <v>10</v>
      </c>
      <c r="D29">
        <v>11</v>
      </c>
      <c r="E29">
        <v>10</v>
      </c>
      <c r="F29">
        <v>10</v>
      </c>
      <c r="G29">
        <v>10</v>
      </c>
      <c r="H29">
        <v>9</v>
      </c>
      <c r="I29">
        <v>8</v>
      </c>
      <c r="J29">
        <v>10</v>
      </c>
      <c r="K29">
        <v>9</v>
      </c>
      <c r="L29">
        <v>10</v>
      </c>
      <c r="Z29" s="9" t="s">
        <v>22</v>
      </c>
      <c r="AA29">
        <f t="shared" si="9"/>
        <v>-0.91615186542782567</v>
      </c>
      <c r="AB29">
        <f t="shared" si="10"/>
        <v>-0.67528564728717666</v>
      </c>
      <c r="AC29">
        <f t="shared" si="11"/>
        <v>-0.77851402649031198</v>
      </c>
      <c r="AD29">
        <f t="shared" si="12"/>
        <v>-0.46022652394731151</v>
      </c>
      <c r="AE29">
        <f t="shared" si="13"/>
        <v>-0.72689983688874438</v>
      </c>
      <c r="AF29">
        <f t="shared" si="14"/>
        <v>-0.6924903771543659</v>
      </c>
      <c r="AG29">
        <f t="shared" si="15"/>
        <v>0.29678159020901396</v>
      </c>
      <c r="AH29">
        <f t="shared" si="16"/>
        <v>0.75270693168952818</v>
      </c>
      <c r="AI29">
        <f t="shared" si="17"/>
        <v>1.37207720690834</v>
      </c>
      <c r="AJ29">
        <f t="shared" si="18"/>
        <v>1.8280025483888542</v>
      </c>
    </row>
    <row r="30" spans="1:41">
      <c r="A30" s="1" t="s">
        <v>38</v>
      </c>
      <c r="B30">
        <v>5</v>
      </c>
      <c r="C30">
        <v>6</v>
      </c>
      <c r="D30">
        <v>6</v>
      </c>
      <c r="E30">
        <v>6</v>
      </c>
      <c r="F30">
        <v>7</v>
      </c>
      <c r="G30">
        <v>7</v>
      </c>
      <c r="H30">
        <v>7</v>
      </c>
      <c r="I30">
        <v>6</v>
      </c>
      <c r="J30">
        <v>6</v>
      </c>
      <c r="K30">
        <v>8</v>
      </c>
      <c r="L30">
        <v>11</v>
      </c>
      <c r="Z30" t="s">
        <v>47</v>
      </c>
      <c r="AA30">
        <v>1.3944539609384752</v>
      </c>
      <c r="AB30">
        <v>-5.1941674370197768E-2</v>
      </c>
      <c r="AC30">
        <v>0.19362416237998581</v>
      </c>
      <c r="AD30">
        <v>-0.32450689631280988</v>
      </c>
      <c r="AE30">
        <v>-1.2656283230203198</v>
      </c>
      <c r="AF30">
        <v>-1.5111941597705032</v>
      </c>
      <c r="AG30">
        <v>-0.71149808407095261</v>
      </c>
      <c r="AH30">
        <v>0.27333663294810823</v>
      </c>
      <c r="AI30">
        <v>0.53433068980825094</v>
      </c>
      <c r="AJ30">
        <v>1.4690236914699444</v>
      </c>
    </row>
    <row r="31" spans="1:41">
      <c r="A31" s="1" t="s">
        <v>39</v>
      </c>
      <c r="B31">
        <v>107</v>
      </c>
      <c r="C31">
        <v>115</v>
      </c>
      <c r="D31">
        <v>99</v>
      </c>
      <c r="E31">
        <v>114</v>
      </c>
      <c r="F31">
        <v>118</v>
      </c>
      <c r="G31">
        <v>117</v>
      </c>
      <c r="H31">
        <v>111</v>
      </c>
      <c r="I31">
        <v>107</v>
      </c>
      <c r="J31">
        <v>109</v>
      </c>
      <c r="K31">
        <v>117</v>
      </c>
      <c r="L31">
        <v>119</v>
      </c>
    </row>
    <row r="32" spans="1:41">
      <c r="A32" s="1" t="s">
        <v>40</v>
      </c>
      <c r="B32">
        <v>37</v>
      </c>
      <c r="C32">
        <v>34</v>
      </c>
      <c r="D32">
        <v>32</v>
      </c>
      <c r="E32">
        <v>33</v>
      </c>
      <c r="F32">
        <v>31</v>
      </c>
      <c r="G32">
        <v>31</v>
      </c>
      <c r="H32">
        <v>32</v>
      </c>
      <c r="I32">
        <v>34</v>
      </c>
      <c r="J32">
        <v>33</v>
      </c>
      <c r="K32">
        <v>37</v>
      </c>
      <c r="L32">
        <v>32</v>
      </c>
    </row>
    <row r="33" spans="1:23">
      <c r="A33" s="1" t="s">
        <v>41</v>
      </c>
      <c r="B33">
        <v>4</v>
      </c>
      <c r="C33">
        <v>3</v>
      </c>
      <c r="D33">
        <v>2</v>
      </c>
      <c r="E33">
        <v>2</v>
      </c>
      <c r="F33">
        <v>2</v>
      </c>
      <c r="G33">
        <v>3</v>
      </c>
      <c r="H33">
        <v>2</v>
      </c>
      <c r="I33">
        <v>2</v>
      </c>
      <c r="J33">
        <v>1</v>
      </c>
      <c r="K33">
        <v>1</v>
      </c>
      <c r="L33">
        <v>1</v>
      </c>
    </row>
    <row r="34" spans="1:23">
      <c r="A34" s="1" t="s">
        <v>42</v>
      </c>
      <c r="B34">
        <v>392</v>
      </c>
      <c r="C34">
        <v>400</v>
      </c>
      <c r="D34">
        <v>403</v>
      </c>
      <c r="E34">
        <v>411</v>
      </c>
      <c r="F34">
        <v>411</v>
      </c>
      <c r="G34">
        <v>408</v>
      </c>
      <c r="H34">
        <v>404</v>
      </c>
      <c r="I34">
        <v>402</v>
      </c>
      <c r="J34">
        <v>426</v>
      </c>
      <c r="K34">
        <v>462</v>
      </c>
      <c r="L34">
        <v>456</v>
      </c>
    </row>
    <row r="35" spans="1:23">
      <c r="A35" s="1" t="s">
        <v>43</v>
      </c>
      <c r="B35">
        <v>392</v>
      </c>
      <c r="C35">
        <v>400</v>
      </c>
      <c r="D35">
        <v>403</v>
      </c>
      <c r="E35">
        <v>411</v>
      </c>
      <c r="F35">
        <v>411</v>
      </c>
      <c r="G35">
        <v>408</v>
      </c>
      <c r="H35">
        <v>404</v>
      </c>
      <c r="I35">
        <v>402</v>
      </c>
      <c r="J35">
        <v>426</v>
      </c>
      <c r="K35">
        <v>462</v>
      </c>
      <c r="L35">
        <v>456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23">
      <c r="A38" s="1" t="s">
        <v>46</v>
      </c>
      <c r="B38">
        <v>45</v>
      </c>
      <c r="C38">
        <v>38</v>
      </c>
      <c r="D38">
        <v>43</v>
      </c>
      <c r="E38">
        <v>44</v>
      </c>
      <c r="F38">
        <v>44</v>
      </c>
      <c r="G38">
        <v>41</v>
      </c>
      <c r="H38">
        <v>48</v>
      </c>
      <c r="I38">
        <v>53</v>
      </c>
      <c r="J38">
        <v>55</v>
      </c>
      <c r="K38">
        <v>56</v>
      </c>
      <c r="L38">
        <v>54</v>
      </c>
    </row>
    <row r="39" spans="1:23">
      <c r="A39" s="1" t="s">
        <v>48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5</v>
      </c>
      <c r="J39">
        <v>6</v>
      </c>
      <c r="K39">
        <v>6</v>
      </c>
      <c r="L39">
        <v>5</v>
      </c>
    </row>
    <row r="40" spans="1:23">
      <c r="A40" s="1" t="s">
        <v>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23">
      <c r="A41" s="1" t="s">
        <v>50</v>
      </c>
      <c r="B41">
        <v>7</v>
      </c>
      <c r="C41">
        <v>2</v>
      </c>
      <c r="D41">
        <v>3</v>
      </c>
      <c r="E41">
        <v>4</v>
      </c>
      <c r="F41">
        <v>4</v>
      </c>
      <c r="G41">
        <v>2</v>
      </c>
      <c r="H41">
        <v>2</v>
      </c>
      <c r="I41">
        <v>2</v>
      </c>
      <c r="J41">
        <v>3</v>
      </c>
      <c r="K41">
        <v>2</v>
      </c>
      <c r="L41">
        <v>2</v>
      </c>
    </row>
    <row r="42" spans="1:23">
      <c r="A42" s="1" t="s">
        <v>51</v>
      </c>
      <c r="B42">
        <v>35</v>
      </c>
      <c r="C42">
        <v>32</v>
      </c>
      <c r="D42">
        <v>36</v>
      </c>
      <c r="E42">
        <v>36</v>
      </c>
      <c r="F42">
        <v>36</v>
      </c>
      <c r="G42">
        <v>35</v>
      </c>
      <c r="H42">
        <v>42</v>
      </c>
      <c r="I42">
        <v>45</v>
      </c>
      <c r="J42">
        <v>45</v>
      </c>
      <c r="K42">
        <v>47</v>
      </c>
      <c r="L42">
        <v>46</v>
      </c>
    </row>
    <row r="43" spans="1:23">
      <c r="A43" s="1" t="s">
        <v>52</v>
      </c>
      <c r="B43">
        <v>41</v>
      </c>
      <c r="C43">
        <v>45</v>
      </c>
      <c r="D43">
        <v>50</v>
      </c>
      <c r="E43">
        <v>49</v>
      </c>
      <c r="F43">
        <v>54</v>
      </c>
      <c r="G43">
        <v>59</v>
      </c>
      <c r="H43">
        <v>59</v>
      </c>
      <c r="I43">
        <v>61</v>
      </c>
      <c r="J43">
        <v>68</v>
      </c>
      <c r="K43">
        <v>73</v>
      </c>
      <c r="L43">
        <v>81</v>
      </c>
    </row>
    <row r="44" spans="1:23">
      <c r="A44" s="1" t="s">
        <v>53</v>
      </c>
      <c r="B44">
        <v>29</v>
      </c>
      <c r="C44">
        <v>32</v>
      </c>
      <c r="D44">
        <v>36</v>
      </c>
      <c r="E44">
        <v>36</v>
      </c>
      <c r="F44">
        <v>38</v>
      </c>
      <c r="G44">
        <v>42</v>
      </c>
      <c r="H44">
        <v>42</v>
      </c>
      <c r="I44">
        <v>43</v>
      </c>
      <c r="J44">
        <v>49</v>
      </c>
      <c r="K44">
        <v>54</v>
      </c>
      <c r="L44">
        <v>59</v>
      </c>
    </row>
    <row r="45" spans="1:23">
      <c r="A45" s="1" t="s">
        <v>54</v>
      </c>
      <c r="B45">
        <v>2</v>
      </c>
      <c r="C45">
        <v>2</v>
      </c>
      <c r="D45">
        <v>3</v>
      </c>
      <c r="E45">
        <v>2</v>
      </c>
      <c r="F45">
        <v>3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</row>
    <row r="46" spans="1:23">
      <c r="A46" s="1" t="s">
        <v>55</v>
      </c>
      <c r="B46">
        <v>10</v>
      </c>
      <c r="C46">
        <v>11</v>
      </c>
      <c r="D46">
        <v>11</v>
      </c>
      <c r="E46">
        <v>11</v>
      </c>
      <c r="F46">
        <v>13</v>
      </c>
      <c r="G46">
        <v>15</v>
      </c>
      <c r="H46">
        <v>15</v>
      </c>
      <c r="I46">
        <v>15</v>
      </c>
      <c r="J46">
        <v>15</v>
      </c>
      <c r="K46">
        <v>16</v>
      </c>
      <c r="L46">
        <v>19</v>
      </c>
    </row>
    <row r="47" spans="1:23">
      <c r="A47" s="1" t="s">
        <v>56</v>
      </c>
      <c r="B47">
        <v>255</v>
      </c>
      <c r="C47">
        <v>253</v>
      </c>
      <c r="D47">
        <v>256</v>
      </c>
      <c r="E47">
        <v>249</v>
      </c>
      <c r="F47">
        <v>243</v>
      </c>
      <c r="G47">
        <v>250</v>
      </c>
      <c r="H47">
        <v>255</v>
      </c>
      <c r="I47">
        <v>246</v>
      </c>
      <c r="J47">
        <v>253</v>
      </c>
      <c r="K47">
        <v>275</v>
      </c>
      <c r="L47">
        <v>294</v>
      </c>
    </row>
    <row r="48" spans="1:23">
      <c r="A48" s="1" t="s">
        <v>57</v>
      </c>
      <c r="B48">
        <v>9</v>
      </c>
      <c r="C48">
        <v>9</v>
      </c>
      <c r="D48">
        <v>9</v>
      </c>
      <c r="E48">
        <v>10</v>
      </c>
      <c r="F48">
        <v>10</v>
      </c>
      <c r="G48">
        <v>12</v>
      </c>
      <c r="H48">
        <v>12</v>
      </c>
      <c r="I48">
        <v>12</v>
      </c>
      <c r="J48">
        <v>11</v>
      </c>
      <c r="K48">
        <v>13</v>
      </c>
      <c r="L48">
        <v>12</v>
      </c>
      <c r="Q48" s="46" t="s">
        <v>376</v>
      </c>
      <c r="R48" s="47" t="s">
        <v>377</v>
      </c>
      <c r="S48" s="48" t="s">
        <v>378</v>
      </c>
      <c r="W48" s="46" t="s">
        <v>376</v>
      </c>
    </row>
    <row r="49" spans="1:12">
      <c r="A49" s="1" t="s">
        <v>58</v>
      </c>
      <c r="B49">
        <v>246</v>
      </c>
      <c r="C49">
        <v>244</v>
      </c>
      <c r="D49">
        <v>247</v>
      </c>
      <c r="E49">
        <v>239</v>
      </c>
      <c r="F49">
        <v>233</v>
      </c>
      <c r="G49">
        <v>238</v>
      </c>
      <c r="H49">
        <v>243</v>
      </c>
      <c r="I49">
        <v>234</v>
      </c>
      <c r="J49">
        <v>242</v>
      </c>
      <c r="K49">
        <v>262</v>
      </c>
      <c r="L49">
        <v>282</v>
      </c>
    </row>
    <row r="50" spans="1:12">
      <c r="A50" s="1" t="s">
        <v>59</v>
      </c>
      <c r="B50">
        <v>110</v>
      </c>
      <c r="C50">
        <v>111</v>
      </c>
      <c r="D50">
        <v>115</v>
      </c>
      <c r="E50">
        <v>122</v>
      </c>
      <c r="F50">
        <v>120</v>
      </c>
      <c r="G50">
        <v>125</v>
      </c>
      <c r="H50">
        <v>129</v>
      </c>
      <c r="I50">
        <v>142</v>
      </c>
      <c r="J50">
        <v>154</v>
      </c>
      <c r="K50">
        <v>169</v>
      </c>
      <c r="L50">
        <v>170</v>
      </c>
    </row>
    <row r="51" spans="1:12">
      <c r="A51" s="1" t="s">
        <v>60</v>
      </c>
      <c r="B51">
        <v>9</v>
      </c>
      <c r="C51">
        <v>9</v>
      </c>
      <c r="D51">
        <v>8</v>
      </c>
      <c r="E51">
        <v>9</v>
      </c>
      <c r="F51">
        <v>10</v>
      </c>
      <c r="G51">
        <v>10</v>
      </c>
      <c r="H51">
        <v>10</v>
      </c>
      <c r="I51">
        <v>12</v>
      </c>
      <c r="J51">
        <v>15</v>
      </c>
      <c r="K51">
        <v>17</v>
      </c>
      <c r="L51">
        <v>17</v>
      </c>
    </row>
    <row r="52" spans="1:12">
      <c r="A52" s="1" t="s">
        <v>61</v>
      </c>
      <c r="B52">
        <v>101</v>
      </c>
      <c r="C52">
        <v>102</v>
      </c>
      <c r="D52">
        <v>107</v>
      </c>
      <c r="E52">
        <v>113</v>
      </c>
      <c r="F52">
        <v>110</v>
      </c>
      <c r="G52">
        <v>115</v>
      </c>
      <c r="H52">
        <v>119</v>
      </c>
      <c r="I52">
        <v>130</v>
      </c>
      <c r="J52">
        <v>139</v>
      </c>
      <c r="K52">
        <v>152</v>
      </c>
      <c r="L52">
        <v>153</v>
      </c>
    </row>
    <row r="53" spans="1:12">
      <c r="A53" s="1" t="s">
        <v>62</v>
      </c>
      <c r="B53">
        <v>17</v>
      </c>
      <c r="C53">
        <v>16</v>
      </c>
      <c r="D53">
        <v>15</v>
      </c>
      <c r="E53">
        <v>15</v>
      </c>
      <c r="F53">
        <v>17</v>
      </c>
      <c r="G53">
        <v>18</v>
      </c>
      <c r="H53">
        <v>20</v>
      </c>
      <c r="I53">
        <v>21</v>
      </c>
      <c r="J53">
        <v>20</v>
      </c>
      <c r="K53">
        <v>21</v>
      </c>
      <c r="L53">
        <v>21</v>
      </c>
    </row>
    <row r="54" spans="1:12">
      <c r="A54" s="1" t="s">
        <v>63</v>
      </c>
      <c r="B54">
        <v>3</v>
      </c>
      <c r="C54">
        <v>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14</v>
      </c>
      <c r="C55">
        <v>13</v>
      </c>
      <c r="D55">
        <v>14</v>
      </c>
      <c r="E55">
        <v>14</v>
      </c>
      <c r="F55">
        <v>16</v>
      </c>
      <c r="G55">
        <v>17</v>
      </c>
      <c r="H55">
        <v>19</v>
      </c>
      <c r="I55">
        <v>20</v>
      </c>
      <c r="J55">
        <v>20</v>
      </c>
      <c r="K55">
        <v>21</v>
      </c>
      <c r="L55">
        <v>21</v>
      </c>
    </row>
    <row r="56" spans="1:12">
      <c r="A56" s="1" t="s">
        <v>65</v>
      </c>
      <c r="B56">
        <v>75</v>
      </c>
      <c r="C56">
        <v>71</v>
      </c>
      <c r="D56">
        <v>73</v>
      </c>
      <c r="E56">
        <v>77</v>
      </c>
      <c r="F56">
        <v>76</v>
      </c>
      <c r="G56">
        <v>73</v>
      </c>
      <c r="H56">
        <v>74</v>
      </c>
      <c r="I56">
        <v>77</v>
      </c>
      <c r="J56">
        <v>81</v>
      </c>
      <c r="K56">
        <v>84</v>
      </c>
      <c r="L56">
        <v>85</v>
      </c>
    </row>
    <row r="57" spans="1:12">
      <c r="A57" s="1" t="s">
        <v>66</v>
      </c>
      <c r="B57">
        <v>72</v>
      </c>
      <c r="C57">
        <v>68</v>
      </c>
      <c r="D57">
        <v>70</v>
      </c>
      <c r="E57">
        <v>74</v>
      </c>
      <c r="F57">
        <v>74</v>
      </c>
      <c r="G57">
        <v>72</v>
      </c>
      <c r="H57">
        <v>74</v>
      </c>
      <c r="I57">
        <v>77</v>
      </c>
      <c r="J57">
        <v>80</v>
      </c>
      <c r="K57">
        <v>80</v>
      </c>
      <c r="L57">
        <v>80</v>
      </c>
    </row>
    <row r="58" spans="1:12">
      <c r="A58" s="1" t="s">
        <v>67</v>
      </c>
      <c r="B58">
        <v>3</v>
      </c>
      <c r="C58">
        <v>3</v>
      </c>
      <c r="D58">
        <v>3</v>
      </c>
      <c r="E58">
        <v>3</v>
      </c>
      <c r="F58">
        <v>2</v>
      </c>
      <c r="G58">
        <v>1</v>
      </c>
      <c r="H58">
        <v>0</v>
      </c>
      <c r="I58">
        <v>0</v>
      </c>
      <c r="J58">
        <v>1</v>
      </c>
      <c r="K58">
        <v>4</v>
      </c>
      <c r="L58">
        <v>5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1" t="s">
        <v>71</v>
      </c>
      <c r="B62">
        <v>30</v>
      </c>
      <c r="C62">
        <v>31</v>
      </c>
      <c r="D62">
        <v>30</v>
      </c>
      <c r="E62">
        <v>34</v>
      </c>
      <c r="F62">
        <v>40</v>
      </c>
      <c r="G62">
        <v>37</v>
      </c>
      <c r="H62">
        <v>39</v>
      </c>
      <c r="I62">
        <v>41</v>
      </c>
      <c r="J62">
        <v>39</v>
      </c>
      <c r="K62">
        <v>41</v>
      </c>
      <c r="L62">
        <v>38</v>
      </c>
    </row>
    <row r="63" spans="1:12">
      <c r="A63" s="1" t="s">
        <v>72</v>
      </c>
      <c r="B63">
        <v>11</v>
      </c>
      <c r="C63">
        <v>13</v>
      </c>
      <c r="D63">
        <v>12</v>
      </c>
      <c r="E63">
        <v>14</v>
      </c>
      <c r="F63">
        <v>15</v>
      </c>
      <c r="G63">
        <v>15</v>
      </c>
      <c r="H63">
        <v>15</v>
      </c>
      <c r="I63">
        <v>18</v>
      </c>
      <c r="J63">
        <v>14</v>
      </c>
      <c r="K63">
        <v>15</v>
      </c>
      <c r="L63">
        <v>15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23">
      <c r="A65" s="1" t="s">
        <v>74</v>
      </c>
      <c r="B65">
        <v>6</v>
      </c>
      <c r="C65">
        <v>6</v>
      </c>
      <c r="D65">
        <v>6</v>
      </c>
      <c r="E65">
        <v>8</v>
      </c>
      <c r="F65">
        <v>8</v>
      </c>
      <c r="G65">
        <v>7</v>
      </c>
      <c r="H65">
        <v>7</v>
      </c>
      <c r="I65">
        <v>8</v>
      </c>
      <c r="J65">
        <v>8</v>
      </c>
      <c r="K65">
        <v>9</v>
      </c>
      <c r="L65">
        <v>9</v>
      </c>
    </row>
    <row r="66" spans="1:23">
      <c r="A66" s="1" t="s">
        <v>75</v>
      </c>
      <c r="B66">
        <v>5</v>
      </c>
      <c r="C66">
        <v>5</v>
      </c>
      <c r="D66">
        <v>5</v>
      </c>
      <c r="E66">
        <v>5</v>
      </c>
      <c r="F66">
        <v>10</v>
      </c>
      <c r="G66">
        <v>9</v>
      </c>
      <c r="H66">
        <v>9</v>
      </c>
      <c r="I66">
        <v>8</v>
      </c>
      <c r="J66">
        <v>10</v>
      </c>
      <c r="K66">
        <v>9</v>
      </c>
      <c r="L66">
        <v>7</v>
      </c>
    </row>
    <row r="67" spans="1:23">
      <c r="A67" s="1" t="s">
        <v>76</v>
      </c>
      <c r="B67">
        <v>8</v>
      </c>
      <c r="C67">
        <v>7</v>
      </c>
      <c r="D67">
        <v>7</v>
      </c>
      <c r="E67">
        <v>7</v>
      </c>
      <c r="F67">
        <v>7</v>
      </c>
      <c r="G67">
        <v>6</v>
      </c>
      <c r="H67">
        <v>8</v>
      </c>
      <c r="I67">
        <v>7</v>
      </c>
      <c r="J67">
        <v>7</v>
      </c>
      <c r="K67">
        <v>7</v>
      </c>
      <c r="L67">
        <v>6</v>
      </c>
    </row>
    <row r="68" spans="1:23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23">
      <c r="A69" s="1" t="s">
        <v>78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W69" s="48" t="s">
        <v>378</v>
      </c>
    </row>
    <row r="70" spans="1:23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23">
      <c r="A71" s="1" t="s">
        <v>80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23">
      <c r="A72" s="1" t="s">
        <v>81</v>
      </c>
      <c r="B72">
        <v>57</v>
      </c>
      <c r="C72">
        <v>58</v>
      </c>
      <c r="D72">
        <v>57</v>
      </c>
      <c r="E72">
        <v>61</v>
      </c>
      <c r="F72">
        <v>66</v>
      </c>
      <c r="G72">
        <v>67</v>
      </c>
      <c r="H72">
        <v>65</v>
      </c>
      <c r="I72">
        <v>70</v>
      </c>
      <c r="J72">
        <v>75</v>
      </c>
      <c r="K72">
        <v>82</v>
      </c>
      <c r="L72">
        <v>83</v>
      </c>
    </row>
    <row r="73" spans="1:23">
      <c r="A73" s="1" t="s">
        <v>82</v>
      </c>
      <c r="B73">
        <v>22</v>
      </c>
      <c r="C73">
        <v>23</v>
      </c>
      <c r="D73">
        <v>21</v>
      </c>
      <c r="E73">
        <v>24</v>
      </c>
      <c r="F73">
        <v>27</v>
      </c>
      <c r="G73">
        <v>28</v>
      </c>
      <c r="H73">
        <v>28</v>
      </c>
      <c r="I73">
        <v>30</v>
      </c>
      <c r="J73">
        <v>33</v>
      </c>
      <c r="K73">
        <v>37</v>
      </c>
      <c r="L73">
        <v>40</v>
      </c>
    </row>
    <row r="74" spans="1:23">
      <c r="A74" s="1" t="s">
        <v>83</v>
      </c>
      <c r="B74">
        <v>35</v>
      </c>
      <c r="C74">
        <v>35</v>
      </c>
      <c r="D74">
        <v>36</v>
      </c>
      <c r="E74">
        <v>37</v>
      </c>
      <c r="F74">
        <v>39</v>
      </c>
      <c r="G74">
        <v>39</v>
      </c>
      <c r="H74">
        <v>37</v>
      </c>
      <c r="I74">
        <v>40</v>
      </c>
      <c r="J74">
        <v>42</v>
      </c>
      <c r="K74">
        <v>45</v>
      </c>
      <c r="L74">
        <v>43</v>
      </c>
    </row>
    <row r="75" spans="1:23">
      <c r="A75" s="1" t="s">
        <v>84</v>
      </c>
      <c r="B75">
        <v>85</v>
      </c>
      <c r="C75">
        <v>85</v>
      </c>
      <c r="D75">
        <v>95</v>
      </c>
      <c r="E75">
        <v>95</v>
      </c>
      <c r="F75">
        <v>103</v>
      </c>
      <c r="G75">
        <v>104</v>
      </c>
      <c r="H75">
        <v>109</v>
      </c>
      <c r="I75">
        <v>110</v>
      </c>
      <c r="J75">
        <v>116</v>
      </c>
      <c r="K75">
        <v>123</v>
      </c>
      <c r="L75">
        <v>126</v>
      </c>
    </row>
    <row r="76" spans="1:23">
      <c r="A76" s="1" t="s">
        <v>85</v>
      </c>
      <c r="B76">
        <v>13</v>
      </c>
      <c r="C76">
        <v>12</v>
      </c>
      <c r="D76">
        <v>15</v>
      </c>
      <c r="E76">
        <v>16</v>
      </c>
      <c r="F76">
        <v>20</v>
      </c>
      <c r="G76">
        <v>22</v>
      </c>
      <c r="H76">
        <v>24</v>
      </c>
      <c r="I76">
        <v>24</v>
      </c>
      <c r="J76">
        <v>27</v>
      </c>
      <c r="K76">
        <v>25</v>
      </c>
      <c r="L76">
        <v>24</v>
      </c>
    </row>
    <row r="77" spans="1:23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23">
      <c r="A78" s="1" t="s">
        <v>87</v>
      </c>
      <c r="B78">
        <v>10</v>
      </c>
      <c r="C78">
        <v>11</v>
      </c>
      <c r="D78">
        <v>12</v>
      </c>
      <c r="E78">
        <v>12</v>
      </c>
      <c r="F78">
        <v>12</v>
      </c>
      <c r="G78">
        <v>12</v>
      </c>
      <c r="H78">
        <v>12</v>
      </c>
      <c r="I78">
        <v>12</v>
      </c>
      <c r="J78">
        <v>12</v>
      </c>
      <c r="K78">
        <v>12</v>
      </c>
      <c r="L78">
        <v>12</v>
      </c>
    </row>
    <row r="79" spans="1:23">
      <c r="A79" s="1" t="s">
        <v>88</v>
      </c>
      <c r="B79">
        <v>7</v>
      </c>
      <c r="C79">
        <v>8</v>
      </c>
      <c r="D79">
        <v>9</v>
      </c>
      <c r="E79">
        <v>9</v>
      </c>
      <c r="F79">
        <v>9</v>
      </c>
      <c r="G79">
        <v>9</v>
      </c>
      <c r="H79">
        <v>8</v>
      </c>
      <c r="I79">
        <v>8</v>
      </c>
      <c r="J79">
        <v>9</v>
      </c>
      <c r="K79">
        <v>10</v>
      </c>
      <c r="L79">
        <v>11</v>
      </c>
    </row>
    <row r="80" spans="1:23">
      <c r="A80" s="1" t="s">
        <v>89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1</v>
      </c>
      <c r="K80">
        <v>2</v>
      </c>
      <c r="L80">
        <v>1</v>
      </c>
    </row>
    <row r="81" spans="1:12">
      <c r="A81" s="1" t="s">
        <v>90</v>
      </c>
      <c r="B81">
        <v>34</v>
      </c>
      <c r="C81">
        <v>33</v>
      </c>
      <c r="D81">
        <v>36</v>
      </c>
      <c r="E81">
        <v>35</v>
      </c>
      <c r="F81">
        <v>36</v>
      </c>
      <c r="G81">
        <v>37</v>
      </c>
      <c r="H81">
        <v>40</v>
      </c>
      <c r="I81">
        <v>40</v>
      </c>
      <c r="J81">
        <v>42</v>
      </c>
      <c r="K81">
        <v>46</v>
      </c>
      <c r="L81">
        <v>49</v>
      </c>
    </row>
    <row r="82" spans="1:12">
      <c r="A82" s="1" t="s">
        <v>91</v>
      </c>
      <c r="B82">
        <v>18</v>
      </c>
      <c r="C82">
        <v>18</v>
      </c>
      <c r="D82">
        <v>20</v>
      </c>
      <c r="E82">
        <v>20</v>
      </c>
      <c r="F82">
        <v>23</v>
      </c>
      <c r="G82">
        <v>21</v>
      </c>
      <c r="H82">
        <v>21</v>
      </c>
      <c r="I82">
        <v>22</v>
      </c>
      <c r="J82">
        <v>23</v>
      </c>
      <c r="K82">
        <v>26</v>
      </c>
      <c r="L82">
        <v>27</v>
      </c>
    </row>
    <row r="83" spans="1:12">
      <c r="A83" s="1" t="s">
        <v>92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</row>
    <row r="84" spans="1:12">
      <c r="A84" s="1" t="s">
        <v>93</v>
      </c>
      <c r="B84">
        <v>6</v>
      </c>
      <c r="C84">
        <v>5</v>
      </c>
      <c r="D84">
        <v>6</v>
      </c>
      <c r="E84">
        <v>6</v>
      </c>
      <c r="F84">
        <v>7</v>
      </c>
      <c r="G84">
        <v>8</v>
      </c>
      <c r="H84">
        <v>8</v>
      </c>
      <c r="I84">
        <v>8</v>
      </c>
      <c r="J84">
        <v>7</v>
      </c>
      <c r="K84">
        <v>8</v>
      </c>
      <c r="L84">
        <v>10</v>
      </c>
    </row>
    <row r="85" spans="1:12">
      <c r="A85" s="1" t="s">
        <v>94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</row>
    <row r="86" spans="1:12">
      <c r="A86" s="1" t="s">
        <v>95</v>
      </c>
      <c r="B86">
        <v>2</v>
      </c>
      <c r="C86">
        <v>3</v>
      </c>
      <c r="D86">
        <v>2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96</v>
      </c>
      <c r="B87">
        <v>2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</row>
    <row r="88" spans="1:12">
      <c r="A88" s="1" t="s">
        <v>97</v>
      </c>
      <c r="B88">
        <v>2</v>
      </c>
      <c r="C88">
        <v>1</v>
      </c>
      <c r="D88">
        <v>2</v>
      </c>
      <c r="E88">
        <v>2</v>
      </c>
      <c r="F88">
        <v>2</v>
      </c>
      <c r="G88">
        <v>3</v>
      </c>
      <c r="H88">
        <v>3</v>
      </c>
      <c r="I88">
        <v>3</v>
      </c>
      <c r="J88">
        <v>2</v>
      </c>
      <c r="K88">
        <v>2</v>
      </c>
      <c r="L88">
        <v>2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4</v>
      </c>
    </row>
    <row r="90" spans="1:12">
      <c r="A90" s="1" t="s">
        <v>99</v>
      </c>
      <c r="B90">
        <v>319</v>
      </c>
      <c r="C90">
        <v>330</v>
      </c>
      <c r="D90">
        <v>326</v>
      </c>
      <c r="E90">
        <v>331</v>
      </c>
      <c r="F90">
        <v>328</v>
      </c>
      <c r="G90">
        <v>336</v>
      </c>
      <c r="H90">
        <v>341</v>
      </c>
      <c r="I90">
        <v>352</v>
      </c>
      <c r="J90">
        <v>371</v>
      </c>
      <c r="K90">
        <v>389</v>
      </c>
      <c r="L90">
        <v>385</v>
      </c>
    </row>
    <row r="91" spans="1:12">
      <c r="A91" s="1" t="s">
        <v>100</v>
      </c>
      <c r="B91">
        <v>162</v>
      </c>
      <c r="C91">
        <v>170</v>
      </c>
      <c r="D91">
        <v>162</v>
      </c>
      <c r="E91">
        <v>164</v>
      </c>
      <c r="F91">
        <v>173</v>
      </c>
      <c r="G91">
        <v>175</v>
      </c>
      <c r="H91">
        <v>178</v>
      </c>
      <c r="I91">
        <v>186</v>
      </c>
      <c r="J91">
        <v>199</v>
      </c>
      <c r="K91">
        <v>213</v>
      </c>
      <c r="L91">
        <v>206</v>
      </c>
    </row>
    <row r="92" spans="1:12">
      <c r="A92" s="1" t="s">
        <v>101</v>
      </c>
      <c r="B92">
        <v>6</v>
      </c>
      <c r="C92">
        <v>5</v>
      </c>
      <c r="D92">
        <v>3</v>
      </c>
      <c r="E92">
        <v>5</v>
      </c>
      <c r="F92">
        <v>4</v>
      </c>
      <c r="G92">
        <v>5</v>
      </c>
      <c r="H92">
        <v>6</v>
      </c>
      <c r="I92">
        <v>5</v>
      </c>
      <c r="J92">
        <v>4</v>
      </c>
      <c r="K92">
        <v>3</v>
      </c>
      <c r="L92">
        <v>3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22</v>
      </c>
      <c r="C95">
        <v>25</v>
      </c>
      <c r="D95">
        <v>24</v>
      </c>
      <c r="E95">
        <v>23</v>
      </c>
      <c r="F95">
        <v>24</v>
      </c>
      <c r="G95">
        <v>25</v>
      </c>
      <c r="H95">
        <v>24</v>
      </c>
      <c r="I95">
        <v>25</v>
      </c>
      <c r="J95">
        <v>24</v>
      </c>
      <c r="K95">
        <v>25</v>
      </c>
      <c r="L95">
        <v>26</v>
      </c>
    </row>
    <row r="96" spans="1:12">
      <c r="A96" s="1" t="s">
        <v>105</v>
      </c>
      <c r="B96">
        <v>66</v>
      </c>
      <c r="C96">
        <v>66</v>
      </c>
      <c r="D96">
        <v>63</v>
      </c>
      <c r="E96">
        <v>64</v>
      </c>
      <c r="F96">
        <v>58</v>
      </c>
      <c r="G96">
        <v>59</v>
      </c>
      <c r="H96">
        <v>58</v>
      </c>
      <c r="I96">
        <v>62</v>
      </c>
      <c r="J96">
        <v>67</v>
      </c>
      <c r="K96">
        <v>73</v>
      </c>
      <c r="L96">
        <v>73</v>
      </c>
    </row>
    <row r="97" spans="1:25">
      <c r="A97" s="1" t="s">
        <v>106</v>
      </c>
      <c r="B97">
        <v>31</v>
      </c>
      <c r="C97">
        <v>32</v>
      </c>
      <c r="D97">
        <v>36</v>
      </c>
      <c r="E97">
        <v>36</v>
      </c>
      <c r="F97">
        <v>34</v>
      </c>
      <c r="G97">
        <v>35</v>
      </c>
      <c r="H97">
        <v>38</v>
      </c>
      <c r="I97">
        <v>38</v>
      </c>
      <c r="J97">
        <v>43</v>
      </c>
      <c r="K97">
        <v>36</v>
      </c>
      <c r="L97">
        <v>36</v>
      </c>
    </row>
    <row r="98" spans="1:25">
      <c r="A98" s="1" t="s">
        <v>107</v>
      </c>
      <c r="B98">
        <v>32</v>
      </c>
      <c r="C98">
        <v>32</v>
      </c>
      <c r="D98">
        <v>38</v>
      </c>
      <c r="E98">
        <v>39</v>
      </c>
      <c r="F98">
        <v>35</v>
      </c>
      <c r="G98">
        <v>37</v>
      </c>
      <c r="H98">
        <v>37</v>
      </c>
      <c r="I98">
        <v>36</v>
      </c>
      <c r="J98">
        <v>33</v>
      </c>
      <c r="K98">
        <v>38</v>
      </c>
      <c r="L98">
        <v>40</v>
      </c>
    </row>
    <row r="99" spans="1:25">
      <c r="A99" s="1" t="s">
        <v>108</v>
      </c>
      <c r="B99">
        <v>6</v>
      </c>
      <c r="C99">
        <v>4</v>
      </c>
      <c r="D99">
        <v>4</v>
      </c>
      <c r="E99">
        <v>7</v>
      </c>
      <c r="F99">
        <v>8</v>
      </c>
      <c r="G99">
        <v>9</v>
      </c>
      <c r="H99">
        <v>9</v>
      </c>
      <c r="I99">
        <v>11</v>
      </c>
      <c r="J99">
        <v>11</v>
      </c>
      <c r="K99">
        <v>13</v>
      </c>
      <c r="L99">
        <v>10</v>
      </c>
    </row>
    <row r="100" spans="1:25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</row>
    <row r="101" spans="1:25">
      <c r="A101" s="1" t="s">
        <v>110</v>
      </c>
      <c r="B101">
        <v>3</v>
      </c>
      <c r="C101">
        <v>2</v>
      </c>
      <c r="D101">
        <v>2</v>
      </c>
      <c r="E101">
        <v>5</v>
      </c>
      <c r="F101">
        <v>5</v>
      </c>
      <c r="G101">
        <v>4</v>
      </c>
      <c r="H101">
        <v>2</v>
      </c>
      <c r="I101">
        <v>2</v>
      </c>
      <c r="J101">
        <v>4</v>
      </c>
      <c r="K101">
        <v>4</v>
      </c>
      <c r="L101">
        <v>2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6</v>
      </c>
      <c r="N102">
        <f t="shared" ref="N102:N110" si="19">AA9</f>
        <v>5524</v>
      </c>
      <c r="O102">
        <f t="shared" ref="O102:O110" si="20">AB9</f>
        <v>5714</v>
      </c>
      <c r="P102">
        <f t="shared" ref="P102:P110" si="21">AC9</f>
        <v>5352</v>
      </c>
      <c r="Q102">
        <f t="shared" ref="Q102:Q110" si="22">AD9</f>
        <v>5162</v>
      </c>
      <c r="R102">
        <f t="shared" ref="R102:R110" si="23">AE9</f>
        <v>5062</v>
      </c>
      <c r="S102">
        <f t="shared" ref="S102:S110" si="24">AF9</f>
        <v>4994</v>
      </c>
      <c r="T102">
        <f t="shared" ref="T102:T110" si="25">AG9</f>
        <v>4890</v>
      </c>
      <c r="U102">
        <f t="shared" ref="U102:U110" si="26">AH9</f>
        <v>4802</v>
      </c>
      <c r="V102">
        <f t="shared" ref="V102:V110" si="27">AI9</f>
        <v>4686</v>
      </c>
      <c r="W102">
        <f t="shared" ref="W102:W110" si="28">AJ9</f>
        <v>4656</v>
      </c>
    </row>
    <row r="103" spans="1:25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8</v>
      </c>
      <c r="N103">
        <f t="shared" si="19"/>
        <v>9142</v>
      </c>
      <c r="O103">
        <f t="shared" si="20"/>
        <v>8292</v>
      </c>
      <c r="P103">
        <f t="shared" si="21"/>
        <v>7696</v>
      </c>
      <c r="Q103">
        <f t="shared" si="22"/>
        <v>7212</v>
      </c>
      <c r="R103">
        <f t="shared" si="23"/>
        <v>6894</v>
      </c>
      <c r="S103">
        <f t="shared" si="24"/>
        <v>6388</v>
      </c>
      <c r="T103">
        <f t="shared" si="25"/>
        <v>6256</v>
      </c>
      <c r="U103">
        <f t="shared" si="26"/>
        <v>6146</v>
      </c>
      <c r="V103">
        <f t="shared" si="27"/>
        <v>6036</v>
      </c>
      <c r="W103">
        <f t="shared" si="28"/>
        <v>5866</v>
      </c>
    </row>
    <row r="104" spans="1:25">
      <c r="A104" s="1" t="s">
        <v>113</v>
      </c>
      <c r="B104">
        <v>3</v>
      </c>
      <c r="C104">
        <v>2</v>
      </c>
      <c r="D104">
        <v>2</v>
      </c>
      <c r="E104">
        <v>2</v>
      </c>
      <c r="F104">
        <v>2</v>
      </c>
      <c r="G104">
        <v>4</v>
      </c>
      <c r="H104">
        <v>5</v>
      </c>
      <c r="I104">
        <v>7</v>
      </c>
      <c r="J104">
        <v>5</v>
      </c>
      <c r="K104">
        <v>7</v>
      </c>
      <c r="L104">
        <v>6</v>
      </c>
      <c r="M104" t="s">
        <v>10</v>
      </c>
      <c r="N104">
        <f t="shared" si="19"/>
        <v>18194</v>
      </c>
      <c r="O104">
        <f t="shared" si="20"/>
        <v>17904</v>
      </c>
      <c r="P104">
        <f t="shared" si="21"/>
        <v>17722</v>
      </c>
      <c r="Q104">
        <f t="shared" si="22"/>
        <v>17386</v>
      </c>
      <c r="R104">
        <f t="shared" si="23"/>
        <v>17258</v>
      </c>
      <c r="S104">
        <f t="shared" si="24"/>
        <v>17274</v>
      </c>
      <c r="T104">
        <f t="shared" si="25"/>
        <v>16968</v>
      </c>
      <c r="U104">
        <f t="shared" si="26"/>
        <v>16976</v>
      </c>
      <c r="V104">
        <f t="shared" si="27"/>
        <v>16606</v>
      </c>
      <c r="W104">
        <f t="shared" si="28"/>
        <v>16602</v>
      </c>
    </row>
    <row r="105" spans="1:25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 t="s">
        <v>12</v>
      </c>
      <c r="N105">
        <f t="shared" si="19"/>
        <v>342</v>
      </c>
      <c r="O105">
        <f t="shared" si="20"/>
        <v>364</v>
      </c>
      <c r="P105">
        <f t="shared" si="21"/>
        <v>398</v>
      </c>
      <c r="Q105">
        <f t="shared" si="22"/>
        <v>406</v>
      </c>
      <c r="R105">
        <f t="shared" si="23"/>
        <v>432</v>
      </c>
      <c r="S105">
        <f t="shared" si="24"/>
        <v>430</v>
      </c>
      <c r="T105">
        <f t="shared" si="25"/>
        <v>418</v>
      </c>
      <c r="U105">
        <f t="shared" si="26"/>
        <v>440</v>
      </c>
      <c r="V105">
        <f t="shared" si="27"/>
        <v>458</v>
      </c>
      <c r="W105">
        <f t="shared" si="28"/>
        <v>482</v>
      </c>
    </row>
    <row r="106" spans="1:25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 t="s">
        <v>14</v>
      </c>
      <c r="N106">
        <f t="shared" si="19"/>
        <v>994</v>
      </c>
      <c r="O106">
        <f t="shared" si="20"/>
        <v>1010</v>
      </c>
      <c r="P106">
        <f t="shared" si="21"/>
        <v>1058</v>
      </c>
      <c r="Q106">
        <f t="shared" si="22"/>
        <v>1038</v>
      </c>
      <c r="R106">
        <f t="shared" si="23"/>
        <v>1066</v>
      </c>
      <c r="S106">
        <f t="shared" si="24"/>
        <v>1090</v>
      </c>
      <c r="T106">
        <f t="shared" si="25"/>
        <v>1028</v>
      </c>
      <c r="U106">
        <f t="shared" si="26"/>
        <v>1020</v>
      </c>
      <c r="V106">
        <f t="shared" si="27"/>
        <v>1058</v>
      </c>
      <c r="W106">
        <f t="shared" si="28"/>
        <v>1088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19"/>
        <v>1638</v>
      </c>
      <c r="O107">
        <f t="shared" si="20"/>
        <v>1756</v>
      </c>
      <c r="P107">
        <f t="shared" si="21"/>
        <v>1838</v>
      </c>
      <c r="Q107">
        <f t="shared" si="22"/>
        <v>1918</v>
      </c>
      <c r="R107">
        <f t="shared" si="23"/>
        <v>2008</v>
      </c>
      <c r="S107">
        <f t="shared" si="24"/>
        <v>2048</v>
      </c>
      <c r="T107">
        <f t="shared" si="25"/>
        <v>2232</v>
      </c>
      <c r="U107">
        <f t="shared" si="26"/>
        <v>3484</v>
      </c>
      <c r="V107">
        <f t="shared" si="27"/>
        <v>3566</v>
      </c>
      <c r="W107">
        <f t="shared" si="28"/>
        <v>3670</v>
      </c>
    </row>
    <row r="108" spans="1:25">
      <c r="A108" s="1" t="s">
        <v>117</v>
      </c>
      <c r="B108">
        <v>12</v>
      </c>
      <c r="C108">
        <v>9</v>
      </c>
      <c r="D108">
        <v>12</v>
      </c>
      <c r="E108">
        <v>15</v>
      </c>
      <c r="F108">
        <v>17</v>
      </c>
      <c r="G108">
        <v>17</v>
      </c>
      <c r="H108">
        <v>18</v>
      </c>
      <c r="I108">
        <v>23</v>
      </c>
      <c r="J108">
        <v>26</v>
      </c>
      <c r="K108">
        <v>27</v>
      </c>
      <c r="L108">
        <v>25</v>
      </c>
      <c r="M108" t="s">
        <v>18</v>
      </c>
      <c r="N108">
        <f t="shared" si="19"/>
        <v>6288</v>
      </c>
      <c r="O108">
        <f t="shared" si="20"/>
        <v>6294</v>
      </c>
      <c r="P108">
        <f t="shared" si="21"/>
        <v>6520</v>
      </c>
      <c r="Q108">
        <f t="shared" si="22"/>
        <v>6290</v>
      </c>
      <c r="R108">
        <f t="shared" si="23"/>
        <v>6044</v>
      </c>
      <c r="S108">
        <f t="shared" si="24"/>
        <v>6200</v>
      </c>
      <c r="T108">
        <f t="shared" si="25"/>
        <v>6344</v>
      </c>
      <c r="U108">
        <f t="shared" si="26"/>
        <v>6580</v>
      </c>
      <c r="V108">
        <f t="shared" si="27"/>
        <v>6770</v>
      </c>
      <c r="W108">
        <f t="shared" si="28"/>
        <v>6754</v>
      </c>
    </row>
    <row r="109" spans="1:25">
      <c r="A109" s="1" t="s">
        <v>118</v>
      </c>
      <c r="B109">
        <v>3</v>
      </c>
      <c r="C109">
        <v>1</v>
      </c>
      <c r="D109">
        <v>3</v>
      </c>
      <c r="E109">
        <v>3</v>
      </c>
      <c r="F109">
        <v>6</v>
      </c>
      <c r="G109">
        <v>4</v>
      </c>
      <c r="H109">
        <v>4</v>
      </c>
      <c r="I109">
        <v>6</v>
      </c>
      <c r="J109">
        <v>4</v>
      </c>
      <c r="K109">
        <v>6</v>
      </c>
      <c r="L109">
        <v>5</v>
      </c>
      <c r="M109" t="s">
        <v>20</v>
      </c>
      <c r="N109">
        <f t="shared" si="19"/>
        <v>2316</v>
      </c>
      <c r="O109">
        <f t="shared" si="20"/>
        <v>2430</v>
      </c>
      <c r="P109">
        <f t="shared" si="21"/>
        <v>2534</v>
      </c>
      <c r="Q109">
        <f t="shared" si="22"/>
        <v>2854</v>
      </c>
      <c r="R109">
        <f t="shared" si="23"/>
        <v>2934</v>
      </c>
      <c r="S109">
        <f t="shared" si="24"/>
        <v>2926</v>
      </c>
      <c r="T109">
        <f t="shared" si="25"/>
        <v>2980</v>
      </c>
      <c r="U109">
        <f t="shared" si="26"/>
        <v>3100</v>
      </c>
      <c r="V109">
        <f t="shared" si="27"/>
        <v>3210</v>
      </c>
      <c r="W109">
        <f t="shared" si="28"/>
        <v>3348</v>
      </c>
    </row>
    <row r="110" spans="1:25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  <c r="N110">
        <f t="shared" si="19"/>
        <v>3230</v>
      </c>
      <c r="O110">
        <f t="shared" si="20"/>
        <v>3286</v>
      </c>
      <c r="P110">
        <f t="shared" si="21"/>
        <v>3262</v>
      </c>
      <c r="Q110">
        <f t="shared" si="22"/>
        <v>3336</v>
      </c>
      <c r="R110">
        <f t="shared" si="23"/>
        <v>3274</v>
      </c>
      <c r="S110">
        <f t="shared" si="24"/>
        <v>3282</v>
      </c>
      <c r="T110">
        <f t="shared" si="25"/>
        <v>3512</v>
      </c>
      <c r="U110">
        <f t="shared" si="26"/>
        <v>3618</v>
      </c>
      <c r="V110">
        <f t="shared" si="27"/>
        <v>3762</v>
      </c>
      <c r="W110">
        <f t="shared" si="28"/>
        <v>3868</v>
      </c>
    </row>
    <row r="111" spans="1:25">
      <c r="A111" s="1" t="s">
        <v>120</v>
      </c>
      <c r="B111">
        <v>1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3</v>
      </c>
    </row>
    <row r="112" spans="1:25" ht="38.25">
      <c r="A112" s="1" t="s">
        <v>121</v>
      </c>
      <c r="B112">
        <v>4</v>
      </c>
      <c r="C112">
        <v>4</v>
      </c>
      <c r="D112">
        <v>4</v>
      </c>
      <c r="E112">
        <v>6</v>
      </c>
      <c r="F112">
        <v>5</v>
      </c>
      <c r="G112">
        <v>5</v>
      </c>
      <c r="H112">
        <v>6</v>
      </c>
      <c r="I112">
        <v>7</v>
      </c>
      <c r="J112">
        <v>8</v>
      </c>
      <c r="K112">
        <v>8</v>
      </c>
      <c r="L112">
        <v>6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3</v>
      </c>
      <c r="C113">
        <v>2</v>
      </c>
      <c r="D113">
        <v>2</v>
      </c>
      <c r="E113">
        <v>3</v>
      </c>
      <c r="F113">
        <v>3</v>
      </c>
      <c r="G113">
        <v>3</v>
      </c>
      <c r="H113">
        <v>4</v>
      </c>
      <c r="I113">
        <v>4</v>
      </c>
      <c r="J113">
        <v>5</v>
      </c>
      <c r="K113">
        <v>4</v>
      </c>
      <c r="L113">
        <v>4</v>
      </c>
      <c r="M113" s="37" t="s">
        <v>358</v>
      </c>
      <c r="N113" s="38">
        <f>SUM(N102:N104)</f>
        <v>32860</v>
      </c>
      <c r="O113" s="38">
        <f>SUM(R102:R104)</f>
        <v>29214</v>
      </c>
      <c r="P113" s="38">
        <f>SUM(W102:W104)</f>
        <v>27124</v>
      </c>
      <c r="Q113" s="38">
        <f t="shared" ref="Q113:Q116" si="29">((O113-N113)/(N113))+((P113-O113)/(O113))/2</f>
        <v>-0.14672609006403978</v>
      </c>
      <c r="R113" s="37" t="s">
        <v>358</v>
      </c>
      <c r="S113" s="38">
        <f>(N113*100)/N117</f>
        <v>68.935134681547368</v>
      </c>
      <c r="T113" s="38">
        <f>(O113*100)/O117</f>
        <v>64.960419816774888</v>
      </c>
      <c r="U113" s="38">
        <f>(P113*100)/P117</f>
        <v>58.540164889713814</v>
      </c>
      <c r="V113" s="36"/>
      <c r="W113" s="37" t="s">
        <v>358</v>
      </c>
      <c r="X113" s="38">
        <f t="shared" ref="X113:X115" si="30">(O113-N113)/N113</f>
        <v>-0.11095556908094949</v>
      </c>
      <c r="Y113" s="38">
        <f t="shared" ref="Y113:Y115" si="31">(P113-O113)/O113</f>
        <v>-7.1541041966180594E-2</v>
      </c>
    </row>
    <row r="114" spans="1:25" ht="153">
      <c r="A114" s="1" t="s">
        <v>123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3</v>
      </c>
      <c r="H114">
        <v>2</v>
      </c>
      <c r="I114">
        <v>4</v>
      </c>
      <c r="J114">
        <v>7</v>
      </c>
      <c r="K114">
        <v>6</v>
      </c>
      <c r="L114">
        <v>7</v>
      </c>
      <c r="M114" s="39" t="s">
        <v>359</v>
      </c>
      <c r="N114" s="38">
        <f>SUM(N105,N107,N110,N109)</f>
        <v>7526</v>
      </c>
      <c r="O114" s="38">
        <f>SUM(R105,R107,R110,R109)</f>
        <v>8648</v>
      </c>
      <c r="P114" s="38">
        <f>SUM(W105,W107,W110,W109)</f>
        <v>11368</v>
      </c>
      <c r="Q114" s="38">
        <f t="shared" si="29"/>
        <v>0.3063449729497717</v>
      </c>
      <c r="R114" s="39" t="s">
        <v>359</v>
      </c>
      <c r="S114" s="38">
        <f>(N114*100)/N117</f>
        <v>15.788369556096333</v>
      </c>
      <c r="T114" s="38">
        <f>(O114*100)/O117</f>
        <v>19.229742951169616</v>
      </c>
      <c r="U114" s="38">
        <f>(P114*100)/P117</f>
        <v>24.534898778434844</v>
      </c>
      <c r="V114" s="36"/>
      <c r="W114" s="39" t="s">
        <v>359</v>
      </c>
      <c r="X114" s="38">
        <f t="shared" si="30"/>
        <v>0.14908317831517406</v>
      </c>
      <c r="Y114" s="38">
        <f t="shared" si="31"/>
        <v>0.31452358926919521</v>
      </c>
    </row>
    <row r="115" spans="1:25" ht="114.75">
      <c r="A115" s="1" t="s">
        <v>124</v>
      </c>
      <c r="B115">
        <v>61</v>
      </c>
      <c r="C115">
        <v>58</v>
      </c>
      <c r="D115">
        <v>61</v>
      </c>
      <c r="E115">
        <v>60</v>
      </c>
      <c r="F115">
        <v>65</v>
      </c>
      <c r="G115">
        <v>68</v>
      </c>
      <c r="H115">
        <v>69</v>
      </c>
      <c r="I115">
        <v>71</v>
      </c>
      <c r="J115">
        <v>71</v>
      </c>
      <c r="K115">
        <v>76</v>
      </c>
      <c r="L115">
        <v>74</v>
      </c>
      <c r="M115" s="40" t="s">
        <v>360</v>
      </c>
      <c r="N115" s="38">
        <f>SUM(N106,N108)</f>
        <v>7282</v>
      </c>
      <c r="O115" s="38">
        <f>SUM(R106,R108)</f>
        <v>7110</v>
      </c>
      <c r="P115" s="38">
        <f>SUM(W106,W108)</f>
        <v>7842</v>
      </c>
      <c r="Q115" s="38">
        <f t="shared" si="29"/>
        <v>2.7856908601870168E-2</v>
      </c>
      <c r="R115" s="40" t="s">
        <v>360</v>
      </c>
      <c r="S115" s="38">
        <f>(N115*100)/N117</f>
        <v>15.276495762356298</v>
      </c>
      <c r="T115" s="38">
        <f>(O115*100)/O117</f>
        <v>15.809837232055502</v>
      </c>
      <c r="U115" s="38">
        <f>(P115*100)/P117</f>
        <v>16.924936331851342</v>
      </c>
      <c r="V115" s="36"/>
      <c r="W115" s="40" t="s">
        <v>360</v>
      </c>
      <c r="X115" s="38">
        <f t="shared" si="30"/>
        <v>-2.3619884647074981E-2</v>
      </c>
      <c r="Y115" s="38">
        <f t="shared" si="31"/>
        <v>0.1029535864978903</v>
      </c>
    </row>
    <row r="116" spans="1:25">
      <c r="A116" s="1" t="s">
        <v>125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4</v>
      </c>
      <c r="I116">
        <v>2</v>
      </c>
      <c r="J116">
        <v>2</v>
      </c>
      <c r="K116">
        <v>2</v>
      </c>
      <c r="L116">
        <v>2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29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>
      <c r="A117" s="1" t="s">
        <v>126</v>
      </c>
      <c r="B117">
        <v>6</v>
      </c>
      <c r="C117">
        <v>5</v>
      </c>
      <c r="D117">
        <v>6</v>
      </c>
      <c r="E117">
        <v>6</v>
      </c>
      <c r="F117">
        <v>8</v>
      </c>
      <c r="G117">
        <v>7</v>
      </c>
      <c r="H117">
        <v>7</v>
      </c>
      <c r="I117">
        <v>8</v>
      </c>
      <c r="J117">
        <v>12</v>
      </c>
      <c r="K117">
        <v>12</v>
      </c>
      <c r="L117">
        <v>10</v>
      </c>
      <c r="M117" s="42" t="s">
        <v>362</v>
      </c>
      <c r="N117" s="36">
        <f>SUM(N113:N115)</f>
        <v>47668</v>
      </c>
      <c r="O117" s="36">
        <f>SUM(O113:O115)</f>
        <v>44972</v>
      </c>
      <c r="P117" s="36">
        <f>SUM(P113:P115)</f>
        <v>46334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10</v>
      </c>
      <c r="C118">
        <v>9</v>
      </c>
      <c r="D118">
        <v>8</v>
      </c>
      <c r="E118">
        <v>9</v>
      </c>
      <c r="F118">
        <v>10</v>
      </c>
      <c r="G118">
        <v>10</v>
      </c>
      <c r="H118">
        <v>11</v>
      </c>
      <c r="I118">
        <v>11</v>
      </c>
      <c r="J118">
        <v>12</v>
      </c>
      <c r="K118">
        <v>15</v>
      </c>
      <c r="L118">
        <v>17</v>
      </c>
    </row>
    <row r="119" spans="1:25">
      <c r="A119" s="1" t="s">
        <v>128</v>
      </c>
      <c r="B119">
        <v>9</v>
      </c>
      <c r="C119">
        <v>8</v>
      </c>
      <c r="D119">
        <v>9</v>
      </c>
      <c r="E119">
        <v>7</v>
      </c>
      <c r="F119">
        <v>7</v>
      </c>
      <c r="G119">
        <v>7</v>
      </c>
      <c r="H119">
        <v>7</v>
      </c>
      <c r="I119">
        <v>6</v>
      </c>
      <c r="J119">
        <v>4</v>
      </c>
      <c r="K119">
        <v>4</v>
      </c>
      <c r="L119">
        <v>4</v>
      </c>
    </row>
    <row r="120" spans="1:25">
      <c r="A120" s="1" t="s">
        <v>129</v>
      </c>
      <c r="B120">
        <v>35</v>
      </c>
      <c r="C120">
        <v>35</v>
      </c>
      <c r="D120">
        <v>37</v>
      </c>
      <c r="E120">
        <v>37</v>
      </c>
      <c r="F120">
        <v>39</v>
      </c>
      <c r="G120">
        <v>41</v>
      </c>
      <c r="H120">
        <v>40</v>
      </c>
      <c r="I120">
        <v>44</v>
      </c>
      <c r="J120">
        <v>41</v>
      </c>
      <c r="K120">
        <v>43</v>
      </c>
      <c r="L120">
        <v>41</v>
      </c>
    </row>
    <row r="121" spans="1:25">
      <c r="A121" s="1" t="s">
        <v>130</v>
      </c>
      <c r="B121">
        <v>18</v>
      </c>
      <c r="C121">
        <v>18</v>
      </c>
      <c r="D121">
        <v>20</v>
      </c>
      <c r="E121">
        <v>18</v>
      </c>
      <c r="F121">
        <v>21</v>
      </c>
      <c r="G121">
        <v>28</v>
      </c>
      <c r="H121">
        <v>30</v>
      </c>
      <c r="I121">
        <v>29</v>
      </c>
      <c r="J121">
        <v>31</v>
      </c>
      <c r="K121">
        <v>31</v>
      </c>
      <c r="L121">
        <v>33</v>
      </c>
    </row>
    <row r="122" spans="1:25">
      <c r="A122" s="1" t="s">
        <v>131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3</v>
      </c>
      <c r="I122">
        <v>3</v>
      </c>
      <c r="J122">
        <v>3</v>
      </c>
      <c r="K122">
        <v>2</v>
      </c>
      <c r="L122">
        <v>1</v>
      </c>
    </row>
    <row r="123" spans="1:25">
      <c r="A123" s="1" t="s">
        <v>132</v>
      </c>
      <c r="B123">
        <v>10</v>
      </c>
      <c r="C123">
        <v>11</v>
      </c>
      <c r="D123">
        <v>13</v>
      </c>
      <c r="E123">
        <v>12</v>
      </c>
      <c r="F123">
        <v>13</v>
      </c>
      <c r="G123">
        <v>15</v>
      </c>
      <c r="H123">
        <v>16</v>
      </c>
      <c r="I123">
        <v>15</v>
      </c>
      <c r="J123">
        <v>18</v>
      </c>
      <c r="K123">
        <v>17</v>
      </c>
      <c r="L123">
        <v>19</v>
      </c>
    </row>
    <row r="124" spans="1:25">
      <c r="A124" s="1" t="s">
        <v>133</v>
      </c>
      <c r="B124">
        <v>7</v>
      </c>
      <c r="C124">
        <v>6</v>
      </c>
      <c r="D124">
        <v>6</v>
      </c>
      <c r="E124">
        <v>5</v>
      </c>
      <c r="F124">
        <v>7</v>
      </c>
      <c r="G124">
        <v>11</v>
      </c>
      <c r="H124">
        <v>11</v>
      </c>
      <c r="I124">
        <v>11</v>
      </c>
      <c r="J124">
        <v>10</v>
      </c>
      <c r="K124">
        <v>12</v>
      </c>
      <c r="L124">
        <v>13</v>
      </c>
    </row>
    <row r="125" spans="1:25">
      <c r="A125" s="1" t="s">
        <v>134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</row>
    <row r="126" spans="1:25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25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25">
      <c r="A128" s="1" t="s">
        <v>137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 t="s">
        <v>140</v>
      </c>
      <c r="B131">
        <v>150</v>
      </c>
      <c r="C131">
        <v>147</v>
      </c>
      <c r="D131">
        <v>147</v>
      </c>
      <c r="E131">
        <v>156</v>
      </c>
      <c r="F131">
        <v>166</v>
      </c>
      <c r="G131">
        <v>178</v>
      </c>
      <c r="H131">
        <v>184</v>
      </c>
      <c r="I131">
        <v>189</v>
      </c>
      <c r="J131">
        <v>196</v>
      </c>
      <c r="K131">
        <v>202</v>
      </c>
      <c r="L131">
        <v>212</v>
      </c>
    </row>
    <row r="132" spans="1:12">
      <c r="A132" s="1" t="s">
        <v>141</v>
      </c>
      <c r="B132">
        <v>150</v>
      </c>
      <c r="C132">
        <v>147</v>
      </c>
      <c r="D132">
        <v>147</v>
      </c>
      <c r="E132">
        <v>156</v>
      </c>
      <c r="F132">
        <v>166</v>
      </c>
      <c r="G132">
        <v>178</v>
      </c>
      <c r="H132">
        <v>184</v>
      </c>
      <c r="I132">
        <v>189</v>
      </c>
      <c r="J132">
        <v>196</v>
      </c>
      <c r="K132">
        <v>202</v>
      </c>
      <c r="L132">
        <v>212</v>
      </c>
    </row>
    <row r="133" spans="1:12">
      <c r="A133" s="1" t="s">
        <v>142</v>
      </c>
      <c r="B133">
        <v>43</v>
      </c>
      <c r="C133">
        <v>38</v>
      </c>
      <c r="D133">
        <v>42</v>
      </c>
      <c r="E133">
        <v>45</v>
      </c>
      <c r="F133">
        <v>45</v>
      </c>
      <c r="G133">
        <v>48</v>
      </c>
      <c r="H133">
        <v>50</v>
      </c>
      <c r="I133">
        <v>50</v>
      </c>
      <c r="J133">
        <v>55</v>
      </c>
      <c r="K133">
        <v>54</v>
      </c>
      <c r="L133">
        <v>52</v>
      </c>
    </row>
    <row r="134" spans="1:12">
      <c r="A134" s="1" t="s">
        <v>143</v>
      </c>
      <c r="B134">
        <v>8</v>
      </c>
      <c r="C134">
        <v>8</v>
      </c>
      <c r="D134">
        <v>11</v>
      </c>
      <c r="E134">
        <v>12</v>
      </c>
      <c r="F134">
        <v>13</v>
      </c>
      <c r="G134">
        <v>12</v>
      </c>
      <c r="H134">
        <v>15</v>
      </c>
      <c r="I134">
        <v>14</v>
      </c>
      <c r="J134">
        <v>13</v>
      </c>
      <c r="K134">
        <v>11</v>
      </c>
      <c r="L134">
        <v>11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>
      <c r="A137" s="1" t="s">
        <v>146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147</v>
      </c>
      <c r="B138">
        <v>23</v>
      </c>
      <c r="C138">
        <v>23</v>
      </c>
      <c r="D138">
        <v>21</v>
      </c>
      <c r="E138">
        <v>23</v>
      </c>
      <c r="F138">
        <v>25</v>
      </c>
      <c r="G138">
        <v>27</v>
      </c>
      <c r="H138">
        <v>26</v>
      </c>
      <c r="I138">
        <v>26</v>
      </c>
      <c r="J138">
        <v>28</v>
      </c>
      <c r="K138">
        <v>28</v>
      </c>
      <c r="L138">
        <v>26</v>
      </c>
    </row>
    <row r="139" spans="1:12">
      <c r="A139" s="1" t="s">
        <v>148</v>
      </c>
      <c r="B139">
        <v>9</v>
      </c>
      <c r="C139">
        <v>6</v>
      </c>
      <c r="D139">
        <v>8</v>
      </c>
      <c r="E139">
        <v>7</v>
      </c>
      <c r="F139">
        <v>6</v>
      </c>
      <c r="G139">
        <v>8</v>
      </c>
      <c r="H139">
        <v>7</v>
      </c>
      <c r="I139">
        <v>8</v>
      </c>
      <c r="J139">
        <v>12</v>
      </c>
      <c r="K139">
        <v>13</v>
      </c>
      <c r="L139">
        <v>13</v>
      </c>
    </row>
    <row r="140" spans="1:12">
      <c r="A140" s="1" t="s">
        <v>149</v>
      </c>
      <c r="B140">
        <v>83</v>
      </c>
      <c r="C140">
        <v>73</v>
      </c>
      <c r="D140">
        <v>66</v>
      </c>
      <c r="E140">
        <v>71</v>
      </c>
      <c r="F140">
        <v>77</v>
      </c>
      <c r="G140">
        <v>85</v>
      </c>
      <c r="H140">
        <v>82</v>
      </c>
      <c r="I140">
        <v>84</v>
      </c>
      <c r="J140">
        <v>87</v>
      </c>
      <c r="K140">
        <v>98</v>
      </c>
      <c r="L140">
        <v>99</v>
      </c>
    </row>
    <row r="141" spans="1:12">
      <c r="A141" s="1" t="s">
        <v>150</v>
      </c>
      <c r="B141">
        <v>74</v>
      </c>
      <c r="C141">
        <v>67</v>
      </c>
      <c r="D141">
        <v>60</v>
      </c>
      <c r="E141">
        <v>66</v>
      </c>
      <c r="F141">
        <v>73</v>
      </c>
      <c r="G141">
        <v>81</v>
      </c>
      <c r="H141">
        <v>75</v>
      </c>
      <c r="I141">
        <v>78</v>
      </c>
      <c r="J141">
        <v>81</v>
      </c>
      <c r="K141">
        <v>92</v>
      </c>
      <c r="L141">
        <v>94</v>
      </c>
    </row>
    <row r="142" spans="1:12">
      <c r="A142" s="1" t="s">
        <v>151</v>
      </c>
      <c r="B142">
        <v>9</v>
      </c>
      <c r="C142">
        <v>6</v>
      </c>
      <c r="D142">
        <v>6</v>
      </c>
      <c r="E142">
        <v>5</v>
      </c>
      <c r="F142">
        <v>4</v>
      </c>
      <c r="G142">
        <v>4</v>
      </c>
      <c r="H142">
        <v>7</v>
      </c>
      <c r="I142">
        <v>6</v>
      </c>
      <c r="J142">
        <v>6</v>
      </c>
      <c r="K142">
        <v>6</v>
      </c>
      <c r="L142">
        <v>5</v>
      </c>
    </row>
    <row r="143" spans="1:12">
      <c r="A143" s="1" t="s">
        <v>152</v>
      </c>
      <c r="B143">
        <v>182</v>
      </c>
      <c r="C143">
        <v>131</v>
      </c>
      <c r="D143">
        <v>131</v>
      </c>
      <c r="E143">
        <v>127</v>
      </c>
      <c r="F143">
        <v>123</v>
      </c>
      <c r="G143">
        <v>117</v>
      </c>
      <c r="H143">
        <v>129</v>
      </c>
      <c r="I143">
        <v>130</v>
      </c>
      <c r="J143">
        <v>126</v>
      </c>
      <c r="K143">
        <v>170</v>
      </c>
      <c r="L143">
        <v>56</v>
      </c>
    </row>
    <row r="144" spans="1:12">
      <c r="A144" s="1" t="s">
        <v>153</v>
      </c>
      <c r="B144">
        <v>180</v>
      </c>
      <c r="C144">
        <v>130</v>
      </c>
      <c r="D144">
        <v>130</v>
      </c>
      <c r="E144">
        <v>125</v>
      </c>
      <c r="F144">
        <v>121</v>
      </c>
      <c r="G144">
        <v>116</v>
      </c>
      <c r="H144">
        <v>129</v>
      </c>
      <c r="I144">
        <v>130</v>
      </c>
      <c r="J144">
        <v>124</v>
      </c>
      <c r="K144">
        <v>169</v>
      </c>
      <c r="L144">
        <v>55</v>
      </c>
    </row>
    <row r="145" spans="1:16">
      <c r="A145" s="1" t="s">
        <v>154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6">
      <c r="A146" s="1" t="s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</row>
    <row r="147" spans="1:16">
      <c r="A147" s="1" t="s">
        <v>156</v>
      </c>
      <c r="B147">
        <v>39</v>
      </c>
      <c r="C147">
        <v>38</v>
      </c>
      <c r="D147">
        <v>35</v>
      </c>
      <c r="E147">
        <v>34</v>
      </c>
      <c r="F147">
        <v>33</v>
      </c>
      <c r="G147">
        <v>30</v>
      </c>
      <c r="H147">
        <v>27</v>
      </c>
      <c r="I147">
        <v>27</v>
      </c>
      <c r="J147">
        <v>21</v>
      </c>
      <c r="K147">
        <v>1</v>
      </c>
      <c r="L147">
        <v>2</v>
      </c>
    </row>
    <row r="148" spans="1:16">
      <c r="A148" s="1" t="s">
        <v>157</v>
      </c>
      <c r="B148">
        <v>39</v>
      </c>
      <c r="C148">
        <v>38</v>
      </c>
      <c r="D148">
        <v>35</v>
      </c>
      <c r="E148">
        <v>34</v>
      </c>
      <c r="F148">
        <v>33</v>
      </c>
      <c r="G148">
        <v>30</v>
      </c>
      <c r="H148">
        <v>27</v>
      </c>
      <c r="I148">
        <v>27</v>
      </c>
      <c r="J148">
        <v>21</v>
      </c>
      <c r="K148">
        <v>1</v>
      </c>
      <c r="L148">
        <v>2</v>
      </c>
    </row>
    <row r="149" spans="1:16">
      <c r="A149" s="1" t="s">
        <v>158</v>
      </c>
      <c r="B149">
        <v>9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7</v>
      </c>
      <c r="I149">
        <v>8</v>
      </c>
      <c r="J149">
        <v>7</v>
      </c>
      <c r="K149">
        <v>8</v>
      </c>
      <c r="L149">
        <v>6</v>
      </c>
    </row>
    <row r="150" spans="1:16">
      <c r="A150" s="1" t="s">
        <v>159</v>
      </c>
      <c r="B150">
        <v>9</v>
      </c>
      <c r="C150">
        <v>7</v>
      </c>
      <c r="D150">
        <v>7</v>
      </c>
      <c r="E150">
        <v>7</v>
      </c>
      <c r="F150">
        <v>7</v>
      </c>
      <c r="G150">
        <v>6</v>
      </c>
      <c r="H150">
        <v>7</v>
      </c>
      <c r="I150">
        <v>8</v>
      </c>
      <c r="J150">
        <v>7</v>
      </c>
      <c r="K150">
        <v>8</v>
      </c>
      <c r="L150">
        <v>6</v>
      </c>
      <c r="M150" s="35"/>
      <c r="N150" s="35">
        <v>2008</v>
      </c>
      <c r="O150" s="35">
        <v>2012</v>
      </c>
      <c r="P150" s="35">
        <v>2017</v>
      </c>
    </row>
    <row r="151" spans="1:16" ht="25.5">
      <c r="A151" s="1" t="s">
        <v>160</v>
      </c>
      <c r="B151">
        <v>24</v>
      </c>
      <c r="C151">
        <v>23</v>
      </c>
      <c r="D151">
        <v>25</v>
      </c>
      <c r="E151">
        <v>24</v>
      </c>
      <c r="F151">
        <v>23</v>
      </c>
      <c r="G151">
        <v>27</v>
      </c>
      <c r="H151">
        <v>19</v>
      </c>
      <c r="I151">
        <v>24</v>
      </c>
      <c r="J151">
        <v>25</v>
      </c>
      <c r="K151">
        <v>22</v>
      </c>
      <c r="L151">
        <v>21</v>
      </c>
      <c r="M151" s="37" t="s">
        <v>358</v>
      </c>
      <c r="N151" s="38">
        <f t="shared" ref="N151:N153" si="32">(N113-AVERAGE($N113:$P113))/STDEV($N113:$P113)</f>
        <v>1.0772906767042392</v>
      </c>
      <c r="O151" s="38">
        <f t="shared" ref="O151:O153" si="33">(O113-AVERAGE($N113:$P113))/STDEV($N113:$P113)</f>
        <v>-0.17866811905263277</v>
      </c>
      <c r="P151" s="38">
        <f t="shared" ref="P151:P153" si="34">(P113-AVERAGE($N113:$P113))/STDEV($N113:$P113)</f>
        <v>-0.89862255765160759</v>
      </c>
    </row>
    <row r="152" spans="1:16" ht="38.25">
      <c r="A152" s="1" t="s">
        <v>161</v>
      </c>
      <c r="B152">
        <v>11</v>
      </c>
      <c r="C152">
        <v>10</v>
      </c>
      <c r="D152">
        <v>11</v>
      </c>
      <c r="E152">
        <v>12</v>
      </c>
      <c r="F152">
        <v>12</v>
      </c>
      <c r="G152">
        <v>15</v>
      </c>
      <c r="H152">
        <v>12</v>
      </c>
      <c r="I152">
        <v>14</v>
      </c>
      <c r="J152">
        <v>12</v>
      </c>
      <c r="K152">
        <v>10</v>
      </c>
      <c r="L152">
        <v>11</v>
      </c>
      <c r="M152" s="39" t="s">
        <v>359</v>
      </c>
      <c r="N152" s="38">
        <f t="shared" si="32"/>
        <v>-0.83754652844898414</v>
      </c>
      <c r="O152" s="38">
        <f t="shared" si="33"/>
        <v>-0.26962114271987825</v>
      </c>
      <c r="P152" s="38">
        <f t="shared" si="34"/>
        <v>1.1071676711688634</v>
      </c>
    </row>
    <row r="153" spans="1:16" ht="38.25">
      <c r="A153" s="1" t="s">
        <v>162</v>
      </c>
      <c r="B153">
        <v>10</v>
      </c>
      <c r="C153">
        <v>8</v>
      </c>
      <c r="D153">
        <v>9</v>
      </c>
      <c r="E153">
        <v>8</v>
      </c>
      <c r="F153">
        <v>8</v>
      </c>
      <c r="G153">
        <v>8</v>
      </c>
      <c r="H153">
        <v>6</v>
      </c>
      <c r="I153">
        <v>9</v>
      </c>
      <c r="J153">
        <v>12</v>
      </c>
      <c r="K153">
        <v>12</v>
      </c>
      <c r="L153">
        <v>10</v>
      </c>
      <c r="M153" s="40" t="s">
        <v>360</v>
      </c>
      <c r="N153" s="38">
        <f t="shared" si="32"/>
        <v>-0.3379011596384392</v>
      </c>
      <c r="O153" s="38">
        <f t="shared" si="33"/>
        <v>-0.78727486678646752</v>
      </c>
      <c r="P153" s="38">
        <f t="shared" si="34"/>
        <v>1.1251760264249091</v>
      </c>
    </row>
    <row r="154" spans="1:16">
      <c r="A154" s="1" t="s">
        <v>163</v>
      </c>
      <c r="B154">
        <v>3</v>
      </c>
      <c r="C154">
        <v>5</v>
      </c>
      <c r="D154">
        <v>5</v>
      </c>
      <c r="E154">
        <v>4</v>
      </c>
      <c r="F154">
        <v>3</v>
      </c>
      <c r="G154">
        <v>4</v>
      </c>
      <c r="H154">
        <v>1</v>
      </c>
      <c r="I154">
        <v>1</v>
      </c>
      <c r="J154">
        <v>1</v>
      </c>
      <c r="K154">
        <v>0</v>
      </c>
      <c r="L154">
        <v>0</v>
      </c>
    </row>
    <row r="155" spans="1:16">
      <c r="A155" s="1" t="s">
        <v>164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2</v>
      </c>
    </row>
    <row r="156" spans="1:16">
      <c r="A156" s="1" t="s">
        <v>165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2</v>
      </c>
    </row>
    <row r="157" spans="1:16">
      <c r="A157" s="2" t="s">
        <v>166</v>
      </c>
      <c r="B157">
        <v>1490</v>
      </c>
      <c r="C157">
        <v>1557</v>
      </c>
      <c r="D157">
        <v>1624</v>
      </c>
      <c r="E157">
        <v>1664</v>
      </c>
      <c r="F157">
        <v>1679</v>
      </c>
      <c r="G157">
        <v>1725</v>
      </c>
      <c r="H157">
        <v>1909</v>
      </c>
      <c r="I157">
        <v>2009</v>
      </c>
      <c r="J157">
        <v>2146</v>
      </c>
      <c r="K157">
        <v>2313</v>
      </c>
      <c r="L157">
        <v>2575</v>
      </c>
    </row>
    <row r="158" spans="1:16">
      <c r="A158" s="2" t="s">
        <v>167</v>
      </c>
      <c r="B158">
        <v>506</v>
      </c>
      <c r="C158">
        <v>521</v>
      </c>
      <c r="D158">
        <v>574</v>
      </c>
      <c r="E158">
        <v>601</v>
      </c>
      <c r="F158">
        <v>612</v>
      </c>
      <c r="G158">
        <v>632</v>
      </c>
      <c r="H158">
        <v>672</v>
      </c>
      <c r="I158">
        <v>696</v>
      </c>
      <c r="J158">
        <v>683</v>
      </c>
      <c r="K158">
        <v>677</v>
      </c>
      <c r="L158">
        <v>676</v>
      </c>
    </row>
    <row r="159" spans="1:16">
      <c r="A159" s="2" t="s">
        <v>168</v>
      </c>
      <c r="B159">
        <v>984</v>
      </c>
      <c r="C159">
        <v>1036</v>
      </c>
      <c r="D159">
        <v>1050</v>
      </c>
      <c r="E159">
        <v>1063</v>
      </c>
      <c r="F159">
        <v>1067</v>
      </c>
      <c r="G159">
        <v>1093</v>
      </c>
      <c r="H159">
        <v>1237</v>
      </c>
      <c r="I159">
        <v>1313</v>
      </c>
      <c r="J159">
        <v>1463</v>
      </c>
      <c r="K159">
        <v>1636</v>
      </c>
      <c r="L159">
        <v>1899</v>
      </c>
    </row>
    <row r="160" spans="1:16">
      <c r="A160" s="2" t="s">
        <v>169</v>
      </c>
      <c r="B160">
        <v>80</v>
      </c>
      <c r="C160">
        <v>94</v>
      </c>
      <c r="D160">
        <v>102</v>
      </c>
      <c r="E160">
        <v>108</v>
      </c>
      <c r="F160">
        <v>121</v>
      </c>
      <c r="G160">
        <v>118</v>
      </c>
      <c r="H160">
        <v>114</v>
      </c>
      <c r="I160">
        <v>110</v>
      </c>
      <c r="J160">
        <v>119</v>
      </c>
      <c r="K160">
        <v>109</v>
      </c>
      <c r="L160">
        <v>95</v>
      </c>
    </row>
    <row r="161" spans="1:12">
      <c r="A161" s="2" t="s">
        <v>170</v>
      </c>
      <c r="B161">
        <v>13</v>
      </c>
      <c r="C161">
        <v>9</v>
      </c>
      <c r="D161">
        <v>9</v>
      </c>
      <c r="E161">
        <v>7</v>
      </c>
      <c r="F161">
        <v>8</v>
      </c>
      <c r="G161">
        <v>9</v>
      </c>
      <c r="H161">
        <v>6</v>
      </c>
      <c r="I161">
        <v>6</v>
      </c>
      <c r="J161">
        <v>11</v>
      </c>
      <c r="K161">
        <v>9</v>
      </c>
      <c r="L161">
        <v>10</v>
      </c>
    </row>
    <row r="162" spans="1:12">
      <c r="A162" s="2" t="s">
        <v>171</v>
      </c>
      <c r="B162">
        <v>7</v>
      </c>
      <c r="C162">
        <v>6</v>
      </c>
      <c r="D162">
        <v>6</v>
      </c>
      <c r="E162">
        <v>5</v>
      </c>
      <c r="F162">
        <v>6</v>
      </c>
      <c r="G162">
        <v>6</v>
      </c>
      <c r="H162">
        <v>3</v>
      </c>
      <c r="I162">
        <v>2</v>
      </c>
      <c r="J162">
        <v>5</v>
      </c>
      <c r="K162">
        <v>7</v>
      </c>
      <c r="L162">
        <v>3</v>
      </c>
    </row>
    <row r="163" spans="1:12">
      <c r="A163" s="2" t="s">
        <v>172</v>
      </c>
      <c r="B163">
        <v>60</v>
      </c>
      <c r="C163">
        <v>79</v>
      </c>
      <c r="D163">
        <v>87</v>
      </c>
      <c r="E163">
        <v>96</v>
      </c>
      <c r="F163">
        <v>107</v>
      </c>
      <c r="G163">
        <v>103</v>
      </c>
      <c r="H163">
        <v>105</v>
      </c>
      <c r="I163">
        <v>102</v>
      </c>
      <c r="J163">
        <v>103</v>
      </c>
      <c r="K163">
        <v>93</v>
      </c>
      <c r="L163">
        <v>82</v>
      </c>
    </row>
    <row r="164" spans="1:12">
      <c r="A164" s="2" t="s">
        <v>173</v>
      </c>
      <c r="B164">
        <v>1298</v>
      </c>
      <c r="C164">
        <v>1282</v>
      </c>
      <c r="D164">
        <v>1292</v>
      </c>
      <c r="E164">
        <v>1301</v>
      </c>
      <c r="F164">
        <v>1328</v>
      </c>
      <c r="G164">
        <v>1351</v>
      </c>
      <c r="H164">
        <v>1424</v>
      </c>
      <c r="I164">
        <v>1487</v>
      </c>
      <c r="J164">
        <v>1583</v>
      </c>
      <c r="K164">
        <v>1724</v>
      </c>
      <c r="L164">
        <v>1901</v>
      </c>
    </row>
    <row r="165" spans="1:12">
      <c r="A165" s="2" t="s">
        <v>174</v>
      </c>
      <c r="B165">
        <v>67</v>
      </c>
      <c r="C165">
        <v>72</v>
      </c>
      <c r="D165">
        <v>74</v>
      </c>
      <c r="E165">
        <v>78</v>
      </c>
      <c r="F165">
        <v>86</v>
      </c>
      <c r="G165">
        <v>79</v>
      </c>
      <c r="H165">
        <v>85</v>
      </c>
      <c r="I165">
        <v>86</v>
      </c>
      <c r="J165">
        <v>95</v>
      </c>
      <c r="K165">
        <v>90</v>
      </c>
      <c r="L165">
        <v>100</v>
      </c>
    </row>
    <row r="166" spans="1:12">
      <c r="A166" s="2" t="s">
        <v>175</v>
      </c>
      <c r="B166">
        <v>603</v>
      </c>
      <c r="C166">
        <v>603</v>
      </c>
      <c r="D166">
        <v>638</v>
      </c>
      <c r="E166">
        <v>637</v>
      </c>
      <c r="F166">
        <v>621</v>
      </c>
      <c r="G166">
        <v>632</v>
      </c>
      <c r="H166">
        <v>638</v>
      </c>
      <c r="I166">
        <v>624</v>
      </c>
      <c r="J166">
        <v>659</v>
      </c>
      <c r="K166">
        <v>693</v>
      </c>
      <c r="L166">
        <v>731</v>
      </c>
    </row>
    <row r="167" spans="1:12">
      <c r="A167" s="2" t="s">
        <v>176</v>
      </c>
      <c r="B167">
        <v>550</v>
      </c>
      <c r="C167">
        <v>546</v>
      </c>
      <c r="D167">
        <v>525</v>
      </c>
      <c r="E167">
        <v>533</v>
      </c>
      <c r="F167">
        <v>558</v>
      </c>
      <c r="G167">
        <v>580</v>
      </c>
      <c r="H167">
        <v>642</v>
      </c>
      <c r="I167">
        <v>708</v>
      </c>
      <c r="J167">
        <v>749</v>
      </c>
      <c r="K167">
        <v>865</v>
      </c>
      <c r="L167">
        <v>997</v>
      </c>
    </row>
    <row r="168" spans="1:12">
      <c r="A168" s="2" t="s">
        <v>177</v>
      </c>
      <c r="B168">
        <v>78</v>
      </c>
      <c r="C168">
        <v>61</v>
      </c>
      <c r="D168">
        <v>55</v>
      </c>
      <c r="E168">
        <v>53</v>
      </c>
      <c r="F168">
        <v>63</v>
      </c>
      <c r="G168">
        <v>60</v>
      </c>
      <c r="H168">
        <v>59</v>
      </c>
      <c r="I168">
        <v>69</v>
      </c>
      <c r="J168">
        <v>80</v>
      </c>
      <c r="K168">
        <v>76</v>
      </c>
      <c r="L168">
        <v>73</v>
      </c>
    </row>
    <row r="169" spans="1:12">
      <c r="A169" s="3" t="s">
        <v>178</v>
      </c>
      <c r="B169">
        <v>493</v>
      </c>
      <c r="C169">
        <v>471</v>
      </c>
      <c r="D169">
        <v>478</v>
      </c>
      <c r="E169">
        <v>469</v>
      </c>
      <c r="F169">
        <v>451</v>
      </c>
      <c r="G169">
        <v>457</v>
      </c>
      <c r="H169">
        <v>461</v>
      </c>
      <c r="I169">
        <v>456</v>
      </c>
      <c r="J169">
        <v>478</v>
      </c>
      <c r="K169">
        <v>470</v>
      </c>
      <c r="L169">
        <v>473</v>
      </c>
    </row>
    <row r="170" spans="1:12">
      <c r="A170" s="3" t="s">
        <v>179</v>
      </c>
      <c r="B170">
        <v>101</v>
      </c>
      <c r="C170">
        <v>86</v>
      </c>
      <c r="D170">
        <v>93</v>
      </c>
      <c r="E170">
        <v>89</v>
      </c>
      <c r="F170">
        <v>87</v>
      </c>
      <c r="G170">
        <v>93</v>
      </c>
      <c r="H170">
        <v>99</v>
      </c>
      <c r="I170">
        <v>109</v>
      </c>
      <c r="J170">
        <v>114</v>
      </c>
      <c r="K170">
        <v>106</v>
      </c>
      <c r="L170">
        <v>101</v>
      </c>
    </row>
    <row r="171" spans="1:12">
      <c r="A171" s="3" t="s">
        <v>180</v>
      </c>
      <c r="B171">
        <v>327</v>
      </c>
      <c r="C171">
        <v>317</v>
      </c>
      <c r="D171">
        <v>316</v>
      </c>
      <c r="E171">
        <v>311</v>
      </c>
      <c r="F171">
        <v>306</v>
      </c>
      <c r="G171">
        <v>305</v>
      </c>
      <c r="H171">
        <v>301</v>
      </c>
      <c r="I171">
        <v>283</v>
      </c>
      <c r="J171">
        <v>321</v>
      </c>
      <c r="K171">
        <v>289</v>
      </c>
      <c r="L171">
        <v>293</v>
      </c>
    </row>
    <row r="172" spans="1:12">
      <c r="A172" s="3" t="s">
        <v>181</v>
      </c>
      <c r="B172">
        <v>41</v>
      </c>
      <c r="C172">
        <v>39</v>
      </c>
      <c r="D172">
        <v>36</v>
      </c>
      <c r="E172">
        <v>37</v>
      </c>
      <c r="F172">
        <v>34</v>
      </c>
      <c r="G172">
        <v>37</v>
      </c>
      <c r="H172">
        <v>41</v>
      </c>
      <c r="I172">
        <v>41</v>
      </c>
      <c r="J172">
        <v>36</v>
      </c>
      <c r="K172">
        <v>45</v>
      </c>
      <c r="L172">
        <v>50</v>
      </c>
    </row>
    <row r="173" spans="1:12">
      <c r="A173" s="3" t="s">
        <v>182</v>
      </c>
      <c r="B173">
        <v>24</v>
      </c>
      <c r="C173">
        <v>29</v>
      </c>
      <c r="D173">
        <v>33</v>
      </c>
      <c r="E173">
        <v>32</v>
      </c>
      <c r="F173">
        <v>24</v>
      </c>
      <c r="G173">
        <v>22</v>
      </c>
      <c r="H173">
        <v>20</v>
      </c>
      <c r="I173">
        <v>23</v>
      </c>
      <c r="J173">
        <v>7</v>
      </c>
      <c r="K173">
        <v>30</v>
      </c>
      <c r="L173">
        <v>29</v>
      </c>
    </row>
    <row r="174" spans="1:12">
      <c r="A174" s="3" t="s">
        <v>183</v>
      </c>
      <c r="B174">
        <v>1625</v>
      </c>
      <c r="C174">
        <v>1658</v>
      </c>
      <c r="D174">
        <v>1672</v>
      </c>
      <c r="E174">
        <v>1678</v>
      </c>
      <c r="F174">
        <v>1681</v>
      </c>
      <c r="G174">
        <v>1688</v>
      </c>
      <c r="H174">
        <v>1660</v>
      </c>
      <c r="I174">
        <v>1684</v>
      </c>
      <c r="J174">
        <v>1697</v>
      </c>
      <c r="K174">
        <v>1738</v>
      </c>
      <c r="L174">
        <v>1771</v>
      </c>
    </row>
    <row r="175" spans="1:12">
      <c r="A175" s="3" t="s">
        <v>184</v>
      </c>
      <c r="B175">
        <v>452</v>
      </c>
      <c r="C175">
        <v>452</v>
      </c>
      <c r="D175">
        <v>449</v>
      </c>
      <c r="E175">
        <v>453</v>
      </c>
      <c r="F175">
        <v>457</v>
      </c>
      <c r="G175">
        <v>463</v>
      </c>
      <c r="H175">
        <v>463</v>
      </c>
      <c r="I175">
        <v>470</v>
      </c>
      <c r="J175">
        <v>494</v>
      </c>
      <c r="K175">
        <v>492</v>
      </c>
      <c r="L175">
        <v>532</v>
      </c>
    </row>
    <row r="176" spans="1:12">
      <c r="A176" s="3" t="s">
        <v>185</v>
      </c>
      <c r="B176">
        <v>67</v>
      </c>
      <c r="C176">
        <v>62</v>
      </c>
      <c r="D176">
        <v>61</v>
      </c>
      <c r="E176">
        <v>69</v>
      </c>
      <c r="F176">
        <v>68</v>
      </c>
      <c r="G176">
        <v>65</v>
      </c>
      <c r="H176">
        <v>71</v>
      </c>
      <c r="I176">
        <v>78</v>
      </c>
      <c r="J176">
        <v>82</v>
      </c>
      <c r="K176">
        <v>84</v>
      </c>
      <c r="L176">
        <v>87</v>
      </c>
    </row>
    <row r="177" spans="1:12">
      <c r="A177" s="3" t="s">
        <v>186</v>
      </c>
      <c r="B177">
        <v>430</v>
      </c>
      <c r="C177">
        <v>451</v>
      </c>
      <c r="D177">
        <v>447</v>
      </c>
      <c r="E177">
        <v>445</v>
      </c>
      <c r="F177">
        <v>439</v>
      </c>
      <c r="G177">
        <v>437</v>
      </c>
      <c r="H177">
        <v>419</v>
      </c>
      <c r="I177">
        <v>429</v>
      </c>
      <c r="J177">
        <v>424</v>
      </c>
      <c r="K177">
        <v>444</v>
      </c>
      <c r="L177">
        <v>448</v>
      </c>
    </row>
    <row r="178" spans="1:12">
      <c r="A178" s="3" t="s">
        <v>187</v>
      </c>
      <c r="B178">
        <v>200</v>
      </c>
      <c r="C178">
        <v>212</v>
      </c>
      <c r="D178">
        <v>222</v>
      </c>
      <c r="E178">
        <v>217</v>
      </c>
      <c r="F178">
        <v>222</v>
      </c>
      <c r="G178">
        <v>220</v>
      </c>
      <c r="H178">
        <v>230</v>
      </c>
      <c r="I178">
        <v>236</v>
      </c>
      <c r="J178">
        <v>233</v>
      </c>
      <c r="K178">
        <v>254</v>
      </c>
      <c r="L178">
        <v>247</v>
      </c>
    </row>
    <row r="179" spans="1:12">
      <c r="A179" s="3" t="s">
        <v>188</v>
      </c>
      <c r="B179">
        <v>31</v>
      </c>
      <c r="C179">
        <v>34</v>
      </c>
      <c r="D179">
        <v>32</v>
      </c>
      <c r="E179">
        <v>30</v>
      </c>
      <c r="F179">
        <v>25</v>
      </c>
      <c r="G179">
        <v>32</v>
      </c>
      <c r="H179">
        <v>29</v>
      </c>
      <c r="I179">
        <v>22</v>
      </c>
      <c r="J179">
        <v>23</v>
      </c>
      <c r="K179">
        <v>21</v>
      </c>
      <c r="L179">
        <v>18</v>
      </c>
    </row>
    <row r="180" spans="1:12">
      <c r="A180" s="3" t="s">
        <v>189</v>
      </c>
      <c r="B180">
        <v>137</v>
      </c>
      <c r="C180">
        <v>146</v>
      </c>
      <c r="D180">
        <v>153</v>
      </c>
      <c r="E180">
        <v>148</v>
      </c>
      <c r="F180">
        <v>158</v>
      </c>
      <c r="G180">
        <v>149</v>
      </c>
      <c r="H180">
        <v>146</v>
      </c>
      <c r="I180">
        <v>141</v>
      </c>
      <c r="J180">
        <v>142</v>
      </c>
      <c r="K180">
        <v>152</v>
      </c>
      <c r="L180">
        <v>151</v>
      </c>
    </row>
    <row r="181" spans="1:12">
      <c r="A181" s="3" t="s">
        <v>190</v>
      </c>
      <c r="B181">
        <v>258</v>
      </c>
      <c r="C181">
        <v>251</v>
      </c>
      <c r="D181">
        <v>258</v>
      </c>
      <c r="E181">
        <v>268</v>
      </c>
      <c r="F181">
        <v>267</v>
      </c>
      <c r="G181">
        <v>288</v>
      </c>
      <c r="H181">
        <v>268</v>
      </c>
      <c r="I181">
        <v>268</v>
      </c>
      <c r="J181">
        <v>253</v>
      </c>
      <c r="K181">
        <v>267</v>
      </c>
      <c r="L181">
        <v>260</v>
      </c>
    </row>
    <row r="182" spans="1:12">
      <c r="A182" s="3" t="s">
        <v>191</v>
      </c>
      <c r="B182">
        <v>50</v>
      </c>
      <c r="C182">
        <v>50</v>
      </c>
      <c r="D182">
        <v>50</v>
      </c>
      <c r="E182">
        <v>48</v>
      </c>
      <c r="F182">
        <v>45</v>
      </c>
      <c r="G182">
        <v>34</v>
      </c>
      <c r="H182">
        <v>34</v>
      </c>
      <c r="I182">
        <v>40</v>
      </c>
      <c r="J182">
        <v>46</v>
      </c>
      <c r="K182">
        <v>24</v>
      </c>
      <c r="L182">
        <v>28</v>
      </c>
    </row>
    <row r="183" spans="1:12">
      <c r="A183" s="3" t="s">
        <v>192</v>
      </c>
      <c r="B183">
        <v>3159</v>
      </c>
      <c r="C183">
        <v>3232</v>
      </c>
      <c r="D183">
        <v>3261</v>
      </c>
      <c r="E183">
        <v>3369</v>
      </c>
      <c r="F183">
        <v>3367</v>
      </c>
      <c r="G183">
        <v>3411</v>
      </c>
      <c r="H183">
        <v>3415</v>
      </c>
      <c r="I183">
        <v>3447</v>
      </c>
      <c r="J183">
        <v>3491</v>
      </c>
      <c r="K183">
        <v>3496</v>
      </c>
      <c r="L183">
        <v>3608</v>
      </c>
    </row>
    <row r="184" spans="1:12">
      <c r="A184" s="3" t="s">
        <v>193</v>
      </c>
      <c r="B184">
        <v>275</v>
      </c>
      <c r="C184">
        <v>297</v>
      </c>
      <c r="D184">
        <v>277</v>
      </c>
      <c r="E184">
        <v>288</v>
      </c>
      <c r="F184">
        <v>281</v>
      </c>
      <c r="G184">
        <v>308</v>
      </c>
      <c r="H184">
        <v>306</v>
      </c>
      <c r="I184">
        <v>288</v>
      </c>
      <c r="J184">
        <v>455</v>
      </c>
      <c r="K184">
        <v>262</v>
      </c>
      <c r="L184">
        <v>287</v>
      </c>
    </row>
    <row r="185" spans="1:12">
      <c r="A185" s="3" t="s">
        <v>194</v>
      </c>
      <c r="B185">
        <v>811</v>
      </c>
      <c r="C185">
        <v>805</v>
      </c>
      <c r="D185">
        <v>831</v>
      </c>
      <c r="E185">
        <v>864</v>
      </c>
      <c r="F185">
        <v>870</v>
      </c>
      <c r="G185">
        <v>857</v>
      </c>
      <c r="H185">
        <v>845</v>
      </c>
      <c r="I185">
        <v>839</v>
      </c>
      <c r="J185">
        <v>734</v>
      </c>
      <c r="K185">
        <v>880</v>
      </c>
      <c r="L185">
        <v>903</v>
      </c>
    </row>
    <row r="186" spans="1:12">
      <c r="A186" s="3" t="s">
        <v>195</v>
      </c>
      <c r="B186">
        <v>29</v>
      </c>
      <c r="C186">
        <v>31</v>
      </c>
      <c r="D186">
        <v>29</v>
      </c>
      <c r="E186">
        <v>32</v>
      </c>
      <c r="F186">
        <v>27</v>
      </c>
      <c r="G186">
        <v>28</v>
      </c>
      <c r="H186">
        <v>29</v>
      </c>
      <c r="I186">
        <v>28</v>
      </c>
      <c r="J186">
        <v>25</v>
      </c>
      <c r="K186">
        <v>25</v>
      </c>
      <c r="L186">
        <v>26</v>
      </c>
    </row>
    <row r="187" spans="1:12">
      <c r="A187" s="3" t="s">
        <v>196</v>
      </c>
      <c r="B187">
        <v>58</v>
      </c>
      <c r="C187">
        <v>65</v>
      </c>
      <c r="D187">
        <v>65</v>
      </c>
      <c r="E187">
        <v>60</v>
      </c>
      <c r="F187">
        <v>59</v>
      </c>
      <c r="G187">
        <v>59</v>
      </c>
      <c r="H187">
        <v>46</v>
      </c>
      <c r="I187">
        <v>46</v>
      </c>
      <c r="J187">
        <v>52</v>
      </c>
      <c r="K187">
        <v>76</v>
      </c>
      <c r="L187">
        <v>73</v>
      </c>
    </row>
    <row r="188" spans="1:12">
      <c r="A188" s="3" t="s">
        <v>197</v>
      </c>
      <c r="B188">
        <v>519</v>
      </c>
      <c r="C188">
        <v>530</v>
      </c>
      <c r="D188">
        <v>558</v>
      </c>
      <c r="E188">
        <v>571</v>
      </c>
      <c r="F188">
        <v>584</v>
      </c>
      <c r="G188">
        <v>617</v>
      </c>
      <c r="H188">
        <v>650</v>
      </c>
      <c r="I188">
        <v>698</v>
      </c>
      <c r="J188">
        <v>708</v>
      </c>
      <c r="K188">
        <v>720</v>
      </c>
      <c r="L188">
        <v>739</v>
      </c>
    </row>
    <row r="189" spans="1:12">
      <c r="A189" s="3" t="s">
        <v>198</v>
      </c>
      <c r="B189">
        <v>204</v>
      </c>
      <c r="C189">
        <v>212</v>
      </c>
      <c r="D189">
        <v>220</v>
      </c>
      <c r="E189">
        <v>231</v>
      </c>
      <c r="F189">
        <v>239</v>
      </c>
      <c r="G189">
        <v>235</v>
      </c>
      <c r="H189">
        <v>226</v>
      </c>
      <c r="I189">
        <v>222</v>
      </c>
      <c r="J189">
        <v>195</v>
      </c>
      <c r="K189">
        <v>202</v>
      </c>
      <c r="L189">
        <v>206</v>
      </c>
    </row>
    <row r="190" spans="1:12">
      <c r="A190" s="3" t="s">
        <v>199</v>
      </c>
      <c r="B190">
        <v>961</v>
      </c>
      <c r="C190">
        <v>990</v>
      </c>
      <c r="D190">
        <v>993</v>
      </c>
      <c r="E190">
        <v>1038</v>
      </c>
      <c r="F190">
        <v>1025</v>
      </c>
      <c r="G190">
        <v>1025</v>
      </c>
      <c r="H190">
        <v>1027</v>
      </c>
      <c r="I190">
        <v>1028</v>
      </c>
      <c r="J190">
        <v>1044</v>
      </c>
      <c r="K190">
        <v>1060</v>
      </c>
      <c r="L190">
        <v>1093</v>
      </c>
    </row>
    <row r="191" spans="1:12">
      <c r="A191" s="3" t="s">
        <v>200</v>
      </c>
      <c r="B191">
        <v>204</v>
      </c>
      <c r="C191">
        <v>207</v>
      </c>
      <c r="D191">
        <v>195</v>
      </c>
      <c r="E191">
        <v>198</v>
      </c>
      <c r="F191">
        <v>199</v>
      </c>
      <c r="G191">
        <v>206</v>
      </c>
      <c r="H191">
        <v>213</v>
      </c>
      <c r="I191">
        <v>234</v>
      </c>
      <c r="J191">
        <v>214</v>
      </c>
      <c r="K191">
        <v>199</v>
      </c>
      <c r="L191">
        <v>216</v>
      </c>
    </row>
    <row r="192" spans="1:12">
      <c r="A192" s="3" t="s">
        <v>201</v>
      </c>
      <c r="B192">
        <v>98</v>
      </c>
      <c r="C192">
        <v>95</v>
      </c>
      <c r="D192">
        <v>93</v>
      </c>
      <c r="E192">
        <v>87</v>
      </c>
      <c r="F192">
        <v>83</v>
      </c>
      <c r="G192">
        <v>76</v>
      </c>
      <c r="H192">
        <v>73</v>
      </c>
      <c r="I192">
        <v>64</v>
      </c>
      <c r="J192">
        <v>64</v>
      </c>
      <c r="K192">
        <v>72</v>
      </c>
      <c r="L192">
        <v>65</v>
      </c>
    </row>
    <row r="193" spans="1:12">
      <c r="A193" s="3" t="s">
        <v>202</v>
      </c>
      <c r="B193">
        <v>827</v>
      </c>
      <c r="C193">
        <v>844</v>
      </c>
      <c r="D193">
        <v>832</v>
      </c>
      <c r="E193">
        <v>883</v>
      </c>
      <c r="F193">
        <v>861</v>
      </c>
      <c r="G193">
        <v>886</v>
      </c>
      <c r="H193">
        <v>895</v>
      </c>
      <c r="I193">
        <v>916</v>
      </c>
      <c r="J193">
        <v>971</v>
      </c>
      <c r="K193">
        <v>1006</v>
      </c>
      <c r="L193">
        <v>1008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3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3" t="s">
        <v>205</v>
      </c>
      <c r="B196">
        <v>167</v>
      </c>
      <c r="C196">
        <v>170</v>
      </c>
      <c r="D196">
        <v>171</v>
      </c>
      <c r="E196">
        <v>165</v>
      </c>
      <c r="F196">
        <v>162</v>
      </c>
      <c r="G196">
        <v>168</v>
      </c>
      <c r="H196">
        <v>163</v>
      </c>
      <c r="I196">
        <v>165</v>
      </c>
      <c r="J196">
        <v>167</v>
      </c>
      <c r="K196">
        <v>162</v>
      </c>
      <c r="L196">
        <v>160</v>
      </c>
    </row>
    <row r="197" spans="1:12">
      <c r="A197" s="3" t="s">
        <v>206</v>
      </c>
      <c r="B197">
        <v>660</v>
      </c>
      <c r="C197">
        <v>674</v>
      </c>
      <c r="D197">
        <v>661</v>
      </c>
      <c r="E197">
        <v>718</v>
      </c>
      <c r="F197">
        <v>699</v>
      </c>
      <c r="G197">
        <v>718</v>
      </c>
      <c r="H197">
        <v>731</v>
      </c>
      <c r="I197">
        <v>750</v>
      </c>
      <c r="J197">
        <v>802</v>
      </c>
      <c r="K197">
        <v>843</v>
      </c>
      <c r="L197">
        <v>847</v>
      </c>
    </row>
    <row r="198" spans="1:12">
      <c r="A198" s="3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s="3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3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3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3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 s="3" t="s">
        <v>214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 s="3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3" t="s">
        <v>216</v>
      </c>
      <c r="B207">
        <v>71</v>
      </c>
      <c r="C207">
        <v>72</v>
      </c>
      <c r="D207">
        <v>76</v>
      </c>
      <c r="E207">
        <v>78</v>
      </c>
      <c r="F207">
        <v>73</v>
      </c>
      <c r="G207">
        <v>75</v>
      </c>
      <c r="H207">
        <v>83</v>
      </c>
      <c r="I207">
        <v>91</v>
      </c>
      <c r="J207">
        <v>85</v>
      </c>
      <c r="K207">
        <v>92</v>
      </c>
      <c r="L207">
        <v>95</v>
      </c>
    </row>
    <row r="208" spans="1:12">
      <c r="A208" s="3" t="s">
        <v>217</v>
      </c>
      <c r="B208">
        <v>12</v>
      </c>
      <c r="C208">
        <v>11</v>
      </c>
      <c r="D208">
        <v>11</v>
      </c>
      <c r="E208">
        <v>13</v>
      </c>
      <c r="F208">
        <v>11</v>
      </c>
      <c r="G208">
        <v>11</v>
      </c>
      <c r="H208">
        <v>12</v>
      </c>
      <c r="I208">
        <v>14</v>
      </c>
      <c r="J208">
        <v>13</v>
      </c>
      <c r="K208">
        <v>11</v>
      </c>
      <c r="L208">
        <v>10</v>
      </c>
    </row>
    <row r="209" spans="1:12">
      <c r="A209" s="3" t="s">
        <v>218</v>
      </c>
      <c r="B209">
        <v>59</v>
      </c>
      <c r="C209">
        <v>61</v>
      </c>
      <c r="D209">
        <v>65</v>
      </c>
      <c r="E209">
        <v>65</v>
      </c>
      <c r="F209">
        <v>62</v>
      </c>
      <c r="G209">
        <v>64</v>
      </c>
      <c r="H209">
        <v>71</v>
      </c>
      <c r="I209">
        <v>77</v>
      </c>
      <c r="J209">
        <v>72</v>
      </c>
      <c r="K209">
        <v>81</v>
      </c>
      <c r="L209">
        <v>85</v>
      </c>
    </row>
    <row r="210" spans="1:12">
      <c r="A210" s="3" t="s">
        <v>219</v>
      </c>
      <c r="B210">
        <v>37</v>
      </c>
      <c r="C210">
        <v>27</v>
      </c>
      <c r="D210">
        <v>22</v>
      </c>
      <c r="E210">
        <v>22</v>
      </c>
      <c r="F210">
        <v>27</v>
      </c>
      <c r="G210">
        <v>29</v>
      </c>
      <c r="H210">
        <v>27</v>
      </c>
      <c r="I210">
        <v>20</v>
      </c>
      <c r="J210">
        <v>19</v>
      </c>
      <c r="K210">
        <v>25</v>
      </c>
      <c r="L210">
        <v>26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37</v>
      </c>
      <c r="C212">
        <v>27</v>
      </c>
      <c r="D212">
        <v>22</v>
      </c>
      <c r="E212">
        <v>22</v>
      </c>
      <c r="F212">
        <v>27</v>
      </c>
      <c r="G212">
        <v>29</v>
      </c>
      <c r="H212">
        <v>27</v>
      </c>
      <c r="I212">
        <v>20</v>
      </c>
      <c r="J212">
        <v>19</v>
      </c>
      <c r="K212">
        <v>25</v>
      </c>
      <c r="L212">
        <v>26</v>
      </c>
    </row>
    <row r="213" spans="1:12">
      <c r="A213" s="3" t="s">
        <v>222</v>
      </c>
      <c r="B213">
        <v>215</v>
      </c>
      <c r="C213">
        <v>207</v>
      </c>
      <c r="D213">
        <v>200</v>
      </c>
      <c r="E213">
        <v>202</v>
      </c>
      <c r="F213">
        <v>187</v>
      </c>
      <c r="G213">
        <v>189</v>
      </c>
      <c r="H213">
        <v>182</v>
      </c>
      <c r="I213">
        <v>177</v>
      </c>
      <c r="J213">
        <v>183</v>
      </c>
      <c r="K213">
        <v>181</v>
      </c>
      <c r="L213">
        <v>181</v>
      </c>
    </row>
    <row r="214" spans="1:12">
      <c r="A214" s="3" t="s">
        <v>223</v>
      </c>
      <c r="B214">
        <v>108</v>
      </c>
      <c r="C214">
        <v>104</v>
      </c>
      <c r="D214">
        <v>103</v>
      </c>
      <c r="E214">
        <v>101</v>
      </c>
      <c r="F214">
        <v>99</v>
      </c>
      <c r="G214">
        <v>99</v>
      </c>
      <c r="H214">
        <v>92</v>
      </c>
      <c r="I214">
        <v>93</v>
      </c>
      <c r="J214">
        <v>103</v>
      </c>
      <c r="K214">
        <v>96</v>
      </c>
      <c r="L214">
        <v>97</v>
      </c>
    </row>
    <row r="215" spans="1:12">
      <c r="A215" s="3" t="s">
        <v>224</v>
      </c>
      <c r="B215">
        <v>92</v>
      </c>
      <c r="C215">
        <v>87</v>
      </c>
      <c r="D215">
        <v>83</v>
      </c>
      <c r="E215">
        <v>88</v>
      </c>
      <c r="F215">
        <v>75</v>
      </c>
      <c r="G215">
        <v>79</v>
      </c>
      <c r="H215">
        <v>78</v>
      </c>
      <c r="I215">
        <v>74</v>
      </c>
      <c r="J215">
        <v>73</v>
      </c>
      <c r="K215">
        <v>73</v>
      </c>
      <c r="L215">
        <v>70</v>
      </c>
    </row>
    <row r="216" spans="1:12">
      <c r="A216" s="3" t="s">
        <v>225</v>
      </c>
      <c r="B216">
        <v>9</v>
      </c>
      <c r="C216">
        <v>9</v>
      </c>
      <c r="D216">
        <v>9</v>
      </c>
      <c r="E216">
        <v>9</v>
      </c>
      <c r="F216">
        <v>8</v>
      </c>
      <c r="G216">
        <v>7</v>
      </c>
      <c r="H216">
        <v>8</v>
      </c>
      <c r="I216">
        <v>7</v>
      </c>
      <c r="J216">
        <v>6</v>
      </c>
      <c r="K216">
        <v>7</v>
      </c>
      <c r="L216">
        <v>8</v>
      </c>
    </row>
    <row r="217" spans="1:12">
      <c r="A217" s="3" t="s">
        <v>226</v>
      </c>
      <c r="B217">
        <v>6</v>
      </c>
      <c r="C217">
        <v>7</v>
      </c>
      <c r="D217">
        <v>5</v>
      </c>
      <c r="E217">
        <v>4</v>
      </c>
      <c r="F217">
        <v>5</v>
      </c>
      <c r="G217">
        <v>4</v>
      </c>
      <c r="H217">
        <v>4</v>
      </c>
      <c r="I217">
        <v>3</v>
      </c>
      <c r="J217">
        <v>1</v>
      </c>
      <c r="K217">
        <v>5</v>
      </c>
      <c r="L217">
        <v>6</v>
      </c>
    </row>
    <row r="218" spans="1:12">
      <c r="A218" s="3" t="s">
        <v>227</v>
      </c>
      <c r="B218">
        <v>1765</v>
      </c>
      <c r="C218">
        <v>1789</v>
      </c>
      <c r="D218">
        <v>1761</v>
      </c>
      <c r="E218">
        <v>1786</v>
      </c>
      <c r="F218">
        <v>1836</v>
      </c>
      <c r="G218">
        <v>1901</v>
      </c>
      <c r="H218">
        <v>1905</v>
      </c>
      <c r="I218">
        <v>1901</v>
      </c>
      <c r="J218">
        <v>1936</v>
      </c>
      <c r="K218">
        <v>1943</v>
      </c>
      <c r="L218">
        <v>1934</v>
      </c>
    </row>
    <row r="219" spans="1:12">
      <c r="A219" s="3" t="s">
        <v>228</v>
      </c>
      <c r="B219">
        <v>375</v>
      </c>
      <c r="C219">
        <v>378</v>
      </c>
      <c r="D219">
        <v>374</v>
      </c>
      <c r="E219">
        <v>377</v>
      </c>
      <c r="F219">
        <v>391</v>
      </c>
      <c r="G219">
        <v>367</v>
      </c>
      <c r="H219">
        <v>361</v>
      </c>
      <c r="I219">
        <v>354</v>
      </c>
      <c r="J219">
        <v>337</v>
      </c>
      <c r="K219">
        <v>330</v>
      </c>
      <c r="L219">
        <v>321</v>
      </c>
    </row>
    <row r="220" spans="1:12">
      <c r="A220" s="3" t="s">
        <v>229</v>
      </c>
      <c r="B220">
        <v>41</v>
      </c>
      <c r="C220">
        <v>48</v>
      </c>
      <c r="D220">
        <v>54</v>
      </c>
      <c r="E220">
        <v>56</v>
      </c>
      <c r="F220">
        <v>44</v>
      </c>
      <c r="G220">
        <v>44</v>
      </c>
      <c r="H220">
        <v>41</v>
      </c>
      <c r="I220">
        <v>39</v>
      </c>
      <c r="J220">
        <v>40</v>
      </c>
      <c r="K220">
        <v>50</v>
      </c>
      <c r="L220">
        <v>53</v>
      </c>
    </row>
    <row r="221" spans="1:12">
      <c r="A221" s="3" t="s">
        <v>230</v>
      </c>
      <c r="B221">
        <v>1349</v>
      </c>
      <c r="C221">
        <v>1363</v>
      </c>
      <c r="D221">
        <v>1333</v>
      </c>
      <c r="E221">
        <v>1353</v>
      </c>
      <c r="F221">
        <v>1401</v>
      </c>
      <c r="G221">
        <v>1490</v>
      </c>
      <c r="H221">
        <v>1503</v>
      </c>
      <c r="I221">
        <v>1508</v>
      </c>
      <c r="J221">
        <v>1559</v>
      </c>
      <c r="K221">
        <v>1563</v>
      </c>
      <c r="L221">
        <v>1560</v>
      </c>
    </row>
    <row r="222" spans="1:12">
      <c r="A222" s="4" t="s">
        <v>231</v>
      </c>
      <c r="B222">
        <v>36</v>
      </c>
      <c r="C222">
        <v>30</v>
      </c>
      <c r="D222">
        <v>36</v>
      </c>
      <c r="E222">
        <v>33</v>
      </c>
      <c r="F222">
        <v>43</v>
      </c>
      <c r="G222">
        <v>38</v>
      </c>
      <c r="H222">
        <v>43</v>
      </c>
      <c r="I222">
        <v>42</v>
      </c>
      <c r="J222">
        <v>44</v>
      </c>
      <c r="K222">
        <v>44</v>
      </c>
      <c r="L222">
        <v>38</v>
      </c>
    </row>
    <row r="223" spans="1:12">
      <c r="A223" s="4" t="s">
        <v>232</v>
      </c>
      <c r="B223">
        <v>31</v>
      </c>
      <c r="C223">
        <v>26</v>
      </c>
      <c r="D223">
        <v>32</v>
      </c>
      <c r="E223">
        <v>30</v>
      </c>
      <c r="F223">
        <v>41</v>
      </c>
      <c r="G223">
        <v>37</v>
      </c>
      <c r="H223">
        <v>43</v>
      </c>
      <c r="I223">
        <v>42</v>
      </c>
      <c r="J223">
        <v>44</v>
      </c>
      <c r="K223">
        <v>39</v>
      </c>
      <c r="L223">
        <v>35</v>
      </c>
    </row>
    <row r="224" spans="1:12">
      <c r="A224" s="4" t="s">
        <v>233</v>
      </c>
      <c r="B224">
        <v>5</v>
      </c>
      <c r="C224">
        <v>4</v>
      </c>
      <c r="D224">
        <v>4</v>
      </c>
      <c r="E224">
        <v>3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5</v>
      </c>
      <c r="L224">
        <v>3</v>
      </c>
    </row>
    <row r="225" spans="1:12">
      <c r="A225" s="4" t="s">
        <v>234</v>
      </c>
      <c r="B225">
        <v>10</v>
      </c>
      <c r="C225">
        <v>13</v>
      </c>
      <c r="D225">
        <v>13</v>
      </c>
      <c r="E225">
        <v>18</v>
      </c>
      <c r="F225">
        <v>14</v>
      </c>
      <c r="G225">
        <v>15</v>
      </c>
      <c r="H225">
        <v>17</v>
      </c>
      <c r="I225">
        <v>18</v>
      </c>
      <c r="J225">
        <v>16</v>
      </c>
      <c r="K225">
        <v>17</v>
      </c>
      <c r="L225">
        <v>19</v>
      </c>
    </row>
    <row r="226" spans="1:12">
      <c r="A226" s="4" t="s">
        <v>235</v>
      </c>
      <c r="B226">
        <v>9</v>
      </c>
      <c r="C226">
        <v>13</v>
      </c>
      <c r="D226">
        <v>13</v>
      </c>
      <c r="E226">
        <v>18</v>
      </c>
      <c r="F226">
        <v>14</v>
      </c>
      <c r="G226">
        <v>15</v>
      </c>
      <c r="H226">
        <v>17</v>
      </c>
      <c r="I226">
        <v>18</v>
      </c>
      <c r="J226">
        <v>16</v>
      </c>
      <c r="K226">
        <v>17</v>
      </c>
      <c r="L226">
        <v>19</v>
      </c>
    </row>
    <row r="227" spans="1:12">
      <c r="A227" s="4" t="s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4" t="s">
        <v>237</v>
      </c>
      <c r="B228">
        <v>14</v>
      </c>
      <c r="C228">
        <v>12</v>
      </c>
      <c r="D228">
        <v>13</v>
      </c>
      <c r="E228">
        <v>11</v>
      </c>
      <c r="F228">
        <v>12</v>
      </c>
      <c r="G228">
        <v>14</v>
      </c>
      <c r="H228">
        <v>14</v>
      </c>
      <c r="I228">
        <v>12</v>
      </c>
      <c r="J228">
        <v>12</v>
      </c>
      <c r="K228">
        <v>14</v>
      </c>
      <c r="L228">
        <v>15</v>
      </c>
    </row>
    <row r="229" spans="1:12">
      <c r="A229" s="4" t="s">
        <v>238</v>
      </c>
      <c r="B229">
        <v>8</v>
      </c>
      <c r="C229">
        <v>7</v>
      </c>
      <c r="D229">
        <v>8</v>
      </c>
      <c r="E229">
        <v>7</v>
      </c>
      <c r="F229">
        <v>8</v>
      </c>
      <c r="G229">
        <v>8</v>
      </c>
      <c r="H229">
        <v>8</v>
      </c>
      <c r="I229">
        <v>8</v>
      </c>
      <c r="J229">
        <v>7</v>
      </c>
      <c r="K229">
        <v>9</v>
      </c>
      <c r="L229">
        <v>9</v>
      </c>
    </row>
    <row r="230" spans="1:12">
      <c r="A230" s="4" t="s">
        <v>239</v>
      </c>
      <c r="B230">
        <v>6</v>
      </c>
      <c r="C230">
        <v>5</v>
      </c>
      <c r="D230">
        <v>5</v>
      </c>
      <c r="E230">
        <v>4</v>
      </c>
      <c r="F230">
        <v>4</v>
      </c>
      <c r="G230">
        <v>6</v>
      </c>
      <c r="H230">
        <v>6</v>
      </c>
      <c r="I230">
        <v>4</v>
      </c>
      <c r="J230">
        <v>5</v>
      </c>
      <c r="K230">
        <v>5</v>
      </c>
      <c r="L230">
        <v>6</v>
      </c>
    </row>
    <row r="231" spans="1:12">
      <c r="A231" s="4" t="s">
        <v>240</v>
      </c>
      <c r="B231">
        <v>28</v>
      </c>
      <c r="C231">
        <v>25</v>
      </c>
      <c r="D231">
        <v>19</v>
      </c>
      <c r="E231">
        <v>20</v>
      </c>
      <c r="F231">
        <v>21</v>
      </c>
      <c r="G231">
        <v>25</v>
      </c>
      <c r="H231">
        <v>26</v>
      </c>
      <c r="I231">
        <v>23</v>
      </c>
      <c r="J231">
        <v>24</v>
      </c>
      <c r="K231">
        <v>21</v>
      </c>
      <c r="L231">
        <v>22</v>
      </c>
    </row>
    <row r="232" spans="1:12">
      <c r="A232" s="4" t="s">
        <v>241</v>
      </c>
      <c r="B232">
        <v>7</v>
      </c>
      <c r="C232">
        <v>7</v>
      </c>
      <c r="D232">
        <v>4</v>
      </c>
      <c r="E232">
        <v>5</v>
      </c>
      <c r="F232">
        <v>4</v>
      </c>
      <c r="G232">
        <v>4</v>
      </c>
      <c r="H232">
        <v>4</v>
      </c>
      <c r="I232">
        <v>5</v>
      </c>
      <c r="J232">
        <v>6</v>
      </c>
      <c r="K232">
        <v>11</v>
      </c>
      <c r="L232">
        <v>13</v>
      </c>
    </row>
    <row r="233" spans="1:12">
      <c r="A233" s="4" t="s">
        <v>242</v>
      </c>
      <c r="B233">
        <v>4</v>
      </c>
      <c r="C233">
        <v>2</v>
      </c>
      <c r="D233">
        <v>1</v>
      </c>
      <c r="E233">
        <v>2</v>
      </c>
      <c r="F233">
        <v>4</v>
      </c>
      <c r="G233">
        <v>2</v>
      </c>
      <c r="H233">
        <v>2</v>
      </c>
      <c r="I233">
        <v>2</v>
      </c>
      <c r="J233">
        <v>0</v>
      </c>
      <c r="K233">
        <v>1</v>
      </c>
      <c r="L233">
        <v>2</v>
      </c>
    </row>
    <row r="234" spans="1:12">
      <c r="A234" s="4" t="s">
        <v>243</v>
      </c>
      <c r="B234">
        <v>1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4" t="s">
        <v>244</v>
      </c>
      <c r="B235">
        <v>16</v>
      </c>
      <c r="C235">
        <v>14</v>
      </c>
      <c r="D235">
        <v>13</v>
      </c>
      <c r="E235">
        <v>13</v>
      </c>
      <c r="F235">
        <v>13</v>
      </c>
      <c r="G235">
        <v>19</v>
      </c>
      <c r="H235">
        <v>20</v>
      </c>
      <c r="I235">
        <v>16</v>
      </c>
      <c r="J235">
        <v>18</v>
      </c>
      <c r="K235">
        <v>9</v>
      </c>
      <c r="L235">
        <v>7</v>
      </c>
    </row>
    <row r="236" spans="1:12">
      <c r="A236" s="4" t="s">
        <v>245</v>
      </c>
      <c r="B236">
        <v>119</v>
      </c>
      <c r="C236">
        <v>120</v>
      </c>
      <c r="D236">
        <v>119</v>
      </c>
      <c r="E236">
        <v>113</v>
      </c>
      <c r="F236">
        <v>99</v>
      </c>
      <c r="G236">
        <v>103</v>
      </c>
      <c r="H236">
        <v>99</v>
      </c>
      <c r="I236">
        <v>91</v>
      </c>
      <c r="J236">
        <v>91</v>
      </c>
      <c r="K236">
        <v>69</v>
      </c>
      <c r="L236">
        <v>60</v>
      </c>
    </row>
    <row r="237" spans="1:12">
      <c r="A237" s="4" t="s">
        <v>246</v>
      </c>
      <c r="B237">
        <v>119</v>
      </c>
      <c r="C237">
        <v>120</v>
      </c>
      <c r="D237">
        <v>119</v>
      </c>
      <c r="E237">
        <v>113</v>
      </c>
      <c r="F237">
        <v>99</v>
      </c>
      <c r="G237">
        <v>103</v>
      </c>
      <c r="H237">
        <v>99</v>
      </c>
      <c r="I237">
        <v>91</v>
      </c>
      <c r="J237">
        <v>91</v>
      </c>
      <c r="K237">
        <v>69</v>
      </c>
      <c r="L237">
        <v>60</v>
      </c>
    </row>
    <row r="238" spans="1:12">
      <c r="A238" s="4" t="s">
        <v>247</v>
      </c>
      <c r="B238">
        <v>33</v>
      </c>
      <c r="C238">
        <v>41</v>
      </c>
      <c r="D238">
        <v>29</v>
      </c>
      <c r="E238">
        <v>25</v>
      </c>
      <c r="F238">
        <v>20</v>
      </c>
      <c r="G238">
        <v>20</v>
      </c>
      <c r="H238">
        <v>17</v>
      </c>
      <c r="I238">
        <v>17</v>
      </c>
      <c r="J238">
        <v>12</v>
      </c>
      <c r="K238">
        <v>17</v>
      </c>
      <c r="L238">
        <v>17</v>
      </c>
    </row>
    <row r="239" spans="1:12">
      <c r="A239" s="4" t="s">
        <v>248</v>
      </c>
      <c r="B239">
        <v>32</v>
      </c>
      <c r="C239">
        <v>38</v>
      </c>
      <c r="D239">
        <v>28</v>
      </c>
      <c r="E239">
        <v>25</v>
      </c>
      <c r="F239">
        <v>20</v>
      </c>
      <c r="G239">
        <v>18</v>
      </c>
      <c r="H239">
        <v>15</v>
      </c>
      <c r="I239">
        <v>15</v>
      </c>
      <c r="J239">
        <v>11</v>
      </c>
      <c r="K239">
        <v>16</v>
      </c>
      <c r="L239">
        <v>16</v>
      </c>
    </row>
    <row r="240" spans="1:12">
      <c r="A240" s="4" t="s">
        <v>249</v>
      </c>
      <c r="B240">
        <v>1</v>
      </c>
      <c r="C240">
        <v>3</v>
      </c>
      <c r="D240">
        <v>1</v>
      </c>
      <c r="E240">
        <v>0</v>
      </c>
      <c r="F240">
        <v>0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1</v>
      </c>
    </row>
    <row r="241" spans="1:12">
      <c r="A241" s="5" t="s">
        <v>250</v>
      </c>
      <c r="B241">
        <v>34</v>
      </c>
      <c r="C241">
        <v>29</v>
      </c>
      <c r="D241">
        <v>20</v>
      </c>
      <c r="E241">
        <v>21</v>
      </c>
      <c r="F241">
        <v>23</v>
      </c>
      <c r="G241">
        <v>38</v>
      </c>
      <c r="H241">
        <v>35</v>
      </c>
      <c r="I241">
        <v>33</v>
      </c>
      <c r="J241">
        <v>39</v>
      </c>
      <c r="K241">
        <v>44</v>
      </c>
      <c r="L241">
        <v>42</v>
      </c>
    </row>
    <row r="242" spans="1:12">
      <c r="A242" s="5" t="s">
        <v>251</v>
      </c>
      <c r="B242">
        <v>1</v>
      </c>
      <c r="C242">
        <v>1</v>
      </c>
      <c r="D242">
        <v>1</v>
      </c>
      <c r="E242">
        <v>2</v>
      </c>
      <c r="F242">
        <v>2</v>
      </c>
      <c r="G242">
        <v>0</v>
      </c>
      <c r="H242">
        <v>1</v>
      </c>
      <c r="I242">
        <v>1</v>
      </c>
      <c r="J242">
        <v>2</v>
      </c>
      <c r="K242">
        <v>2</v>
      </c>
      <c r="L242">
        <v>2</v>
      </c>
    </row>
    <row r="243" spans="1:12">
      <c r="A243" s="5" t="s">
        <v>252</v>
      </c>
      <c r="B243">
        <v>18</v>
      </c>
      <c r="C243">
        <v>10</v>
      </c>
      <c r="D243">
        <v>8</v>
      </c>
      <c r="E243">
        <v>7</v>
      </c>
      <c r="F243">
        <v>4</v>
      </c>
      <c r="G243">
        <v>25</v>
      </c>
      <c r="H243">
        <v>22</v>
      </c>
      <c r="I243">
        <v>18</v>
      </c>
      <c r="J243">
        <v>21</v>
      </c>
      <c r="K243">
        <v>28</v>
      </c>
      <c r="L243">
        <v>25</v>
      </c>
    </row>
    <row r="244" spans="1:12">
      <c r="A244" s="5" t="s">
        <v>253</v>
      </c>
      <c r="B244">
        <v>2</v>
      </c>
      <c r="C244">
        <v>2</v>
      </c>
      <c r="D244">
        <v>2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3</v>
      </c>
      <c r="L244">
        <v>3</v>
      </c>
    </row>
    <row r="245" spans="1:12">
      <c r="A245" s="5" t="s">
        <v>254</v>
      </c>
      <c r="B245">
        <v>13</v>
      </c>
      <c r="C245">
        <v>16</v>
      </c>
      <c r="D245">
        <v>9</v>
      </c>
      <c r="E245">
        <v>10</v>
      </c>
      <c r="F245">
        <v>16</v>
      </c>
      <c r="G245">
        <v>13</v>
      </c>
      <c r="H245">
        <v>12</v>
      </c>
      <c r="I245">
        <v>14</v>
      </c>
      <c r="J245">
        <v>15</v>
      </c>
      <c r="K245">
        <v>11</v>
      </c>
      <c r="L245">
        <v>12</v>
      </c>
    </row>
    <row r="246" spans="1:12">
      <c r="A246" s="5" t="s">
        <v>255</v>
      </c>
      <c r="B246">
        <v>4</v>
      </c>
      <c r="C246">
        <v>3</v>
      </c>
      <c r="D246">
        <v>2</v>
      </c>
      <c r="E246">
        <v>3</v>
      </c>
      <c r="F246">
        <v>3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2</v>
      </c>
    </row>
    <row r="247" spans="1:12">
      <c r="A247" s="5" t="s">
        <v>256</v>
      </c>
      <c r="B247">
        <v>4</v>
      </c>
      <c r="C247">
        <v>3</v>
      </c>
      <c r="D247">
        <v>2</v>
      </c>
      <c r="E247">
        <v>3</v>
      </c>
      <c r="F247">
        <v>3</v>
      </c>
      <c r="G247">
        <v>2</v>
      </c>
      <c r="H247">
        <v>1</v>
      </c>
      <c r="I247">
        <v>1</v>
      </c>
      <c r="J247">
        <v>0</v>
      </c>
      <c r="K247">
        <v>2</v>
      </c>
      <c r="L247">
        <v>2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507</v>
      </c>
      <c r="C250">
        <v>512</v>
      </c>
      <c r="D250">
        <v>507</v>
      </c>
      <c r="E250">
        <v>486</v>
      </c>
      <c r="F250">
        <v>488</v>
      </c>
      <c r="G250">
        <v>505</v>
      </c>
      <c r="H250">
        <v>497</v>
      </c>
      <c r="I250">
        <v>485</v>
      </c>
      <c r="J250">
        <v>490</v>
      </c>
      <c r="K250">
        <v>459</v>
      </c>
      <c r="L250">
        <v>453</v>
      </c>
    </row>
    <row r="251" spans="1:12">
      <c r="A251" s="5" t="s">
        <v>260</v>
      </c>
      <c r="B251">
        <v>29</v>
      </c>
      <c r="C251">
        <v>26</v>
      </c>
      <c r="D251">
        <v>26</v>
      </c>
      <c r="E251">
        <v>29</v>
      </c>
      <c r="F251">
        <v>28</v>
      </c>
      <c r="G251">
        <v>26</v>
      </c>
      <c r="H251">
        <v>24</v>
      </c>
      <c r="I251">
        <v>21</v>
      </c>
      <c r="J251">
        <v>24</v>
      </c>
      <c r="K251">
        <v>18</v>
      </c>
      <c r="L251">
        <v>19</v>
      </c>
    </row>
    <row r="252" spans="1:12">
      <c r="A252" s="5" t="s">
        <v>261</v>
      </c>
      <c r="B252">
        <v>478</v>
      </c>
      <c r="C252">
        <v>485</v>
      </c>
      <c r="D252">
        <v>481</v>
      </c>
      <c r="E252">
        <v>456</v>
      </c>
      <c r="F252">
        <v>459</v>
      </c>
      <c r="G252">
        <v>478</v>
      </c>
      <c r="H252">
        <v>473</v>
      </c>
      <c r="I252">
        <v>464</v>
      </c>
      <c r="J252">
        <v>466</v>
      </c>
      <c r="K252">
        <v>436</v>
      </c>
      <c r="L252">
        <v>430</v>
      </c>
    </row>
    <row r="253" spans="1:12">
      <c r="A253" s="5" t="s">
        <v>262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5</v>
      </c>
      <c r="L253">
        <v>4</v>
      </c>
    </row>
    <row r="254" spans="1:12">
      <c r="A254" s="6" t="s">
        <v>263</v>
      </c>
      <c r="B254">
        <v>1851</v>
      </c>
      <c r="C254">
        <v>1835</v>
      </c>
      <c r="D254">
        <v>1783</v>
      </c>
      <c r="E254">
        <v>1742</v>
      </c>
      <c r="F254">
        <v>1116</v>
      </c>
      <c r="G254">
        <v>1024</v>
      </c>
      <c r="H254">
        <v>1004</v>
      </c>
      <c r="I254">
        <v>959</v>
      </c>
      <c r="J254">
        <v>919</v>
      </c>
      <c r="K254">
        <v>878</v>
      </c>
      <c r="L254">
        <v>819</v>
      </c>
    </row>
    <row r="255" spans="1:12">
      <c r="A255" s="6" t="s">
        <v>264</v>
      </c>
      <c r="B255">
        <v>14</v>
      </c>
      <c r="C255">
        <v>10</v>
      </c>
      <c r="D255">
        <v>7</v>
      </c>
      <c r="E255">
        <v>8</v>
      </c>
      <c r="F255">
        <v>10</v>
      </c>
      <c r="G255">
        <v>13</v>
      </c>
      <c r="H255">
        <v>15</v>
      </c>
      <c r="I255">
        <v>13</v>
      </c>
      <c r="J255">
        <v>3</v>
      </c>
      <c r="K255">
        <v>19</v>
      </c>
      <c r="L255">
        <v>18</v>
      </c>
    </row>
    <row r="256" spans="1:12">
      <c r="A256" s="6" t="s">
        <v>265</v>
      </c>
      <c r="B256">
        <v>1654</v>
      </c>
      <c r="C256">
        <v>1633</v>
      </c>
      <c r="D256">
        <v>1588</v>
      </c>
      <c r="E256">
        <v>1554</v>
      </c>
      <c r="F256">
        <v>941</v>
      </c>
      <c r="G256">
        <v>854</v>
      </c>
      <c r="H256">
        <v>798</v>
      </c>
      <c r="I256">
        <v>744</v>
      </c>
      <c r="J256">
        <v>692</v>
      </c>
      <c r="K256">
        <v>625</v>
      </c>
      <c r="L256">
        <v>537</v>
      </c>
    </row>
    <row r="257" spans="1:12">
      <c r="A257" s="6" t="s">
        <v>266</v>
      </c>
      <c r="B257">
        <v>183</v>
      </c>
      <c r="C257">
        <v>192</v>
      </c>
      <c r="D257">
        <v>188</v>
      </c>
      <c r="E257">
        <v>180</v>
      </c>
      <c r="F257">
        <v>165</v>
      </c>
      <c r="G257">
        <v>157</v>
      </c>
      <c r="H257">
        <v>191</v>
      </c>
      <c r="I257">
        <v>202</v>
      </c>
      <c r="J257">
        <v>224</v>
      </c>
      <c r="K257">
        <v>234</v>
      </c>
      <c r="L257">
        <v>264</v>
      </c>
    </row>
    <row r="258" spans="1:12">
      <c r="A258" s="7" t="s">
        <v>267</v>
      </c>
      <c r="B258">
        <v>954</v>
      </c>
      <c r="C258">
        <v>933</v>
      </c>
      <c r="D258">
        <v>919</v>
      </c>
      <c r="E258">
        <v>896</v>
      </c>
      <c r="F258">
        <v>885</v>
      </c>
      <c r="G258">
        <v>914</v>
      </c>
      <c r="H258">
        <v>882</v>
      </c>
      <c r="I258">
        <v>876</v>
      </c>
      <c r="J258">
        <v>845</v>
      </c>
      <c r="K258">
        <v>883</v>
      </c>
      <c r="L258">
        <v>891</v>
      </c>
    </row>
    <row r="259" spans="1:12">
      <c r="A259" s="7" t="s">
        <v>268</v>
      </c>
      <c r="B259">
        <v>464</v>
      </c>
      <c r="C259">
        <v>457</v>
      </c>
      <c r="D259">
        <v>459</v>
      </c>
      <c r="E259">
        <v>454</v>
      </c>
      <c r="F259">
        <v>447</v>
      </c>
      <c r="G259">
        <v>494</v>
      </c>
      <c r="H259">
        <v>489</v>
      </c>
      <c r="I259">
        <v>509</v>
      </c>
      <c r="J259">
        <v>507</v>
      </c>
      <c r="K259">
        <v>529</v>
      </c>
      <c r="L259">
        <v>539</v>
      </c>
    </row>
    <row r="260" spans="1:12">
      <c r="A260" s="7" t="s">
        <v>269</v>
      </c>
      <c r="B260">
        <v>490</v>
      </c>
      <c r="C260">
        <v>476</v>
      </c>
      <c r="D260">
        <v>460</v>
      </c>
      <c r="E260">
        <v>442</v>
      </c>
      <c r="F260">
        <v>438</v>
      </c>
      <c r="G260">
        <v>420</v>
      </c>
      <c r="H260">
        <v>393</v>
      </c>
      <c r="I260">
        <v>367</v>
      </c>
      <c r="J260">
        <v>338</v>
      </c>
      <c r="K260">
        <v>354</v>
      </c>
      <c r="L260">
        <v>352</v>
      </c>
    </row>
    <row r="261" spans="1:12">
      <c r="A261" s="7" t="s">
        <v>270</v>
      </c>
      <c r="B261">
        <v>141</v>
      </c>
      <c r="C261">
        <v>120</v>
      </c>
      <c r="D261">
        <v>126</v>
      </c>
      <c r="E261">
        <v>127</v>
      </c>
      <c r="F261">
        <v>91</v>
      </c>
      <c r="G261">
        <v>91</v>
      </c>
      <c r="H261">
        <v>78</v>
      </c>
      <c r="I261">
        <v>84</v>
      </c>
      <c r="J261">
        <v>91</v>
      </c>
      <c r="K261">
        <v>89</v>
      </c>
      <c r="L261">
        <v>89</v>
      </c>
    </row>
    <row r="262" spans="1:12">
      <c r="A262" s="7" t="s">
        <v>271</v>
      </c>
      <c r="B262">
        <v>44</v>
      </c>
      <c r="C262">
        <v>35</v>
      </c>
      <c r="D262">
        <v>41</v>
      </c>
      <c r="E262">
        <v>39</v>
      </c>
      <c r="F262">
        <v>3</v>
      </c>
      <c r="G262">
        <v>2</v>
      </c>
      <c r="H262">
        <v>2</v>
      </c>
      <c r="I262">
        <v>2</v>
      </c>
      <c r="J262">
        <v>0</v>
      </c>
      <c r="K262">
        <v>0</v>
      </c>
      <c r="L262">
        <v>0</v>
      </c>
    </row>
    <row r="263" spans="1:12">
      <c r="A263" s="7" t="s">
        <v>272</v>
      </c>
      <c r="B263">
        <v>97</v>
      </c>
      <c r="C263">
        <v>85</v>
      </c>
      <c r="D263">
        <v>85</v>
      </c>
      <c r="E263">
        <v>88</v>
      </c>
      <c r="F263">
        <v>88</v>
      </c>
      <c r="G263">
        <v>89</v>
      </c>
      <c r="H263">
        <v>76</v>
      </c>
      <c r="I263">
        <v>82</v>
      </c>
      <c r="J263">
        <v>91</v>
      </c>
      <c r="K263">
        <v>89</v>
      </c>
      <c r="L263">
        <v>89</v>
      </c>
    </row>
    <row r="264" spans="1:12">
      <c r="A264" s="7" t="s">
        <v>273</v>
      </c>
      <c r="B264">
        <v>671</v>
      </c>
      <c r="C264">
        <v>694</v>
      </c>
      <c r="D264">
        <v>696</v>
      </c>
      <c r="E264">
        <v>710</v>
      </c>
      <c r="F264">
        <v>744</v>
      </c>
      <c r="G264">
        <v>766</v>
      </c>
      <c r="H264">
        <v>740</v>
      </c>
      <c r="I264">
        <v>817</v>
      </c>
      <c r="J264">
        <v>840</v>
      </c>
      <c r="K264">
        <v>835</v>
      </c>
      <c r="L264">
        <v>847</v>
      </c>
    </row>
    <row r="265" spans="1:12">
      <c r="A265" s="7" t="s">
        <v>274</v>
      </c>
      <c r="B265">
        <v>578</v>
      </c>
      <c r="C265">
        <v>594</v>
      </c>
      <c r="D265">
        <v>582</v>
      </c>
      <c r="E265">
        <v>583</v>
      </c>
      <c r="F265">
        <v>609</v>
      </c>
      <c r="G265">
        <v>635</v>
      </c>
      <c r="H265">
        <v>631</v>
      </c>
      <c r="I265">
        <v>708</v>
      </c>
      <c r="J265">
        <v>731</v>
      </c>
      <c r="K265">
        <v>724</v>
      </c>
      <c r="L265">
        <v>750</v>
      </c>
    </row>
    <row r="266" spans="1:12">
      <c r="A266" s="7" t="s">
        <v>275</v>
      </c>
      <c r="B266">
        <v>93</v>
      </c>
      <c r="C266">
        <v>100</v>
      </c>
      <c r="D266">
        <v>114</v>
      </c>
      <c r="E266">
        <v>127</v>
      </c>
      <c r="F266">
        <v>135</v>
      </c>
      <c r="G266">
        <v>131</v>
      </c>
      <c r="H266">
        <v>109</v>
      </c>
      <c r="I266">
        <v>109</v>
      </c>
      <c r="J266">
        <v>109</v>
      </c>
      <c r="K266">
        <v>111</v>
      </c>
      <c r="L266">
        <v>97</v>
      </c>
    </row>
    <row r="267" spans="1:12">
      <c r="A267" s="7" t="s">
        <v>276</v>
      </c>
      <c r="B267">
        <v>53</v>
      </c>
      <c r="C267">
        <v>54</v>
      </c>
      <c r="D267">
        <v>57</v>
      </c>
      <c r="E267">
        <v>50</v>
      </c>
      <c r="F267">
        <v>51</v>
      </c>
      <c r="G267">
        <v>46</v>
      </c>
      <c r="H267">
        <v>44</v>
      </c>
      <c r="I267">
        <v>50</v>
      </c>
      <c r="J267">
        <v>163</v>
      </c>
      <c r="K267">
        <v>144</v>
      </c>
      <c r="L267">
        <v>133</v>
      </c>
    </row>
    <row r="268" spans="1:12">
      <c r="A268" s="7" t="s">
        <v>277</v>
      </c>
      <c r="B268">
        <v>34</v>
      </c>
      <c r="C268">
        <v>36</v>
      </c>
      <c r="D268">
        <v>42</v>
      </c>
      <c r="E268">
        <v>35</v>
      </c>
      <c r="F268">
        <v>33</v>
      </c>
      <c r="G268">
        <v>29</v>
      </c>
      <c r="H268">
        <v>29</v>
      </c>
      <c r="I268">
        <v>35</v>
      </c>
      <c r="J268">
        <v>39</v>
      </c>
      <c r="K268">
        <v>30</v>
      </c>
      <c r="L268">
        <v>24</v>
      </c>
    </row>
    <row r="269" spans="1:12">
      <c r="A269" s="7" t="s">
        <v>278</v>
      </c>
      <c r="B269">
        <v>19</v>
      </c>
      <c r="C269">
        <v>18</v>
      </c>
      <c r="D269">
        <v>15</v>
      </c>
      <c r="E269">
        <v>15</v>
      </c>
      <c r="F269">
        <v>18</v>
      </c>
      <c r="G269">
        <v>17</v>
      </c>
      <c r="H269">
        <v>15</v>
      </c>
      <c r="I269">
        <v>15</v>
      </c>
      <c r="J269">
        <v>124</v>
      </c>
      <c r="K269">
        <v>114</v>
      </c>
      <c r="L269">
        <v>109</v>
      </c>
    </row>
    <row r="270" spans="1:12">
      <c r="A270" s="7" t="s">
        <v>279</v>
      </c>
      <c r="B270">
        <v>211</v>
      </c>
      <c r="C270">
        <v>225</v>
      </c>
      <c r="D270">
        <v>208</v>
      </c>
      <c r="E270">
        <v>189</v>
      </c>
      <c r="F270">
        <v>174</v>
      </c>
      <c r="G270">
        <v>154</v>
      </c>
      <c r="H270">
        <v>158</v>
      </c>
      <c r="I270">
        <v>174</v>
      </c>
      <c r="J270">
        <v>190</v>
      </c>
      <c r="K270">
        <v>172</v>
      </c>
      <c r="L270">
        <v>158</v>
      </c>
    </row>
    <row r="271" spans="1:12">
      <c r="A271" s="7" t="s">
        <v>280</v>
      </c>
      <c r="B271">
        <v>197</v>
      </c>
      <c r="C271">
        <v>209</v>
      </c>
      <c r="D271">
        <v>187</v>
      </c>
      <c r="E271">
        <v>170</v>
      </c>
      <c r="F271">
        <v>156</v>
      </c>
      <c r="G271">
        <v>136</v>
      </c>
      <c r="H271">
        <v>138</v>
      </c>
      <c r="I271">
        <v>155</v>
      </c>
      <c r="J271">
        <v>166</v>
      </c>
      <c r="K271">
        <v>148</v>
      </c>
      <c r="L271">
        <v>138</v>
      </c>
    </row>
    <row r="272" spans="1:12">
      <c r="A272" s="7" t="s">
        <v>281</v>
      </c>
      <c r="B272">
        <v>14</v>
      </c>
      <c r="C272">
        <v>16</v>
      </c>
      <c r="D272">
        <v>21</v>
      </c>
      <c r="E272">
        <v>19</v>
      </c>
      <c r="F272">
        <v>18</v>
      </c>
      <c r="G272">
        <v>18</v>
      </c>
      <c r="H272">
        <v>20</v>
      </c>
      <c r="I272">
        <v>19</v>
      </c>
      <c r="J272">
        <v>24</v>
      </c>
      <c r="K272">
        <v>24</v>
      </c>
      <c r="L272">
        <v>20</v>
      </c>
    </row>
    <row r="273" spans="1:12">
      <c r="A273" s="7" t="s">
        <v>282</v>
      </c>
      <c r="B273">
        <v>255</v>
      </c>
      <c r="C273">
        <v>232</v>
      </c>
      <c r="D273">
        <v>227</v>
      </c>
      <c r="E273">
        <v>207</v>
      </c>
      <c r="F273">
        <v>176</v>
      </c>
      <c r="G273">
        <v>166</v>
      </c>
      <c r="H273">
        <v>187</v>
      </c>
      <c r="I273">
        <v>196</v>
      </c>
      <c r="J273">
        <v>192</v>
      </c>
      <c r="K273">
        <v>184</v>
      </c>
      <c r="L273">
        <v>172</v>
      </c>
    </row>
    <row r="274" spans="1:12">
      <c r="A274" s="7" t="s">
        <v>283</v>
      </c>
      <c r="B274">
        <v>29</v>
      </c>
      <c r="C274">
        <v>24</v>
      </c>
      <c r="D274">
        <v>26</v>
      </c>
      <c r="E274">
        <v>27</v>
      </c>
      <c r="F274">
        <v>18</v>
      </c>
      <c r="G274">
        <v>18</v>
      </c>
      <c r="H274">
        <v>21</v>
      </c>
      <c r="I274">
        <v>19</v>
      </c>
      <c r="J274">
        <v>35</v>
      </c>
      <c r="K274">
        <v>13</v>
      </c>
      <c r="L274">
        <v>12</v>
      </c>
    </row>
    <row r="275" spans="1:12">
      <c r="A275" s="7" t="s">
        <v>284</v>
      </c>
      <c r="B275">
        <v>70</v>
      </c>
      <c r="C275">
        <v>71</v>
      </c>
      <c r="D275">
        <v>67</v>
      </c>
      <c r="E275">
        <v>63</v>
      </c>
      <c r="F275">
        <v>60</v>
      </c>
      <c r="G275">
        <v>63</v>
      </c>
      <c r="H275">
        <v>60</v>
      </c>
      <c r="I275">
        <v>79</v>
      </c>
      <c r="J275">
        <v>64</v>
      </c>
      <c r="K275">
        <v>69</v>
      </c>
      <c r="L275">
        <v>64</v>
      </c>
    </row>
    <row r="276" spans="1:12">
      <c r="A276" s="7" t="s">
        <v>285</v>
      </c>
      <c r="B276">
        <v>31</v>
      </c>
      <c r="C276">
        <v>31</v>
      </c>
      <c r="D276">
        <v>32</v>
      </c>
      <c r="E276">
        <v>30</v>
      </c>
      <c r="F276">
        <v>30</v>
      </c>
      <c r="G276">
        <v>25</v>
      </c>
      <c r="H276">
        <v>27</v>
      </c>
      <c r="I276">
        <v>24</v>
      </c>
      <c r="J276">
        <v>27</v>
      </c>
      <c r="K276">
        <v>24</v>
      </c>
      <c r="L276">
        <v>19</v>
      </c>
    </row>
    <row r="277" spans="1:12">
      <c r="A277" s="7" t="s">
        <v>286</v>
      </c>
      <c r="B277">
        <v>125</v>
      </c>
      <c r="C277">
        <v>106</v>
      </c>
      <c r="D277">
        <v>102</v>
      </c>
      <c r="E277">
        <v>87</v>
      </c>
      <c r="F277">
        <v>68</v>
      </c>
      <c r="G277">
        <v>60</v>
      </c>
      <c r="H277">
        <v>79</v>
      </c>
      <c r="I277">
        <v>74</v>
      </c>
      <c r="J277">
        <v>66</v>
      </c>
      <c r="K277">
        <v>78</v>
      </c>
      <c r="L277">
        <v>77</v>
      </c>
    </row>
    <row r="278" spans="1:12">
      <c r="A278" s="7" t="s">
        <v>287</v>
      </c>
      <c r="B278">
        <v>64</v>
      </c>
      <c r="C278">
        <v>61</v>
      </c>
      <c r="D278">
        <v>61</v>
      </c>
      <c r="E278">
        <v>54</v>
      </c>
      <c r="F278">
        <v>54</v>
      </c>
      <c r="G278">
        <v>47</v>
      </c>
      <c r="H278">
        <v>48</v>
      </c>
      <c r="I278">
        <v>45</v>
      </c>
      <c r="J278">
        <v>40</v>
      </c>
      <c r="K278">
        <v>42</v>
      </c>
      <c r="L278">
        <v>41</v>
      </c>
    </row>
    <row r="279" spans="1:12">
      <c r="A279" s="7" t="s">
        <v>288</v>
      </c>
      <c r="B279">
        <v>64</v>
      </c>
      <c r="C279">
        <v>61</v>
      </c>
      <c r="D279">
        <v>61</v>
      </c>
      <c r="E279">
        <v>54</v>
      </c>
      <c r="F279">
        <v>54</v>
      </c>
      <c r="G279">
        <v>47</v>
      </c>
      <c r="H279">
        <v>48</v>
      </c>
      <c r="I279">
        <v>45</v>
      </c>
      <c r="J279">
        <v>40</v>
      </c>
      <c r="K279">
        <v>42</v>
      </c>
      <c r="L279">
        <v>41</v>
      </c>
    </row>
    <row r="280" spans="1:12">
      <c r="A280" s="7" t="s">
        <v>289</v>
      </c>
      <c r="B280">
        <v>159</v>
      </c>
      <c r="C280">
        <v>106</v>
      </c>
      <c r="D280">
        <v>112</v>
      </c>
      <c r="E280">
        <v>115</v>
      </c>
      <c r="F280">
        <v>108</v>
      </c>
      <c r="G280">
        <v>107</v>
      </c>
      <c r="H280">
        <v>119</v>
      </c>
      <c r="I280">
        <v>122</v>
      </c>
      <c r="J280">
        <v>135</v>
      </c>
      <c r="K280">
        <v>125</v>
      </c>
      <c r="L280">
        <v>130</v>
      </c>
    </row>
    <row r="281" spans="1:12">
      <c r="A281" s="7" t="s">
        <v>290</v>
      </c>
      <c r="B281">
        <v>12</v>
      </c>
      <c r="C281">
        <v>10</v>
      </c>
      <c r="D281">
        <v>9</v>
      </c>
      <c r="E281">
        <v>12</v>
      </c>
      <c r="F281">
        <v>10</v>
      </c>
      <c r="G281">
        <v>7</v>
      </c>
      <c r="H281">
        <v>8</v>
      </c>
      <c r="I281">
        <v>9</v>
      </c>
      <c r="J281">
        <v>6</v>
      </c>
      <c r="K281">
        <v>9</v>
      </c>
      <c r="L281">
        <v>6</v>
      </c>
    </row>
    <row r="282" spans="1:12">
      <c r="A282" s="7" t="s">
        <v>291</v>
      </c>
      <c r="B282">
        <v>16</v>
      </c>
      <c r="C282">
        <v>16</v>
      </c>
      <c r="D282">
        <v>12</v>
      </c>
      <c r="E282">
        <v>18</v>
      </c>
      <c r="F282">
        <v>18</v>
      </c>
      <c r="G282">
        <v>22</v>
      </c>
      <c r="H282">
        <v>26</v>
      </c>
      <c r="I282">
        <v>27</v>
      </c>
      <c r="J282">
        <v>31</v>
      </c>
      <c r="K282">
        <v>33</v>
      </c>
      <c r="L282">
        <v>40</v>
      </c>
    </row>
    <row r="283" spans="1:12">
      <c r="A283" s="7" t="s">
        <v>292</v>
      </c>
      <c r="B283">
        <v>128</v>
      </c>
      <c r="C283">
        <v>78</v>
      </c>
      <c r="D283">
        <v>90</v>
      </c>
      <c r="E283">
        <v>83</v>
      </c>
      <c r="F283">
        <v>77</v>
      </c>
      <c r="G283">
        <v>76</v>
      </c>
      <c r="H283">
        <v>84</v>
      </c>
      <c r="I283">
        <v>86</v>
      </c>
      <c r="J283">
        <v>97</v>
      </c>
      <c r="K283">
        <v>83</v>
      </c>
      <c r="L283">
        <v>84</v>
      </c>
    </row>
    <row r="284" spans="1:12">
      <c r="A284" s="7" t="s">
        <v>293</v>
      </c>
      <c r="B284">
        <v>3</v>
      </c>
      <c r="C284">
        <v>2</v>
      </c>
      <c r="D284">
        <v>1</v>
      </c>
      <c r="E284">
        <v>2</v>
      </c>
      <c r="F284">
        <v>3</v>
      </c>
      <c r="G284">
        <v>2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 s="7" t="s">
        <v>294</v>
      </c>
      <c r="B285">
        <v>17</v>
      </c>
      <c r="C285">
        <v>18</v>
      </c>
      <c r="D285">
        <v>16</v>
      </c>
      <c r="E285">
        <v>14</v>
      </c>
      <c r="F285">
        <v>13</v>
      </c>
      <c r="G285">
        <v>14</v>
      </c>
      <c r="H285">
        <v>14</v>
      </c>
      <c r="I285">
        <v>18</v>
      </c>
      <c r="J285">
        <v>19</v>
      </c>
      <c r="K285">
        <v>24</v>
      </c>
      <c r="L285">
        <v>28</v>
      </c>
    </row>
    <row r="286" spans="1:12">
      <c r="A286" s="7" t="s">
        <v>295</v>
      </c>
      <c r="B286">
        <v>6</v>
      </c>
      <c r="C286">
        <v>10</v>
      </c>
      <c r="D286">
        <v>9</v>
      </c>
      <c r="E286">
        <v>8</v>
      </c>
      <c r="F286">
        <v>9</v>
      </c>
      <c r="G286">
        <v>8</v>
      </c>
      <c r="H286">
        <v>7</v>
      </c>
      <c r="I286">
        <v>7</v>
      </c>
      <c r="J286">
        <v>5</v>
      </c>
      <c r="K286">
        <v>10</v>
      </c>
      <c r="L286">
        <v>13</v>
      </c>
    </row>
    <row r="287" spans="1:12">
      <c r="A287" s="7" t="s">
        <v>296</v>
      </c>
      <c r="B287">
        <v>2</v>
      </c>
      <c r="C287">
        <v>3</v>
      </c>
      <c r="D287">
        <v>4</v>
      </c>
      <c r="E287">
        <v>5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3</v>
      </c>
      <c r="L287">
        <v>4</v>
      </c>
    </row>
    <row r="288" spans="1:12">
      <c r="A288" s="7" t="s">
        <v>297</v>
      </c>
      <c r="B288">
        <v>9</v>
      </c>
      <c r="C288">
        <v>5</v>
      </c>
      <c r="D288">
        <v>3</v>
      </c>
      <c r="E288">
        <v>1</v>
      </c>
      <c r="F288">
        <v>2</v>
      </c>
      <c r="G288">
        <v>4</v>
      </c>
      <c r="H288">
        <v>5</v>
      </c>
      <c r="I288">
        <v>9</v>
      </c>
      <c r="J288">
        <v>12</v>
      </c>
      <c r="K288">
        <v>11</v>
      </c>
      <c r="L288">
        <v>11</v>
      </c>
    </row>
    <row r="289" spans="1:12">
      <c r="A289" s="7" t="s">
        <v>298</v>
      </c>
      <c r="B289">
        <v>62</v>
      </c>
      <c r="C289">
        <v>59</v>
      </c>
      <c r="D289">
        <v>55</v>
      </c>
      <c r="E289">
        <v>57</v>
      </c>
      <c r="F289">
        <v>53</v>
      </c>
      <c r="G289">
        <v>53</v>
      </c>
      <c r="H289">
        <v>52</v>
      </c>
      <c r="I289">
        <v>51</v>
      </c>
      <c r="J289">
        <v>51</v>
      </c>
      <c r="K289">
        <v>50</v>
      </c>
      <c r="L289">
        <v>50</v>
      </c>
    </row>
    <row r="290" spans="1:12">
      <c r="A290" s="7" t="s">
        <v>299</v>
      </c>
      <c r="B290">
        <v>48</v>
      </c>
      <c r="C290">
        <v>47</v>
      </c>
      <c r="D290">
        <v>42</v>
      </c>
      <c r="E290">
        <v>43</v>
      </c>
      <c r="F290">
        <v>43</v>
      </c>
      <c r="G290">
        <v>45</v>
      </c>
      <c r="H290">
        <v>42</v>
      </c>
      <c r="I290">
        <v>44</v>
      </c>
      <c r="J290">
        <v>46</v>
      </c>
      <c r="K290">
        <v>48</v>
      </c>
      <c r="L290">
        <v>49</v>
      </c>
    </row>
    <row r="291" spans="1:12">
      <c r="A291" s="7" t="s">
        <v>300</v>
      </c>
      <c r="B291">
        <v>14</v>
      </c>
      <c r="C291">
        <v>12</v>
      </c>
      <c r="D291">
        <v>13</v>
      </c>
      <c r="E291">
        <v>14</v>
      </c>
      <c r="F291">
        <v>10</v>
      </c>
      <c r="G291">
        <v>8</v>
      </c>
      <c r="H291">
        <v>10</v>
      </c>
      <c r="I291">
        <v>7</v>
      </c>
      <c r="J291">
        <v>5</v>
      </c>
      <c r="K291">
        <v>2</v>
      </c>
      <c r="L291">
        <v>1</v>
      </c>
    </row>
    <row r="292" spans="1:12">
      <c r="A292" s="7" t="s">
        <v>301</v>
      </c>
      <c r="B292">
        <v>33</v>
      </c>
      <c r="C292">
        <v>32</v>
      </c>
      <c r="D292">
        <v>31</v>
      </c>
      <c r="E292">
        <v>29</v>
      </c>
      <c r="F292">
        <v>30</v>
      </c>
      <c r="G292">
        <v>25</v>
      </c>
      <c r="H292">
        <v>20</v>
      </c>
      <c r="I292">
        <v>19</v>
      </c>
      <c r="J292">
        <v>20</v>
      </c>
      <c r="K292">
        <v>20</v>
      </c>
      <c r="L292">
        <v>22</v>
      </c>
    </row>
    <row r="293" spans="1:12">
      <c r="A293" s="7" t="s">
        <v>302</v>
      </c>
      <c r="B293">
        <v>15</v>
      </c>
      <c r="C293">
        <v>17</v>
      </c>
      <c r="D293">
        <v>17</v>
      </c>
      <c r="E293">
        <v>17</v>
      </c>
      <c r="F293">
        <v>18</v>
      </c>
      <c r="G293">
        <v>16</v>
      </c>
      <c r="H293">
        <v>12</v>
      </c>
      <c r="I293">
        <v>10</v>
      </c>
      <c r="J293">
        <v>12</v>
      </c>
      <c r="K293">
        <v>11</v>
      </c>
      <c r="L293">
        <v>10</v>
      </c>
    </row>
    <row r="294" spans="1:12">
      <c r="A294" s="7" t="s">
        <v>303</v>
      </c>
      <c r="B294">
        <v>7</v>
      </c>
      <c r="C294">
        <v>6</v>
      </c>
      <c r="D294">
        <v>4</v>
      </c>
      <c r="E294">
        <v>4</v>
      </c>
      <c r="F294">
        <v>1</v>
      </c>
      <c r="G294">
        <v>3</v>
      </c>
      <c r="H294">
        <v>4</v>
      </c>
      <c r="I294">
        <v>4</v>
      </c>
      <c r="J294">
        <v>0</v>
      </c>
      <c r="K294">
        <v>2</v>
      </c>
      <c r="L294">
        <v>2</v>
      </c>
    </row>
    <row r="295" spans="1:12">
      <c r="A295" s="7" t="s">
        <v>304</v>
      </c>
      <c r="B295">
        <v>11</v>
      </c>
      <c r="C295">
        <v>9</v>
      </c>
      <c r="D295">
        <v>10</v>
      </c>
      <c r="E295">
        <v>8</v>
      </c>
      <c r="F295">
        <v>11</v>
      </c>
      <c r="G295">
        <v>6</v>
      </c>
      <c r="H295">
        <v>4</v>
      </c>
      <c r="I295">
        <v>5</v>
      </c>
      <c r="J295">
        <v>8</v>
      </c>
      <c r="K295">
        <v>7</v>
      </c>
      <c r="L295">
        <v>10</v>
      </c>
    </row>
    <row r="296" spans="1:12">
      <c r="A296" s="7" t="s">
        <v>305</v>
      </c>
      <c r="B296">
        <v>414</v>
      </c>
      <c r="C296">
        <v>415</v>
      </c>
      <c r="D296">
        <v>417</v>
      </c>
      <c r="E296">
        <v>402</v>
      </c>
      <c r="F296">
        <v>390</v>
      </c>
      <c r="G296">
        <v>377</v>
      </c>
      <c r="H296">
        <v>346</v>
      </c>
      <c r="I296">
        <v>325</v>
      </c>
      <c r="J296">
        <v>330</v>
      </c>
      <c r="K296">
        <v>239</v>
      </c>
      <c r="L296">
        <v>228</v>
      </c>
    </row>
    <row r="297" spans="1:12">
      <c r="A297" s="7" t="s">
        <v>306</v>
      </c>
      <c r="B297">
        <v>13</v>
      </c>
      <c r="C297">
        <v>7</v>
      </c>
      <c r="D297">
        <v>5</v>
      </c>
      <c r="E297">
        <v>5</v>
      </c>
      <c r="F297">
        <v>4</v>
      </c>
      <c r="G297">
        <v>4</v>
      </c>
      <c r="H297">
        <v>3</v>
      </c>
      <c r="I297">
        <v>1</v>
      </c>
      <c r="J297">
        <v>2</v>
      </c>
      <c r="K297">
        <v>5</v>
      </c>
      <c r="L297">
        <v>3</v>
      </c>
    </row>
    <row r="298" spans="1:12">
      <c r="A298" s="7" t="s">
        <v>307</v>
      </c>
      <c r="B298">
        <v>293</v>
      </c>
      <c r="C298">
        <v>297</v>
      </c>
      <c r="D298">
        <v>301</v>
      </c>
      <c r="E298">
        <v>294</v>
      </c>
      <c r="F298">
        <v>290</v>
      </c>
      <c r="G298">
        <v>277</v>
      </c>
      <c r="H298">
        <v>258</v>
      </c>
      <c r="I298">
        <v>235</v>
      </c>
      <c r="J298">
        <v>241</v>
      </c>
      <c r="K298">
        <v>233</v>
      </c>
      <c r="L298">
        <v>224</v>
      </c>
    </row>
    <row r="299" spans="1:12">
      <c r="A299" s="7" t="s">
        <v>308</v>
      </c>
      <c r="B299">
        <v>108</v>
      </c>
      <c r="C299">
        <v>111</v>
      </c>
      <c r="D299">
        <v>111</v>
      </c>
      <c r="E299">
        <v>103</v>
      </c>
      <c r="F299">
        <v>96</v>
      </c>
      <c r="G299">
        <v>96</v>
      </c>
      <c r="H299">
        <v>85</v>
      </c>
      <c r="I299">
        <v>89</v>
      </c>
      <c r="J299">
        <v>87</v>
      </c>
      <c r="K299">
        <v>1</v>
      </c>
      <c r="L299">
        <v>1</v>
      </c>
    </row>
    <row r="300" spans="1:12">
      <c r="A300" s="7" t="s">
        <v>309</v>
      </c>
      <c r="B300">
        <v>452</v>
      </c>
      <c r="C300">
        <v>428</v>
      </c>
      <c r="D300">
        <v>460</v>
      </c>
      <c r="E300">
        <v>440</v>
      </c>
      <c r="F300">
        <v>403</v>
      </c>
      <c r="G300">
        <v>340</v>
      </c>
      <c r="H300">
        <v>334</v>
      </c>
      <c r="I300">
        <v>368</v>
      </c>
      <c r="J300">
        <v>344</v>
      </c>
      <c r="K300">
        <v>340</v>
      </c>
      <c r="L300">
        <v>355</v>
      </c>
    </row>
    <row r="301" spans="1:12">
      <c r="A301" s="7" t="s">
        <v>310</v>
      </c>
      <c r="B301">
        <v>49</v>
      </c>
      <c r="C301">
        <v>41</v>
      </c>
      <c r="D301">
        <v>42</v>
      </c>
      <c r="E301">
        <v>41</v>
      </c>
      <c r="F301">
        <v>37</v>
      </c>
      <c r="G301">
        <v>39</v>
      </c>
      <c r="H301">
        <v>46</v>
      </c>
      <c r="I301">
        <v>59</v>
      </c>
      <c r="J301">
        <v>53</v>
      </c>
      <c r="K301">
        <v>64</v>
      </c>
      <c r="L301">
        <v>78</v>
      </c>
    </row>
    <row r="302" spans="1:12">
      <c r="A302" s="7" t="s">
        <v>311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>
      <c r="A303" s="7" t="s">
        <v>312</v>
      </c>
      <c r="B303">
        <v>45</v>
      </c>
      <c r="C303">
        <v>39</v>
      </c>
      <c r="D303">
        <v>35</v>
      </c>
      <c r="E303">
        <v>33</v>
      </c>
      <c r="F303">
        <v>41</v>
      </c>
      <c r="G303">
        <v>39</v>
      </c>
      <c r="H303">
        <v>30</v>
      </c>
      <c r="I303">
        <v>34</v>
      </c>
      <c r="J303">
        <v>30</v>
      </c>
      <c r="K303">
        <v>34</v>
      </c>
      <c r="L303">
        <v>35</v>
      </c>
    </row>
    <row r="304" spans="1:12">
      <c r="A304" s="7" t="s">
        <v>313</v>
      </c>
      <c r="B304">
        <v>357</v>
      </c>
      <c r="C304">
        <v>348</v>
      </c>
      <c r="D304">
        <v>383</v>
      </c>
      <c r="E304">
        <v>366</v>
      </c>
      <c r="F304">
        <v>325</v>
      </c>
      <c r="G304">
        <v>262</v>
      </c>
      <c r="H304">
        <v>258</v>
      </c>
      <c r="I304">
        <v>274</v>
      </c>
      <c r="J304">
        <v>261</v>
      </c>
      <c r="K304">
        <v>242</v>
      </c>
      <c r="L304">
        <v>242</v>
      </c>
    </row>
    <row r="305" spans="1:12">
      <c r="A305" s="8" t="s">
        <v>314</v>
      </c>
      <c r="B305">
        <v>754</v>
      </c>
      <c r="C305">
        <v>746</v>
      </c>
      <c r="D305">
        <v>721</v>
      </c>
      <c r="E305">
        <v>695</v>
      </c>
      <c r="F305">
        <v>644</v>
      </c>
      <c r="G305">
        <v>600</v>
      </c>
      <c r="H305">
        <v>630</v>
      </c>
      <c r="I305">
        <v>604</v>
      </c>
      <c r="J305">
        <v>575</v>
      </c>
      <c r="K305">
        <v>535</v>
      </c>
      <c r="L305">
        <v>492</v>
      </c>
    </row>
    <row r="306" spans="1:12">
      <c r="A306" s="8" t="s">
        <v>315</v>
      </c>
      <c r="B306">
        <v>28</v>
      </c>
      <c r="C306">
        <v>30</v>
      </c>
      <c r="D306">
        <v>33</v>
      </c>
      <c r="E306">
        <v>35</v>
      </c>
      <c r="F306">
        <v>37</v>
      </c>
      <c r="G306">
        <v>39</v>
      </c>
      <c r="H306">
        <v>34</v>
      </c>
      <c r="I306">
        <v>36</v>
      </c>
      <c r="J306">
        <v>38</v>
      </c>
      <c r="K306">
        <v>30</v>
      </c>
      <c r="L306">
        <v>26</v>
      </c>
    </row>
    <row r="307" spans="1:12">
      <c r="A307" s="8" t="s">
        <v>316</v>
      </c>
      <c r="B307">
        <v>19</v>
      </c>
      <c r="C307">
        <v>18</v>
      </c>
      <c r="D307">
        <v>18</v>
      </c>
      <c r="E307">
        <v>15</v>
      </c>
      <c r="F307">
        <v>16</v>
      </c>
      <c r="G307">
        <v>14</v>
      </c>
      <c r="H307">
        <v>15</v>
      </c>
      <c r="I307">
        <v>16</v>
      </c>
      <c r="J307">
        <v>18</v>
      </c>
      <c r="K307">
        <v>22</v>
      </c>
      <c r="L307">
        <v>17</v>
      </c>
    </row>
    <row r="308" spans="1:12">
      <c r="A308" s="8" t="s">
        <v>317</v>
      </c>
      <c r="B308">
        <v>93</v>
      </c>
      <c r="C308">
        <v>98</v>
      </c>
      <c r="D308">
        <v>94</v>
      </c>
      <c r="E308">
        <v>94</v>
      </c>
      <c r="F308">
        <v>95</v>
      </c>
      <c r="G308">
        <v>95</v>
      </c>
      <c r="H308">
        <v>100</v>
      </c>
      <c r="I308">
        <v>105</v>
      </c>
      <c r="J308">
        <v>91</v>
      </c>
      <c r="K308">
        <v>109</v>
      </c>
      <c r="L308">
        <v>102</v>
      </c>
    </row>
    <row r="309" spans="1:12">
      <c r="A309" s="8" t="s">
        <v>318</v>
      </c>
      <c r="B309">
        <v>17</v>
      </c>
      <c r="C309">
        <v>18</v>
      </c>
      <c r="D309">
        <v>19</v>
      </c>
      <c r="E309">
        <v>19</v>
      </c>
      <c r="F309">
        <v>21</v>
      </c>
      <c r="G309">
        <v>22</v>
      </c>
      <c r="H309">
        <v>24</v>
      </c>
      <c r="I309">
        <v>25</v>
      </c>
      <c r="J309">
        <v>22</v>
      </c>
      <c r="K309">
        <v>24</v>
      </c>
      <c r="L309">
        <v>20</v>
      </c>
    </row>
    <row r="310" spans="1:12">
      <c r="A310" s="8" t="s">
        <v>319</v>
      </c>
      <c r="B310">
        <v>588</v>
      </c>
      <c r="C310">
        <v>573</v>
      </c>
      <c r="D310">
        <v>550</v>
      </c>
      <c r="E310">
        <v>527</v>
      </c>
      <c r="F310">
        <v>471</v>
      </c>
      <c r="G310">
        <v>428</v>
      </c>
      <c r="H310">
        <v>454</v>
      </c>
      <c r="I310">
        <v>420</v>
      </c>
      <c r="J310">
        <v>403</v>
      </c>
      <c r="K310">
        <v>349</v>
      </c>
      <c r="L310">
        <v>326</v>
      </c>
    </row>
    <row r="311" spans="1:12">
      <c r="A311" s="8" t="s">
        <v>320</v>
      </c>
      <c r="B311">
        <v>9</v>
      </c>
      <c r="C311">
        <v>9</v>
      </c>
      <c r="D311">
        <v>7</v>
      </c>
      <c r="E311">
        <v>5</v>
      </c>
      <c r="F311">
        <v>4</v>
      </c>
      <c r="G311">
        <v>2</v>
      </c>
      <c r="H311">
        <v>3</v>
      </c>
      <c r="I311">
        <v>2</v>
      </c>
      <c r="J311">
        <v>3</v>
      </c>
      <c r="K311">
        <v>1</v>
      </c>
      <c r="L311">
        <v>1</v>
      </c>
    </row>
    <row r="312" spans="1:12">
      <c r="A312" s="8" t="s">
        <v>321</v>
      </c>
      <c r="B312">
        <v>871</v>
      </c>
      <c r="C312">
        <v>847</v>
      </c>
      <c r="D312">
        <v>800</v>
      </c>
      <c r="E312">
        <v>775</v>
      </c>
      <c r="F312">
        <v>766</v>
      </c>
      <c r="G312">
        <v>790</v>
      </c>
      <c r="H312">
        <v>762</v>
      </c>
      <c r="I312">
        <v>758</v>
      </c>
      <c r="J312">
        <v>630</v>
      </c>
      <c r="K312">
        <v>616</v>
      </c>
      <c r="L312">
        <v>604</v>
      </c>
    </row>
    <row r="313" spans="1:12">
      <c r="A313" s="8" t="s">
        <v>322</v>
      </c>
      <c r="B313">
        <v>9</v>
      </c>
      <c r="C313">
        <v>7</v>
      </c>
      <c r="D313">
        <v>7</v>
      </c>
      <c r="E313">
        <v>6</v>
      </c>
      <c r="F313">
        <v>6</v>
      </c>
      <c r="G313">
        <v>7</v>
      </c>
      <c r="H313">
        <v>7</v>
      </c>
      <c r="I313">
        <v>7</v>
      </c>
      <c r="J313">
        <v>7</v>
      </c>
      <c r="K313">
        <v>6</v>
      </c>
      <c r="L313">
        <v>5</v>
      </c>
    </row>
    <row r="314" spans="1:12">
      <c r="A314" s="8" t="s">
        <v>323</v>
      </c>
      <c r="B314">
        <v>440</v>
      </c>
      <c r="C314">
        <v>428</v>
      </c>
      <c r="D314">
        <v>411</v>
      </c>
      <c r="E314">
        <v>406</v>
      </c>
      <c r="F314">
        <v>411</v>
      </c>
      <c r="G314">
        <v>427</v>
      </c>
      <c r="H314">
        <v>412</v>
      </c>
      <c r="I314">
        <v>409</v>
      </c>
      <c r="J314">
        <v>389</v>
      </c>
      <c r="K314">
        <v>383</v>
      </c>
      <c r="L314">
        <v>375</v>
      </c>
    </row>
    <row r="315" spans="1:12">
      <c r="A315" s="8" t="s">
        <v>324</v>
      </c>
      <c r="B315">
        <v>422</v>
      </c>
      <c r="C315">
        <v>412</v>
      </c>
      <c r="D315">
        <v>382</v>
      </c>
      <c r="E315">
        <v>363</v>
      </c>
      <c r="F315">
        <v>349</v>
      </c>
      <c r="G315">
        <v>356</v>
      </c>
      <c r="H315">
        <v>343</v>
      </c>
      <c r="I315">
        <v>342</v>
      </c>
      <c r="J315">
        <v>234</v>
      </c>
      <c r="K315">
        <v>227</v>
      </c>
      <c r="L315">
        <v>224</v>
      </c>
    </row>
    <row r="316" spans="1:12">
      <c r="A316" s="8" t="s">
        <v>325</v>
      </c>
      <c r="B316">
        <v>27</v>
      </c>
      <c r="C316">
        <v>30</v>
      </c>
      <c r="D316">
        <v>33</v>
      </c>
      <c r="E316">
        <v>30</v>
      </c>
      <c r="F316">
        <v>30</v>
      </c>
      <c r="G316">
        <v>27</v>
      </c>
      <c r="H316">
        <v>26</v>
      </c>
      <c r="I316">
        <v>24</v>
      </c>
      <c r="J316">
        <v>26</v>
      </c>
      <c r="K316">
        <v>25</v>
      </c>
      <c r="L316">
        <v>27</v>
      </c>
    </row>
    <row r="317" spans="1:12">
      <c r="A317" s="8" t="s">
        <v>326</v>
      </c>
      <c r="B317">
        <v>5</v>
      </c>
      <c r="C317">
        <v>5</v>
      </c>
      <c r="D317">
        <v>5</v>
      </c>
      <c r="E317">
        <v>4</v>
      </c>
      <c r="F317">
        <v>5</v>
      </c>
      <c r="G317">
        <v>4</v>
      </c>
      <c r="H317">
        <v>4</v>
      </c>
      <c r="I317">
        <v>5</v>
      </c>
      <c r="J317">
        <v>4</v>
      </c>
      <c r="K317">
        <v>1</v>
      </c>
      <c r="L317">
        <v>1</v>
      </c>
    </row>
    <row r="318" spans="1:12">
      <c r="A318" s="8" t="s">
        <v>327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2</v>
      </c>
      <c r="H318">
        <v>1</v>
      </c>
      <c r="I318">
        <v>1</v>
      </c>
      <c r="J318">
        <v>3</v>
      </c>
      <c r="K318">
        <v>1</v>
      </c>
      <c r="L318">
        <v>1</v>
      </c>
    </row>
    <row r="319" spans="1:12">
      <c r="A319" s="8" t="s">
        <v>328</v>
      </c>
      <c r="B319">
        <v>19</v>
      </c>
      <c r="C319">
        <v>22</v>
      </c>
      <c r="D319">
        <v>25</v>
      </c>
      <c r="E319">
        <v>24</v>
      </c>
      <c r="F319">
        <v>22</v>
      </c>
      <c r="G319">
        <v>20</v>
      </c>
      <c r="H319">
        <v>20</v>
      </c>
      <c r="I319">
        <v>17</v>
      </c>
      <c r="J319">
        <v>18</v>
      </c>
      <c r="K319">
        <v>21</v>
      </c>
      <c r="L319">
        <v>23</v>
      </c>
    </row>
    <row r="320" spans="1:12">
      <c r="A320" s="8" t="s">
        <v>329</v>
      </c>
      <c r="B320">
        <v>2</v>
      </c>
      <c r="C320">
        <v>2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</v>
      </c>
      <c r="L320">
        <v>2</v>
      </c>
    </row>
    <row r="321" spans="1:12">
      <c r="A321" s="8" t="s">
        <v>330</v>
      </c>
      <c r="B321">
        <v>45</v>
      </c>
      <c r="C321">
        <v>51</v>
      </c>
      <c r="D321">
        <v>51</v>
      </c>
      <c r="E321">
        <v>50</v>
      </c>
      <c r="F321">
        <v>50</v>
      </c>
      <c r="G321">
        <v>46</v>
      </c>
      <c r="H321">
        <v>49</v>
      </c>
      <c r="I321">
        <v>41</v>
      </c>
      <c r="J321">
        <v>36</v>
      </c>
      <c r="K321">
        <v>39</v>
      </c>
      <c r="L321">
        <v>35</v>
      </c>
    </row>
    <row r="322" spans="1:12">
      <c r="A322" s="8" t="s">
        <v>331</v>
      </c>
      <c r="B322">
        <v>18</v>
      </c>
      <c r="C322">
        <v>20</v>
      </c>
      <c r="D322">
        <v>17</v>
      </c>
      <c r="E322">
        <v>16</v>
      </c>
      <c r="F322">
        <v>19</v>
      </c>
      <c r="G322">
        <v>18</v>
      </c>
      <c r="H322">
        <v>15</v>
      </c>
      <c r="I322">
        <v>13</v>
      </c>
      <c r="J322">
        <v>16</v>
      </c>
      <c r="K322">
        <v>16</v>
      </c>
      <c r="L322">
        <v>18</v>
      </c>
    </row>
    <row r="323" spans="1:12">
      <c r="A323" s="8" t="s">
        <v>332</v>
      </c>
      <c r="B323">
        <v>27</v>
      </c>
      <c r="C323">
        <v>31</v>
      </c>
      <c r="D323">
        <v>34</v>
      </c>
      <c r="E323">
        <v>34</v>
      </c>
      <c r="F323">
        <v>31</v>
      </c>
      <c r="G323">
        <v>28</v>
      </c>
      <c r="H323">
        <v>34</v>
      </c>
      <c r="I323">
        <v>28</v>
      </c>
      <c r="J323">
        <v>20</v>
      </c>
      <c r="K323">
        <v>23</v>
      </c>
      <c r="L323">
        <v>17</v>
      </c>
    </row>
    <row r="324" spans="1:12">
      <c r="A324" s="9" t="s">
        <v>333</v>
      </c>
      <c r="B324">
        <v>214</v>
      </c>
      <c r="C324">
        <v>217</v>
      </c>
      <c r="D324">
        <v>210</v>
      </c>
      <c r="E324">
        <v>184</v>
      </c>
      <c r="F324">
        <v>182</v>
      </c>
      <c r="G324">
        <v>165</v>
      </c>
      <c r="H324">
        <v>163</v>
      </c>
      <c r="I324">
        <v>155</v>
      </c>
      <c r="J324">
        <v>143</v>
      </c>
      <c r="K324">
        <v>149</v>
      </c>
      <c r="L324">
        <v>133</v>
      </c>
    </row>
    <row r="325" spans="1:12">
      <c r="A325" s="9" t="s">
        <v>334</v>
      </c>
      <c r="B325">
        <v>214</v>
      </c>
      <c r="C325">
        <v>217</v>
      </c>
      <c r="D325">
        <v>210</v>
      </c>
      <c r="E325">
        <v>184</v>
      </c>
      <c r="F325">
        <v>182</v>
      </c>
      <c r="G325">
        <v>165</v>
      </c>
      <c r="H325">
        <v>163</v>
      </c>
      <c r="I325">
        <v>155</v>
      </c>
      <c r="J325">
        <v>143</v>
      </c>
      <c r="K325">
        <v>149</v>
      </c>
      <c r="L325">
        <v>133</v>
      </c>
    </row>
    <row r="326" spans="1:12">
      <c r="A326" s="9" t="s">
        <v>335</v>
      </c>
      <c r="B326">
        <v>27</v>
      </c>
      <c r="C326">
        <v>32</v>
      </c>
      <c r="D326">
        <v>38</v>
      </c>
      <c r="E326">
        <v>36</v>
      </c>
      <c r="F326">
        <v>38</v>
      </c>
      <c r="G326">
        <v>31</v>
      </c>
      <c r="H326">
        <v>26</v>
      </c>
      <c r="I326">
        <v>28</v>
      </c>
      <c r="J326">
        <v>18</v>
      </c>
      <c r="K326">
        <v>11</v>
      </c>
      <c r="L326">
        <v>13</v>
      </c>
    </row>
    <row r="327" spans="1:12">
      <c r="A327" s="9" t="s">
        <v>336</v>
      </c>
      <c r="B327">
        <v>27</v>
      </c>
      <c r="C327">
        <v>32</v>
      </c>
      <c r="D327">
        <v>38</v>
      </c>
      <c r="E327">
        <v>36</v>
      </c>
      <c r="F327">
        <v>38</v>
      </c>
      <c r="G327">
        <v>31</v>
      </c>
      <c r="H327">
        <v>26</v>
      </c>
      <c r="I327">
        <v>28</v>
      </c>
      <c r="J327">
        <v>18</v>
      </c>
      <c r="K327">
        <v>11</v>
      </c>
      <c r="L327">
        <v>13</v>
      </c>
    </row>
    <row r="328" spans="1:12">
      <c r="A328" s="9" t="s">
        <v>337</v>
      </c>
      <c r="B328">
        <v>83</v>
      </c>
      <c r="C328">
        <v>98</v>
      </c>
      <c r="D328">
        <v>108</v>
      </c>
      <c r="E328">
        <v>113</v>
      </c>
      <c r="F328">
        <v>112</v>
      </c>
      <c r="G328">
        <v>109</v>
      </c>
      <c r="H328">
        <v>109</v>
      </c>
      <c r="I328">
        <v>112</v>
      </c>
      <c r="J328">
        <v>116</v>
      </c>
      <c r="K328">
        <v>106</v>
      </c>
      <c r="L328">
        <v>114</v>
      </c>
    </row>
    <row r="329" spans="1:12">
      <c r="A329" s="9" t="s">
        <v>338</v>
      </c>
      <c r="B329">
        <v>83</v>
      </c>
      <c r="C329">
        <v>98</v>
      </c>
      <c r="D329">
        <v>108</v>
      </c>
      <c r="E329">
        <v>113</v>
      </c>
      <c r="F329">
        <v>112</v>
      </c>
      <c r="G329">
        <v>109</v>
      </c>
      <c r="H329">
        <v>109</v>
      </c>
      <c r="I329">
        <v>112</v>
      </c>
      <c r="J329">
        <v>116</v>
      </c>
      <c r="K329">
        <v>106</v>
      </c>
      <c r="L329">
        <v>114</v>
      </c>
    </row>
    <row r="330" spans="1:12">
      <c r="A330" s="9" t="s">
        <v>339</v>
      </c>
      <c r="B330">
        <v>296</v>
      </c>
      <c r="C330">
        <v>283</v>
      </c>
      <c r="D330">
        <v>265</v>
      </c>
      <c r="E330">
        <v>246</v>
      </c>
      <c r="F330">
        <v>248</v>
      </c>
      <c r="G330">
        <v>242</v>
      </c>
      <c r="H330">
        <v>236</v>
      </c>
      <c r="I330">
        <v>222</v>
      </c>
      <c r="J330">
        <v>219</v>
      </c>
      <c r="K330">
        <v>233</v>
      </c>
      <c r="L330">
        <v>244</v>
      </c>
    </row>
    <row r="331" spans="1:12">
      <c r="A331" s="9" t="s">
        <v>340</v>
      </c>
      <c r="B331">
        <v>191</v>
      </c>
      <c r="C331">
        <v>181</v>
      </c>
      <c r="D331">
        <v>172</v>
      </c>
      <c r="E331">
        <v>151</v>
      </c>
      <c r="F331">
        <v>144</v>
      </c>
      <c r="G331">
        <v>136</v>
      </c>
      <c r="H331">
        <v>128</v>
      </c>
      <c r="I331">
        <v>116</v>
      </c>
      <c r="J331">
        <v>113</v>
      </c>
      <c r="K331">
        <v>98</v>
      </c>
      <c r="L331">
        <v>96</v>
      </c>
    </row>
    <row r="332" spans="1:12">
      <c r="A332" s="9" t="s">
        <v>341</v>
      </c>
      <c r="B332">
        <v>105</v>
      </c>
      <c r="C332">
        <v>102</v>
      </c>
      <c r="D332">
        <v>93</v>
      </c>
      <c r="E332">
        <v>95</v>
      </c>
      <c r="F332">
        <v>104</v>
      </c>
      <c r="G332">
        <v>106</v>
      </c>
      <c r="H332">
        <v>108</v>
      </c>
      <c r="I332">
        <v>106</v>
      </c>
      <c r="J332">
        <v>106</v>
      </c>
      <c r="K332">
        <v>135</v>
      </c>
      <c r="L332">
        <v>148</v>
      </c>
    </row>
    <row r="333" spans="1:12">
      <c r="A333" s="9" t="s">
        <v>342</v>
      </c>
      <c r="B333">
        <v>275</v>
      </c>
      <c r="C333">
        <v>261</v>
      </c>
      <c r="D333">
        <v>247</v>
      </c>
      <c r="E333">
        <v>238</v>
      </c>
      <c r="F333">
        <v>235</v>
      </c>
      <c r="G333">
        <v>231</v>
      </c>
      <c r="H333">
        <v>231</v>
      </c>
      <c r="I333">
        <v>233</v>
      </c>
      <c r="J333">
        <v>218</v>
      </c>
      <c r="K333">
        <v>230</v>
      </c>
      <c r="L333">
        <v>220</v>
      </c>
    </row>
    <row r="334" spans="1:12">
      <c r="A334" s="9" t="s">
        <v>343</v>
      </c>
      <c r="B334">
        <v>43</v>
      </c>
      <c r="C334">
        <v>41</v>
      </c>
      <c r="D334">
        <v>37</v>
      </c>
      <c r="E334">
        <v>38</v>
      </c>
      <c r="F334">
        <v>39</v>
      </c>
      <c r="G334">
        <v>37</v>
      </c>
      <c r="H334">
        <v>40</v>
      </c>
      <c r="I334">
        <v>40</v>
      </c>
      <c r="J334">
        <v>41</v>
      </c>
      <c r="K334">
        <v>40</v>
      </c>
      <c r="L334">
        <v>41</v>
      </c>
    </row>
    <row r="335" spans="1:12">
      <c r="A335" s="9" t="s">
        <v>344</v>
      </c>
      <c r="B335">
        <v>7</v>
      </c>
      <c r="C335">
        <v>7</v>
      </c>
      <c r="D335">
        <v>5</v>
      </c>
      <c r="E335">
        <v>5</v>
      </c>
      <c r="F335">
        <v>6</v>
      </c>
      <c r="G335">
        <v>9</v>
      </c>
      <c r="H335">
        <v>9</v>
      </c>
      <c r="I335">
        <v>9</v>
      </c>
      <c r="J335">
        <v>9</v>
      </c>
      <c r="K335">
        <v>6</v>
      </c>
      <c r="L335">
        <v>6</v>
      </c>
    </row>
    <row r="336" spans="1:12">
      <c r="A336" s="9" t="s">
        <v>345</v>
      </c>
      <c r="B336">
        <v>225</v>
      </c>
      <c r="C336">
        <v>213</v>
      </c>
      <c r="D336">
        <v>205</v>
      </c>
      <c r="E336">
        <v>195</v>
      </c>
      <c r="F336">
        <v>190</v>
      </c>
      <c r="G336">
        <v>185</v>
      </c>
      <c r="H336">
        <v>182</v>
      </c>
      <c r="I336">
        <v>184</v>
      </c>
      <c r="J336">
        <v>168</v>
      </c>
      <c r="K336">
        <v>184</v>
      </c>
      <c r="L336">
        <v>173</v>
      </c>
    </row>
    <row r="337" spans="1:12">
      <c r="A337" s="9" t="s">
        <v>346</v>
      </c>
      <c r="B337">
        <v>174</v>
      </c>
      <c r="C337">
        <v>177</v>
      </c>
      <c r="D337">
        <v>190</v>
      </c>
      <c r="E337">
        <v>192</v>
      </c>
      <c r="F337">
        <v>183</v>
      </c>
      <c r="G337">
        <v>161</v>
      </c>
      <c r="H337">
        <v>158</v>
      </c>
      <c r="I337">
        <v>157</v>
      </c>
      <c r="J337">
        <v>158</v>
      </c>
      <c r="K337">
        <v>138</v>
      </c>
      <c r="L337">
        <v>129</v>
      </c>
    </row>
    <row r="338" spans="1:12">
      <c r="A338" s="9" t="s">
        <v>347</v>
      </c>
      <c r="B338">
        <v>42</v>
      </c>
      <c r="C338">
        <v>39</v>
      </c>
      <c r="D338">
        <v>51</v>
      </c>
      <c r="E338">
        <v>50</v>
      </c>
      <c r="F338">
        <v>46</v>
      </c>
      <c r="G338">
        <v>42</v>
      </c>
      <c r="H338">
        <v>42</v>
      </c>
      <c r="I338">
        <v>47</v>
      </c>
      <c r="J338">
        <v>47</v>
      </c>
      <c r="K338">
        <v>31</v>
      </c>
      <c r="L338">
        <v>26</v>
      </c>
    </row>
    <row r="339" spans="1:12">
      <c r="A339" s="9" t="s">
        <v>348</v>
      </c>
      <c r="B339">
        <v>132</v>
      </c>
      <c r="C339">
        <v>138</v>
      </c>
      <c r="D339">
        <v>139</v>
      </c>
      <c r="E339">
        <v>142</v>
      </c>
      <c r="F339">
        <v>137</v>
      </c>
      <c r="G339">
        <v>119</v>
      </c>
      <c r="H339">
        <v>116</v>
      </c>
      <c r="I339">
        <v>110</v>
      </c>
      <c r="J339">
        <v>111</v>
      </c>
      <c r="K339">
        <v>107</v>
      </c>
      <c r="L339">
        <v>103</v>
      </c>
    </row>
    <row r="340" spans="1:12">
      <c r="A340" s="9" t="s">
        <v>349</v>
      </c>
      <c r="B340">
        <v>859</v>
      </c>
      <c r="C340">
        <v>866</v>
      </c>
      <c r="D340">
        <v>823</v>
      </c>
      <c r="E340">
        <v>800</v>
      </c>
      <c r="F340">
        <v>758</v>
      </c>
      <c r="G340">
        <v>702</v>
      </c>
      <c r="H340">
        <v>714</v>
      </c>
      <c r="I340">
        <v>761</v>
      </c>
      <c r="J340">
        <v>759</v>
      </c>
      <c r="K340">
        <v>776</v>
      </c>
      <c r="L340">
        <v>762</v>
      </c>
    </row>
    <row r="341" spans="1:12">
      <c r="A341" s="9" t="s">
        <v>350</v>
      </c>
      <c r="B341">
        <v>859</v>
      </c>
      <c r="C341">
        <v>866</v>
      </c>
      <c r="D341">
        <v>823</v>
      </c>
      <c r="E341">
        <v>800</v>
      </c>
      <c r="F341">
        <v>758</v>
      </c>
      <c r="G341">
        <v>702</v>
      </c>
      <c r="H341">
        <v>714</v>
      </c>
      <c r="I341">
        <v>761</v>
      </c>
      <c r="J341">
        <v>759</v>
      </c>
      <c r="K341">
        <v>776</v>
      </c>
      <c r="L341">
        <v>762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" zoomScale="60" zoomScaleNormal="60" workbookViewId="0">
      <selection activeCell="M19" sqref="M19"/>
    </sheetView>
  </sheetViews>
  <sheetFormatPr baseColWidth="10" defaultColWidth="10.85546875" defaultRowHeight="12.75"/>
  <cols>
    <col min="1" max="1" width="139.42578125" customWidth="1"/>
    <col min="2" max="10" width="7.28515625" customWidth="1"/>
    <col min="11" max="11" width="7.140625" customWidth="1"/>
    <col min="12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</row>
    <row r="7" spans="1:24">
      <c r="A7" t="s">
        <v>379</v>
      </c>
    </row>
    <row r="8" spans="1:24">
      <c r="A8" t="s">
        <v>4</v>
      </c>
      <c r="B8">
        <v>538917</v>
      </c>
      <c r="C8">
        <v>526156</v>
      </c>
      <c r="D8">
        <v>516412</v>
      </c>
      <c r="E8">
        <v>508612</v>
      </c>
      <c r="F8">
        <v>494509</v>
      </c>
      <c r="G8">
        <v>496003</v>
      </c>
      <c r="H8">
        <v>499098</v>
      </c>
      <c r="I8">
        <v>501669</v>
      </c>
      <c r="J8">
        <v>503501</v>
      </c>
      <c r="K8">
        <v>511804</v>
      </c>
      <c r="L8">
        <v>519307</v>
      </c>
      <c r="N8">
        <v>2018</v>
      </c>
      <c r="O8">
        <v>2017</v>
      </c>
      <c r="P8">
        <v>2016</v>
      </c>
      <c r="Q8">
        <v>2015</v>
      </c>
      <c r="R8">
        <v>2014</v>
      </c>
      <c r="S8">
        <v>2013</v>
      </c>
      <c r="T8">
        <v>2012</v>
      </c>
      <c r="U8">
        <v>2011</v>
      </c>
      <c r="V8">
        <v>2010</v>
      </c>
      <c r="W8">
        <v>2009</v>
      </c>
      <c r="X8">
        <v>2008</v>
      </c>
    </row>
    <row r="9" spans="1:24">
      <c r="A9" s="1" t="s">
        <v>5</v>
      </c>
      <c r="B9">
        <v>10</v>
      </c>
      <c r="C9">
        <v>6</v>
      </c>
      <c r="D9">
        <v>11</v>
      </c>
      <c r="E9">
        <v>12</v>
      </c>
      <c r="F9">
        <v>14</v>
      </c>
      <c r="G9">
        <v>16</v>
      </c>
      <c r="H9">
        <v>17</v>
      </c>
      <c r="I9">
        <v>15</v>
      </c>
      <c r="J9">
        <v>13</v>
      </c>
      <c r="K9">
        <v>14</v>
      </c>
      <c r="L9">
        <v>16</v>
      </c>
      <c r="M9" s="1" t="s">
        <v>6</v>
      </c>
      <c r="N9">
        <f t="shared" ref="N9:X9" si="0">SUM(B9:B156)</f>
        <v>47038</v>
      </c>
      <c r="O9">
        <f t="shared" si="0"/>
        <v>45596</v>
      </c>
      <c r="P9">
        <f t="shared" si="0"/>
        <v>44480</v>
      </c>
      <c r="Q9">
        <f t="shared" si="0"/>
        <v>45216</v>
      </c>
      <c r="R9">
        <f t="shared" si="0"/>
        <v>46304</v>
      </c>
      <c r="S9">
        <f t="shared" si="0"/>
        <v>47804</v>
      </c>
      <c r="T9">
        <f t="shared" si="0"/>
        <v>49058</v>
      </c>
      <c r="U9">
        <f t="shared" si="0"/>
        <v>50194</v>
      </c>
      <c r="V9">
        <f t="shared" si="0"/>
        <v>51878</v>
      </c>
      <c r="W9">
        <f t="shared" si="0"/>
        <v>55142</v>
      </c>
      <c r="X9">
        <f t="shared" si="0"/>
        <v>54668</v>
      </c>
    </row>
    <row r="10" spans="1:24">
      <c r="A10" s="1" t="s">
        <v>7</v>
      </c>
      <c r="B10">
        <v>10</v>
      </c>
      <c r="C10">
        <v>6</v>
      </c>
      <c r="D10">
        <v>11</v>
      </c>
      <c r="E10">
        <v>12</v>
      </c>
      <c r="F10">
        <v>14</v>
      </c>
      <c r="G10">
        <v>16</v>
      </c>
      <c r="H10">
        <v>16</v>
      </c>
      <c r="I10">
        <v>15</v>
      </c>
      <c r="J10">
        <v>13</v>
      </c>
      <c r="K10">
        <v>14</v>
      </c>
      <c r="L10">
        <v>16</v>
      </c>
      <c r="M10" s="2" t="s">
        <v>8</v>
      </c>
      <c r="N10">
        <f t="shared" ref="N10:X10" si="1">SUM(B157:B168)</f>
        <v>117852</v>
      </c>
      <c r="O10">
        <f t="shared" si="1"/>
        <v>115964</v>
      </c>
      <c r="P10">
        <f t="shared" si="1"/>
        <v>117740</v>
      </c>
      <c r="Q10">
        <f t="shared" si="1"/>
        <v>119322</v>
      </c>
      <c r="R10">
        <f t="shared" si="1"/>
        <v>118228</v>
      </c>
      <c r="S10">
        <f t="shared" si="1"/>
        <v>122238</v>
      </c>
      <c r="T10">
        <f t="shared" si="1"/>
        <v>131802</v>
      </c>
      <c r="U10">
        <f t="shared" si="1"/>
        <v>135858</v>
      </c>
      <c r="V10">
        <f t="shared" si="1"/>
        <v>140480</v>
      </c>
      <c r="W10">
        <f t="shared" si="1"/>
        <v>152400</v>
      </c>
      <c r="X10">
        <f t="shared" si="1"/>
        <v>167974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2">SUM(B169:B221)</f>
        <v>316158</v>
      </c>
      <c r="O11">
        <f t="shared" si="2"/>
        <v>313280</v>
      </c>
      <c r="P11">
        <f t="shared" si="2"/>
        <v>311376</v>
      </c>
      <c r="Q11">
        <f t="shared" si="2"/>
        <v>316662</v>
      </c>
      <c r="R11">
        <f t="shared" si="2"/>
        <v>315352</v>
      </c>
      <c r="S11">
        <f t="shared" si="2"/>
        <v>319388</v>
      </c>
      <c r="T11">
        <f t="shared" si="2"/>
        <v>322194</v>
      </c>
      <c r="U11">
        <f t="shared" si="2"/>
        <v>324230</v>
      </c>
      <c r="V11">
        <f t="shared" si="2"/>
        <v>330388</v>
      </c>
      <c r="W11">
        <f t="shared" si="2"/>
        <v>336822</v>
      </c>
      <c r="X11">
        <f t="shared" si="2"/>
        <v>341856</v>
      </c>
    </row>
    <row r="12" spans="1:24">
      <c r="A12" s="1" t="s">
        <v>11</v>
      </c>
      <c r="B12">
        <v>14</v>
      </c>
      <c r="C12">
        <v>19</v>
      </c>
      <c r="D12">
        <v>19</v>
      </c>
      <c r="E12">
        <v>18</v>
      </c>
      <c r="F12">
        <v>15</v>
      </c>
      <c r="G12">
        <v>16</v>
      </c>
      <c r="H12">
        <v>13</v>
      </c>
      <c r="I12">
        <v>10</v>
      </c>
      <c r="J12">
        <v>8</v>
      </c>
      <c r="K12">
        <v>11</v>
      </c>
      <c r="L12">
        <v>12</v>
      </c>
      <c r="M12" s="4" t="s">
        <v>12</v>
      </c>
      <c r="N12">
        <f t="shared" ref="N12:X12" si="3">SUM(B222:B240)</f>
        <v>41666</v>
      </c>
      <c r="O12">
        <f t="shared" si="3"/>
        <v>39998</v>
      </c>
      <c r="P12">
        <f t="shared" si="3"/>
        <v>39136</v>
      </c>
      <c r="Q12">
        <f t="shared" si="3"/>
        <v>38116</v>
      </c>
      <c r="R12">
        <f t="shared" si="3"/>
        <v>36996</v>
      </c>
      <c r="S12">
        <f t="shared" si="3"/>
        <v>36400</v>
      </c>
      <c r="T12">
        <f t="shared" si="3"/>
        <v>35914</v>
      </c>
      <c r="U12">
        <f t="shared" si="3"/>
        <v>35214</v>
      </c>
      <c r="V12">
        <f t="shared" si="3"/>
        <v>34428</v>
      </c>
      <c r="W12">
        <f t="shared" si="3"/>
        <v>33468</v>
      </c>
      <c r="X12">
        <f t="shared" si="3"/>
        <v>32182</v>
      </c>
    </row>
    <row r="13" spans="1:24">
      <c r="A13" s="1" t="s">
        <v>13</v>
      </c>
      <c r="B13">
        <v>12</v>
      </c>
      <c r="C13">
        <v>15</v>
      </c>
      <c r="D13">
        <v>16</v>
      </c>
      <c r="E13">
        <v>15</v>
      </c>
      <c r="F13">
        <v>14</v>
      </c>
      <c r="G13">
        <v>15</v>
      </c>
      <c r="H13">
        <v>12</v>
      </c>
      <c r="I13">
        <v>9</v>
      </c>
      <c r="J13">
        <v>7</v>
      </c>
      <c r="K13">
        <v>11</v>
      </c>
      <c r="L13">
        <v>12</v>
      </c>
      <c r="M13" s="5" t="s">
        <v>14</v>
      </c>
      <c r="N13">
        <f t="shared" ref="N13:X13" si="4">SUM(B241:B253)</f>
        <v>30264</v>
      </c>
      <c r="O13">
        <f t="shared" si="4"/>
        <v>28494</v>
      </c>
      <c r="P13">
        <f t="shared" si="4"/>
        <v>26790</v>
      </c>
      <c r="Q13">
        <f t="shared" si="4"/>
        <v>24714</v>
      </c>
      <c r="R13">
        <f t="shared" si="4"/>
        <v>23540</v>
      </c>
      <c r="S13">
        <f t="shared" si="4"/>
        <v>24512</v>
      </c>
      <c r="T13">
        <f t="shared" si="4"/>
        <v>23540</v>
      </c>
      <c r="U13">
        <f t="shared" si="4"/>
        <v>23036</v>
      </c>
      <c r="V13">
        <f t="shared" si="4"/>
        <v>22278</v>
      </c>
      <c r="W13">
        <f t="shared" si="4"/>
        <v>22592</v>
      </c>
      <c r="X13">
        <f t="shared" si="4"/>
        <v>22100</v>
      </c>
    </row>
    <row r="14" spans="1:24">
      <c r="A14" s="1" t="s">
        <v>15</v>
      </c>
      <c r="B14">
        <v>2</v>
      </c>
      <c r="C14">
        <v>4</v>
      </c>
      <c r="D14">
        <v>3</v>
      </c>
      <c r="E14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 s="6" t="s">
        <v>16</v>
      </c>
      <c r="N14">
        <f t="shared" ref="N14:X14" si="5">SUM(B254:B257)</f>
        <v>65242</v>
      </c>
      <c r="O14">
        <f t="shared" si="5"/>
        <v>62768</v>
      </c>
      <c r="P14">
        <f t="shared" si="5"/>
        <v>60034</v>
      </c>
      <c r="Q14">
        <f t="shared" si="5"/>
        <v>56514</v>
      </c>
      <c r="R14">
        <f t="shared" si="5"/>
        <v>52944</v>
      </c>
      <c r="S14">
        <f t="shared" si="5"/>
        <v>50096</v>
      </c>
      <c r="T14">
        <f t="shared" si="5"/>
        <v>48792</v>
      </c>
      <c r="U14">
        <f t="shared" si="5"/>
        <v>46908</v>
      </c>
      <c r="V14">
        <f t="shared" si="5"/>
        <v>45816</v>
      </c>
      <c r="W14">
        <f t="shared" si="5"/>
        <v>45452</v>
      </c>
      <c r="X14">
        <f t="shared" si="5"/>
        <v>44634</v>
      </c>
    </row>
    <row r="15" spans="1:24">
      <c r="A15" s="1" t="s">
        <v>17</v>
      </c>
      <c r="B15">
        <v>14</v>
      </c>
      <c r="C15">
        <v>14</v>
      </c>
      <c r="D15">
        <v>18</v>
      </c>
      <c r="E15">
        <v>16</v>
      </c>
      <c r="F15">
        <v>13</v>
      </c>
      <c r="G15">
        <v>13</v>
      </c>
      <c r="H15">
        <v>11</v>
      </c>
      <c r="I15">
        <v>12</v>
      </c>
      <c r="J15">
        <v>15</v>
      </c>
      <c r="K15">
        <v>16</v>
      </c>
      <c r="L15">
        <v>15</v>
      </c>
      <c r="M15" s="7" t="s">
        <v>18</v>
      </c>
      <c r="N15">
        <f t="shared" ref="N15:X15" si="6">SUM(B258:B304)</f>
        <v>265648</v>
      </c>
      <c r="O15">
        <f t="shared" si="6"/>
        <v>259850</v>
      </c>
      <c r="P15">
        <f t="shared" si="6"/>
        <v>255154</v>
      </c>
      <c r="Q15">
        <f t="shared" si="6"/>
        <v>247726</v>
      </c>
      <c r="R15">
        <f t="shared" si="6"/>
        <v>237238</v>
      </c>
      <c r="S15">
        <f t="shared" si="6"/>
        <v>237574</v>
      </c>
      <c r="T15">
        <f t="shared" si="6"/>
        <v>233722</v>
      </c>
      <c r="U15">
        <f t="shared" si="6"/>
        <v>237296</v>
      </c>
      <c r="V15">
        <f t="shared" si="6"/>
        <v>238012</v>
      </c>
      <c r="W15">
        <f t="shared" si="6"/>
        <v>235878</v>
      </c>
      <c r="X15">
        <f t="shared" si="6"/>
        <v>237690</v>
      </c>
    </row>
    <row r="16" spans="1:24">
      <c r="A16" s="1" t="s">
        <v>19</v>
      </c>
      <c r="B16">
        <v>4</v>
      </c>
      <c r="C16">
        <v>3</v>
      </c>
      <c r="D16">
        <v>5</v>
      </c>
      <c r="E16">
        <v>4</v>
      </c>
      <c r="F16">
        <v>4</v>
      </c>
      <c r="G16">
        <v>3</v>
      </c>
      <c r="H16">
        <v>3</v>
      </c>
      <c r="I16">
        <v>3</v>
      </c>
      <c r="J16">
        <v>4</v>
      </c>
      <c r="K16">
        <v>5</v>
      </c>
      <c r="L16">
        <v>5</v>
      </c>
      <c r="M16" s="8" t="s">
        <v>20</v>
      </c>
      <c r="N16">
        <f t="shared" ref="N16:X16" si="7">SUM(B305:B323)</f>
        <v>104018</v>
      </c>
      <c r="O16">
        <f t="shared" si="7"/>
        <v>99508</v>
      </c>
      <c r="P16">
        <f t="shared" si="7"/>
        <v>94890</v>
      </c>
      <c r="Q16">
        <f t="shared" si="7"/>
        <v>89460</v>
      </c>
      <c r="R16">
        <f t="shared" si="7"/>
        <v>84234</v>
      </c>
      <c r="S16">
        <f t="shared" si="7"/>
        <v>83094</v>
      </c>
      <c r="T16">
        <f t="shared" si="7"/>
        <v>81918</v>
      </c>
      <c r="U16">
        <f t="shared" si="7"/>
        <v>80322</v>
      </c>
      <c r="V16">
        <f t="shared" si="7"/>
        <v>74154</v>
      </c>
      <c r="W16">
        <f t="shared" si="7"/>
        <v>72708</v>
      </c>
      <c r="X16">
        <f t="shared" si="7"/>
        <v>70550</v>
      </c>
    </row>
    <row r="17" spans="1:24">
      <c r="A17" s="1" t="s">
        <v>21</v>
      </c>
      <c r="B17">
        <v>10</v>
      </c>
      <c r="C17">
        <v>11</v>
      </c>
      <c r="D17">
        <v>13</v>
      </c>
      <c r="E17">
        <v>12</v>
      </c>
      <c r="F17">
        <v>9</v>
      </c>
      <c r="G17">
        <v>10</v>
      </c>
      <c r="H17">
        <v>8</v>
      </c>
      <c r="I17">
        <v>9</v>
      </c>
      <c r="J17">
        <v>11</v>
      </c>
      <c r="K17">
        <v>11</v>
      </c>
      <c r="L17">
        <v>10</v>
      </c>
      <c r="M17" s="9" t="s">
        <v>22</v>
      </c>
      <c r="N17">
        <f t="shared" ref="N17:X17" si="8">SUM(B324:B341)</f>
        <v>89948</v>
      </c>
      <c r="O17">
        <f t="shared" si="8"/>
        <v>86854</v>
      </c>
      <c r="P17">
        <f t="shared" si="8"/>
        <v>83224</v>
      </c>
      <c r="Q17">
        <f t="shared" si="8"/>
        <v>79494</v>
      </c>
      <c r="R17">
        <f t="shared" si="8"/>
        <v>74182</v>
      </c>
      <c r="S17">
        <f t="shared" si="8"/>
        <v>70900</v>
      </c>
      <c r="T17">
        <f t="shared" si="8"/>
        <v>71256</v>
      </c>
      <c r="U17">
        <f t="shared" si="8"/>
        <v>70280</v>
      </c>
      <c r="V17">
        <f t="shared" si="8"/>
        <v>69568</v>
      </c>
      <c r="W17">
        <f t="shared" si="8"/>
        <v>69146</v>
      </c>
      <c r="X17">
        <f t="shared" si="8"/>
        <v>66960</v>
      </c>
    </row>
    <row r="18" spans="1:24">
      <c r="A18" s="1" t="s">
        <v>23</v>
      </c>
      <c r="B18">
        <v>127</v>
      </c>
      <c r="C18">
        <v>124</v>
      </c>
      <c r="D18">
        <v>127</v>
      </c>
      <c r="E18">
        <v>143</v>
      </c>
      <c r="F18">
        <v>147</v>
      </c>
      <c r="G18">
        <v>154</v>
      </c>
      <c r="H18">
        <v>169</v>
      </c>
      <c r="I18">
        <v>172</v>
      </c>
      <c r="J18">
        <v>178</v>
      </c>
      <c r="K18">
        <v>178</v>
      </c>
      <c r="L18">
        <v>189</v>
      </c>
    </row>
    <row r="19" spans="1:24">
      <c r="A19" s="1" t="s">
        <v>24</v>
      </c>
      <c r="B19">
        <v>104</v>
      </c>
      <c r="C19">
        <v>100</v>
      </c>
      <c r="D19">
        <v>105</v>
      </c>
      <c r="E19">
        <v>120</v>
      </c>
      <c r="F19">
        <v>127</v>
      </c>
      <c r="G19">
        <v>134</v>
      </c>
      <c r="H19">
        <v>149</v>
      </c>
      <c r="I19">
        <v>153</v>
      </c>
      <c r="J19">
        <v>155</v>
      </c>
      <c r="K19">
        <v>155</v>
      </c>
      <c r="L19">
        <v>165</v>
      </c>
      <c r="N19">
        <v>2008</v>
      </c>
      <c r="O19">
        <v>2009</v>
      </c>
      <c r="P19">
        <v>2010</v>
      </c>
      <c r="Q19">
        <v>2011</v>
      </c>
      <c r="R19">
        <v>2012</v>
      </c>
      <c r="S19">
        <v>2013</v>
      </c>
      <c r="T19">
        <v>2014</v>
      </c>
      <c r="U19">
        <v>2015</v>
      </c>
      <c r="V19">
        <v>2016</v>
      </c>
      <c r="W19">
        <v>2017</v>
      </c>
    </row>
    <row r="20" spans="1:24">
      <c r="A20" s="1" t="s">
        <v>25</v>
      </c>
      <c r="B20">
        <v>23</v>
      </c>
      <c r="C20">
        <v>24</v>
      </c>
      <c r="D20">
        <v>22</v>
      </c>
      <c r="E20">
        <v>23</v>
      </c>
      <c r="F20">
        <v>20</v>
      </c>
      <c r="G20">
        <v>20</v>
      </c>
      <c r="H20">
        <v>20</v>
      </c>
      <c r="I20">
        <v>19</v>
      </c>
      <c r="J20">
        <v>23</v>
      </c>
      <c r="K20">
        <v>23</v>
      </c>
      <c r="L20">
        <v>24</v>
      </c>
      <c r="M20" s="1" t="s">
        <v>6</v>
      </c>
      <c r="N20">
        <v>54668</v>
      </c>
      <c r="O20">
        <v>55142</v>
      </c>
      <c r="P20">
        <v>51878</v>
      </c>
      <c r="Q20">
        <v>50194</v>
      </c>
      <c r="R20">
        <v>49058</v>
      </c>
      <c r="S20">
        <v>47804</v>
      </c>
      <c r="T20">
        <v>46304</v>
      </c>
      <c r="U20">
        <v>45216</v>
      </c>
      <c r="V20">
        <v>44480</v>
      </c>
      <c r="W20">
        <v>45596</v>
      </c>
    </row>
    <row r="21" spans="1:24">
      <c r="A21" s="1" t="s">
        <v>26</v>
      </c>
      <c r="B21">
        <v>20</v>
      </c>
      <c r="C21">
        <v>21</v>
      </c>
      <c r="D21">
        <v>21</v>
      </c>
      <c r="E21">
        <v>21</v>
      </c>
      <c r="F21">
        <v>16</v>
      </c>
      <c r="G21">
        <v>16</v>
      </c>
      <c r="H21">
        <v>14</v>
      </c>
      <c r="I21">
        <v>12</v>
      </c>
      <c r="J21">
        <v>12</v>
      </c>
      <c r="K21">
        <v>7</v>
      </c>
      <c r="L21">
        <v>11</v>
      </c>
      <c r="M21" s="2" t="s">
        <v>8</v>
      </c>
      <c r="N21">
        <v>167974</v>
      </c>
      <c r="O21">
        <v>152400</v>
      </c>
      <c r="P21">
        <v>140480</v>
      </c>
      <c r="Q21">
        <v>135858</v>
      </c>
      <c r="R21">
        <v>131802</v>
      </c>
      <c r="S21">
        <v>122238</v>
      </c>
      <c r="T21">
        <v>118228</v>
      </c>
      <c r="U21">
        <v>119322</v>
      </c>
      <c r="V21">
        <v>117740</v>
      </c>
      <c r="W21">
        <v>115964</v>
      </c>
    </row>
    <row r="22" spans="1:24">
      <c r="A22" s="1" t="s">
        <v>27</v>
      </c>
      <c r="B22">
        <v>16</v>
      </c>
      <c r="C22">
        <v>20</v>
      </c>
      <c r="D22">
        <v>20</v>
      </c>
      <c r="E22">
        <v>19</v>
      </c>
      <c r="F22">
        <v>15</v>
      </c>
      <c r="G22">
        <v>15</v>
      </c>
      <c r="H22">
        <v>14</v>
      </c>
      <c r="I22">
        <v>12</v>
      </c>
      <c r="J22">
        <v>12</v>
      </c>
      <c r="K22">
        <v>7</v>
      </c>
      <c r="L22">
        <v>11</v>
      </c>
      <c r="M22" s="3" t="s">
        <v>10</v>
      </c>
      <c r="N22">
        <v>341856</v>
      </c>
      <c r="O22">
        <v>336822</v>
      </c>
      <c r="P22">
        <v>330388</v>
      </c>
      <c r="Q22">
        <v>324230</v>
      </c>
      <c r="R22">
        <v>322194</v>
      </c>
      <c r="S22">
        <v>319388</v>
      </c>
      <c r="T22">
        <v>315352</v>
      </c>
      <c r="U22">
        <v>316662</v>
      </c>
      <c r="V22">
        <v>311376</v>
      </c>
      <c r="W22">
        <v>313280</v>
      </c>
    </row>
    <row r="23" spans="1:24">
      <c r="A23" s="1" t="s">
        <v>28</v>
      </c>
      <c r="B23">
        <v>4</v>
      </c>
      <c r="C23">
        <v>1</v>
      </c>
      <c r="D23">
        <v>1</v>
      </c>
      <c r="E23">
        <v>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s="4" t="s">
        <v>12</v>
      </c>
      <c r="N23">
        <v>32182</v>
      </c>
      <c r="O23">
        <v>33468</v>
      </c>
      <c r="P23">
        <v>34428</v>
      </c>
      <c r="Q23">
        <v>35214</v>
      </c>
      <c r="R23">
        <v>35914</v>
      </c>
      <c r="S23">
        <v>36400</v>
      </c>
      <c r="T23">
        <v>36996</v>
      </c>
      <c r="U23">
        <v>38116</v>
      </c>
      <c r="V23">
        <v>39136</v>
      </c>
      <c r="W23">
        <v>39998</v>
      </c>
    </row>
    <row r="24" spans="1:24">
      <c r="A24" s="1" t="s">
        <v>29</v>
      </c>
      <c r="B24">
        <v>1424</v>
      </c>
      <c r="C24">
        <v>1308</v>
      </c>
      <c r="D24">
        <v>1243</v>
      </c>
      <c r="E24">
        <v>1279</v>
      </c>
      <c r="F24">
        <v>1269</v>
      </c>
      <c r="G24">
        <v>1280</v>
      </c>
      <c r="H24">
        <v>1334</v>
      </c>
      <c r="I24">
        <v>1340</v>
      </c>
      <c r="J24">
        <v>1369</v>
      </c>
      <c r="K24">
        <v>1373</v>
      </c>
      <c r="L24">
        <v>1392</v>
      </c>
      <c r="M24" s="5" t="s">
        <v>14</v>
      </c>
      <c r="N24">
        <v>22100</v>
      </c>
      <c r="O24">
        <v>22592</v>
      </c>
      <c r="P24">
        <v>22278</v>
      </c>
      <c r="Q24">
        <v>23036</v>
      </c>
      <c r="R24">
        <v>23540</v>
      </c>
      <c r="S24">
        <v>24512</v>
      </c>
      <c r="T24">
        <v>23540</v>
      </c>
      <c r="U24">
        <v>24714</v>
      </c>
      <c r="V24">
        <v>26790</v>
      </c>
      <c r="W24">
        <v>28494</v>
      </c>
    </row>
    <row r="25" spans="1:24">
      <c r="A25" s="1" t="s">
        <v>30</v>
      </c>
      <c r="B25">
        <v>215</v>
      </c>
      <c r="C25">
        <v>217</v>
      </c>
      <c r="D25">
        <v>219</v>
      </c>
      <c r="E25">
        <v>235</v>
      </c>
      <c r="F25">
        <v>244</v>
      </c>
      <c r="G25">
        <v>244</v>
      </c>
      <c r="H25">
        <v>279</v>
      </c>
      <c r="I25">
        <v>278</v>
      </c>
      <c r="J25">
        <v>291</v>
      </c>
      <c r="K25">
        <v>265</v>
      </c>
      <c r="L25">
        <v>262</v>
      </c>
      <c r="M25" s="6" t="s">
        <v>16</v>
      </c>
      <c r="N25">
        <v>44634</v>
      </c>
      <c r="O25">
        <v>45452</v>
      </c>
      <c r="P25">
        <v>45816</v>
      </c>
      <c r="Q25">
        <v>46908</v>
      </c>
      <c r="R25">
        <v>48792</v>
      </c>
      <c r="S25">
        <v>50096</v>
      </c>
      <c r="T25">
        <v>52944</v>
      </c>
      <c r="U25">
        <v>56514</v>
      </c>
      <c r="V25">
        <v>60034</v>
      </c>
      <c r="W25">
        <v>62768</v>
      </c>
    </row>
    <row r="26" spans="1:24">
      <c r="A26" s="1" t="s">
        <v>32</v>
      </c>
      <c r="B26">
        <v>44</v>
      </c>
      <c r="C26">
        <v>41</v>
      </c>
      <c r="D26">
        <v>42</v>
      </c>
      <c r="E26">
        <v>41</v>
      </c>
      <c r="F26">
        <v>41</v>
      </c>
      <c r="G26">
        <v>42</v>
      </c>
      <c r="H26">
        <v>48</v>
      </c>
      <c r="I26">
        <v>46</v>
      </c>
      <c r="J26">
        <v>51</v>
      </c>
      <c r="K26">
        <v>49</v>
      </c>
      <c r="L26">
        <v>48</v>
      </c>
      <c r="M26" s="7" t="s">
        <v>18</v>
      </c>
      <c r="N26">
        <v>237690</v>
      </c>
      <c r="O26">
        <v>235878</v>
      </c>
      <c r="P26">
        <v>238012</v>
      </c>
      <c r="Q26">
        <v>237296</v>
      </c>
      <c r="R26">
        <v>233722</v>
      </c>
      <c r="S26">
        <v>237574</v>
      </c>
      <c r="T26">
        <v>237238</v>
      </c>
      <c r="U26">
        <v>247726</v>
      </c>
      <c r="V26">
        <v>255154</v>
      </c>
      <c r="W26">
        <v>259850</v>
      </c>
    </row>
    <row r="27" spans="1:24">
      <c r="A27" s="1" t="s">
        <v>34</v>
      </c>
      <c r="B27">
        <v>59</v>
      </c>
      <c r="C27">
        <v>55</v>
      </c>
      <c r="D27">
        <v>60</v>
      </c>
      <c r="E27">
        <v>60</v>
      </c>
      <c r="F27">
        <v>51</v>
      </c>
      <c r="G27">
        <v>49</v>
      </c>
      <c r="H27">
        <v>56</v>
      </c>
      <c r="I27">
        <v>54</v>
      </c>
      <c r="J27">
        <v>57</v>
      </c>
      <c r="K27">
        <v>50</v>
      </c>
      <c r="L27">
        <v>48</v>
      </c>
      <c r="M27" s="8" t="s">
        <v>20</v>
      </c>
      <c r="N27">
        <v>70550</v>
      </c>
      <c r="O27">
        <v>72708</v>
      </c>
      <c r="P27">
        <v>74154</v>
      </c>
      <c r="Q27">
        <v>80322</v>
      </c>
      <c r="R27">
        <v>81918</v>
      </c>
      <c r="S27">
        <v>83094</v>
      </c>
      <c r="T27">
        <v>84234</v>
      </c>
      <c r="U27">
        <v>89460</v>
      </c>
      <c r="V27">
        <v>94890</v>
      </c>
      <c r="W27">
        <v>99508</v>
      </c>
    </row>
    <row r="28" spans="1:24">
      <c r="A28" s="1" t="s">
        <v>35</v>
      </c>
      <c r="B28">
        <v>66</v>
      </c>
      <c r="C28">
        <v>67</v>
      </c>
      <c r="D28">
        <v>59</v>
      </c>
      <c r="E28">
        <v>59</v>
      </c>
      <c r="F28">
        <v>59</v>
      </c>
      <c r="G28">
        <v>54</v>
      </c>
      <c r="H28">
        <v>56</v>
      </c>
      <c r="I28">
        <v>61</v>
      </c>
      <c r="J28">
        <v>64</v>
      </c>
      <c r="K28">
        <v>56</v>
      </c>
      <c r="L28">
        <v>56</v>
      </c>
      <c r="M28" s="9" t="s">
        <v>22</v>
      </c>
      <c r="N28">
        <v>66960</v>
      </c>
      <c r="O28">
        <v>69146</v>
      </c>
      <c r="P28">
        <v>69568</v>
      </c>
      <c r="Q28">
        <v>70280</v>
      </c>
      <c r="R28">
        <v>71256</v>
      </c>
      <c r="S28">
        <v>70900</v>
      </c>
      <c r="T28">
        <v>74182</v>
      </c>
      <c r="U28">
        <v>79494</v>
      </c>
      <c r="V28">
        <v>83224</v>
      </c>
      <c r="W28">
        <v>86854</v>
      </c>
    </row>
    <row r="29" spans="1:24">
      <c r="A29" s="1" t="s">
        <v>37</v>
      </c>
      <c r="B29">
        <v>82</v>
      </c>
      <c r="C29">
        <v>67</v>
      </c>
      <c r="D29">
        <v>65</v>
      </c>
      <c r="E29">
        <v>67</v>
      </c>
      <c r="F29">
        <v>64</v>
      </c>
      <c r="G29">
        <v>72</v>
      </c>
      <c r="H29">
        <v>64</v>
      </c>
      <c r="I29">
        <v>67</v>
      </c>
      <c r="J29">
        <v>74</v>
      </c>
      <c r="K29">
        <v>71</v>
      </c>
      <c r="L29">
        <v>65</v>
      </c>
    </row>
    <row r="30" spans="1:24">
      <c r="A30" s="1" t="s">
        <v>38</v>
      </c>
      <c r="B30">
        <v>13</v>
      </c>
      <c r="C30">
        <v>14</v>
      </c>
      <c r="D30">
        <v>13</v>
      </c>
      <c r="E30">
        <v>17</v>
      </c>
      <c r="F30">
        <v>18</v>
      </c>
      <c r="G30">
        <v>20</v>
      </c>
      <c r="H30">
        <v>23</v>
      </c>
      <c r="I30">
        <v>24</v>
      </c>
      <c r="J30">
        <v>26</v>
      </c>
      <c r="K30">
        <v>26</v>
      </c>
      <c r="L30">
        <v>28</v>
      </c>
    </row>
    <row r="31" spans="1:24">
      <c r="A31" s="1" t="s">
        <v>39</v>
      </c>
      <c r="B31">
        <v>624</v>
      </c>
      <c r="C31">
        <v>545</v>
      </c>
      <c r="D31">
        <v>501</v>
      </c>
      <c r="E31">
        <v>530</v>
      </c>
      <c r="F31">
        <v>514</v>
      </c>
      <c r="G31">
        <v>517</v>
      </c>
      <c r="H31">
        <v>525</v>
      </c>
      <c r="I31">
        <v>541</v>
      </c>
      <c r="J31">
        <v>538</v>
      </c>
      <c r="K31">
        <v>577</v>
      </c>
      <c r="L31">
        <v>604</v>
      </c>
      <c r="N31">
        <v>2008</v>
      </c>
      <c r="O31">
        <v>2009</v>
      </c>
      <c r="P31">
        <v>2010</v>
      </c>
      <c r="Q31">
        <v>2011</v>
      </c>
      <c r="R31">
        <v>2012</v>
      </c>
      <c r="S31">
        <v>2013</v>
      </c>
      <c r="T31">
        <v>2014</v>
      </c>
      <c r="U31">
        <v>2015</v>
      </c>
      <c r="V31">
        <v>2016</v>
      </c>
      <c r="W31">
        <v>2017</v>
      </c>
    </row>
    <row r="32" spans="1:24">
      <c r="A32" s="1" t="s">
        <v>40</v>
      </c>
      <c r="B32">
        <v>283</v>
      </c>
      <c r="C32">
        <v>264</v>
      </c>
      <c r="D32">
        <v>247</v>
      </c>
      <c r="E32">
        <v>234</v>
      </c>
      <c r="F32">
        <v>235</v>
      </c>
      <c r="G32">
        <v>239</v>
      </c>
      <c r="H32">
        <v>241</v>
      </c>
      <c r="I32">
        <v>231</v>
      </c>
      <c r="J32">
        <v>228</v>
      </c>
      <c r="K32">
        <v>234</v>
      </c>
      <c r="L32">
        <v>233</v>
      </c>
      <c r="M32" s="1" t="s">
        <v>6</v>
      </c>
      <c r="N32">
        <f t="shared" ref="N32:N40" si="9">(N20-AVERAGE($N20:$W20))/STDEV($N20:$W20)</f>
        <v>1.4569292126905773</v>
      </c>
      <c r="O32">
        <f t="shared" ref="O32:O40" si="10">(O20-AVERAGE($N20:$W20))/STDEV($N20:$W20)</f>
        <v>1.5795036618945768</v>
      </c>
      <c r="P32">
        <f t="shared" ref="P32:P40" si="11">(P20-AVERAGE($N20:$W20))/STDEV($N20:$W20)</f>
        <v>0.73544669522399742</v>
      </c>
      <c r="Q32">
        <f t="shared" ref="Q32:Q40" si="12">(Q20-AVERAGE($N20:$W20))/STDEV($N20:$W20)</f>
        <v>0.29997122590008335</v>
      </c>
      <c r="R32">
        <f t="shared" ref="R32:R40" si="13">(R20-AVERAGE($N20:$W20))/STDEV($N20:$W20)</f>
        <v>6.2063012255189655E-3</v>
      </c>
      <c r="S32">
        <f t="shared" ref="S32:S40" si="14">(S20-AVERAGE($N20:$W20))/STDEV($N20:$W20)</f>
        <v>-0.31807293780784701</v>
      </c>
      <c r="T32">
        <f t="shared" ref="T32:T40" si="15">(T20-AVERAGE($N20:$W20))/STDEV($N20:$W20)</f>
        <v>-0.70596676440278239</v>
      </c>
      <c r="U32">
        <f t="shared" ref="U32:U40" si="16">(U20-AVERAGE($N20:$W20))/STDEV($N20:$W20)</f>
        <v>-0.98731908662630874</v>
      </c>
      <c r="V32">
        <f t="shared" ref="V32:V40" si="17">(V20-AVERAGE($N20:$W20))/STDEV($N20:$W20)</f>
        <v>-1.1776456575422238</v>
      </c>
      <c r="W32">
        <f t="shared" ref="W32:W40" si="18">(W20-AVERAGE($N20:$W20))/STDEV($N20:$W20)</f>
        <v>-0.88905265055559179</v>
      </c>
    </row>
    <row r="33" spans="1:23">
      <c r="A33" s="1" t="s">
        <v>41</v>
      </c>
      <c r="B33">
        <v>38</v>
      </c>
      <c r="C33">
        <v>38</v>
      </c>
      <c r="D33">
        <v>37</v>
      </c>
      <c r="E33">
        <v>36</v>
      </c>
      <c r="F33">
        <v>43</v>
      </c>
      <c r="G33">
        <v>43</v>
      </c>
      <c r="H33">
        <v>42</v>
      </c>
      <c r="I33">
        <v>38</v>
      </c>
      <c r="J33">
        <v>40</v>
      </c>
      <c r="K33">
        <v>45</v>
      </c>
      <c r="L33">
        <v>48</v>
      </c>
      <c r="M33" s="2" t="s">
        <v>8</v>
      </c>
      <c r="N33">
        <f t="shared" si="9"/>
        <v>2.0642633336202914</v>
      </c>
      <c r="O33">
        <f t="shared" si="10"/>
        <v>1.1655833882474047</v>
      </c>
      <c r="P33">
        <f t="shared" si="11"/>
        <v>0.47775335429050159</v>
      </c>
      <c r="Q33">
        <f t="shared" si="12"/>
        <v>0.21104610454647427</v>
      </c>
      <c r="R33">
        <f t="shared" si="13"/>
        <v>-2.3000759356982009E-2</v>
      </c>
      <c r="S33">
        <f t="shared" si="14"/>
        <v>-0.57488049465596025</v>
      </c>
      <c r="T33">
        <f t="shared" si="15"/>
        <v>-0.80627298091159627</v>
      </c>
      <c r="U33">
        <f t="shared" si="16"/>
        <v>-0.74314495598300134</v>
      </c>
      <c r="V33">
        <f t="shared" si="17"/>
        <v>-0.83443246552325467</v>
      </c>
      <c r="W33">
        <f t="shared" si="18"/>
        <v>-0.93691452427388056</v>
      </c>
    </row>
    <row r="34" spans="1:23">
      <c r="A34" s="1" t="s">
        <v>42</v>
      </c>
      <c r="B34">
        <v>265</v>
      </c>
      <c r="C34">
        <v>240</v>
      </c>
      <c r="D34">
        <v>214</v>
      </c>
      <c r="E34">
        <v>207</v>
      </c>
      <c r="F34">
        <v>205</v>
      </c>
      <c r="G34">
        <v>206</v>
      </c>
      <c r="H34">
        <v>206</v>
      </c>
      <c r="I34">
        <v>199</v>
      </c>
      <c r="J34">
        <v>194</v>
      </c>
      <c r="K34">
        <v>199</v>
      </c>
      <c r="L34">
        <v>195</v>
      </c>
      <c r="M34" s="3" t="s">
        <v>10</v>
      </c>
      <c r="N34">
        <f t="shared" si="9"/>
        <v>1.8256237758833933</v>
      </c>
      <c r="O34">
        <f t="shared" si="10"/>
        <v>1.3342012956256026</v>
      </c>
      <c r="P34">
        <f t="shared" si="11"/>
        <v>0.70610986972599477</v>
      </c>
      <c r="Q34">
        <f t="shared" si="12"/>
        <v>0.10496175025291664</v>
      </c>
      <c r="R34">
        <f t="shared" si="13"/>
        <v>-9.3793944980468738E-2</v>
      </c>
      <c r="S34">
        <f t="shared" si="14"/>
        <v>-0.36771756031685349</v>
      </c>
      <c r="T34">
        <f t="shared" si="15"/>
        <v>-0.7617146064671203</v>
      </c>
      <c r="U34">
        <f t="shared" si="16"/>
        <v>-0.63383152161656298</v>
      </c>
      <c r="V34">
        <f t="shared" si="17"/>
        <v>-1.1498544120898808</v>
      </c>
      <c r="W34">
        <f t="shared" si="18"/>
        <v>-0.96398464601700962</v>
      </c>
    </row>
    <row r="35" spans="1:23">
      <c r="A35" s="1" t="s">
        <v>43</v>
      </c>
      <c r="B35">
        <v>265</v>
      </c>
      <c r="C35">
        <v>240</v>
      </c>
      <c r="D35">
        <v>214</v>
      </c>
      <c r="E35">
        <v>207</v>
      </c>
      <c r="F35">
        <v>205</v>
      </c>
      <c r="G35">
        <v>206</v>
      </c>
      <c r="H35">
        <v>206</v>
      </c>
      <c r="I35">
        <v>199</v>
      </c>
      <c r="J35">
        <v>194</v>
      </c>
      <c r="K35">
        <v>199</v>
      </c>
      <c r="L35">
        <v>195</v>
      </c>
      <c r="M35" s="4" t="s">
        <v>12</v>
      </c>
      <c r="N35">
        <f t="shared" si="9"/>
        <v>-1.6165914999518489</v>
      </c>
      <c r="O35">
        <f t="shared" si="10"/>
        <v>-1.0972727876871409</v>
      </c>
      <c r="P35">
        <f t="shared" si="11"/>
        <v>-0.70960096515672122</v>
      </c>
      <c r="Q35">
        <f t="shared" si="12"/>
        <v>-0.39219466045994011</v>
      </c>
      <c r="R35">
        <f t="shared" si="13"/>
        <v>-0.1095172898648424</v>
      </c>
      <c r="S35">
        <f t="shared" si="14"/>
        <v>8.6741570291182582E-2</v>
      </c>
      <c r="T35">
        <f t="shared" si="15"/>
        <v>0.3274211601121515</v>
      </c>
      <c r="U35">
        <f t="shared" si="16"/>
        <v>0.77970495306430776</v>
      </c>
      <c r="V35">
        <f t="shared" si="17"/>
        <v>1.1916062645028787</v>
      </c>
      <c r="W35">
        <f t="shared" si="18"/>
        <v>1.5397032551499847</v>
      </c>
    </row>
    <row r="36" spans="1:23">
      <c r="A36" s="1" t="s">
        <v>44</v>
      </c>
      <c r="B36">
        <v>9</v>
      </c>
      <c r="C36">
        <v>9</v>
      </c>
      <c r="D36">
        <v>7</v>
      </c>
      <c r="E36">
        <v>7</v>
      </c>
      <c r="F36">
        <v>7</v>
      </c>
      <c r="G36">
        <v>8</v>
      </c>
      <c r="H36">
        <v>7</v>
      </c>
      <c r="I36">
        <v>6</v>
      </c>
      <c r="J36">
        <v>4</v>
      </c>
      <c r="K36">
        <v>3</v>
      </c>
      <c r="L36">
        <v>4</v>
      </c>
      <c r="M36" s="5" t="s">
        <v>14</v>
      </c>
      <c r="N36">
        <f t="shared" si="9"/>
        <v>-0.99700092658107842</v>
      </c>
      <c r="O36">
        <f t="shared" si="10"/>
        <v>-0.75883601306491466</v>
      </c>
      <c r="P36">
        <f t="shared" si="11"/>
        <v>-0.9108355716910842</v>
      </c>
      <c r="Q36">
        <f t="shared" si="12"/>
        <v>-0.54390670086740101</v>
      </c>
      <c r="R36">
        <f t="shared" si="13"/>
        <v>-0.29993288702157467</v>
      </c>
      <c r="S36">
        <f t="shared" si="14"/>
        <v>0.17058803968109038</v>
      </c>
      <c r="T36">
        <f t="shared" si="15"/>
        <v>-0.29993288702157467</v>
      </c>
      <c r="U36">
        <f t="shared" si="16"/>
        <v>0.26837119523040964</v>
      </c>
      <c r="V36">
        <f t="shared" si="17"/>
        <v>1.2733109522620276</v>
      </c>
      <c r="W36">
        <f t="shared" si="18"/>
        <v>2.0981747990741071</v>
      </c>
    </row>
    <row r="37" spans="1:23">
      <c r="A37" s="1" t="s">
        <v>45</v>
      </c>
      <c r="B37">
        <v>9</v>
      </c>
      <c r="C37">
        <v>9</v>
      </c>
      <c r="D37">
        <v>7</v>
      </c>
      <c r="E37">
        <v>7</v>
      </c>
      <c r="F37">
        <v>7</v>
      </c>
      <c r="G37">
        <v>8</v>
      </c>
      <c r="H37">
        <v>7</v>
      </c>
      <c r="I37">
        <v>6</v>
      </c>
      <c r="J37">
        <v>4</v>
      </c>
      <c r="K37">
        <v>3</v>
      </c>
      <c r="L37">
        <v>4</v>
      </c>
      <c r="M37" s="6" t="s">
        <v>16</v>
      </c>
      <c r="N37">
        <f t="shared" si="9"/>
        <v>-1.0498699484053688</v>
      </c>
      <c r="O37">
        <f t="shared" si="10"/>
        <v>-0.92286329074090212</v>
      </c>
      <c r="P37">
        <f t="shared" si="11"/>
        <v>-0.86634688072884114</v>
      </c>
      <c r="Q37">
        <f t="shared" si="12"/>
        <v>-0.69679765069265809</v>
      </c>
      <c r="R37">
        <f t="shared" si="13"/>
        <v>-0.40427864942144121</v>
      </c>
      <c r="S37">
        <f t="shared" si="14"/>
        <v>-0.2018132684991128</v>
      </c>
      <c r="T37">
        <f t="shared" si="15"/>
        <v>0.24038106038646342</v>
      </c>
      <c r="U37">
        <f t="shared" si="16"/>
        <v>0.79467662012013862</v>
      </c>
      <c r="V37">
        <f t="shared" si="17"/>
        <v>1.3412089367202891</v>
      </c>
      <c r="W37">
        <f t="shared" si="18"/>
        <v>1.7657030712614286</v>
      </c>
    </row>
    <row r="38" spans="1:23">
      <c r="A38" s="1" t="s">
        <v>46</v>
      </c>
      <c r="B38">
        <v>516</v>
      </c>
      <c r="C38">
        <v>476</v>
      </c>
      <c r="D38">
        <v>441</v>
      </c>
      <c r="E38">
        <v>438</v>
      </c>
      <c r="F38">
        <v>417</v>
      </c>
      <c r="G38">
        <v>427</v>
      </c>
      <c r="H38">
        <v>470</v>
      </c>
      <c r="I38">
        <v>471</v>
      </c>
      <c r="J38">
        <v>487</v>
      </c>
      <c r="K38">
        <v>537</v>
      </c>
      <c r="L38">
        <v>549</v>
      </c>
      <c r="M38" s="7" t="s">
        <v>18</v>
      </c>
      <c r="N38">
        <f t="shared" si="9"/>
        <v>-0.48034117889666789</v>
      </c>
      <c r="O38">
        <f t="shared" si="10"/>
        <v>-0.6816312381382873</v>
      </c>
      <c r="P38">
        <f t="shared" si="11"/>
        <v>-0.44457109110649051</v>
      </c>
      <c r="Q38">
        <f t="shared" si="12"/>
        <v>-0.52410954718651226</v>
      </c>
      <c r="R38">
        <f t="shared" si="13"/>
        <v>-0.92113530421164902</v>
      </c>
      <c r="S38">
        <f t="shared" si="14"/>
        <v>-0.4932272974794647</v>
      </c>
      <c r="T38">
        <f t="shared" si="15"/>
        <v>-0.53055260647791069</v>
      </c>
      <c r="U38">
        <f t="shared" si="16"/>
        <v>0.63453025297358168</v>
      </c>
      <c r="V38">
        <f t="shared" si="17"/>
        <v>1.4596861911892267</v>
      </c>
      <c r="W38">
        <f t="shared" si="18"/>
        <v>1.9813518193341741</v>
      </c>
    </row>
    <row r="39" spans="1:23">
      <c r="A39" s="1" t="s">
        <v>48</v>
      </c>
      <c r="B39">
        <v>7</v>
      </c>
      <c r="C39">
        <v>3</v>
      </c>
      <c r="D39">
        <v>4</v>
      </c>
      <c r="E39">
        <v>5</v>
      </c>
      <c r="F39">
        <v>5</v>
      </c>
      <c r="G39">
        <v>6</v>
      </c>
      <c r="H39">
        <v>9</v>
      </c>
      <c r="I39">
        <v>9</v>
      </c>
      <c r="J39">
        <v>11</v>
      </c>
      <c r="K39">
        <v>11</v>
      </c>
      <c r="L39">
        <v>12</v>
      </c>
      <c r="M39" s="8" t="s">
        <v>20</v>
      </c>
      <c r="N39">
        <f t="shared" si="9"/>
        <v>-1.325603755762593</v>
      </c>
      <c r="O39">
        <f t="shared" si="10"/>
        <v>-1.0973686710368376</v>
      </c>
      <c r="P39">
        <f t="shared" si="11"/>
        <v>-0.94443635754590016</v>
      </c>
      <c r="Q39">
        <f t="shared" si="12"/>
        <v>-0.29209437302854141</v>
      </c>
      <c r="R39">
        <f t="shared" si="13"/>
        <v>-0.12329771166510033</v>
      </c>
      <c r="S39">
        <f t="shared" si="14"/>
        <v>1.0787756553299547E-3</v>
      </c>
      <c r="T39">
        <f t="shared" si="15"/>
        <v>0.1216478194863593</v>
      </c>
      <c r="U39">
        <f t="shared" si="16"/>
        <v>0.67436169936439383</v>
      </c>
      <c r="V39">
        <f t="shared" si="17"/>
        <v>1.2486510923490337</v>
      </c>
      <c r="W39">
        <f t="shared" si="18"/>
        <v>1.7370614821838526</v>
      </c>
    </row>
    <row r="40" spans="1:23">
      <c r="A40" s="1" t="s">
        <v>49</v>
      </c>
      <c r="B40">
        <v>11</v>
      </c>
      <c r="C40">
        <v>10</v>
      </c>
      <c r="D40">
        <v>8</v>
      </c>
      <c r="E40">
        <v>8</v>
      </c>
      <c r="F40">
        <v>6</v>
      </c>
      <c r="G40">
        <v>6</v>
      </c>
      <c r="H40">
        <v>8</v>
      </c>
      <c r="I40">
        <v>7</v>
      </c>
      <c r="J40">
        <v>9</v>
      </c>
      <c r="K40">
        <v>12</v>
      </c>
      <c r="L40">
        <v>12</v>
      </c>
      <c r="M40" s="9" t="s">
        <v>22</v>
      </c>
      <c r="N40">
        <f t="shared" si="9"/>
        <v>-1.0786864128639522</v>
      </c>
      <c r="O40">
        <f t="shared" si="10"/>
        <v>-0.75238168318934218</v>
      </c>
      <c r="P40">
        <f t="shared" si="11"/>
        <v>-0.68938964479836085</v>
      </c>
      <c r="Q40">
        <f t="shared" si="12"/>
        <v>-0.58310923879272392</v>
      </c>
      <c r="R40">
        <f t="shared" si="13"/>
        <v>-0.43742149123443508</v>
      </c>
      <c r="S40">
        <f t="shared" si="14"/>
        <v>-0.49056169423725354</v>
      </c>
      <c r="T40">
        <f t="shared" si="15"/>
        <v>-6.5678902587666265E-4</v>
      </c>
      <c r="U40">
        <f t="shared" si="16"/>
        <v>0.79226668948808865</v>
      </c>
      <c r="V40">
        <f t="shared" si="17"/>
        <v>1.3490446591524505</v>
      </c>
      <c r="W40">
        <f t="shared" si="18"/>
        <v>1.8908956055014139</v>
      </c>
    </row>
    <row r="41" spans="1:23">
      <c r="A41" s="1" t="s">
        <v>50</v>
      </c>
      <c r="B41">
        <v>55</v>
      </c>
      <c r="C41">
        <v>37</v>
      </c>
      <c r="D41">
        <v>35</v>
      </c>
      <c r="E41">
        <v>37</v>
      </c>
      <c r="F41">
        <v>40</v>
      </c>
      <c r="G41">
        <v>40</v>
      </c>
      <c r="H41">
        <v>42</v>
      </c>
      <c r="I41">
        <v>47</v>
      </c>
      <c r="J41">
        <v>42</v>
      </c>
      <c r="K41">
        <v>50</v>
      </c>
      <c r="L41">
        <v>55</v>
      </c>
      <c r="M41" t="s">
        <v>47</v>
      </c>
      <c r="N41">
        <v>0.54973736689017449</v>
      </c>
      <c r="O41">
        <v>-0.1098419406888238</v>
      </c>
      <c r="P41">
        <v>-0.45809981509053493</v>
      </c>
      <c r="Q41">
        <v>-0.42556056924997099</v>
      </c>
      <c r="R41">
        <v>-0.94530906362222167</v>
      </c>
      <c r="S41">
        <v>-1.1801192971203451</v>
      </c>
      <c r="T41">
        <v>-0.808996006722562</v>
      </c>
      <c r="U41">
        <v>0.24369256817351931</v>
      </c>
      <c r="V41">
        <v>1.130167157559693</v>
      </c>
      <c r="W41">
        <v>2.0043295998710589</v>
      </c>
    </row>
    <row r="42" spans="1:23">
      <c r="A42" s="1" t="s">
        <v>51</v>
      </c>
      <c r="B42">
        <v>443</v>
      </c>
      <c r="C42">
        <v>426</v>
      </c>
      <c r="D42">
        <v>394</v>
      </c>
      <c r="E42">
        <v>388</v>
      </c>
      <c r="F42">
        <v>366</v>
      </c>
      <c r="G42">
        <v>375</v>
      </c>
      <c r="H42">
        <v>411</v>
      </c>
      <c r="I42">
        <v>408</v>
      </c>
      <c r="J42">
        <v>425</v>
      </c>
      <c r="K42">
        <v>464</v>
      </c>
      <c r="L42">
        <v>470</v>
      </c>
    </row>
    <row r="43" spans="1:23">
      <c r="A43" s="1" t="s">
        <v>52</v>
      </c>
      <c r="B43">
        <v>1366</v>
      </c>
      <c r="C43">
        <v>1325</v>
      </c>
      <c r="D43">
        <v>1307</v>
      </c>
      <c r="E43">
        <v>1315</v>
      </c>
      <c r="F43">
        <v>1303</v>
      </c>
      <c r="G43">
        <v>1364</v>
      </c>
      <c r="H43">
        <v>1467</v>
      </c>
      <c r="I43">
        <v>1531</v>
      </c>
      <c r="J43">
        <v>1608</v>
      </c>
      <c r="K43">
        <v>1781</v>
      </c>
      <c r="L43">
        <v>1870</v>
      </c>
    </row>
    <row r="44" spans="1:23">
      <c r="A44" s="1" t="s">
        <v>53</v>
      </c>
      <c r="B44">
        <v>1274</v>
      </c>
      <c r="C44">
        <v>1235</v>
      </c>
      <c r="D44">
        <v>1213</v>
      </c>
      <c r="E44">
        <v>1214</v>
      </c>
      <c r="F44">
        <v>1200</v>
      </c>
      <c r="G44">
        <v>1261</v>
      </c>
      <c r="H44">
        <v>1360</v>
      </c>
      <c r="I44">
        <v>1414</v>
      </c>
      <c r="J44">
        <v>1485</v>
      </c>
      <c r="K44">
        <v>1631</v>
      </c>
      <c r="L44">
        <v>1719</v>
      </c>
    </row>
    <row r="45" spans="1:23">
      <c r="A45" s="1" t="s">
        <v>54</v>
      </c>
      <c r="B45">
        <v>54</v>
      </c>
      <c r="C45">
        <v>54</v>
      </c>
      <c r="D45">
        <v>57</v>
      </c>
      <c r="E45">
        <v>60</v>
      </c>
      <c r="F45">
        <v>64</v>
      </c>
      <c r="G45">
        <v>67</v>
      </c>
      <c r="H45">
        <v>70</v>
      </c>
      <c r="I45">
        <v>76</v>
      </c>
      <c r="J45">
        <v>81</v>
      </c>
      <c r="K45">
        <v>99</v>
      </c>
      <c r="L45">
        <v>101</v>
      </c>
    </row>
    <row r="46" spans="1:23">
      <c r="A46" s="1" t="s">
        <v>55</v>
      </c>
      <c r="B46">
        <v>38</v>
      </c>
      <c r="C46">
        <v>36</v>
      </c>
      <c r="D46">
        <v>37</v>
      </c>
      <c r="E46">
        <v>41</v>
      </c>
      <c r="F46">
        <v>39</v>
      </c>
      <c r="G46">
        <v>36</v>
      </c>
      <c r="H46">
        <v>37</v>
      </c>
      <c r="I46">
        <v>41</v>
      </c>
      <c r="J46">
        <v>42</v>
      </c>
      <c r="K46">
        <v>51</v>
      </c>
      <c r="L46">
        <v>50</v>
      </c>
    </row>
    <row r="47" spans="1:23">
      <c r="A47" s="1" t="s">
        <v>56</v>
      </c>
      <c r="B47">
        <v>197</v>
      </c>
      <c r="C47">
        <v>198</v>
      </c>
      <c r="D47">
        <v>185</v>
      </c>
      <c r="E47">
        <v>180</v>
      </c>
      <c r="F47">
        <v>186</v>
      </c>
      <c r="G47">
        <v>190</v>
      </c>
      <c r="H47">
        <v>183</v>
      </c>
      <c r="I47">
        <v>195</v>
      </c>
      <c r="J47">
        <v>207</v>
      </c>
      <c r="K47">
        <v>227</v>
      </c>
      <c r="L47">
        <v>237</v>
      </c>
    </row>
    <row r="48" spans="1:23">
      <c r="A48" s="1" t="s">
        <v>57</v>
      </c>
      <c r="B48">
        <v>142</v>
      </c>
      <c r="C48">
        <v>143</v>
      </c>
      <c r="D48">
        <v>134</v>
      </c>
      <c r="E48">
        <v>127</v>
      </c>
      <c r="F48">
        <v>131</v>
      </c>
      <c r="G48">
        <v>139</v>
      </c>
      <c r="H48">
        <v>139</v>
      </c>
      <c r="I48">
        <v>145</v>
      </c>
      <c r="J48">
        <v>154</v>
      </c>
      <c r="K48">
        <v>171</v>
      </c>
      <c r="L48">
        <v>175</v>
      </c>
    </row>
    <row r="49" spans="1:12">
      <c r="A49" s="1" t="s">
        <v>58</v>
      </c>
      <c r="B49">
        <v>55</v>
      </c>
      <c r="C49">
        <v>55</v>
      </c>
      <c r="D49">
        <v>51</v>
      </c>
      <c r="E49">
        <v>53</v>
      </c>
      <c r="F49">
        <v>55</v>
      </c>
      <c r="G49">
        <v>51</v>
      </c>
      <c r="H49">
        <v>44</v>
      </c>
      <c r="I49">
        <v>50</v>
      </c>
      <c r="J49">
        <v>53</v>
      </c>
      <c r="K49">
        <v>56</v>
      </c>
      <c r="L49">
        <v>62</v>
      </c>
    </row>
    <row r="50" spans="1:12">
      <c r="A50" s="1" t="s">
        <v>59</v>
      </c>
      <c r="B50">
        <v>621</v>
      </c>
      <c r="C50">
        <v>612</v>
      </c>
      <c r="D50">
        <v>574</v>
      </c>
      <c r="E50">
        <v>620</v>
      </c>
      <c r="F50">
        <v>663</v>
      </c>
      <c r="G50">
        <v>703</v>
      </c>
      <c r="H50">
        <v>777</v>
      </c>
      <c r="I50">
        <v>827</v>
      </c>
      <c r="J50">
        <v>870</v>
      </c>
      <c r="K50">
        <v>973</v>
      </c>
      <c r="L50">
        <v>1038</v>
      </c>
    </row>
    <row r="51" spans="1:12">
      <c r="A51" s="1" t="s">
        <v>60</v>
      </c>
      <c r="B51">
        <v>44</v>
      </c>
      <c r="C51">
        <v>41</v>
      </c>
      <c r="D51">
        <v>30</v>
      </c>
      <c r="E51">
        <v>29</v>
      </c>
      <c r="F51">
        <v>34</v>
      </c>
      <c r="G51">
        <v>34</v>
      </c>
      <c r="H51">
        <v>36</v>
      </c>
      <c r="I51">
        <v>39</v>
      </c>
      <c r="J51">
        <v>44</v>
      </c>
      <c r="K51">
        <v>35</v>
      </c>
      <c r="L51">
        <v>35</v>
      </c>
    </row>
    <row r="52" spans="1:12">
      <c r="A52" s="1" t="s">
        <v>61</v>
      </c>
      <c r="B52">
        <v>577</v>
      </c>
      <c r="C52">
        <v>571</v>
      </c>
      <c r="D52">
        <v>544</v>
      </c>
      <c r="E52">
        <v>591</v>
      </c>
      <c r="F52">
        <v>629</v>
      </c>
      <c r="G52">
        <v>669</v>
      </c>
      <c r="H52">
        <v>741</v>
      </c>
      <c r="I52">
        <v>788</v>
      </c>
      <c r="J52">
        <v>826</v>
      </c>
      <c r="K52">
        <v>938</v>
      </c>
      <c r="L52">
        <v>1003</v>
      </c>
    </row>
    <row r="53" spans="1:12">
      <c r="A53" s="1" t="s">
        <v>62</v>
      </c>
      <c r="B53">
        <v>265</v>
      </c>
      <c r="C53">
        <v>269</v>
      </c>
      <c r="D53">
        <v>285</v>
      </c>
      <c r="E53">
        <v>296</v>
      </c>
      <c r="F53">
        <v>304</v>
      </c>
      <c r="G53">
        <v>302</v>
      </c>
      <c r="H53">
        <v>303</v>
      </c>
      <c r="I53">
        <v>314</v>
      </c>
      <c r="J53">
        <v>334</v>
      </c>
      <c r="K53">
        <v>369</v>
      </c>
      <c r="L53">
        <v>385</v>
      </c>
    </row>
    <row r="54" spans="1:12">
      <c r="A54" s="1" t="s">
        <v>63</v>
      </c>
      <c r="B54">
        <v>23</v>
      </c>
      <c r="C54">
        <v>26</v>
      </c>
      <c r="D54">
        <v>23</v>
      </c>
      <c r="E54">
        <v>24</v>
      </c>
      <c r="F54">
        <v>26</v>
      </c>
      <c r="G54">
        <v>27</v>
      </c>
      <c r="H54">
        <v>22</v>
      </c>
      <c r="I54">
        <v>22</v>
      </c>
      <c r="J54">
        <v>33</v>
      </c>
      <c r="K54">
        <v>35</v>
      </c>
      <c r="L54">
        <v>33</v>
      </c>
    </row>
    <row r="55" spans="1:12">
      <c r="A55" s="1" t="s">
        <v>64</v>
      </c>
      <c r="B55">
        <v>242</v>
      </c>
      <c r="C55">
        <v>243</v>
      </c>
      <c r="D55">
        <v>262</v>
      </c>
      <c r="E55">
        <v>272</v>
      </c>
      <c r="F55">
        <v>278</v>
      </c>
      <c r="G55">
        <v>275</v>
      </c>
      <c r="H55">
        <v>281</v>
      </c>
      <c r="I55">
        <v>292</v>
      </c>
      <c r="J55">
        <v>301</v>
      </c>
      <c r="K55">
        <v>334</v>
      </c>
      <c r="L55">
        <v>352</v>
      </c>
    </row>
    <row r="56" spans="1:12">
      <c r="A56" s="1" t="s">
        <v>65</v>
      </c>
      <c r="B56">
        <v>3194</v>
      </c>
      <c r="C56">
        <v>3146</v>
      </c>
      <c r="D56">
        <v>3173</v>
      </c>
      <c r="E56">
        <v>3315</v>
      </c>
      <c r="F56">
        <v>3413</v>
      </c>
      <c r="G56">
        <v>3573</v>
      </c>
      <c r="H56">
        <v>3829</v>
      </c>
      <c r="I56">
        <v>3948</v>
      </c>
      <c r="J56">
        <v>4096</v>
      </c>
      <c r="K56">
        <v>4358</v>
      </c>
      <c r="L56">
        <v>4462</v>
      </c>
    </row>
    <row r="57" spans="1:12">
      <c r="A57" s="1" t="s">
        <v>66</v>
      </c>
      <c r="B57">
        <v>2792</v>
      </c>
      <c r="C57">
        <v>2755</v>
      </c>
      <c r="D57">
        <v>2776</v>
      </c>
      <c r="E57">
        <v>2899</v>
      </c>
      <c r="F57">
        <v>2997</v>
      </c>
      <c r="G57">
        <v>3134</v>
      </c>
      <c r="H57">
        <v>3384</v>
      </c>
      <c r="I57">
        <v>3478</v>
      </c>
      <c r="J57">
        <v>3615</v>
      </c>
      <c r="K57">
        <v>3831</v>
      </c>
      <c r="L57">
        <v>3929</v>
      </c>
    </row>
    <row r="58" spans="1:12">
      <c r="A58" s="1" t="s">
        <v>67</v>
      </c>
      <c r="B58">
        <v>402</v>
      </c>
      <c r="C58">
        <v>391</v>
      </c>
      <c r="D58">
        <v>397</v>
      </c>
      <c r="E58">
        <v>416</v>
      </c>
      <c r="F58">
        <v>416</v>
      </c>
      <c r="G58">
        <v>439</v>
      </c>
      <c r="H58">
        <v>445</v>
      </c>
      <c r="I58">
        <v>470</v>
      </c>
      <c r="J58">
        <v>481</v>
      </c>
      <c r="K58">
        <v>527</v>
      </c>
      <c r="L58">
        <v>533</v>
      </c>
    </row>
    <row r="59" spans="1:12">
      <c r="A59" s="1" t="s">
        <v>68</v>
      </c>
      <c r="B59">
        <v>9</v>
      </c>
      <c r="C59">
        <v>8</v>
      </c>
      <c r="D59">
        <v>5</v>
      </c>
      <c r="E59">
        <v>6</v>
      </c>
      <c r="F59">
        <v>7</v>
      </c>
      <c r="G59">
        <v>6</v>
      </c>
      <c r="H59">
        <v>7</v>
      </c>
      <c r="I59">
        <v>8</v>
      </c>
      <c r="J59">
        <v>7</v>
      </c>
      <c r="K59">
        <v>7</v>
      </c>
      <c r="L59">
        <v>6</v>
      </c>
    </row>
    <row r="60" spans="1:12">
      <c r="A60" s="1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8</v>
      </c>
      <c r="C61">
        <v>8</v>
      </c>
      <c r="D61">
        <v>5</v>
      </c>
      <c r="E61">
        <v>6</v>
      </c>
      <c r="F61">
        <v>7</v>
      </c>
      <c r="G61">
        <v>6</v>
      </c>
      <c r="H61">
        <v>7</v>
      </c>
      <c r="I61">
        <v>8</v>
      </c>
      <c r="J61">
        <v>7</v>
      </c>
      <c r="K61">
        <v>7</v>
      </c>
      <c r="L61">
        <v>6</v>
      </c>
    </row>
    <row r="62" spans="1:12">
      <c r="A62" s="1" t="s">
        <v>71</v>
      </c>
      <c r="B62">
        <v>443</v>
      </c>
      <c r="C62">
        <v>432</v>
      </c>
      <c r="D62">
        <v>417</v>
      </c>
      <c r="E62">
        <v>435</v>
      </c>
      <c r="F62">
        <v>440</v>
      </c>
      <c r="G62">
        <v>454</v>
      </c>
      <c r="H62">
        <v>453</v>
      </c>
      <c r="I62">
        <v>456</v>
      </c>
      <c r="J62">
        <v>449</v>
      </c>
      <c r="K62">
        <v>489</v>
      </c>
      <c r="L62">
        <v>492</v>
      </c>
    </row>
    <row r="63" spans="1:12">
      <c r="A63" s="1" t="s">
        <v>72</v>
      </c>
      <c r="B63">
        <v>131</v>
      </c>
      <c r="C63">
        <v>125</v>
      </c>
      <c r="D63">
        <v>114</v>
      </c>
      <c r="E63">
        <v>114</v>
      </c>
      <c r="F63">
        <v>119</v>
      </c>
      <c r="G63">
        <v>123</v>
      </c>
      <c r="H63">
        <v>126</v>
      </c>
      <c r="I63">
        <v>125</v>
      </c>
      <c r="J63">
        <v>125</v>
      </c>
      <c r="K63">
        <v>130</v>
      </c>
      <c r="L63">
        <v>134</v>
      </c>
    </row>
    <row r="64" spans="1:12">
      <c r="A64" s="1" t="s">
        <v>73</v>
      </c>
      <c r="B64">
        <v>6</v>
      </c>
      <c r="C64">
        <v>10</v>
      </c>
      <c r="D64">
        <v>11</v>
      </c>
      <c r="E64">
        <v>13</v>
      </c>
      <c r="F64">
        <v>13</v>
      </c>
      <c r="G64">
        <v>13</v>
      </c>
      <c r="H64">
        <v>13</v>
      </c>
      <c r="I64">
        <v>12</v>
      </c>
      <c r="J64">
        <v>13</v>
      </c>
      <c r="K64">
        <v>12</v>
      </c>
      <c r="L64">
        <v>13</v>
      </c>
    </row>
    <row r="65" spans="1:12">
      <c r="A65" s="1" t="s">
        <v>74</v>
      </c>
      <c r="B65">
        <v>56</v>
      </c>
      <c r="C65">
        <v>55</v>
      </c>
      <c r="D65">
        <v>54</v>
      </c>
      <c r="E65">
        <v>55</v>
      </c>
      <c r="F65">
        <v>55</v>
      </c>
      <c r="G65">
        <v>53</v>
      </c>
      <c r="H65">
        <v>53</v>
      </c>
      <c r="I65">
        <v>51</v>
      </c>
      <c r="J65">
        <v>49</v>
      </c>
      <c r="K65">
        <v>61</v>
      </c>
      <c r="L65">
        <v>59</v>
      </c>
    </row>
    <row r="66" spans="1:12">
      <c r="A66" s="1" t="s">
        <v>75</v>
      </c>
      <c r="B66">
        <v>158</v>
      </c>
      <c r="C66">
        <v>160</v>
      </c>
      <c r="D66">
        <v>150</v>
      </c>
      <c r="E66">
        <v>156</v>
      </c>
      <c r="F66">
        <v>155</v>
      </c>
      <c r="G66">
        <v>167</v>
      </c>
      <c r="H66">
        <v>163</v>
      </c>
      <c r="I66">
        <v>168</v>
      </c>
      <c r="J66">
        <v>168</v>
      </c>
      <c r="K66">
        <v>179</v>
      </c>
      <c r="L66">
        <v>185</v>
      </c>
    </row>
    <row r="67" spans="1:12">
      <c r="A67" s="1" t="s">
        <v>76</v>
      </c>
      <c r="B67">
        <v>88</v>
      </c>
      <c r="C67">
        <v>79</v>
      </c>
      <c r="D67">
        <v>84</v>
      </c>
      <c r="E67">
        <v>91</v>
      </c>
      <c r="F67">
        <v>93</v>
      </c>
      <c r="G67">
        <v>92</v>
      </c>
      <c r="H67">
        <v>93</v>
      </c>
      <c r="I67">
        <v>95</v>
      </c>
      <c r="J67">
        <v>89</v>
      </c>
      <c r="K67">
        <v>102</v>
      </c>
      <c r="L67">
        <v>96</v>
      </c>
    </row>
    <row r="68" spans="1:12">
      <c r="A68" s="1" t="s">
        <v>77</v>
      </c>
      <c r="B68">
        <v>4</v>
      </c>
      <c r="C68">
        <v>3</v>
      </c>
      <c r="D68">
        <v>4</v>
      </c>
      <c r="E68">
        <v>6</v>
      </c>
      <c r="F68">
        <v>5</v>
      </c>
      <c r="G68">
        <v>6</v>
      </c>
      <c r="H68">
        <v>5</v>
      </c>
      <c r="I68">
        <v>5</v>
      </c>
      <c r="J68">
        <v>5</v>
      </c>
      <c r="K68">
        <v>5</v>
      </c>
      <c r="L68">
        <v>5</v>
      </c>
    </row>
    <row r="69" spans="1:12">
      <c r="A69" s="1" t="s">
        <v>78</v>
      </c>
      <c r="B69">
        <v>104</v>
      </c>
      <c r="C69">
        <v>96</v>
      </c>
      <c r="D69">
        <v>96</v>
      </c>
      <c r="E69">
        <v>97</v>
      </c>
      <c r="F69">
        <v>93</v>
      </c>
      <c r="G69">
        <v>94</v>
      </c>
      <c r="H69">
        <v>96</v>
      </c>
      <c r="I69">
        <v>96</v>
      </c>
      <c r="J69">
        <v>101</v>
      </c>
      <c r="K69">
        <v>107</v>
      </c>
      <c r="L69">
        <v>109</v>
      </c>
    </row>
    <row r="70" spans="1:12">
      <c r="A70" s="1" t="s">
        <v>79</v>
      </c>
      <c r="B70">
        <v>28</v>
      </c>
      <c r="C70">
        <v>23</v>
      </c>
      <c r="D70">
        <v>22</v>
      </c>
      <c r="E70">
        <v>23</v>
      </c>
      <c r="F70">
        <v>19</v>
      </c>
      <c r="G70">
        <v>17</v>
      </c>
      <c r="H70">
        <v>20</v>
      </c>
      <c r="I70">
        <v>21</v>
      </c>
      <c r="J70">
        <v>23</v>
      </c>
      <c r="K70">
        <v>18</v>
      </c>
      <c r="L70">
        <v>20</v>
      </c>
    </row>
    <row r="71" spans="1:12">
      <c r="A71" s="1" t="s">
        <v>80</v>
      </c>
      <c r="B71">
        <v>76</v>
      </c>
      <c r="C71">
        <v>73</v>
      </c>
      <c r="D71">
        <v>74</v>
      </c>
      <c r="E71">
        <v>74</v>
      </c>
      <c r="F71">
        <v>74</v>
      </c>
      <c r="G71">
        <v>77</v>
      </c>
      <c r="H71">
        <v>76</v>
      </c>
      <c r="I71">
        <v>75</v>
      </c>
      <c r="J71">
        <v>78</v>
      </c>
      <c r="K71">
        <v>89</v>
      </c>
      <c r="L71">
        <v>89</v>
      </c>
    </row>
    <row r="72" spans="1:12">
      <c r="A72" s="1" t="s">
        <v>81</v>
      </c>
      <c r="B72">
        <v>469</v>
      </c>
      <c r="C72">
        <v>476</v>
      </c>
      <c r="D72">
        <v>462</v>
      </c>
      <c r="E72">
        <v>466</v>
      </c>
      <c r="F72">
        <v>499</v>
      </c>
      <c r="G72">
        <v>513</v>
      </c>
      <c r="H72">
        <v>546</v>
      </c>
      <c r="I72">
        <v>566</v>
      </c>
      <c r="J72">
        <v>588</v>
      </c>
      <c r="K72">
        <v>612</v>
      </c>
      <c r="L72">
        <v>626</v>
      </c>
    </row>
    <row r="73" spans="1:12">
      <c r="A73" s="1" t="s">
        <v>82</v>
      </c>
      <c r="B73">
        <v>56</v>
      </c>
      <c r="C73">
        <v>61</v>
      </c>
      <c r="D73">
        <v>60</v>
      </c>
      <c r="E73">
        <v>62</v>
      </c>
      <c r="F73">
        <v>65</v>
      </c>
      <c r="G73">
        <v>67</v>
      </c>
      <c r="H73">
        <v>69</v>
      </c>
      <c r="I73">
        <v>68</v>
      </c>
      <c r="J73">
        <v>68</v>
      </c>
      <c r="K73">
        <v>74</v>
      </c>
      <c r="L73">
        <v>76</v>
      </c>
    </row>
    <row r="74" spans="1:12">
      <c r="A74" s="1" t="s">
        <v>83</v>
      </c>
      <c r="B74">
        <v>413</v>
      </c>
      <c r="C74">
        <v>415</v>
      </c>
      <c r="D74">
        <v>402</v>
      </c>
      <c r="E74">
        <v>404</v>
      </c>
      <c r="F74">
        <v>434</v>
      </c>
      <c r="G74">
        <v>446</v>
      </c>
      <c r="H74">
        <v>477</v>
      </c>
      <c r="I74">
        <v>498</v>
      </c>
      <c r="J74">
        <v>520</v>
      </c>
      <c r="K74">
        <v>538</v>
      </c>
      <c r="L74">
        <v>550</v>
      </c>
    </row>
    <row r="75" spans="1:12">
      <c r="A75" s="1" t="s">
        <v>84</v>
      </c>
      <c r="B75">
        <v>527</v>
      </c>
      <c r="C75">
        <v>519</v>
      </c>
      <c r="D75">
        <v>513</v>
      </c>
      <c r="E75">
        <v>543</v>
      </c>
      <c r="F75">
        <v>560</v>
      </c>
      <c r="G75">
        <v>567</v>
      </c>
      <c r="H75">
        <v>584</v>
      </c>
      <c r="I75">
        <v>608</v>
      </c>
      <c r="J75">
        <v>620</v>
      </c>
      <c r="K75">
        <v>652</v>
      </c>
      <c r="L75">
        <v>668</v>
      </c>
    </row>
    <row r="76" spans="1:12">
      <c r="A76" s="1" t="s">
        <v>85</v>
      </c>
      <c r="B76">
        <v>134</v>
      </c>
      <c r="C76">
        <v>133</v>
      </c>
      <c r="D76">
        <v>131</v>
      </c>
      <c r="E76">
        <v>141</v>
      </c>
      <c r="F76">
        <v>142</v>
      </c>
      <c r="G76">
        <v>141</v>
      </c>
      <c r="H76">
        <v>150</v>
      </c>
      <c r="I76">
        <v>158</v>
      </c>
      <c r="J76">
        <v>160</v>
      </c>
      <c r="K76">
        <v>155</v>
      </c>
      <c r="L76">
        <v>166</v>
      </c>
    </row>
    <row r="77" spans="1:12">
      <c r="A77" s="1" t="s">
        <v>86</v>
      </c>
      <c r="B77">
        <v>7</v>
      </c>
      <c r="C77">
        <v>9</v>
      </c>
      <c r="D77">
        <v>9</v>
      </c>
      <c r="E77">
        <v>9</v>
      </c>
      <c r="F77">
        <v>8</v>
      </c>
      <c r="G77">
        <v>6</v>
      </c>
      <c r="H77">
        <v>6</v>
      </c>
      <c r="I77">
        <v>5</v>
      </c>
      <c r="J77">
        <v>6</v>
      </c>
      <c r="K77">
        <v>6</v>
      </c>
      <c r="L77">
        <v>8</v>
      </c>
    </row>
    <row r="78" spans="1:12">
      <c r="A78" s="1" t="s">
        <v>87</v>
      </c>
      <c r="B78">
        <v>21</v>
      </c>
      <c r="C78">
        <v>22</v>
      </c>
      <c r="D78">
        <v>13</v>
      </c>
      <c r="E78">
        <v>15</v>
      </c>
      <c r="F78">
        <v>19</v>
      </c>
      <c r="G78">
        <v>19</v>
      </c>
      <c r="H78">
        <v>20</v>
      </c>
      <c r="I78">
        <v>17</v>
      </c>
      <c r="J78">
        <v>30</v>
      </c>
      <c r="K78">
        <v>26</v>
      </c>
      <c r="L78">
        <v>27</v>
      </c>
    </row>
    <row r="79" spans="1:12">
      <c r="A79" s="1" t="s">
        <v>88</v>
      </c>
      <c r="B79">
        <v>30</v>
      </c>
      <c r="C79">
        <v>31</v>
      </c>
      <c r="D79">
        <v>32</v>
      </c>
      <c r="E79">
        <v>33</v>
      </c>
      <c r="F79">
        <v>33</v>
      </c>
      <c r="G79">
        <v>29</v>
      </c>
      <c r="H79">
        <v>29</v>
      </c>
      <c r="I79">
        <v>35</v>
      </c>
      <c r="J79">
        <v>37</v>
      </c>
      <c r="K79">
        <v>46</v>
      </c>
      <c r="L79">
        <v>48</v>
      </c>
    </row>
    <row r="80" spans="1:12">
      <c r="A80" s="1" t="s">
        <v>89</v>
      </c>
      <c r="B80">
        <v>22</v>
      </c>
      <c r="C80">
        <v>17</v>
      </c>
      <c r="D80">
        <v>16</v>
      </c>
      <c r="E80">
        <v>17</v>
      </c>
      <c r="F80">
        <v>18</v>
      </c>
      <c r="G80">
        <v>22</v>
      </c>
      <c r="H80">
        <v>23</v>
      </c>
      <c r="I80">
        <v>23</v>
      </c>
      <c r="J80">
        <v>29</v>
      </c>
      <c r="K80">
        <v>26</v>
      </c>
      <c r="L80">
        <v>24</v>
      </c>
    </row>
    <row r="81" spans="1:12">
      <c r="A81" s="1" t="s">
        <v>90</v>
      </c>
      <c r="B81">
        <v>153</v>
      </c>
      <c r="C81">
        <v>155</v>
      </c>
      <c r="D81">
        <v>158</v>
      </c>
      <c r="E81">
        <v>166</v>
      </c>
      <c r="F81">
        <v>174</v>
      </c>
      <c r="G81">
        <v>183</v>
      </c>
      <c r="H81">
        <v>188</v>
      </c>
      <c r="I81">
        <v>198</v>
      </c>
      <c r="J81">
        <v>191</v>
      </c>
      <c r="K81">
        <v>213</v>
      </c>
      <c r="L81">
        <v>210</v>
      </c>
    </row>
    <row r="82" spans="1:12">
      <c r="A82" s="1" t="s">
        <v>91</v>
      </c>
      <c r="B82">
        <v>134</v>
      </c>
      <c r="C82">
        <v>129</v>
      </c>
      <c r="D82">
        <v>130</v>
      </c>
      <c r="E82">
        <v>135</v>
      </c>
      <c r="F82">
        <v>141</v>
      </c>
      <c r="G82">
        <v>141</v>
      </c>
      <c r="H82">
        <v>140</v>
      </c>
      <c r="I82">
        <v>143</v>
      </c>
      <c r="J82">
        <v>144</v>
      </c>
      <c r="K82">
        <v>156</v>
      </c>
      <c r="L82">
        <v>161</v>
      </c>
    </row>
    <row r="83" spans="1:12">
      <c r="A83" s="1" t="s">
        <v>92</v>
      </c>
      <c r="B83">
        <v>26</v>
      </c>
      <c r="C83">
        <v>23</v>
      </c>
      <c r="D83">
        <v>24</v>
      </c>
      <c r="E83">
        <v>27</v>
      </c>
      <c r="F83">
        <v>25</v>
      </c>
      <c r="G83">
        <v>26</v>
      </c>
      <c r="H83">
        <v>28</v>
      </c>
      <c r="I83">
        <v>29</v>
      </c>
      <c r="J83">
        <v>23</v>
      </c>
      <c r="K83">
        <v>24</v>
      </c>
      <c r="L83">
        <v>24</v>
      </c>
    </row>
    <row r="84" spans="1:12">
      <c r="A84" s="1" t="s">
        <v>93</v>
      </c>
      <c r="B84">
        <v>188</v>
      </c>
      <c r="C84">
        <v>167</v>
      </c>
      <c r="D84">
        <v>158</v>
      </c>
      <c r="E84">
        <v>178</v>
      </c>
      <c r="F84">
        <v>181</v>
      </c>
      <c r="G84">
        <v>180</v>
      </c>
      <c r="H84">
        <v>199</v>
      </c>
      <c r="I84">
        <v>202</v>
      </c>
      <c r="J84">
        <v>221</v>
      </c>
      <c r="K84">
        <v>227</v>
      </c>
      <c r="L84">
        <v>229</v>
      </c>
    </row>
    <row r="85" spans="1:12">
      <c r="A85" s="1" t="s">
        <v>94</v>
      </c>
      <c r="B85">
        <v>30</v>
      </c>
      <c r="C85">
        <v>26</v>
      </c>
      <c r="D85">
        <v>21</v>
      </c>
      <c r="E85">
        <v>27</v>
      </c>
      <c r="F85">
        <v>29</v>
      </c>
      <c r="G85">
        <v>29</v>
      </c>
      <c r="H85">
        <v>31</v>
      </c>
      <c r="I85">
        <v>33</v>
      </c>
      <c r="J85">
        <v>39</v>
      </c>
      <c r="K85">
        <v>41</v>
      </c>
      <c r="L85">
        <v>38</v>
      </c>
    </row>
    <row r="86" spans="1:12">
      <c r="A86" s="1" t="s">
        <v>95</v>
      </c>
      <c r="B86">
        <v>17</v>
      </c>
      <c r="C86">
        <v>15</v>
      </c>
      <c r="D86">
        <v>16</v>
      </c>
      <c r="E86">
        <v>15</v>
      </c>
      <c r="F86">
        <v>14</v>
      </c>
      <c r="G86">
        <v>12</v>
      </c>
      <c r="H86">
        <v>10</v>
      </c>
      <c r="I86">
        <v>11</v>
      </c>
      <c r="J86">
        <v>11</v>
      </c>
      <c r="K86">
        <v>10</v>
      </c>
      <c r="L86">
        <v>9</v>
      </c>
    </row>
    <row r="87" spans="1:12">
      <c r="A87" s="1" t="s">
        <v>96</v>
      </c>
      <c r="B87">
        <v>45</v>
      </c>
      <c r="C87">
        <v>33</v>
      </c>
      <c r="D87">
        <v>28</v>
      </c>
      <c r="E87">
        <v>35</v>
      </c>
      <c r="F87">
        <v>34</v>
      </c>
      <c r="G87">
        <v>32</v>
      </c>
      <c r="H87">
        <v>34</v>
      </c>
      <c r="I87">
        <v>36</v>
      </c>
      <c r="J87">
        <v>39</v>
      </c>
      <c r="K87">
        <v>35</v>
      </c>
      <c r="L87">
        <v>35</v>
      </c>
    </row>
    <row r="88" spans="1:12">
      <c r="A88" s="1" t="s">
        <v>97</v>
      </c>
      <c r="B88">
        <v>30</v>
      </c>
      <c r="C88">
        <v>34</v>
      </c>
      <c r="D88">
        <v>34</v>
      </c>
      <c r="E88">
        <v>39</v>
      </c>
      <c r="F88">
        <v>41</v>
      </c>
      <c r="G88">
        <v>44</v>
      </c>
      <c r="H88">
        <v>45</v>
      </c>
      <c r="I88">
        <v>43</v>
      </c>
      <c r="J88">
        <v>49</v>
      </c>
      <c r="K88">
        <v>49</v>
      </c>
      <c r="L88">
        <v>55</v>
      </c>
    </row>
    <row r="89" spans="1:12">
      <c r="A89" s="1" t="s">
        <v>98</v>
      </c>
      <c r="B89">
        <v>66</v>
      </c>
      <c r="C89">
        <v>59</v>
      </c>
      <c r="D89">
        <v>59</v>
      </c>
      <c r="E89">
        <v>62</v>
      </c>
      <c r="F89">
        <v>63</v>
      </c>
      <c r="G89">
        <v>63</v>
      </c>
      <c r="H89">
        <v>79</v>
      </c>
      <c r="I89">
        <v>79</v>
      </c>
      <c r="J89">
        <v>83</v>
      </c>
      <c r="K89">
        <v>92</v>
      </c>
      <c r="L89">
        <v>92</v>
      </c>
    </row>
    <row r="90" spans="1:12">
      <c r="A90" s="1" t="s">
        <v>99</v>
      </c>
      <c r="B90">
        <v>3071</v>
      </c>
      <c r="C90">
        <v>3106</v>
      </c>
      <c r="D90">
        <v>3157</v>
      </c>
      <c r="E90">
        <v>3296</v>
      </c>
      <c r="F90">
        <v>3401</v>
      </c>
      <c r="G90">
        <v>3540</v>
      </c>
      <c r="H90">
        <v>3755</v>
      </c>
      <c r="I90">
        <v>3938</v>
      </c>
      <c r="J90">
        <v>4174</v>
      </c>
      <c r="K90">
        <v>4413</v>
      </c>
      <c r="L90">
        <v>4532</v>
      </c>
    </row>
    <row r="91" spans="1:12">
      <c r="A91" s="1" t="s">
        <v>100</v>
      </c>
      <c r="B91">
        <v>1419</v>
      </c>
      <c r="C91">
        <v>1397</v>
      </c>
      <c r="D91">
        <v>1434</v>
      </c>
      <c r="E91">
        <v>1505</v>
      </c>
      <c r="F91">
        <v>1590</v>
      </c>
      <c r="G91">
        <v>1698</v>
      </c>
      <c r="H91">
        <v>1805</v>
      </c>
      <c r="I91">
        <v>1893</v>
      </c>
      <c r="J91">
        <v>2025</v>
      </c>
      <c r="K91">
        <v>2170</v>
      </c>
      <c r="L91">
        <v>2258</v>
      </c>
    </row>
    <row r="92" spans="1:12">
      <c r="A92" s="1" t="s">
        <v>101</v>
      </c>
      <c r="B92">
        <v>69</v>
      </c>
      <c r="C92">
        <v>72</v>
      </c>
      <c r="D92">
        <v>78</v>
      </c>
      <c r="E92">
        <v>83</v>
      </c>
      <c r="F92">
        <v>91</v>
      </c>
      <c r="G92">
        <v>98</v>
      </c>
      <c r="H92">
        <v>113</v>
      </c>
      <c r="I92">
        <v>129</v>
      </c>
      <c r="J92">
        <v>117</v>
      </c>
      <c r="K92">
        <v>112</v>
      </c>
      <c r="L92">
        <v>118</v>
      </c>
    </row>
    <row r="93" spans="1:12">
      <c r="A93" s="1" t="s">
        <v>102</v>
      </c>
      <c r="B93">
        <v>4</v>
      </c>
      <c r="C93">
        <v>4</v>
      </c>
      <c r="D93">
        <v>4</v>
      </c>
      <c r="E93">
        <v>5</v>
      </c>
      <c r="F93">
        <v>4</v>
      </c>
      <c r="G93">
        <v>4</v>
      </c>
      <c r="H93">
        <v>4</v>
      </c>
      <c r="I93">
        <v>4</v>
      </c>
      <c r="J93">
        <v>5</v>
      </c>
      <c r="K93">
        <v>4</v>
      </c>
      <c r="L93">
        <v>4</v>
      </c>
    </row>
    <row r="94" spans="1:12">
      <c r="A94" s="1" t="s">
        <v>103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3</v>
      </c>
      <c r="K94">
        <v>3</v>
      </c>
      <c r="L94">
        <v>3</v>
      </c>
    </row>
    <row r="95" spans="1:12">
      <c r="A95" s="1" t="s">
        <v>104</v>
      </c>
      <c r="B95">
        <v>134</v>
      </c>
      <c r="C95">
        <v>136</v>
      </c>
      <c r="D95">
        <v>132</v>
      </c>
      <c r="E95">
        <v>142</v>
      </c>
      <c r="F95">
        <v>147</v>
      </c>
      <c r="G95">
        <v>147</v>
      </c>
      <c r="H95">
        <v>163</v>
      </c>
      <c r="I95">
        <v>164</v>
      </c>
      <c r="J95">
        <v>181</v>
      </c>
      <c r="K95">
        <v>190</v>
      </c>
      <c r="L95">
        <v>190</v>
      </c>
    </row>
    <row r="96" spans="1:12">
      <c r="A96" s="1" t="s">
        <v>105</v>
      </c>
      <c r="B96">
        <v>669</v>
      </c>
      <c r="C96">
        <v>701</v>
      </c>
      <c r="D96">
        <v>690</v>
      </c>
      <c r="E96">
        <v>682</v>
      </c>
      <c r="F96">
        <v>679</v>
      </c>
      <c r="G96">
        <v>670</v>
      </c>
      <c r="H96">
        <v>672</v>
      </c>
      <c r="I96">
        <v>682</v>
      </c>
      <c r="J96">
        <v>723</v>
      </c>
      <c r="K96">
        <v>770</v>
      </c>
      <c r="L96">
        <v>769</v>
      </c>
    </row>
    <row r="97" spans="1:25">
      <c r="A97" s="1" t="s">
        <v>106</v>
      </c>
      <c r="B97">
        <v>372</v>
      </c>
      <c r="C97">
        <v>388</v>
      </c>
      <c r="D97">
        <v>399</v>
      </c>
      <c r="E97">
        <v>435</v>
      </c>
      <c r="F97">
        <v>451</v>
      </c>
      <c r="G97">
        <v>471</v>
      </c>
      <c r="H97">
        <v>517</v>
      </c>
      <c r="I97">
        <v>564</v>
      </c>
      <c r="J97">
        <v>594</v>
      </c>
      <c r="K97">
        <v>577</v>
      </c>
      <c r="L97">
        <v>581</v>
      </c>
    </row>
    <row r="98" spans="1:25">
      <c r="A98" s="1" t="s">
        <v>107</v>
      </c>
      <c r="B98">
        <v>400</v>
      </c>
      <c r="C98">
        <v>404</v>
      </c>
      <c r="D98">
        <v>416</v>
      </c>
      <c r="E98">
        <v>440</v>
      </c>
      <c r="F98">
        <v>435</v>
      </c>
      <c r="G98">
        <v>448</v>
      </c>
      <c r="H98">
        <v>477</v>
      </c>
      <c r="I98">
        <v>498</v>
      </c>
      <c r="J98">
        <v>526</v>
      </c>
      <c r="K98">
        <v>587</v>
      </c>
      <c r="L98">
        <v>609</v>
      </c>
    </row>
    <row r="99" spans="1:25">
      <c r="A99" s="1" t="s">
        <v>108</v>
      </c>
      <c r="B99">
        <v>557</v>
      </c>
      <c r="C99">
        <v>555</v>
      </c>
      <c r="D99">
        <v>559</v>
      </c>
      <c r="E99">
        <v>565</v>
      </c>
      <c r="F99">
        <v>576</v>
      </c>
      <c r="G99">
        <v>595</v>
      </c>
      <c r="H99">
        <v>647</v>
      </c>
      <c r="I99">
        <v>672</v>
      </c>
      <c r="J99">
        <v>736</v>
      </c>
      <c r="K99">
        <v>774</v>
      </c>
      <c r="L99">
        <v>783</v>
      </c>
    </row>
    <row r="100" spans="1:25">
      <c r="A100" s="1" t="s">
        <v>109</v>
      </c>
      <c r="B100">
        <v>117</v>
      </c>
      <c r="C100">
        <v>106</v>
      </c>
      <c r="D100">
        <v>99</v>
      </c>
      <c r="E100">
        <v>89</v>
      </c>
      <c r="F100">
        <v>90</v>
      </c>
      <c r="G100">
        <v>85</v>
      </c>
      <c r="H100">
        <v>97</v>
      </c>
      <c r="I100">
        <v>104</v>
      </c>
      <c r="J100">
        <v>113</v>
      </c>
      <c r="K100">
        <v>119</v>
      </c>
      <c r="L100">
        <v>132</v>
      </c>
    </row>
    <row r="101" spans="1:25">
      <c r="A101" s="1" t="s">
        <v>110</v>
      </c>
      <c r="B101">
        <v>161</v>
      </c>
      <c r="C101">
        <v>174</v>
      </c>
      <c r="D101">
        <v>185</v>
      </c>
      <c r="E101">
        <v>191</v>
      </c>
      <c r="F101">
        <v>190</v>
      </c>
      <c r="G101">
        <v>200</v>
      </c>
      <c r="H101">
        <v>215</v>
      </c>
      <c r="I101">
        <v>224</v>
      </c>
      <c r="J101">
        <v>250</v>
      </c>
      <c r="K101">
        <v>253</v>
      </c>
      <c r="L101">
        <v>255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65</v>
      </c>
      <c r="C102">
        <v>71</v>
      </c>
      <c r="D102">
        <v>64</v>
      </c>
      <c r="E102">
        <v>65</v>
      </c>
      <c r="F102">
        <v>76</v>
      </c>
      <c r="G102">
        <v>81</v>
      </c>
      <c r="H102">
        <v>89</v>
      </c>
      <c r="I102">
        <v>94</v>
      </c>
      <c r="J102">
        <v>96</v>
      </c>
      <c r="K102">
        <v>101</v>
      </c>
      <c r="L102">
        <v>99</v>
      </c>
      <c r="M102" t="s">
        <v>6</v>
      </c>
      <c r="N102">
        <f t="shared" ref="N102:N110" si="19">N19</f>
        <v>2008</v>
      </c>
      <c r="O102">
        <f t="shared" ref="O102:O110" si="20">O19</f>
        <v>2009</v>
      </c>
      <c r="P102">
        <f t="shared" ref="P102:P110" si="21">P19</f>
        <v>2010</v>
      </c>
      <c r="Q102">
        <f t="shared" ref="Q102:Q110" si="22">Q19</f>
        <v>2011</v>
      </c>
      <c r="R102">
        <f t="shared" ref="R102:R110" si="23">R19</f>
        <v>2012</v>
      </c>
      <c r="S102">
        <f t="shared" ref="S102:S110" si="24">S19</f>
        <v>2013</v>
      </c>
      <c r="T102">
        <f t="shared" ref="T102:T110" si="25">T19</f>
        <v>2014</v>
      </c>
      <c r="U102">
        <f t="shared" ref="U102:U110" si="26">U19</f>
        <v>2015</v>
      </c>
      <c r="V102">
        <f t="shared" ref="V102:V110" si="27">V19</f>
        <v>2016</v>
      </c>
      <c r="W102">
        <f t="shared" ref="W102:W110" si="28">W19</f>
        <v>2017</v>
      </c>
    </row>
    <row r="103" spans="1:25">
      <c r="A103" s="1" t="s">
        <v>112</v>
      </c>
      <c r="B103">
        <v>24</v>
      </c>
      <c r="C103">
        <v>16</v>
      </c>
      <c r="D103">
        <v>15</v>
      </c>
      <c r="E103">
        <v>15</v>
      </c>
      <c r="F103">
        <v>17</v>
      </c>
      <c r="G103">
        <v>20</v>
      </c>
      <c r="H103">
        <v>24</v>
      </c>
      <c r="I103">
        <v>24</v>
      </c>
      <c r="J103">
        <v>27</v>
      </c>
      <c r="K103">
        <v>27</v>
      </c>
      <c r="L103">
        <v>25</v>
      </c>
      <c r="M103" t="s">
        <v>8</v>
      </c>
      <c r="N103">
        <f t="shared" si="19"/>
        <v>54668</v>
      </c>
      <c r="O103">
        <f t="shared" si="20"/>
        <v>55142</v>
      </c>
      <c r="P103">
        <f t="shared" si="21"/>
        <v>51878</v>
      </c>
      <c r="Q103">
        <f t="shared" si="22"/>
        <v>50194</v>
      </c>
      <c r="R103">
        <f t="shared" si="23"/>
        <v>49058</v>
      </c>
      <c r="S103">
        <f t="shared" si="24"/>
        <v>47804</v>
      </c>
      <c r="T103">
        <f t="shared" si="25"/>
        <v>46304</v>
      </c>
      <c r="U103">
        <f t="shared" si="26"/>
        <v>45216</v>
      </c>
      <c r="V103">
        <f t="shared" si="27"/>
        <v>44480</v>
      </c>
      <c r="W103">
        <f t="shared" si="28"/>
        <v>45596</v>
      </c>
    </row>
    <row r="104" spans="1:25">
      <c r="A104" s="1" t="s">
        <v>113</v>
      </c>
      <c r="B104">
        <v>146</v>
      </c>
      <c r="C104">
        <v>146</v>
      </c>
      <c r="D104">
        <v>154</v>
      </c>
      <c r="E104">
        <v>152</v>
      </c>
      <c r="F104">
        <v>151</v>
      </c>
      <c r="G104">
        <v>154</v>
      </c>
      <c r="H104">
        <v>168</v>
      </c>
      <c r="I104">
        <v>170</v>
      </c>
      <c r="J104">
        <v>176</v>
      </c>
      <c r="K104">
        <v>183</v>
      </c>
      <c r="L104">
        <v>178</v>
      </c>
      <c r="M104" t="s">
        <v>10</v>
      </c>
      <c r="N104">
        <f t="shared" si="19"/>
        <v>167974</v>
      </c>
      <c r="O104">
        <f t="shared" si="20"/>
        <v>152400</v>
      </c>
      <c r="P104">
        <f t="shared" si="21"/>
        <v>140480</v>
      </c>
      <c r="Q104">
        <f t="shared" si="22"/>
        <v>135858</v>
      </c>
      <c r="R104">
        <f t="shared" si="23"/>
        <v>131802</v>
      </c>
      <c r="S104">
        <f t="shared" si="24"/>
        <v>122238</v>
      </c>
      <c r="T104">
        <f t="shared" si="25"/>
        <v>118228</v>
      </c>
      <c r="U104">
        <f t="shared" si="26"/>
        <v>119322</v>
      </c>
      <c r="V104">
        <f t="shared" si="27"/>
        <v>117740</v>
      </c>
      <c r="W104">
        <f t="shared" si="28"/>
        <v>115964</v>
      </c>
    </row>
    <row r="105" spans="1:25">
      <c r="A105" s="1" t="s">
        <v>114</v>
      </c>
      <c r="B105">
        <v>32</v>
      </c>
      <c r="C105">
        <v>32</v>
      </c>
      <c r="D105">
        <v>33</v>
      </c>
      <c r="E105">
        <v>39</v>
      </c>
      <c r="F105">
        <v>39</v>
      </c>
      <c r="G105">
        <v>41</v>
      </c>
      <c r="H105">
        <v>40</v>
      </c>
      <c r="I105">
        <v>40</v>
      </c>
      <c r="J105">
        <v>59</v>
      </c>
      <c r="K105">
        <v>62</v>
      </c>
      <c r="L105">
        <v>68</v>
      </c>
      <c r="M105" t="s">
        <v>12</v>
      </c>
      <c r="N105">
        <f t="shared" si="19"/>
        <v>341856</v>
      </c>
      <c r="O105">
        <f t="shared" si="20"/>
        <v>336822</v>
      </c>
      <c r="P105">
        <f t="shared" si="21"/>
        <v>330388</v>
      </c>
      <c r="Q105">
        <f t="shared" si="22"/>
        <v>324230</v>
      </c>
      <c r="R105">
        <f t="shared" si="23"/>
        <v>322194</v>
      </c>
      <c r="S105">
        <f t="shared" si="24"/>
        <v>319388</v>
      </c>
      <c r="T105">
        <f t="shared" si="25"/>
        <v>315352</v>
      </c>
      <c r="U105">
        <f t="shared" si="26"/>
        <v>316662</v>
      </c>
      <c r="V105">
        <f t="shared" si="27"/>
        <v>311376</v>
      </c>
      <c r="W105">
        <f t="shared" si="28"/>
        <v>313280</v>
      </c>
    </row>
    <row r="106" spans="1:25">
      <c r="A106" s="1" t="s">
        <v>115</v>
      </c>
      <c r="B106">
        <v>12</v>
      </c>
      <c r="C106">
        <v>10</v>
      </c>
      <c r="D106">
        <v>9</v>
      </c>
      <c r="E106">
        <v>14</v>
      </c>
      <c r="F106">
        <v>13</v>
      </c>
      <c r="G106">
        <v>14</v>
      </c>
      <c r="H106">
        <v>14</v>
      </c>
      <c r="I106">
        <v>15</v>
      </c>
      <c r="J106">
        <v>14</v>
      </c>
      <c r="K106">
        <v>28</v>
      </c>
      <c r="L106">
        <v>25</v>
      </c>
      <c r="M106" t="s">
        <v>14</v>
      </c>
      <c r="N106">
        <f t="shared" si="19"/>
        <v>32182</v>
      </c>
      <c r="O106">
        <f t="shared" si="20"/>
        <v>33468</v>
      </c>
      <c r="P106">
        <f t="shared" si="21"/>
        <v>34428</v>
      </c>
      <c r="Q106">
        <f t="shared" si="22"/>
        <v>35214</v>
      </c>
      <c r="R106">
        <f t="shared" si="23"/>
        <v>35914</v>
      </c>
      <c r="S106">
        <f t="shared" si="24"/>
        <v>36400</v>
      </c>
      <c r="T106">
        <f t="shared" si="25"/>
        <v>36996</v>
      </c>
      <c r="U106">
        <f t="shared" si="26"/>
        <v>38116</v>
      </c>
      <c r="V106">
        <f t="shared" si="27"/>
        <v>39136</v>
      </c>
      <c r="W106">
        <f t="shared" si="28"/>
        <v>39998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 t="s">
        <v>16</v>
      </c>
      <c r="N107">
        <f t="shared" si="19"/>
        <v>22100</v>
      </c>
      <c r="O107">
        <f t="shared" si="20"/>
        <v>22592</v>
      </c>
      <c r="P107">
        <f t="shared" si="21"/>
        <v>22278</v>
      </c>
      <c r="Q107">
        <f t="shared" si="22"/>
        <v>23036</v>
      </c>
      <c r="R107">
        <f t="shared" si="23"/>
        <v>23540</v>
      </c>
      <c r="S107">
        <f t="shared" si="24"/>
        <v>24512</v>
      </c>
      <c r="T107">
        <f t="shared" si="25"/>
        <v>23540</v>
      </c>
      <c r="U107">
        <f t="shared" si="26"/>
        <v>24714</v>
      </c>
      <c r="V107">
        <f t="shared" si="27"/>
        <v>26790</v>
      </c>
      <c r="W107">
        <f t="shared" si="28"/>
        <v>28494</v>
      </c>
    </row>
    <row r="108" spans="1:25">
      <c r="A108" s="1" t="s">
        <v>117</v>
      </c>
      <c r="B108">
        <v>307</v>
      </c>
      <c r="C108">
        <v>288</v>
      </c>
      <c r="D108">
        <v>292</v>
      </c>
      <c r="E108">
        <v>304</v>
      </c>
      <c r="F108">
        <v>337</v>
      </c>
      <c r="G108">
        <v>342</v>
      </c>
      <c r="H108">
        <v>364</v>
      </c>
      <c r="I108">
        <v>374</v>
      </c>
      <c r="J108">
        <v>381</v>
      </c>
      <c r="K108">
        <v>408</v>
      </c>
      <c r="L108">
        <v>412</v>
      </c>
      <c r="M108" t="s">
        <v>18</v>
      </c>
      <c r="N108">
        <f t="shared" si="19"/>
        <v>44634</v>
      </c>
      <c r="O108">
        <f t="shared" si="20"/>
        <v>45452</v>
      </c>
      <c r="P108">
        <f t="shared" si="21"/>
        <v>45816</v>
      </c>
      <c r="Q108">
        <f t="shared" si="22"/>
        <v>46908</v>
      </c>
      <c r="R108">
        <f t="shared" si="23"/>
        <v>48792</v>
      </c>
      <c r="S108">
        <f t="shared" si="24"/>
        <v>50096</v>
      </c>
      <c r="T108">
        <f t="shared" si="25"/>
        <v>52944</v>
      </c>
      <c r="U108">
        <f t="shared" si="26"/>
        <v>56514</v>
      </c>
      <c r="V108">
        <f t="shared" si="27"/>
        <v>60034</v>
      </c>
      <c r="W108">
        <f t="shared" si="28"/>
        <v>62768</v>
      </c>
    </row>
    <row r="109" spans="1:25">
      <c r="A109" s="1" t="s">
        <v>118</v>
      </c>
      <c r="B109">
        <v>128</v>
      </c>
      <c r="C109">
        <v>131</v>
      </c>
      <c r="D109">
        <v>143</v>
      </c>
      <c r="E109">
        <v>153</v>
      </c>
      <c r="F109">
        <v>180</v>
      </c>
      <c r="G109">
        <v>187</v>
      </c>
      <c r="H109">
        <v>191</v>
      </c>
      <c r="I109">
        <v>195</v>
      </c>
      <c r="J109">
        <v>193</v>
      </c>
      <c r="K109">
        <v>215</v>
      </c>
      <c r="L109">
        <v>219</v>
      </c>
      <c r="M109" t="s">
        <v>20</v>
      </c>
      <c r="N109">
        <f t="shared" si="19"/>
        <v>237690</v>
      </c>
      <c r="O109">
        <f t="shared" si="20"/>
        <v>235878</v>
      </c>
      <c r="P109">
        <f t="shared" si="21"/>
        <v>238012</v>
      </c>
      <c r="Q109">
        <f t="shared" si="22"/>
        <v>237296</v>
      </c>
      <c r="R109">
        <f t="shared" si="23"/>
        <v>233722</v>
      </c>
      <c r="S109">
        <f t="shared" si="24"/>
        <v>237574</v>
      </c>
      <c r="T109">
        <f t="shared" si="25"/>
        <v>237238</v>
      </c>
      <c r="U109">
        <f t="shared" si="26"/>
        <v>247726</v>
      </c>
      <c r="V109">
        <f t="shared" si="27"/>
        <v>255154</v>
      </c>
      <c r="W109">
        <f t="shared" si="28"/>
        <v>259850</v>
      </c>
    </row>
    <row r="110" spans="1:25">
      <c r="A110" s="1" t="s">
        <v>119</v>
      </c>
      <c r="B110">
        <v>7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4</v>
      </c>
      <c r="J110">
        <v>3</v>
      </c>
      <c r="K110">
        <v>3</v>
      </c>
      <c r="L110">
        <v>3</v>
      </c>
      <c r="M110" t="s">
        <v>22</v>
      </c>
      <c r="N110">
        <f t="shared" si="19"/>
        <v>70550</v>
      </c>
      <c r="O110">
        <f t="shared" si="20"/>
        <v>72708</v>
      </c>
      <c r="P110">
        <f t="shared" si="21"/>
        <v>74154</v>
      </c>
      <c r="Q110">
        <f t="shared" si="22"/>
        <v>80322</v>
      </c>
      <c r="R110">
        <f t="shared" si="23"/>
        <v>81918</v>
      </c>
      <c r="S110">
        <f t="shared" si="24"/>
        <v>83094</v>
      </c>
      <c r="T110">
        <f t="shared" si="25"/>
        <v>84234</v>
      </c>
      <c r="U110">
        <f t="shared" si="26"/>
        <v>89460</v>
      </c>
      <c r="V110">
        <f t="shared" si="27"/>
        <v>94890</v>
      </c>
      <c r="W110">
        <f t="shared" si="28"/>
        <v>99508</v>
      </c>
    </row>
    <row r="111" spans="1:25">
      <c r="A111" s="1" t="s">
        <v>120</v>
      </c>
      <c r="B111">
        <v>29</v>
      </c>
      <c r="C111">
        <v>28</v>
      </c>
      <c r="D111">
        <v>27</v>
      </c>
      <c r="E111">
        <v>24</v>
      </c>
      <c r="F111">
        <v>24</v>
      </c>
      <c r="G111">
        <v>24</v>
      </c>
      <c r="H111">
        <v>24</v>
      </c>
      <c r="I111">
        <v>26</v>
      </c>
      <c r="J111">
        <v>25</v>
      </c>
      <c r="K111">
        <v>24</v>
      </c>
      <c r="L111">
        <v>25</v>
      </c>
    </row>
    <row r="112" spans="1:25" ht="38.25">
      <c r="A112" s="1" t="s">
        <v>121</v>
      </c>
      <c r="B112">
        <v>71</v>
      </c>
      <c r="C112">
        <v>63</v>
      </c>
      <c r="D112">
        <v>53</v>
      </c>
      <c r="E112">
        <v>61</v>
      </c>
      <c r="F112">
        <v>63</v>
      </c>
      <c r="G112">
        <v>63</v>
      </c>
      <c r="H112">
        <v>73</v>
      </c>
      <c r="I112">
        <v>74</v>
      </c>
      <c r="J112">
        <v>85</v>
      </c>
      <c r="K112">
        <v>99</v>
      </c>
      <c r="L112">
        <v>100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26</v>
      </c>
      <c r="C113">
        <v>23</v>
      </c>
      <c r="D113">
        <v>27</v>
      </c>
      <c r="E113">
        <v>29</v>
      </c>
      <c r="F113">
        <v>30</v>
      </c>
      <c r="G113">
        <v>29</v>
      </c>
      <c r="H113">
        <v>34</v>
      </c>
      <c r="I113">
        <v>37</v>
      </c>
      <c r="J113">
        <v>36</v>
      </c>
      <c r="K113">
        <v>40</v>
      </c>
      <c r="L113">
        <v>37</v>
      </c>
      <c r="M113" s="37" t="s">
        <v>358</v>
      </c>
      <c r="N113" s="38">
        <f>SUM(N102:N104)</f>
        <v>224650</v>
      </c>
      <c r="O113" s="38">
        <f>SUM(R102:R104)</f>
        <v>182872</v>
      </c>
      <c r="P113" s="38">
        <f>SUM(W102:W104)</f>
        <v>163577</v>
      </c>
      <c r="Q113" s="38">
        <f t="shared" ref="Q113:Q116" si="29">((O113-N113)/(N113))+((P113-O113)/(O113))/2</f>
        <v>-0.23872476479761981</v>
      </c>
      <c r="R113" s="37" t="s">
        <v>358</v>
      </c>
      <c r="S113" s="38">
        <f>(N113*100)/N117</f>
        <v>23.072688468893723</v>
      </c>
      <c r="T113" s="38">
        <f>(O113*100)/O117</f>
        <v>19.685839526692444</v>
      </c>
      <c r="U113" s="38">
        <f>(P113*100)/P117</f>
        <v>16.907620351947077</v>
      </c>
      <c r="V113" s="36"/>
      <c r="W113" s="37" t="s">
        <v>358</v>
      </c>
      <c r="X113" s="38">
        <f t="shared" ref="X113:X115" si="30">(O113-N113)/N113</f>
        <v>-0.18596928555530826</v>
      </c>
      <c r="Y113" s="38">
        <f t="shared" ref="Y113:Y115" si="31">(P113-O113)/O113</f>
        <v>-0.10551095848462312</v>
      </c>
    </row>
    <row r="114" spans="1:25" ht="153">
      <c r="A114" s="1" t="s">
        <v>123</v>
      </c>
      <c r="B114">
        <v>46</v>
      </c>
      <c r="C114">
        <v>39</v>
      </c>
      <c r="D114">
        <v>38</v>
      </c>
      <c r="E114">
        <v>33</v>
      </c>
      <c r="F114">
        <v>36</v>
      </c>
      <c r="G114">
        <v>35</v>
      </c>
      <c r="H114">
        <v>39</v>
      </c>
      <c r="I114">
        <v>38</v>
      </c>
      <c r="J114">
        <v>39</v>
      </c>
      <c r="K114">
        <v>27</v>
      </c>
      <c r="L114">
        <v>28</v>
      </c>
      <c r="M114" s="39" t="s">
        <v>359</v>
      </c>
      <c r="N114" s="38">
        <f>SUM(N105,N107,N110,N109)</f>
        <v>672196</v>
      </c>
      <c r="O114" s="38">
        <f>SUM(R105,R107,R110,R109)</f>
        <v>661374</v>
      </c>
      <c r="P114" s="38">
        <f>SUM(W105,W107,W110,W109)</f>
        <v>701132</v>
      </c>
      <c r="Q114" s="38">
        <f t="shared" si="29"/>
        <v>1.3957652515865632E-2</v>
      </c>
      <c r="R114" s="39" t="s">
        <v>359</v>
      </c>
      <c r="S114" s="38">
        <f>(N114*100)/N117</f>
        <v>69.037920756895105</v>
      </c>
      <c r="T114" s="38">
        <f>(O114*100)/O117</f>
        <v>71.195713018541326</v>
      </c>
      <c r="U114" s="38">
        <f>(P114*100)/P117</f>
        <v>72.470296390087597</v>
      </c>
      <c r="V114" s="36"/>
      <c r="W114" s="39" t="s">
        <v>359</v>
      </c>
      <c r="X114" s="38">
        <f t="shared" si="30"/>
        <v>-1.6099470987628609E-2</v>
      </c>
      <c r="Y114" s="38">
        <f t="shared" si="31"/>
        <v>6.0114247006988482E-2</v>
      </c>
    </row>
    <row r="115" spans="1:25" ht="114.75">
      <c r="A115" s="1" t="s">
        <v>124</v>
      </c>
      <c r="B115">
        <v>647</v>
      </c>
      <c r="C115">
        <v>558</v>
      </c>
      <c r="D115">
        <v>517</v>
      </c>
      <c r="E115">
        <v>523</v>
      </c>
      <c r="F115">
        <v>550</v>
      </c>
      <c r="G115">
        <v>555</v>
      </c>
      <c r="H115">
        <v>588</v>
      </c>
      <c r="I115">
        <v>590</v>
      </c>
      <c r="J115">
        <v>604</v>
      </c>
      <c r="K115">
        <v>654</v>
      </c>
      <c r="L115">
        <v>666</v>
      </c>
      <c r="M115" s="40" t="s">
        <v>360</v>
      </c>
      <c r="N115" s="38">
        <f>SUM(N106,N108)</f>
        <v>76816</v>
      </c>
      <c r="O115" s="38">
        <f>SUM(R106,R108)</f>
        <v>84706</v>
      </c>
      <c r="P115" s="38">
        <f>SUM(W106,W108)</f>
        <v>102766</v>
      </c>
      <c r="Q115" s="38">
        <f t="shared" si="29"/>
        <v>0.20931699506876655</v>
      </c>
      <c r="R115" s="40" t="s">
        <v>360</v>
      </c>
      <c r="S115" s="38">
        <f>(N115*100)/N117</f>
        <v>7.889390774211174</v>
      </c>
      <c r="T115" s="38">
        <f>(O115*100)/O117</f>
        <v>9.1184474547662315</v>
      </c>
      <c r="U115" s="38">
        <f>(P115*100)/P117</f>
        <v>10.622083257965322</v>
      </c>
      <c r="V115" s="36"/>
      <c r="W115" s="40" t="s">
        <v>360</v>
      </c>
      <c r="X115" s="38">
        <f t="shared" si="30"/>
        <v>0.10271297646323682</v>
      </c>
      <c r="Y115" s="38">
        <f t="shared" si="31"/>
        <v>0.21320803721105944</v>
      </c>
    </row>
    <row r="116" spans="1:25">
      <c r="A116" s="1" t="s">
        <v>125</v>
      </c>
      <c r="B116">
        <v>76</v>
      </c>
      <c r="C116">
        <v>67</v>
      </c>
      <c r="D116">
        <v>63</v>
      </c>
      <c r="E116">
        <v>64</v>
      </c>
      <c r="F116">
        <v>63</v>
      </c>
      <c r="G116">
        <v>63</v>
      </c>
      <c r="H116">
        <v>73</v>
      </c>
      <c r="I116">
        <v>72</v>
      </c>
      <c r="J116">
        <v>67</v>
      </c>
      <c r="K116">
        <v>69</v>
      </c>
      <c r="L116">
        <v>74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29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277</v>
      </c>
      <c r="C117">
        <v>261</v>
      </c>
      <c r="D117">
        <v>246</v>
      </c>
      <c r="E117">
        <v>253</v>
      </c>
      <c r="F117">
        <v>262</v>
      </c>
      <c r="G117">
        <v>264</v>
      </c>
      <c r="H117">
        <v>290</v>
      </c>
      <c r="I117">
        <v>290</v>
      </c>
      <c r="J117">
        <v>299</v>
      </c>
      <c r="K117">
        <v>335</v>
      </c>
      <c r="L117">
        <v>326</v>
      </c>
      <c r="M117" s="42" t="s">
        <v>362</v>
      </c>
      <c r="N117" s="36">
        <f>SUM(N113:N115)</f>
        <v>973662</v>
      </c>
      <c r="O117" s="36">
        <f>SUM(O113:O115)</f>
        <v>928952</v>
      </c>
      <c r="P117" s="36">
        <f>SUM(P113:P115)</f>
        <v>967475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14</v>
      </c>
      <c r="C118">
        <v>15</v>
      </c>
      <c r="D118">
        <v>14</v>
      </c>
      <c r="E118">
        <v>13</v>
      </c>
      <c r="F118">
        <v>13</v>
      </c>
      <c r="G118">
        <v>13</v>
      </c>
      <c r="H118">
        <v>15</v>
      </c>
      <c r="I118">
        <v>14</v>
      </c>
      <c r="J118">
        <v>15</v>
      </c>
      <c r="K118">
        <v>17</v>
      </c>
      <c r="L118">
        <v>19</v>
      </c>
    </row>
    <row r="119" spans="1:25">
      <c r="A119" s="1" t="s">
        <v>128</v>
      </c>
      <c r="B119">
        <v>59</v>
      </c>
      <c r="C119">
        <v>34</v>
      </c>
      <c r="D119">
        <v>20</v>
      </c>
      <c r="E119">
        <v>18</v>
      </c>
      <c r="F119">
        <v>23</v>
      </c>
      <c r="G119">
        <v>23</v>
      </c>
      <c r="H119">
        <v>24</v>
      </c>
      <c r="I119">
        <v>22</v>
      </c>
      <c r="J119">
        <v>23</v>
      </c>
      <c r="K119">
        <v>27</v>
      </c>
      <c r="L119">
        <v>28</v>
      </c>
    </row>
    <row r="120" spans="1:25">
      <c r="A120" s="1" t="s">
        <v>129</v>
      </c>
      <c r="B120">
        <v>221</v>
      </c>
      <c r="C120">
        <v>181</v>
      </c>
      <c r="D120">
        <v>174</v>
      </c>
      <c r="E120">
        <v>175</v>
      </c>
      <c r="F120">
        <v>189</v>
      </c>
      <c r="G120">
        <v>192</v>
      </c>
      <c r="H120">
        <v>186</v>
      </c>
      <c r="I120">
        <v>192</v>
      </c>
      <c r="J120">
        <v>200</v>
      </c>
      <c r="K120">
        <v>206</v>
      </c>
      <c r="L120">
        <v>219</v>
      </c>
    </row>
    <row r="121" spans="1:25">
      <c r="A121" s="1" t="s">
        <v>130</v>
      </c>
      <c r="B121">
        <v>174</v>
      </c>
      <c r="C121">
        <v>171</v>
      </c>
      <c r="D121">
        <v>162</v>
      </c>
      <c r="E121">
        <v>170</v>
      </c>
      <c r="F121">
        <v>185</v>
      </c>
      <c r="G121">
        <v>190</v>
      </c>
      <c r="H121">
        <v>198</v>
      </c>
      <c r="I121">
        <v>203</v>
      </c>
      <c r="J121">
        <v>204</v>
      </c>
      <c r="K121">
        <v>224</v>
      </c>
      <c r="L121">
        <v>234</v>
      </c>
    </row>
    <row r="122" spans="1:25">
      <c r="A122" s="1" t="s">
        <v>131</v>
      </c>
      <c r="B122">
        <v>21</v>
      </c>
      <c r="C122">
        <v>25</v>
      </c>
      <c r="D122">
        <v>24</v>
      </c>
      <c r="E122">
        <v>28</v>
      </c>
      <c r="F122">
        <v>30</v>
      </c>
      <c r="G122">
        <v>32</v>
      </c>
      <c r="H122">
        <v>29</v>
      </c>
      <c r="I122">
        <v>29</v>
      </c>
      <c r="J122">
        <v>27</v>
      </c>
      <c r="K122">
        <v>29</v>
      </c>
      <c r="L122">
        <v>29</v>
      </c>
    </row>
    <row r="123" spans="1:25">
      <c r="A123" s="1" t="s">
        <v>132</v>
      </c>
      <c r="B123">
        <v>39</v>
      </c>
      <c r="C123">
        <v>42</v>
      </c>
      <c r="D123">
        <v>36</v>
      </c>
      <c r="E123">
        <v>33</v>
      </c>
      <c r="F123">
        <v>39</v>
      </c>
      <c r="G123">
        <v>40</v>
      </c>
      <c r="H123">
        <v>49</v>
      </c>
      <c r="I123">
        <v>51</v>
      </c>
      <c r="J123">
        <v>53</v>
      </c>
      <c r="K123">
        <v>56</v>
      </c>
      <c r="L123">
        <v>59</v>
      </c>
    </row>
    <row r="124" spans="1:25">
      <c r="A124" s="1" t="s">
        <v>133</v>
      </c>
      <c r="B124">
        <v>114</v>
      </c>
      <c r="C124">
        <v>104</v>
      </c>
      <c r="D124">
        <v>102</v>
      </c>
      <c r="E124">
        <v>109</v>
      </c>
      <c r="F124">
        <v>116</v>
      </c>
      <c r="G124">
        <v>118</v>
      </c>
      <c r="H124">
        <v>120</v>
      </c>
      <c r="I124">
        <v>123</v>
      </c>
      <c r="J124">
        <v>124</v>
      </c>
      <c r="K124">
        <v>139</v>
      </c>
      <c r="L124">
        <v>146</v>
      </c>
    </row>
    <row r="125" spans="1:25">
      <c r="A125" s="1" t="s">
        <v>134</v>
      </c>
      <c r="B125">
        <v>101</v>
      </c>
      <c r="C125">
        <v>94</v>
      </c>
      <c r="D125">
        <v>92</v>
      </c>
      <c r="E125">
        <v>82</v>
      </c>
      <c r="F125">
        <v>80</v>
      </c>
      <c r="G125">
        <v>83</v>
      </c>
      <c r="H125">
        <v>87</v>
      </c>
      <c r="I125">
        <v>99</v>
      </c>
      <c r="J125">
        <v>91</v>
      </c>
      <c r="K125">
        <v>91</v>
      </c>
      <c r="L125">
        <v>81</v>
      </c>
    </row>
    <row r="126" spans="1:25">
      <c r="A126" s="1" t="s">
        <v>135</v>
      </c>
      <c r="B126">
        <v>27</v>
      </c>
      <c r="C126">
        <v>23</v>
      </c>
      <c r="D126">
        <v>21</v>
      </c>
      <c r="E126">
        <v>24</v>
      </c>
      <c r="F126">
        <v>24</v>
      </c>
      <c r="G126">
        <v>26</v>
      </c>
      <c r="H126">
        <v>28</v>
      </c>
      <c r="I126">
        <v>31</v>
      </c>
      <c r="J126">
        <v>28</v>
      </c>
      <c r="K126">
        <v>31</v>
      </c>
      <c r="L126">
        <v>32</v>
      </c>
    </row>
    <row r="127" spans="1:25">
      <c r="A127" s="1" t="s">
        <v>136</v>
      </c>
      <c r="B127">
        <v>23</v>
      </c>
      <c r="C127">
        <v>30</v>
      </c>
      <c r="D127">
        <v>32</v>
      </c>
      <c r="E127">
        <v>24</v>
      </c>
      <c r="F127">
        <v>24</v>
      </c>
      <c r="G127">
        <v>28</v>
      </c>
      <c r="H127">
        <v>28</v>
      </c>
      <c r="I127">
        <v>35</v>
      </c>
      <c r="J127">
        <v>33</v>
      </c>
      <c r="K127">
        <v>21</v>
      </c>
      <c r="L127">
        <v>14</v>
      </c>
    </row>
    <row r="128" spans="1:25">
      <c r="A128" s="1" t="s">
        <v>137</v>
      </c>
      <c r="B128">
        <v>28</v>
      </c>
      <c r="C128">
        <v>21</v>
      </c>
      <c r="D128">
        <v>23</v>
      </c>
      <c r="E128">
        <v>19</v>
      </c>
      <c r="F128">
        <v>17</v>
      </c>
      <c r="G128">
        <v>16</v>
      </c>
      <c r="H128">
        <v>18</v>
      </c>
      <c r="I128">
        <v>20</v>
      </c>
      <c r="J128">
        <v>18</v>
      </c>
      <c r="K128">
        <v>26</v>
      </c>
      <c r="L128">
        <v>23</v>
      </c>
    </row>
    <row r="129" spans="1:12">
      <c r="A129" s="1" t="s">
        <v>138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" t="s">
        <v>139</v>
      </c>
      <c r="B130">
        <v>22</v>
      </c>
      <c r="C130">
        <v>19</v>
      </c>
      <c r="D130">
        <v>15</v>
      </c>
      <c r="E130">
        <v>14</v>
      </c>
      <c r="F130">
        <v>14</v>
      </c>
      <c r="G130">
        <v>12</v>
      </c>
      <c r="H130">
        <v>12</v>
      </c>
      <c r="I130">
        <v>12</v>
      </c>
      <c r="J130">
        <v>11</v>
      </c>
      <c r="K130">
        <v>12</v>
      </c>
      <c r="L130">
        <v>11</v>
      </c>
    </row>
    <row r="131" spans="1:12">
      <c r="A131" s="1" t="s">
        <v>140</v>
      </c>
      <c r="B131">
        <v>1198</v>
      </c>
      <c r="C131">
        <v>1209</v>
      </c>
      <c r="D131">
        <v>1263</v>
      </c>
      <c r="E131">
        <v>1297</v>
      </c>
      <c r="F131">
        <v>1381</v>
      </c>
      <c r="G131">
        <v>1479</v>
      </c>
      <c r="H131">
        <v>1637</v>
      </c>
      <c r="I131">
        <v>1754</v>
      </c>
      <c r="J131">
        <v>1842</v>
      </c>
      <c r="K131">
        <v>1984</v>
      </c>
      <c r="L131">
        <v>2117</v>
      </c>
    </row>
    <row r="132" spans="1:12">
      <c r="A132" s="1" t="s">
        <v>141</v>
      </c>
      <c r="B132">
        <v>1198</v>
      </c>
      <c r="C132">
        <v>1209</v>
      </c>
      <c r="D132">
        <v>1263</v>
      </c>
      <c r="E132">
        <v>1297</v>
      </c>
      <c r="F132">
        <v>1381</v>
      </c>
      <c r="G132">
        <v>1479</v>
      </c>
      <c r="H132">
        <v>1637</v>
      </c>
      <c r="I132">
        <v>1754</v>
      </c>
      <c r="J132">
        <v>1842</v>
      </c>
      <c r="K132">
        <v>1984</v>
      </c>
      <c r="L132">
        <v>2117</v>
      </c>
    </row>
    <row r="133" spans="1:12">
      <c r="A133" s="1" t="s">
        <v>142</v>
      </c>
      <c r="B133">
        <v>1520</v>
      </c>
      <c r="C133">
        <v>1555</v>
      </c>
      <c r="D133">
        <v>1542</v>
      </c>
      <c r="E133">
        <v>1471</v>
      </c>
      <c r="F133">
        <v>1443</v>
      </c>
      <c r="G133">
        <v>1439</v>
      </c>
      <c r="H133">
        <v>1465</v>
      </c>
      <c r="I133">
        <v>1472</v>
      </c>
      <c r="J133">
        <v>1508</v>
      </c>
      <c r="K133">
        <v>1581</v>
      </c>
      <c r="L133">
        <v>1641</v>
      </c>
    </row>
    <row r="134" spans="1:12">
      <c r="A134" s="1" t="s">
        <v>143</v>
      </c>
      <c r="B134">
        <v>387</v>
      </c>
      <c r="C134">
        <v>389</v>
      </c>
      <c r="D134">
        <v>388</v>
      </c>
      <c r="E134">
        <v>390</v>
      </c>
      <c r="F134">
        <v>385</v>
      </c>
      <c r="G134">
        <v>387</v>
      </c>
      <c r="H134">
        <v>405</v>
      </c>
      <c r="I134">
        <v>399</v>
      </c>
      <c r="J134">
        <v>437</v>
      </c>
      <c r="K134">
        <v>482</v>
      </c>
      <c r="L134">
        <v>524</v>
      </c>
    </row>
    <row r="135" spans="1:12">
      <c r="A135" s="1" t="s">
        <v>144</v>
      </c>
      <c r="B135">
        <v>42</v>
      </c>
      <c r="C135">
        <v>41</v>
      </c>
      <c r="D135">
        <v>38</v>
      </c>
      <c r="E135">
        <v>33</v>
      </c>
      <c r="F135">
        <v>33</v>
      </c>
      <c r="G135">
        <v>32</v>
      </c>
      <c r="H135">
        <v>33</v>
      </c>
      <c r="I135">
        <v>28</v>
      </c>
      <c r="J135">
        <v>34</v>
      </c>
      <c r="K135">
        <v>40</v>
      </c>
      <c r="L135">
        <v>42</v>
      </c>
    </row>
    <row r="136" spans="1:12">
      <c r="A136" s="1" t="s">
        <v>145</v>
      </c>
      <c r="B136">
        <v>32</v>
      </c>
      <c r="C136">
        <v>26</v>
      </c>
      <c r="D136">
        <v>25</v>
      </c>
      <c r="E136">
        <v>22</v>
      </c>
      <c r="F136">
        <v>24</v>
      </c>
      <c r="G136">
        <v>18</v>
      </c>
      <c r="H136">
        <v>17</v>
      </c>
      <c r="I136">
        <v>20</v>
      </c>
      <c r="J136">
        <v>23</v>
      </c>
      <c r="K136">
        <v>21</v>
      </c>
      <c r="L136">
        <v>24</v>
      </c>
    </row>
    <row r="137" spans="1:12">
      <c r="A137" s="1" t="s">
        <v>146</v>
      </c>
      <c r="B137">
        <v>49</v>
      </c>
      <c r="C137">
        <v>44</v>
      </c>
      <c r="D137">
        <v>31</v>
      </c>
      <c r="E137">
        <v>30</v>
      </c>
      <c r="F137">
        <v>29</v>
      </c>
      <c r="G137">
        <v>29</v>
      </c>
      <c r="H137">
        <v>30</v>
      </c>
      <c r="I137">
        <v>31</v>
      </c>
      <c r="J137">
        <v>30</v>
      </c>
      <c r="K137">
        <v>33</v>
      </c>
      <c r="L137">
        <v>30</v>
      </c>
    </row>
    <row r="138" spans="1:12">
      <c r="A138" s="1" t="s">
        <v>147</v>
      </c>
      <c r="B138">
        <v>763</v>
      </c>
      <c r="C138">
        <v>802</v>
      </c>
      <c r="D138">
        <v>813</v>
      </c>
      <c r="E138">
        <v>748</v>
      </c>
      <c r="F138">
        <v>730</v>
      </c>
      <c r="G138">
        <v>718</v>
      </c>
      <c r="H138">
        <v>716</v>
      </c>
      <c r="I138">
        <v>715</v>
      </c>
      <c r="J138">
        <v>708</v>
      </c>
      <c r="K138">
        <v>700</v>
      </c>
      <c r="L138">
        <v>699</v>
      </c>
    </row>
    <row r="139" spans="1:12">
      <c r="A139" s="1" t="s">
        <v>148</v>
      </c>
      <c r="B139">
        <v>247</v>
      </c>
      <c r="C139">
        <v>253</v>
      </c>
      <c r="D139">
        <v>247</v>
      </c>
      <c r="E139">
        <v>248</v>
      </c>
      <c r="F139">
        <v>242</v>
      </c>
      <c r="G139">
        <v>255</v>
      </c>
      <c r="H139">
        <v>264</v>
      </c>
      <c r="I139">
        <v>279</v>
      </c>
      <c r="J139">
        <v>276</v>
      </c>
      <c r="K139">
        <v>305</v>
      </c>
      <c r="L139">
        <v>322</v>
      </c>
    </row>
    <row r="140" spans="1:12">
      <c r="A140" s="1" t="s">
        <v>149</v>
      </c>
      <c r="B140">
        <v>1307</v>
      </c>
      <c r="C140">
        <v>1155</v>
      </c>
      <c r="D140">
        <v>1055</v>
      </c>
      <c r="E140">
        <v>1040</v>
      </c>
      <c r="F140">
        <v>1031</v>
      </c>
      <c r="G140">
        <v>1003</v>
      </c>
      <c r="H140">
        <v>991</v>
      </c>
      <c r="I140">
        <v>1029</v>
      </c>
      <c r="J140">
        <v>1211</v>
      </c>
      <c r="K140">
        <v>1981</v>
      </c>
      <c r="L140">
        <v>1959</v>
      </c>
    </row>
    <row r="141" spans="1:12">
      <c r="A141" s="1" t="s">
        <v>150</v>
      </c>
      <c r="B141">
        <v>1188</v>
      </c>
      <c r="C141">
        <v>1096</v>
      </c>
      <c r="D141">
        <v>1010</v>
      </c>
      <c r="E141">
        <v>999</v>
      </c>
      <c r="F141">
        <v>991</v>
      </c>
      <c r="G141">
        <v>960</v>
      </c>
      <c r="H141">
        <v>954</v>
      </c>
      <c r="I141">
        <v>996</v>
      </c>
      <c r="J141">
        <v>1175</v>
      </c>
      <c r="K141">
        <v>1948</v>
      </c>
      <c r="L141">
        <v>1920</v>
      </c>
    </row>
    <row r="142" spans="1:12">
      <c r="A142" s="1" t="s">
        <v>151</v>
      </c>
      <c r="B142">
        <v>119</v>
      </c>
      <c r="C142">
        <v>59</v>
      </c>
      <c r="D142">
        <v>45</v>
      </c>
      <c r="E142">
        <v>41</v>
      </c>
      <c r="F142">
        <v>40</v>
      </c>
      <c r="G142">
        <v>43</v>
      </c>
      <c r="H142">
        <v>37</v>
      </c>
      <c r="I142">
        <v>33</v>
      </c>
      <c r="J142">
        <v>36</v>
      </c>
      <c r="K142">
        <v>33</v>
      </c>
      <c r="L142">
        <v>39</v>
      </c>
    </row>
    <row r="143" spans="1:12">
      <c r="A143" s="1" t="s">
        <v>152</v>
      </c>
      <c r="B143">
        <v>4283</v>
      </c>
      <c r="C143">
        <v>4092</v>
      </c>
      <c r="D143">
        <v>3802</v>
      </c>
      <c r="E143">
        <v>3723</v>
      </c>
      <c r="F143">
        <v>3852</v>
      </c>
      <c r="G143">
        <v>4017</v>
      </c>
      <c r="H143">
        <v>3543</v>
      </c>
      <c r="I143">
        <v>3415</v>
      </c>
      <c r="J143">
        <v>3249</v>
      </c>
      <c r="K143">
        <v>2675</v>
      </c>
      <c r="L143">
        <v>1788</v>
      </c>
    </row>
    <row r="144" spans="1:12">
      <c r="A144" s="1" t="s">
        <v>153</v>
      </c>
      <c r="B144">
        <v>4250</v>
      </c>
      <c r="C144">
        <v>4068</v>
      </c>
      <c r="D144">
        <v>3777</v>
      </c>
      <c r="E144">
        <v>3695</v>
      </c>
      <c r="F144">
        <v>3823</v>
      </c>
      <c r="G144">
        <v>3986</v>
      </c>
      <c r="H144">
        <v>3513</v>
      </c>
      <c r="I144">
        <v>3387</v>
      </c>
      <c r="J144">
        <v>3226</v>
      </c>
      <c r="K144">
        <v>2651</v>
      </c>
      <c r="L144">
        <v>1763</v>
      </c>
    </row>
    <row r="145" spans="1:16">
      <c r="A145" s="1" t="s">
        <v>154</v>
      </c>
      <c r="B145">
        <v>14</v>
      </c>
      <c r="C145">
        <v>9</v>
      </c>
      <c r="D145">
        <v>10</v>
      </c>
      <c r="E145">
        <v>16</v>
      </c>
      <c r="F145">
        <v>19</v>
      </c>
      <c r="G145">
        <v>19</v>
      </c>
      <c r="H145">
        <v>15</v>
      </c>
      <c r="I145">
        <v>14</v>
      </c>
      <c r="J145">
        <v>12</v>
      </c>
      <c r="K145">
        <v>15</v>
      </c>
      <c r="L145">
        <v>17</v>
      </c>
    </row>
    <row r="146" spans="1:16">
      <c r="A146" s="1" t="s">
        <v>155</v>
      </c>
      <c r="B146">
        <v>19</v>
      </c>
      <c r="C146">
        <v>15</v>
      </c>
      <c r="D146">
        <v>15</v>
      </c>
      <c r="E146">
        <v>12</v>
      </c>
      <c r="F146">
        <v>10</v>
      </c>
      <c r="G146">
        <v>12</v>
      </c>
      <c r="H146">
        <v>15</v>
      </c>
      <c r="I146">
        <v>14</v>
      </c>
      <c r="J146">
        <v>11</v>
      </c>
      <c r="K146">
        <v>9</v>
      </c>
      <c r="L146">
        <v>8</v>
      </c>
    </row>
    <row r="147" spans="1:16">
      <c r="A147" s="1" t="s">
        <v>156</v>
      </c>
      <c r="B147">
        <v>110</v>
      </c>
      <c r="C147">
        <v>100</v>
      </c>
      <c r="D147">
        <v>89</v>
      </c>
      <c r="E147">
        <v>81</v>
      </c>
      <c r="F147">
        <v>81</v>
      </c>
      <c r="G147">
        <v>82</v>
      </c>
      <c r="H147">
        <v>75</v>
      </c>
      <c r="I147">
        <v>77</v>
      </c>
      <c r="J147">
        <v>77</v>
      </c>
      <c r="K147">
        <v>68</v>
      </c>
      <c r="L147">
        <v>58</v>
      </c>
    </row>
    <row r="148" spans="1:16">
      <c r="A148" s="1" t="s">
        <v>157</v>
      </c>
      <c r="B148">
        <v>110</v>
      </c>
      <c r="C148">
        <v>100</v>
      </c>
      <c r="D148">
        <v>89</v>
      </c>
      <c r="E148">
        <v>81</v>
      </c>
      <c r="F148">
        <v>81</v>
      </c>
      <c r="G148">
        <v>82</v>
      </c>
      <c r="H148">
        <v>75</v>
      </c>
      <c r="I148">
        <v>77</v>
      </c>
      <c r="J148">
        <v>77</v>
      </c>
      <c r="K148">
        <v>68</v>
      </c>
      <c r="L148">
        <v>58</v>
      </c>
    </row>
    <row r="149" spans="1:16">
      <c r="A149" s="1" t="s">
        <v>158</v>
      </c>
      <c r="B149">
        <v>65</v>
      </c>
      <c r="C149">
        <v>72</v>
      </c>
      <c r="D149">
        <v>68</v>
      </c>
      <c r="E149">
        <v>62</v>
      </c>
      <c r="F149">
        <v>59</v>
      </c>
      <c r="G149">
        <v>60</v>
      </c>
      <c r="H149">
        <v>58</v>
      </c>
      <c r="I149">
        <v>53</v>
      </c>
      <c r="J149">
        <v>52</v>
      </c>
      <c r="K149">
        <v>61</v>
      </c>
      <c r="L149">
        <v>63</v>
      </c>
    </row>
    <row r="150" spans="1:16">
      <c r="A150" s="1" t="s">
        <v>159</v>
      </c>
      <c r="B150">
        <v>65</v>
      </c>
      <c r="C150">
        <v>72</v>
      </c>
      <c r="D150">
        <v>68</v>
      </c>
      <c r="E150">
        <v>62</v>
      </c>
      <c r="F150">
        <v>59</v>
      </c>
      <c r="G150">
        <v>60</v>
      </c>
      <c r="H150">
        <v>58</v>
      </c>
      <c r="I150">
        <v>53</v>
      </c>
      <c r="J150">
        <v>52</v>
      </c>
      <c r="K150">
        <v>61</v>
      </c>
      <c r="L150">
        <v>63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364</v>
      </c>
      <c r="C151">
        <v>346</v>
      </c>
      <c r="D151">
        <v>338</v>
      </c>
      <c r="E151">
        <v>374</v>
      </c>
      <c r="F151">
        <v>397</v>
      </c>
      <c r="G151">
        <v>413</v>
      </c>
      <c r="H151">
        <v>413</v>
      </c>
      <c r="I151">
        <v>416</v>
      </c>
      <c r="J151">
        <v>410</v>
      </c>
      <c r="K151">
        <v>444</v>
      </c>
      <c r="L151">
        <v>424</v>
      </c>
      <c r="M151" s="37" t="s">
        <v>358</v>
      </c>
      <c r="N151" s="38">
        <f t="shared" ref="N151:N153" si="32">(N113-AVERAGE($N113:$P113))/STDEV($N113:$P113)</f>
        <v>1.0981804358681932</v>
      </c>
      <c r="O151" s="38">
        <f t="shared" ref="O151:O153" si="33">(O113-AVERAGE($N113:$P113))/STDEV($N113:$P113)</f>
        <v>-0.24005980242899561</v>
      </c>
      <c r="P151" s="38">
        <f t="shared" ref="P151:P153" si="34">(P113-AVERAGE($N113:$P113))/STDEV($N113:$P113)</f>
        <v>-0.85812063343919853</v>
      </c>
    </row>
    <row r="152" spans="1:16" ht="153">
      <c r="A152" s="1" t="s">
        <v>161</v>
      </c>
      <c r="B152">
        <v>226</v>
      </c>
      <c r="C152">
        <v>222</v>
      </c>
      <c r="D152">
        <v>227</v>
      </c>
      <c r="E152">
        <v>256</v>
      </c>
      <c r="F152">
        <v>270</v>
      </c>
      <c r="G152">
        <v>284</v>
      </c>
      <c r="H152">
        <v>293</v>
      </c>
      <c r="I152">
        <v>298</v>
      </c>
      <c r="J152">
        <v>296</v>
      </c>
      <c r="K152">
        <v>365</v>
      </c>
      <c r="L152">
        <v>348</v>
      </c>
      <c r="M152" s="39" t="s">
        <v>359</v>
      </c>
      <c r="N152" s="38">
        <f t="shared" si="32"/>
        <v>-0.29374510813439164</v>
      </c>
      <c r="O152" s="38">
        <f t="shared" si="33"/>
        <v>-0.82022897037857612</v>
      </c>
      <c r="P152" s="38">
        <f t="shared" si="34"/>
        <v>1.1139740785129677</v>
      </c>
    </row>
    <row r="153" spans="1:16" ht="114.75">
      <c r="A153" s="1" t="s">
        <v>162</v>
      </c>
      <c r="B153">
        <v>74</v>
      </c>
      <c r="C153">
        <v>69</v>
      </c>
      <c r="D153">
        <v>56</v>
      </c>
      <c r="E153">
        <v>55</v>
      </c>
      <c r="F153">
        <v>63</v>
      </c>
      <c r="G153">
        <v>58</v>
      </c>
      <c r="H153">
        <v>50</v>
      </c>
      <c r="I153">
        <v>48</v>
      </c>
      <c r="J153">
        <v>46</v>
      </c>
      <c r="K153">
        <v>50</v>
      </c>
      <c r="L153">
        <v>46</v>
      </c>
      <c r="M153" s="40" t="s">
        <v>360</v>
      </c>
      <c r="N153" s="38">
        <f t="shared" si="32"/>
        <v>-0.84792929969288688</v>
      </c>
      <c r="O153" s="38">
        <f t="shared" si="33"/>
        <v>-0.254829816131107</v>
      </c>
      <c r="P153" s="38">
        <f t="shared" si="34"/>
        <v>1.102759115823994</v>
      </c>
    </row>
    <row r="154" spans="1:16">
      <c r="A154" s="1" t="s">
        <v>163</v>
      </c>
      <c r="B154">
        <v>64</v>
      </c>
      <c r="C154">
        <v>55</v>
      </c>
      <c r="D154">
        <v>55</v>
      </c>
      <c r="E154">
        <v>63</v>
      </c>
      <c r="F154">
        <v>64</v>
      </c>
      <c r="G154">
        <v>71</v>
      </c>
      <c r="H154">
        <v>70</v>
      </c>
      <c r="I154">
        <v>70</v>
      </c>
      <c r="J154">
        <v>68</v>
      </c>
      <c r="K154">
        <v>29</v>
      </c>
      <c r="L154">
        <v>30</v>
      </c>
    </row>
    <row r="155" spans="1:16">
      <c r="A155" s="1" t="s">
        <v>164</v>
      </c>
      <c r="B155">
        <v>33</v>
      </c>
      <c r="C155">
        <v>32</v>
      </c>
      <c r="D155">
        <v>28</v>
      </c>
      <c r="E155">
        <v>28</v>
      </c>
      <c r="F155">
        <v>27</v>
      </c>
      <c r="G155">
        <v>22</v>
      </c>
      <c r="H155">
        <v>23</v>
      </c>
      <c r="I155">
        <v>17</v>
      </c>
      <c r="J155">
        <v>19</v>
      </c>
      <c r="K155">
        <v>73</v>
      </c>
      <c r="L155">
        <v>71</v>
      </c>
    </row>
    <row r="156" spans="1:16">
      <c r="A156" s="1" t="s">
        <v>165</v>
      </c>
      <c r="B156">
        <v>33</v>
      </c>
      <c r="C156">
        <v>32</v>
      </c>
      <c r="D156">
        <v>28</v>
      </c>
      <c r="E156">
        <v>28</v>
      </c>
      <c r="F156">
        <v>27</v>
      </c>
      <c r="G156">
        <v>22</v>
      </c>
      <c r="H156">
        <v>23</v>
      </c>
      <c r="I156">
        <v>17</v>
      </c>
      <c r="J156">
        <v>19</v>
      </c>
      <c r="K156">
        <v>73</v>
      </c>
      <c r="L156">
        <v>71</v>
      </c>
    </row>
    <row r="157" spans="1:16">
      <c r="A157" s="2" t="s">
        <v>166</v>
      </c>
      <c r="B157">
        <v>30691</v>
      </c>
      <c r="C157">
        <v>31226</v>
      </c>
      <c r="D157">
        <v>32286</v>
      </c>
      <c r="E157">
        <v>32493</v>
      </c>
      <c r="F157">
        <v>32340</v>
      </c>
      <c r="G157">
        <v>33463</v>
      </c>
      <c r="H157">
        <v>35867</v>
      </c>
      <c r="I157">
        <v>36862</v>
      </c>
      <c r="J157">
        <v>37739</v>
      </c>
      <c r="K157">
        <v>41318</v>
      </c>
      <c r="L157">
        <v>46082</v>
      </c>
    </row>
    <row r="158" spans="1:16">
      <c r="A158" s="2" t="s">
        <v>167</v>
      </c>
      <c r="B158">
        <v>12199</v>
      </c>
      <c r="C158">
        <v>11892</v>
      </c>
      <c r="D158">
        <v>12249</v>
      </c>
      <c r="E158">
        <v>12391</v>
      </c>
      <c r="F158">
        <v>12679</v>
      </c>
      <c r="G158">
        <v>13104</v>
      </c>
      <c r="H158">
        <v>13758</v>
      </c>
      <c r="I158">
        <v>14039</v>
      </c>
      <c r="J158">
        <v>14105</v>
      </c>
      <c r="K158">
        <v>14717</v>
      </c>
      <c r="L158">
        <v>15152</v>
      </c>
    </row>
    <row r="159" spans="1:16">
      <c r="A159" s="2" t="s">
        <v>168</v>
      </c>
      <c r="B159">
        <v>18492</v>
      </c>
      <c r="C159">
        <v>19334</v>
      </c>
      <c r="D159">
        <v>20037</v>
      </c>
      <c r="E159">
        <v>20102</v>
      </c>
      <c r="F159">
        <v>19661</v>
      </c>
      <c r="G159">
        <v>20359</v>
      </c>
      <c r="H159">
        <v>22109</v>
      </c>
      <c r="I159">
        <v>22823</v>
      </c>
      <c r="J159">
        <v>23634</v>
      </c>
      <c r="K159">
        <v>26601</v>
      </c>
      <c r="L159">
        <v>30930</v>
      </c>
    </row>
    <row r="160" spans="1:16">
      <c r="A160" s="2" t="s">
        <v>169</v>
      </c>
      <c r="B160">
        <v>3807</v>
      </c>
      <c r="C160">
        <v>3770</v>
      </c>
      <c r="D160">
        <v>3939</v>
      </c>
      <c r="E160">
        <v>4065</v>
      </c>
      <c r="F160">
        <v>4190</v>
      </c>
      <c r="G160">
        <v>4430</v>
      </c>
      <c r="H160">
        <v>5156</v>
      </c>
      <c r="I160">
        <v>5299</v>
      </c>
      <c r="J160">
        <v>5279</v>
      </c>
      <c r="K160">
        <v>5233</v>
      </c>
      <c r="L160">
        <v>4912</v>
      </c>
    </row>
    <row r="161" spans="1:12">
      <c r="A161" s="2" t="s">
        <v>170</v>
      </c>
      <c r="B161">
        <v>238</v>
      </c>
      <c r="C161">
        <v>214</v>
      </c>
      <c r="D161">
        <v>221</v>
      </c>
      <c r="E161">
        <v>208</v>
      </c>
      <c r="F161">
        <v>239</v>
      </c>
      <c r="G161">
        <v>251</v>
      </c>
      <c r="H161">
        <v>245</v>
      </c>
      <c r="I161">
        <v>269</v>
      </c>
      <c r="J161">
        <v>235</v>
      </c>
      <c r="K161">
        <v>154</v>
      </c>
      <c r="L161">
        <v>244</v>
      </c>
    </row>
    <row r="162" spans="1:12">
      <c r="A162" s="2" t="s">
        <v>171</v>
      </c>
      <c r="B162">
        <v>400</v>
      </c>
      <c r="C162">
        <v>226</v>
      </c>
      <c r="D162">
        <v>140</v>
      </c>
      <c r="E162">
        <v>134</v>
      </c>
      <c r="F162">
        <v>152</v>
      </c>
      <c r="G162">
        <v>161</v>
      </c>
      <c r="H162">
        <v>181</v>
      </c>
      <c r="I162">
        <v>203</v>
      </c>
      <c r="J162">
        <v>227</v>
      </c>
      <c r="K162">
        <v>42</v>
      </c>
      <c r="L162">
        <v>63</v>
      </c>
    </row>
    <row r="163" spans="1:12">
      <c r="A163" s="2" t="s">
        <v>172</v>
      </c>
      <c r="B163">
        <v>3169</v>
      </c>
      <c r="C163">
        <v>3330</v>
      </c>
      <c r="D163">
        <v>3578</v>
      </c>
      <c r="E163">
        <v>3723</v>
      </c>
      <c r="F163">
        <v>3799</v>
      </c>
      <c r="G163">
        <v>4018</v>
      </c>
      <c r="H163">
        <v>4730</v>
      </c>
      <c r="I163">
        <v>4827</v>
      </c>
      <c r="J163">
        <v>4817</v>
      </c>
      <c r="K163">
        <v>5037</v>
      </c>
      <c r="L163">
        <v>4605</v>
      </c>
    </row>
    <row r="164" spans="1:12">
      <c r="A164" s="2" t="s">
        <v>173</v>
      </c>
      <c r="B164">
        <v>24428</v>
      </c>
      <c r="C164">
        <v>22986</v>
      </c>
      <c r="D164">
        <v>22645</v>
      </c>
      <c r="E164">
        <v>23103</v>
      </c>
      <c r="F164">
        <v>22584</v>
      </c>
      <c r="G164">
        <v>23226</v>
      </c>
      <c r="H164">
        <v>24878</v>
      </c>
      <c r="I164">
        <v>25768</v>
      </c>
      <c r="J164">
        <v>27222</v>
      </c>
      <c r="K164">
        <v>29649</v>
      </c>
      <c r="L164">
        <v>32993</v>
      </c>
    </row>
    <row r="165" spans="1:12">
      <c r="A165" s="2" t="s">
        <v>174</v>
      </c>
      <c r="B165">
        <v>850</v>
      </c>
      <c r="C165">
        <v>827</v>
      </c>
      <c r="D165">
        <v>832</v>
      </c>
      <c r="E165">
        <v>864</v>
      </c>
      <c r="F165">
        <v>915</v>
      </c>
      <c r="G165">
        <v>955</v>
      </c>
      <c r="H165">
        <v>1080</v>
      </c>
      <c r="I165">
        <v>1201</v>
      </c>
      <c r="J165">
        <v>1306</v>
      </c>
      <c r="K165">
        <v>1354</v>
      </c>
      <c r="L165">
        <v>1612</v>
      </c>
    </row>
    <row r="166" spans="1:12">
      <c r="A166" s="2" t="s">
        <v>175</v>
      </c>
      <c r="B166">
        <v>11540</v>
      </c>
      <c r="C166">
        <v>11520</v>
      </c>
      <c r="D166">
        <v>11808</v>
      </c>
      <c r="E166">
        <v>12187</v>
      </c>
      <c r="F166">
        <v>11756</v>
      </c>
      <c r="G166">
        <v>12047</v>
      </c>
      <c r="H166">
        <v>12793</v>
      </c>
      <c r="I166">
        <v>13189</v>
      </c>
      <c r="J166">
        <v>13764</v>
      </c>
      <c r="K166">
        <v>14372</v>
      </c>
      <c r="L166">
        <v>15462</v>
      </c>
    </row>
    <row r="167" spans="1:12">
      <c r="A167" s="2" t="s">
        <v>176</v>
      </c>
      <c r="B167">
        <v>9092</v>
      </c>
      <c r="C167">
        <v>8695</v>
      </c>
      <c r="D167">
        <v>8523</v>
      </c>
      <c r="E167">
        <v>8565</v>
      </c>
      <c r="F167">
        <v>8401</v>
      </c>
      <c r="G167">
        <v>8620</v>
      </c>
      <c r="H167">
        <v>9369</v>
      </c>
      <c r="I167">
        <v>9689</v>
      </c>
      <c r="J167">
        <v>10411</v>
      </c>
      <c r="K167">
        <v>12641</v>
      </c>
      <c r="L167">
        <v>14486</v>
      </c>
    </row>
    <row r="168" spans="1:12">
      <c r="A168" s="2" t="s">
        <v>177</v>
      </c>
      <c r="B168">
        <v>2946</v>
      </c>
      <c r="C168">
        <v>1944</v>
      </c>
      <c r="D168">
        <v>1482</v>
      </c>
      <c r="E168">
        <v>1487</v>
      </c>
      <c r="F168">
        <v>1512</v>
      </c>
      <c r="G168">
        <v>1604</v>
      </c>
      <c r="H168">
        <v>1636</v>
      </c>
      <c r="I168">
        <v>1689</v>
      </c>
      <c r="J168">
        <v>1741</v>
      </c>
      <c r="K168">
        <v>1282</v>
      </c>
      <c r="L168">
        <v>1433</v>
      </c>
    </row>
    <row r="169" spans="1:12">
      <c r="A169" s="3" t="s">
        <v>178</v>
      </c>
      <c r="B169">
        <v>9726</v>
      </c>
      <c r="C169">
        <v>9607</v>
      </c>
      <c r="D169">
        <v>9439</v>
      </c>
      <c r="E169">
        <v>9415</v>
      </c>
      <c r="F169">
        <v>9139</v>
      </c>
      <c r="G169">
        <v>9007</v>
      </c>
      <c r="H169">
        <v>8875</v>
      </c>
      <c r="I169">
        <v>8919</v>
      </c>
      <c r="J169">
        <v>9294</v>
      </c>
      <c r="K169">
        <v>8663</v>
      </c>
      <c r="L169">
        <v>8568</v>
      </c>
    </row>
    <row r="170" spans="1:12">
      <c r="A170" s="3" t="s">
        <v>179</v>
      </c>
      <c r="B170">
        <v>2924</v>
      </c>
      <c r="C170">
        <v>2948</v>
      </c>
      <c r="D170">
        <v>2957</v>
      </c>
      <c r="E170">
        <v>3069</v>
      </c>
      <c r="F170">
        <v>2994</v>
      </c>
      <c r="G170">
        <v>2994</v>
      </c>
      <c r="H170">
        <v>3004</v>
      </c>
      <c r="I170">
        <v>3052</v>
      </c>
      <c r="J170">
        <v>3298</v>
      </c>
      <c r="K170">
        <v>2741</v>
      </c>
      <c r="L170">
        <v>2768</v>
      </c>
    </row>
    <row r="171" spans="1:12">
      <c r="A171" s="3" t="s">
        <v>180</v>
      </c>
      <c r="B171">
        <v>5093</v>
      </c>
      <c r="C171">
        <v>5008</v>
      </c>
      <c r="D171">
        <v>4878</v>
      </c>
      <c r="E171">
        <v>4808</v>
      </c>
      <c r="F171">
        <v>4623</v>
      </c>
      <c r="G171">
        <v>4557</v>
      </c>
      <c r="H171">
        <v>4483</v>
      </c>
      <c r="I171">
        <v>4468</v>
      </c>
      <c r="J171">
        <v>5063</v>
      </c>
      <c r="K171">
        <v>4178</v>
      </c>
      <c r="L171">
        <v>4104</v>
      </c>
    </row>
    <row r="172" spans="1:12">
      <c r="A172" s="3" t="s">
        <v>181</v>
      </c>
      <c r="B172">
        <v>1253</v>
      </c>
      <c r="C172">
        <v>1202</v>
      </c>
      <c r="D172">
        <v>1184</v>
      </c>
      <c r="E172">
        <v>1136</v>
      </c>
      <c r="F172">
        <v>1129</v>
      </c>
      <c r="G172">
        <v>1086</v>
      </c>
      <c r="H172">
        <v>1049</v>
      </c>
      <c r="I172">
        <v>1057</v>
      </c>
      <c r="J172">
        <v>841</v>
      </c>
      <c r="K172">
        <v>1162</v>
      </c>
      <c r="L172">
        <v>1143</v>
      </c>
    </row>
    <row r="173" spans="1:12">
      <c r="A173" s="3" t="s">
        <v>182</v>
      </c>
      <c r="B173">
        <v>456</v>
      </c>
      <c r="C173">
        <v>449</v>
      </c>
      <c r="D173">
        <v>420</v>
      </c>
      <c r="E173">
        <v>402</v>
      </c>
      <c r="F173">
        <v>393</v>
      </c>
      <c r="G173">
        <v>370</v>
      </c>
      <c r="H173">
        <v>339</v>
      </c>
      <c r="I173">
        <v>342</v>
      </c>
      <c r="J173">
        <v>92</v>
      </c>
      <c r="K173">
        <v>582</v>
      </c>
      <c r="L173">
        <v>553</v>
      </c>
    </row>
    <row r="174" spans="1:12">
      <c r="A174" s="3" t="s">
        <v>183</v>
      </c>
      <c r="B174">
        <v>33502</v>
      </c>
      <c r="C174">
        <v>33426</v>
      </c>
      <c r="D174">
        <v>33694</v>
      </c>
      <c r="E174">
        <v>34260</v>
      </c>
      <c r="F174">
        <v>33717</v>
      </c>
      <c r="G174">
        <v>33524</v>
      </c>
      <c r="H174">
        <v>33442</v>
      </c>
      <c r="I174">
        <v>33090</v>
      </c>
      <c r="J174">
        <v>32687</v>
      </c>
      <c r="K174">
        <v>33375</v>
      </c>
      <c r="L174">
        <v>33587</v>
      </c>
    </row>
    <row r="175" spans="1:12">
      <c r="A175" s="3" t="s">
        <v>184</v>
      </c>
      <c r="B175">
        <v>10342</v>
      </c>
      <c r="C175">
        <v>9781</v>
      </c>
      <c r="D175">
        <v>9489</v>
      </c>
      <c r="E175">
        <v>9154</v>
      </c>
      <c r="F175">
        <v>8902</v>
      </c>
      <c r="G175">
        <v>8813</v>
      </c>
      <c r="H175">
        <v>8751</v>
      </c>
      <c r="I175">
        <v>8671</v>
      </c>
      <c r="J175">
        <v>8827</v>
      </c>
      <c r="K175">
        <v>8718</v>
      </c>
      <c r="L175">
        <v>8831</v>
      </c>
    </row>
    <row r="176" spans="1:12">
      <c r="A176" s="3" t="s">
        <v>185</v>
      </c>
      <c r="B176">
        <v>586</v>
      </c>
      <c r="C176">
        <v>572</v>
      </c>
      <c r="D176">
        <v>590</v>
      </c>
      <c r="E176">
        <v>591</v>
      </c>
      <c r="F176">
        <v>580</v>
      </c>
      <c r="G176">
        <v>587</v>
      </c>
      <c r="H176">
        <v>605</v>
      </c>
      <c r="I176">
        <v>601</v>
      </c>
      <c r="J176">
        <v>554</v>
      </c>
      <c r="K176">
        <v>575</v>
      </c>
      <c r="L176">
        <v>589</v>
      </c>
    </row>
    <row r="177" spans="1:12">
      <c r="A177" s="3" t="s">
        <v>186</v>
      </c>
      <c r="B177">
        <v>4468</v>
      </c>
      <c r="C177">
        <v>4452</v>
      </c>
      <c r="D177">
        <v>4527</v>
      </c>
      <c r="E177">
        <v>4705</v>
      </c>
      <c r="F177">
        <v>4625</v>
      </c>
      <c r="G177">
        <v>4617</v>
      </c>
      <c r="H177">
        <v>4545</v>
      </c>
      <c r="I177">
        <v>4473</v>
      </c>
      <c r="J177">
        <v>4293</v>
      </c>
      <c r="K177">
        <v>4432</v>
      </c>
      <c r="L177">
        <v>4418</v>
      </c>
    </row>
    <row r="178" spans="1:12">
      <c r="A178" s="3" t="s">
        <v>187</v>
      </c>
      <c r="B178">
        <v>8289</v>
      </c>
      <c r="C178">
        <v>8633</v>
      </c>
      <c r="D178">
        <v>8886</v>
      </c>
      <c r="E178">
        <v>9319</v>
      </c>
      <c r="F178">
        <v>9228</v>
      </c>
      <c r="G178">
        <v>9158</v>
      </c>
      <c r="H178">
        <v>9144</v>
      </c>
      <c r="I178">
        <v>9128</v>
      </c>
      <c r="J178">
        <v>8989</v>
      </c>
      <c r="K178">
        <v>9860</v>
      </c>
      <c r="L178">
        <v>10016</v>
      </c>
    </row>
    <row r="179" spans="1:12">
      <c r="A179" s="3" t="s">
        <v>188</v>
      </c>
      <c r="B179">
        <v>1418</v>
      </c>
      <c r="C179">
        <v>1406</v>
      </c>
      <c r="D179">
        <v>1374</v>
      </c>
      <c r="E179">
        <v>1384</v>
      </c>
      <c r="F179">
        <v>1300</v>
      </c>
      <c r="G179">
        <v>1285</v>
      </c>
      <c r="H179">
        <v>1234</v>
      </c>
      <c r="I179">
        <v>1188</v>
      </c>
      <c r="J179">
        <v>937</v>
      </c>
      <c r="K179">
        <v>897</v>
      </c>
      <c r="L179">
        <v>892</v>
      </c>
    </row>
    <row r="180" spans="1:12">
      <c r="A180" s="3" t="s">
        <v>189</v>
      </c>
      <c r="B180">
        <v>2889</v>
      </c>
      <c r="C180">
        <v>3095</v>
      </c>
      <c r="D180">
        <v>3238</v>
      </c>
      <c r="E180">
        <v>3346</v>
      </c>
      <c r="F180">
        <v>3358</v>
      </c>
      <c r="G180">
        <v>3449</v>
      </c>
      <c r="H180">
        <v>3547</v>
      </c>
      <c r="I180">
        <v>3585</v>
      </c>
      <c r="J180">
        <v>3594</v>
      </c>
      <c r="K180">
        <v>4026</v>
      </c>
      <c r="L180">
        <v>4035</v>
      </c>
    </row>
    <row r="181" spans="1:12">
      <c r="A181" s="3" t="s">
        <v>190</v>
      </c>
      <c r="B181">
        <v>3634</v>
      </c>
      <c r="C181">
        <v>3724</v>
      </c>
      <c r="D181">
        <v>3783</v>
      </c>
      <c r="E181">
        <v>3928</v>
      </c>
      <c r="F181">
        <v>3987</v>
      </c>
      <c r="G181">
        <v>3989</v>
      </c>
      <c r="H181">
        <v>4038</v>
      </c>
      <c r="I181">
        <v>3911</v>
      </c>
      <c r="J181">
        <v>3785</v>
      </c>
      <c r="K181">
        <v>3802</v>
      </c>
      <c r="L181">
        <v>3778</v>
      </c>
    </row>
    <row r="182" spans="1:12">
      <c r="A182" s="3" t="s">
        <v>191</v>
      </c>
      <c r="B182">
        <v>1876</v>
      </c>
      <c r="C182">
        <v>1763</v>
      </c>
      <c r="D182">
        <v>1807</v>
      </c>
      <c r="E182">
        <v>1833</v>
      </c>
      <c r="F182">
        <v>1737</v>
      </c>
      <c r="G182">
        <v>1626</v>
      </c>
      <c r="H182">
        <v>1578</v>
      </c>
      <c r="I182">
        <v>1533</v>
      </c>
      <c r="J182">
        <v>1708</v>
      </c>
      <c r="K182">
        <v>1065</v>
      </c>
      <c r="L182">
        <v>1028</v>
      </c>
    </row>
    <row r="183" spans="1:12">
      <c r="A183" s="3" t="s">
        <v>192</v>
      </c>
      <c r="B183">
        <v>52523</v>
      </c>
      <c r="C183">
        <v>53028</v>
      </c>
      <c r="D183">
        <v>53423</v>
      </c>
      <c r="E183">
        <v>54768</v>
      </c>
      <c r="F183">
        <v>54764</v>
      </c>
      <c r="G183">
        <v>55501</v>
      </c>
      <c r="H183">
        <v>55955</v>
      </c>
      <c r="I183">
        <v>56485</v>
      </c>
      <c r="J183">
        <v>57869</v>
      </c>
      <c r="K183">
        <v>58931</v>
      </c>
      <c r="L183">
        <v>60548</v>
      </c>
    </row>
    <row r="184" spans="1:12">
      <c r="A184" s="3" t="s">
        <v>193</v>
      </c>
      <c r="B184">
        <v>5496</v>
      </c>
      <c r="C184">
        <v>5515</v>
      </c>
      <c r="D184">
        <v>5418</v>
      </c>
      <c r="E184">
        <v>5447</v>
      </c>
      <c r="F184">
        <v>5423</v>
      </c>
      <c r="G184">
        <v>5360</v>
      </c>
      <c r="H184">
        <v>5117</v>
      </c>
      <c r="I184">
        <v>5008</v>
      </c>
      <c r="J184">
        <v>8486</v>
      </c>
      <c r="K184">
        <v>5042</v>
      </c>
      <c r="L184">
        <v>4900</v>
      </c>
    </row>
    <row r="185" spans="1:12">
      <c r="A185" s="3" t="s">
        <v>194</v>
      </c>
      <c r="B185">
        <v>10391</v>
      </c>
      <c r="C185">
        <v>10515</v>
      </c>
      <c r="D185">
        <v>10521</v>
      </c>
      <c r="E185">
        <v>10808</v>
      </c>
      <c r="F185">
        <v>10926</v>
      </c>
      <c r="G185">
        <v>11267</v>
      </c>
      <c r="H185">
        <v>11186</v>
      </c>
      <c r="I185">
        <v>11264</v>
      </c>
      <c r="J185">
        <v>9980</v>
      </c>
      <c r="K185">
        <v>11623</v>
      </c>
      <c r="L185">
        <v>11836</v>
      </c>
    </row>
    <row r="186" spans="1:12">
      <c r="A186" s="3" t="s">
        <v>195</v>
      </c>
      <c r="B186">
        <v>503</v>
      </c>
      <c r="C186">
        <v>497</v>
      </c>
      <c r="D186">
        <v>489</v>
      </c>
      <c r="E186">
        <v>483</v>
      </c>
      <c r="F186">
        <v>454</v>
      </c>
      <c r="G186">
        <v>442</v>
      </c>
      <c r="H186">
        <v>445</v>
      </c>
      <c r="I186">
        <v>423</v>
      </c>
      <c r="J186">
        <v>392</v>
      </c>
      <c r="K186">
        <v>430</v>
      </c>
      <c r="L186">
        <v>436</v>
      </c>
    </row>
    <row r="187" spans="1:12">
      <c r="A187" s="3" t="s">
        <v>196</v>
      </c>
      <c r="B187">
        <v>1192</v>
      </c>
      <c r="C187">
        <v>1099</v>
      </c>
      <c r="D187">
        <v>1096</v>
      </c>
      <c r="E187">
        <v>1140</v>
      </c>
      <c r="F187">
        <v>1056</v>
      </c>
      <c r="G187">
        <v>1033</v>
      </c>
      <c r="H187">
        <v>859</v>
      </c>
      <c r="I187">
        <v>793</v>
      </c>
      <c r="J187">
        <v>1187</v>
      </c>
      <c r="K187">
        <v>1887</v>
      </c>
      <c r="L187">
        <v>1970</v>
      </c>
    </row>
    <row r="188" spans="1:12">
      <c r="A188" s="3" t="s">
        <v>197</v>
      </c>
      <c r="B188">
        <v>9861</v>
      </c>
      <c r="C188">
        <v>10526</v>
      </c>
      <c r="D188">
        <v>10935</v>
      </c>
      <c r="E188">
        <v>11435</v>
      </c>
      <c r="F188">
        <v>11759</v>
      </c>
      <c r="G188">
        <v>12021</v>
      </c>
      <c r="H188">
        <v>12613</v>
      </c>
      <c r="I188">
        <v>13002</v>
      </c>
      <c r="J188">
        <v>11899</v>
      </c>
      <c r="K188">
        <v>12245</v>
      </c>
      <c r="L188">
        <v>12848</v>
      </c>
    </row>
    <row r="189" spans="1:12">
      <c r="A189" s="3" t="s">
        <v>198</v>
      </c>
      <c r="B189">
        <v>3754</v>
      </c>
      <c r="C189">
        <v>3769</v>
      </c>
      <c r="D189">
        <v>3886</v>
      </c>
      <c r="E189">
        <v>4096</v>
      </c>
      <c r="F189">
        <v>4199</v>
      </c>
      <c r="G189">
        <v>4306</v>
      </c>
      <c r="H189">
        <v>4407</v>
      </c>
      <c r="I189">
        <v>4493</v>
      </c>
      <c r="J189">
        <v>4164</v>
      </c>
      <c r="K189">
        <v>4287</v>
      </c>
      <c r="L189">
        <v>4452</v>
      </c>
    </row>
    <row r="190" spans="1:12">
      <c r="A190" s="3" t="s">
        <v>199</v>
      </c>
      <c r="B190">
        <v>17085</v>
      </c>
      <c r="C190">
        <v>17024</v>
      </c>
      <c r="D190">
        <v>17072</v>
      </c>
      <c r="E190">
        <v>17414</v>
      </c>
      <c r="F190">
        <v>17220</v>
      </c>
      <c r="G190">
        <v>17369</v>
      </c>
      <c r="H190">
        <v>17634</v>
      </c>
      <c r="I190">
        <v>17735</v>
      </c>
      <c r="J190">
        <v>17873</v>
      </c>
      <c r="K190">
        <v>18997</v>
      </c>
      <c r="L190">
        <v>19541</v>
      </c>
    </row>
    <row r="191" spans="1:12">
      <c r="A191" s="3" t="s">
        <v>200</v>
      </c>
      <c r="B191">
        <v>2749</v>
      </c>
      <c r="C191">
        <v>2691</v>
      </c>
      <c r="D191">
        <v>2664</v>
      </c>
      <c r="E191">
        <v>2631</v>
      </c>
      <c r="F191">
        <v>2529</v>
      </c>
      <c r="G191">
        <v>2625</v>
      </c>
      <c r="H191">
        <v>2698</v>
      </c>
      <c r="I191">
        <v>2813</v>
      </c>
      <c r="J191">
        <v>2942</v>
      </c>
      <c r="K191">
        <v>3344</v>
      </c>
      <c r="L191">
        <v>3456</v>
      </c>
    </row>
    <row r="192" spans="1:12">
      <c r="A192" s="3" t="s">
        <v>201</v>
      </c>
      <c r="B192">
        <v>1492</v>
      </c>
      <c r="C192">
        <v>1392</v>
      </c>
      <c r="D192">
        <v>1342</v>
      </c>
      <c r="E192">
        <v>1314</v>
      </c>
      <c r="F192">
        <v>1198</v>
      </c>
      <c r="G192">
        <v>1078</v>
      </c>
      <c r="H192">
        <v>996</v>
      </c>
      <c r="I192">
        <v>954</v>
      </c>
      <c r="J192">
        <v>946</v>
      </c>
      <c r="K192">
        <v>1076</v>
      </c>
      <c r="L192">
        <v>1109</v>
      </c>
    </row>
    <row r="193" spans="1:12">
      <c r="A193" s="3" t="s">
        <v>202</v>
      </c>
      <c r="B193">
        <v>25402</v>
      </c>
      <c r="C193">
        <v>25105</v>
      </c>
      <c r="D193">
        <v>24741</v>
      </c>
      <c r="E193">
        <v>24801</v>
      </c>
      <c r="F193">
        <v>25289</v>
      </c>
      <c r="G193">
        <v>26383</v>
      </c>
      <c r="H193">
        <v>27315</v>
      </c>
      <c r="I193">
        <v>28055</v>
      </c>
      <c r="J193">
        <v>29590</v>
      </c>
      <c r="K193">
        <v>30991</v>
      </c>
      <c r="L193">
        <v>31634</v>
      </c>
    </row>
    <row r="194" spans="1:12">
      <c r="A194" s="3" t="s">
        <v>203</v>
      </c>
      <c r="B194">
        <v>2</v>
      </c>
      <c r="C194">
        <v>2</v>
      </c>
      <c r="D194">
        <v>2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17</v>
      </c>
      <c r="K194">
        <v>2</v>
      </c>
      <c r="L194">
        <v>3</v>
      </c>
    </row>
    <row r="195" spans="1:12">
      <c r="A195" s="3" t="s">
        <v>204</v>
      </c>
      <c r="B195">
        <v>17</v>
      </c>
      <c r="C195">
        <v>16</v>
      </c>
      <c r="D195">
        <v>11</v>
      </c>
      <c r="E195">
        <v>17</v>
      </c>
      <c r="F195">
        <v>16</v>
      </c>
      <c r="G195">
        <v>14</v>
      </c>
      <c r="H195">
        <v>12</v>
      </c>
      <c r="I195">
        <v>10</v>
      </c>
      <c r="J195">
        <v>6</v>
      </c>
      <c r="K195">
        <v>12</v>
      </c>
      <c r="L195">
        <v>11</v>
      </c>
    </row>
    <row r="196" spans="1:12">
      <c r="A196" s="3" t="s">
        <v>205</v>
      </c>
      <c r="B196">
        <v>13510</v>
      </c>
      <c r="C196">
        <v>13510</v>
      </c>
      <c r="D196">
        <v>13375</v>
      </c>
      <c r="E196">
        <v>13251</v>
      </c>
      <c r="F196">
        <v>13626</v>
      </c>
      <c r="G196">
        <v>14119</v>
      </c>
      <c r="H196">
        <v>14312</v>
      </c>
      <c r="I196">
        <v>14434</v>
      </c>
      <c r="J196">
        <v>14894</v>
      </c>
      <c r="K196">
        <v>15152</v>
      </c>
      <c r="L196">
        <v>15316</v>
      </c>
    </row>
    <row r="197" spans="1:12">
      <c r="A197" s="3" t="s">
        <v>206</v>
      </c>
      <c r="B197">
        <v>11857</v>
      </c>
      <c r="C197">
        <v>11569</v>
      </c>
      <c r="D197">
        <v>11341</v>
      </c>
      <c r="E197">
        <v>11519</v>
      </c>
      <c r="F197">
        <v>11634</v>
      </c>
      <c r="G197">
        <v>12237</v>
      </c>
      <c r="H197">
        <v>12975</v>
      </c>
      <c r="I197">
        <v>13595</v>
      </c>
      <c r="J197">
        <v>14663</v>
      </c>
      <c r="K197">
        <v>15819</v>
      </c>
      <c r="L197">
        <v>16299</v>
      </c>
    </row>
    <row r="198" spans="1:12">
      <c r="A198" s="3" t="s">
        <v>207</v>
      </c>
      <c r="B198">
        <v>16</v>
      </c>
      <c r="C198">
        <v>8</v>
      </c>
      <c r="D198">
        <v>12</v>
      </c>
      <c r="E198">
        <v>12</v>
      </c>
      <c r="F198">
        <v>12</v>
      </c>
      <c r="G198">
        <v>11</v>
      </c>
      <c r="H198">
        <v>14</v>
      </c>
      <c r="I198">
        <v>14</v>
      </c>
      <c r="J198">
        <v>10</v>
      </c>
      <c r="K198">
        <v>6</v>
      </c>
      <c r="L198">
        <v>5</v>
      </c>
    </row>
    <row r="199" spans="1:12">
      <c r="A199" s="3" t="s">
        <v>208</v>
      </c>
      <c r="B199">
        <v>84</v>
      </c>
      <c r="C199">
        <v>69</v>
      </c>
      <c r="D199">
        <v>65</v>
      </c>
      <c r="E199">
        <v>61</v>
      </c>
      <c r="F199">
        <v>67</v>
      </c>
      <c r="G199">
        <v>71</v>
      </c>
      <c r="H199">
        <v>69</v>
      </c>
      <c r="I199">
        <v>76</v>
      </c>
      <c r="J199">
        <v>62</v>
      </c>
      <c r="K199">
        <v>55</v>
      </c>
      <c r="L199">
        <v>56</v>
      </c>
    </row>
    <row r="200" spans="1:12">
      <c r="A200" s="3" t="s">
        <v>209</v>
      </c>
      <c r="B200">
        <v>38</v>
      </c>
      <c r="C200">
        <v>21</v>
      </c>
      <c r="D200">
        <v>15</v>
      </c>
      <c r="E200">
        <v>14</v>
      </c>
      <c r="F200">
        <v>14</v>
      </c>
      <c r="G200">
        <v>14</v>
      </c>
      <c r="H200">
        <v>15</v>
      </c>
      <c r="I200">
        <v>17</v>
      </c>
      <c r="J200">
        <v>26</v>
      </c>
      <c r="K200">
        <v>17</v>
      </c>
      <c r="L200">
        <v>20</v>
      </c>
    </row>
    <row r="201" spans="1:12">
      <c r="A201" s="3" t="s">
        <v>210</v>
      </c>
      <c r="B201">
        <v>45</v>
      </c>
      <c r="C201">
        <v>46</v>
      </c>
      <c r="D201">
        <v>50</v>
      </c>
      <c r="E201">
        <v>47</v>
      </c>
      <c r="F201">
        <v>53</v>
      </c>
      <c r="G201">
        <v>57</v>
      </c>
      <c r="H201">
        <v>54</v>
      </c>
      <c r="I201">
        <v>59</v>
      </c>
      <c r="J201">
        <v>35</v>
      </c>
      <c r="K201">
        <v>38</v>
      </c>
      <c r="L201">
        <v>36</v>
      </c>
    </row>
    <row r="202" spans="1:12">
      <c r="A202" s="3" t="s">
        <v>211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101</v>
      </c>
      <c r="C204">
        <v>106</v>
      </c>
      <c r="D204">
        <v>119</v>
      </c>
      <c r="E204">
        <v>113</v>
      </c>
      <c r="F204">
        <v>98</v>
      </c>
      <c r="G204">
        <v>115</v>
      </c>
      <c r="H204">
        <v>90</v>
      </c>
      <c r="I204">
        <v>98</v>
      </c>
      <c r="J204">
        <v>95</v>
      </c>
      <c r="K204">
        <v>95</v>
      </c>
      <c r="L204">
        <v>104</v>
      </c>
    </row>
    <row r="205" spans="1:12">
      <c r="A205" s="3" t="s">
        <v>214</v>
      </c>
      <c r="B205">
        <v>83</v>
      </c>
      <c r="C205">
        <v>84</v>
      </c>
      <c r="D205">
        <v>93</v>
      </c>
      <c r="E205">
        <v>85</v>
      </c>
      <c r="F205">
        <v>72</v>
      </c>
      <c r="G205">
        <v>87</v>
      </c>
      <c r="H205">
        <v>60</v>
      </c>
      <c r="I205">
        <v>63</v>
      </c>
      <c r="J205">
        <v>63</v>
      </c>
      <c r="K205">
        <v>62</v>
      </c>
      <c r="L205">
        <v>68</v>
      </c>
    </row>
    <row r="206" spans="1:12">
      <c r="A206" s="3" t="s">
        <v>215</v>
      </c>
      <c r="B206">
        <v>18</v>
      </c>
      <c r="C206">
        <v>22</v>
      </c>
      <c r="D206">
        <v>26</v>
      </c>
      <c r="E206">
        <v>28</v>
      </c>
      <c r="F206">
        <v>26</v>
      </c>
      <c r="G206">
        <v>28</v>
      </c>
      <c r="H206">
        <v>30</v>
      </c>
      <c r="I206">
        <v>35</v>
      </c>
      <c r="J206">
        <v>32</v>
      </c>
      <c r="K206">
        <v>33</v>
      </c>
      <c r="L206">
        <v>36</v>
      </c>
    </row>
    <row r="207" spans="1:12">
      <c r="A207" s="3" t="s">
        <v>216</v>
      </c>
      <c r="B207">
        <v>3031</v>
      </c>
      <c r="C207">
        <v>3040</v>
      </c>
      <c r="D207">
        <v>3065</v>
      </c>
      <c r="E207">
        <v>3206</v>
      </c>
      <c r="F207">
        <v>3235</v>
      </c>
      <c r="G207">
        <v>3239</v>
      </c>
      <c r="H207">
        <v>3322</v>
      </c>
      <c r="I207">
        <v>3272</v>
      </c>
      <c r="J207">
        <v>3008</v>
      </c>
      <c r="K207">
        <v>3310</v>
      </c>
      <c r="L207">
        <v>3300</v>
      </c>
    </row>
    <row r="208" spans="1:12">
      <c r="A208" s="3" t="s">
        <v>217</v>
      </c>
      <c r="B208">
        <v>335</v>
      </c>
      <c r="C208">
        <v>334</v>
      </c>
      <c r="D208">
        <v>342</v>
      </c>
      <c r="E208">
        <v>358</v>
      </c>
      <c r="F208">
        <v>363</v>
      </c>
      <c r="G208">
        <v>363</v>
      </c>
      <c r="H208">
        <v>385</v>
      </c>
      <c r="I208">
        <v>401</v>
      </c>
      <c r="J208">
        <v>446</v>
      </c>
      <c r="K208">
        <v>348</v>
      </c>
      <c r="L208">
        <v>345</v>
      </c>
    </row>
    <row r="209" spans="1:12">
      <c r="A209" s="3" t="s">
        <v>218</v>
      </c>
      <c r="B209">
        <v>2696</v>
      </c>
      <c r="C209">
        <v>2706</v>
      </c>
      <c r="D209">
        <v>2723</v>
      </c>
      <c r="E209">
        <v>2848</v>
      </c>
      <c r="F209">
        <v>2872</v>
      </c>
      <c r="G209">
        <v>2876</v>
      </c>
      <c r="H209">
        <v>2937</v>
      </c>
      <c r="I209">
        <v>2871</v>
      </c>
      <c r="J209">
        <v>2562</v>
      </c>
      <c r="K209">
        <v>2962</v>
      </c>
      <c r="L209">
        <v>2955</v>
      </c>
    </row>
    <row r="210" spans="1:12">
      <c r="A210" s="3" t="s">
        <v>219</v>
      </c>
      <c r="B210">
        <v>3366</v>
      </c>
      <c r="C210">
        <v>2467</v>
      </c>
      <c r="D210">
        <v>1893</v>
      </c>
      <c r="E210">
        <v>1852</v>
      </c>
      <c r="F210">
        <v>1779</v>
      </c>
      <c r="G210">
        <v>1722</v>
      </c>
      <c r="H210">
        <v>1685</v>
      </c>
      <c r="I210">
        <v>1631</v>
      </c>
      <c r="J210">
        <v>1597</v>
      </c>
      <c r="K210">
        <v>1623</v>
      </c>
      <c r="L210">
        <v>1683</v>
      </c>
    </row>
    <row r="211" spans="1:12">
      <c r="A211" s="3" t="s">
        <v>220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>
      <c r="A212" s="3" t="s">
        <v>221</v>
      </c>
      <c r="B212">
        <v>3365</v>
      </c>
      <c r="C212">
        <v>2466</v>
      </c>
      <c r="D212">
        <v>1892</v>
      </c>
      <c r="E212">
        <v>1851</v>
      </c>
      <c r="F212">
        <v>1778</v>
      </c>
      <c r="G212">
        <v>1721</v>
      </c>
      <c r="H212">
        <v>1684</v>
      </c>
      <c r="I212">
        <v>1630</v>
      </c>
      <c r="J212">
        <v>1596</v>
      </c>
      <c r="K212">
        <v>1622</v>
      </c>
      <c r="L212">
        <v>1682</v>
      </c>
    </row>
    <row r="213" spans="1:12">
      <c r="A213" s="3" t="s">
        <v>222</v>
      </c>
      <c r="B213">
        <v>2474</v>
      </c>
      <c r="C213">
        <v>2175</v>
      </c>
      <c r="D213">
        <v>2039</v>
      </c>
      <c r="E213">
        <v>1963</v>
      </c>
      <c r="F213">
        <v>1913</v>
      </c>
      <c r="G213">
        <v>1912</v>
      </c>
      <c r="H213">
        <v>1914</v>
      </c>
      <c r="I213">
        <v>1857</v>
      </c>
      <c r="J213">
        <v>1861</v>
      </c>
      <c r="K213">
        <v>1826</v>
      </c>
      <c r="L213">
        <v>1795</v>
      </c>
    </row>
    <row r="214" spans="1:12">
      <c r="A214" s="3" t="s">
        <v>223</v>
      </c>
      <c r="B214">
        <v>1336</v>
      </c>
      <c r="C214">
        <v>1169</v>
      </c>
      <c r="D214">
        <v>1144</v>
      </c>
      <c r="E214">
        <v>1140</v>
      </c>
      <c r="F214">
        <v>1140</v>
      </c>
      <c r="G214">
        <v>1135</v>
      </c>
      <c r="H214">
        <v>1142</v>
      </c>
      <c r="I214">
        <v>1098</v>
      </c>
      <c r="J214">
        <v>1125</v>
      </c>
      <c r="K214">
        <v>1183</v>
      </c>
      <c r="L214">
        <v>1193</v>
      </c>
    </row>
    <row r="215" spans="1:12">
      <c r="A215" s="3" t="s">
        <v>224</v>
      </c>
      <c r="B215">
        <v>911</v>
      </c>
      <c r="C215">
        <v>787</v>
      </c>
      <c r="D215">
        <v>692</v>
      </c>
      <c r="E215">
        <v>646</v>
      </c>
      <c r="F215">
        <v>595</v>
      </c>
      <c r="G215">
        <v>605</v>
      </c>
      <c r="H215">
        <v>597</v>
      </c>
      <c r="I215">
        <v>601</v>
      </c>
      <c r="J215">
        <v>578</v>
      </c>
      <c r="K215">
        <v>489</v>
      </c>
      <c r="L215">
        <v>441</v>
      </c>
    </row>
    <row r="216" spans="1:12">
      <c r="A216" s="3" t="s">
        <v>225</v>
      </c>
      <c r="B216">
        <v>47</v>
      </c>
      <c r="C216">
        <v>43</v>
      </c>
      <c r="D216">
        <v>43</v>
      </c>
      <c r="E216">
        <v>41</v>
      </c>
      <c r="F216">
        <v>44</v>
      </c>
      <c r="G216">
        <v>42</v>
      </c>
      <c r="H216">
        <v>44</v>
      </c>
      <c r="I216">
        <v>34</v>
      </c>
      <c r="J216">
        <v>33</v>
      </c>
      <c r="K216">
        <v>38</v>
      </c>
      <c r="L216">
        <v>41</v>
      </c>
    </row>
    <row r="217" spans="1:12">
      <c r="A217" s="3" t="s">
        <v>226</v>
      </c>
      <c r="B217">
        <v>180</v>
      </c>
      <c r="C217">
        <v>176</v>
      </c>
      <c r="D217">
        <v>160</v>
      </c>
      <c r="E217">
        <v>136</v>
      </c>
      <c r="F217">
        <v>134</v>
      </c>
      <c r="G217">
        <v>130</v>
      </c>
      <c r="H217">
        <v>131</v>
      </c>
      <c r="I217">
        <v>124</v>
      </c>
      <c r="J217">
        <v>125</v>
      </c>
      <c r="K217">
        <v>116</v>
      </c>
      <c r="L217">
        <v>120</v>
      </c>
    </row>
    <row r="218" spans="1:12">
      <c r="A218" s="3" t="s">
        <v>227</v>
      </c>
      <c r="B218">
        <v>27870</v>
      </c>
      <c r="C218">
        <v>27617</v>
      </c>
      <c r="D218">
        <v>27210</v>
      </c>
      <c r="E218">
        <v>27892</v>
      </c>
      <c r="F218">
        <v>27675</v>
      </c>
      <c r="G218">
        <v>28220</v>
      </c>
      <c r="H218">
        <v>28430</v>
      </c>
      <c r="I218">
        <v>28632</v>
      </c>
      <c r="J218">
        <v>29131</v>
      </c>
      <c r="K218">
        <v>29542</v>
      </c>
      <c r="L218">
        <v>29653</v>
      </c>
    </row>
    <row r="219" spans="1:12">
      <c r="A219" s="3" t="s">
        <v>228</v>
      </c>
      <c r="B219">
        <v>8169</v>
      </c>
      <c r="C219">
        <v>7807</v>
      </c>
      <c r="D219">
        <v>7453</v>
      </c>
      <c r="E219">
        <v>7374</v>
      </c>
      <c r="F219">
        <v>7094</v>
      </c>
      <c r="G219">
        <v>7055</v>
      </c>
      <c r="H219">
        <v>7018</v>
      </c>
      <c r="I219">
        <v>6955</v>
      </c>
      <c r="J219">
        <v>6762</v>
      </c>
      <c r="K219">
        <v>6637</v>
      </c>
      <c r="L219">
        <v>6537</v>
      </c>
    </row>
    <row r="220" spans="1:12">
      <c r="A220" s="3" t="s">
        <v>229</v>
      </c>
      <c r="B220">
        <v>1961</v>
      </c>
      <c r="C220">
        <v>1911</v>
      </c>
      <c r="D220">
        <v>1768</v>
      </c>
      <c r="E220">
        <v>1689</v>
      </c>
      <c r="F220">
        <v>1587</v>
      </c>
      <c r="G220">
        <v>1542</v>
      </c>
      <c r="H220">
        <v>1508</v>
      </c>
      <c r="I220">
        <v>1485</v>
      </c>
      <c r="J220">
        <v>1368</v>
      </c>
      <c r="K220">
        <v>1492</v>
      </c>
      <c r="L220">
        <v>1466</v>
      </c>
    </row>
    <row r="221" spans="1:12">
      <c r="A221" s="3" t="s">
        <v>230</v>
      </c>
      <c r="B221">
        <v>17740</v>
      </c>
      <c r="C221">
        <v>17899</v>
      </c>
      <c r="D221">
        <v>17989</v>
      </c>
      <c r="E221">
        <v>18829</v>
      </c>
      <c r="F221">
        <v>18994</v>
      </c>
      <c r="G221">
        <v>19623</v>
      </c>
      <c r="H221">
        <v>19904</v>
      </c>
      <c r="I221">
        <v>20192</v>
      </c>
      <c r="J221">
        <v>21001</v>
      </c>
      <c r="K221">
        <v>21413</v>
      </c>
      <c r="L221">
        <v>21650</v>
      </c>
    </row>
    <row r="222" spans="1:12">
      <c r="A222" s="4" t="s">
        <v>231</v>
      </c>
      <c r="B222">
        <v>3883</v>
      </c>
      <c r="C222">
        <v>3770</v>
      </c>
      <c r="D222">
        <v>3722</v>
      </c>
      <c r="E222">
        <v>3542</v>
      </c>
      <c r="F222">
        <v>3379</v>
      </c>
      <c r="G222">
        <v>3219</v>
      </c>
      <c r="H222">
        <v>2937</v>
      </c>
      <c r="I222">
        <v>2976</v>
      </c>
      <c r="J222">
        <v>3158</v>
      </c>
      <c r="K222">
        <v>3675</v>
      </c>
      <c r="L222">
        <v>3611</v>
      </c>
    </row>
    <row r="223" spans="1:12">
      <c r="A223" s="4" t="s">
        <v>232</v>
      </c>
      <c r="B223">
        <v>2588</v>
      </c>
      <c r="C223">
        <v>2618</v>
      </c>
      <c r="D223">
        <v>2714</v>
      </c>
      <c r="E223">
        <v>2822</v>
      </c>
      <c r="F223">
        <v>2830</v>
      </c>
      <c r="G223">
        <v>2856</v>
      </c>
      <c r="H223">
        <v>2858</v>
      </c>
      <c r="I223">
        <v>2901</v>
      </c>
      <c r="J223">
        <v>2983</v>
      </c>
      <c r="K223">
        <v>2884</v>
      </c>
      <c r="L223">
        <v>2900</v>
      </c>
    </row>
    <row r="224" spans="1:12">
      <c r="A224" s="4" t="s">
        <v>233</v>
      </c>
      <c r="B224">
        <v>1295</v>
      </c>
      <c r="C224">
        <v>1152</v>
      </c>
      <c r="D224">
        <v>1008</v>
      </c>
      <c r="E224">
        <v>720</v>
      </c>
      <c r="F224">
        <v>549</v>
      </c>
      <c r="G224">
        <v>363</v>
      </c>
      <c r="H224">
        <v>79</v>
      </c>
      <c r="I224">
        <v>75</v>
      </c>
      <c r="J224">
        <v>175</v>
      </c>
      <c r="K224">
        <v>791</v>
      </c>
      <c r="L224">
        <v>711</v>
      </c>
    </row>
    <row r="225" spans="1:12">
      <c r="A225" s="4" t="s">
        <v>234</v>
      </c>
      <c r="B225">
        <v>2688</v>
      </c>
      <c r="C225">
        <v>2652</v>
      </c>
      <c r="D225">
        <v>2618</v>
      </c>
      <c r="E225">
        <v>2674</v>
      </c>
      <c r="F225">
        <v>2647</v>
      </c>
      <c r="G225">
        <v>2674</v>
      </c>
      <c r="H225">
        <v>2783</v>
      </c>
      <c r="I225">
        <v>2818</v>
      </c>
      <c r="J225">
        <v>2877</v>
      </c>
      <c r="K225">
        <v>3158</v>
      </c>
      <c r="L225">
        <v>3047</v>
      </c>
    </row>
    <row r="226" spans="1:12">
      <c r="A226" s="4" t="s">
        <v>235</v>
      </c>
      <c r="B226">
        <v>2602</v>
      </c>
      <c r="C226">
        <v>2580</v>
      </c>
      <c r="D226">
        <v>2559</v>
      </c>
      <c r="E226">
        <v>2623</v>
      </c>
      <c r="F226">
        <v>2595</v>
      </c>
      <c r="G226">
        <v>2625</v>
      </c>
      <c r="H226">
        <v>2735</v>
      </c>
      <c r="I226">
        <v>2772</v>
      </c>
      <c r="J226">
        <v>2833</v>
      </c>
      <c r="K226">
        <v>3051</v>
      </c>
      <c r="L226">
        <v>2947</v>
      </c>
    </row>
    <row r="227" spans="1:12">
      <c r="A227" s="4" t="s">
        <v>236</v>
      </c>
      <c r="B227">
        <v>86</v>
      </c>
      <c r="C227">
        <v>72</v>
      </c>
      <c r="D227">
        <v>59</v>
      </c>
      <c r="E227">
        <v>51</v>
      </c>
      <c r="F227">
        <v>52</v>
      </c>
      <c r="G227">
        <v>49</v>
      </c>
      <c r="H227">
        <v>48</v>
      </c>
      <c r="I227">
        <v>46</v>
      </c>
      <c r="J227">
        <v>44</v>
      </c>
      <c r="K227">
        <v>107</v>
      </c>
      <c r="L227">
        <v>100</v>
      </c>
    </row>
    <row r="228" spans="1:12">
      <c r="A228" s="4" t="s">
        <v>237</v>
      </c>
      <c r="B228">
        <v>336</v>
      </c>
      <c r="C228">
        <v>350</v>
      </c>
      <c r="D228">
        <v>377</v>
      </c>
      <c r="E228">
        <v>365</v>
      </c>
      <c r="F228">
        <v>367</v>
      </c>
      <c r="G228">
        <v>361</v>
      </c>
      <c r="H228">
        <v>352</v>
      </c>
      <c r="I228">
        <v>358</v>
      </c>
      <c r="J228">
        <v>363</v>
      </c>
      <c r="K228">
        <v>407</v>
      </c>
      <c r="L228">
        <v>399</v>
      </c>
    </row>
    <row r="229" spans="1:12">
      <c r="A229" s="4" t="s">
        <v>238</v>
      </c>
      <c r="B229">
        <v>181</v>
      </c>
      <c r="C229">
        <v>187</v>
      </c>
      <c r="D229">
        <v>197</v>
      </c>
      <c r="E229">
        <v>188</v>
      </c>
      <c r="F229">
        <v>189</v>
      </c>
      <c r="G229">
        <v>180</v>
      </c>
      <c r="H229">
        <v>183</v>
      </c>
      <c r="I229">
        <v>184</v>
      </c>
      <c r="J229">
        <v>196</v>
      </c>
      <c r="K229">
        <v>202</v>
      </c>
      <c r="L229">
        <v>202</v>
      </c>
    </row>
    <row r="230" spans="1:12">
      <c r="A230" s="4" t="s">
        <v>239</v>
      </c>
      <c r="B230">
        <v>155</v>
      </c>
      <c r="C230">
        <v>163</v>
      </c>
      <c r="D230">
        <v>180</v>
      </c>
      <c r="E230">
        <v>177</v>
      </c>
      <c r="F230">
        <v>178</v>
      </c>
      <c r="G230">
        <v>181</v>
      </c>
      <c r="H230">
        <v>169</v>
      </c>
      <c r="I230">
        <v>174</v>
      </c>
      <c r="J230">
        <v>167</v>
      </c>
      <c r="K230">
        <v>205</v>
      </c>
      <c r="L230">
        <v>197</v>
      </c>
    </row>
    <row r="231" spans="1:12">
      <c r="A231" s="4" t="s">
        <v>240</v>
      </c>
      <c r="B231">
        <v>1922</v>
      </c>
      <c r="C231">
        <v>1799</v>
      </c>
      <c r="D231">
        <v>1708</v>
      </c>
      <c r="E231">
        <v>1685</v>
      </c>
      <c r="F231">
        <v>1567</v>
      </c>
      <c r="G231">
        <v>1464</v>
      </c>
      <c r="H231">
        <v>1330</v>
      </c>
      <c r="I231">
        <v>1212</v>
      </c>
      <c r="J231">
        <v>1069</v>
      </c>
      <c r="K231">
        <v>961</v>
      </c>
      <c r="L231">
        <v>942</v>
      </c>
    </row>
    <row r="232" spans="1:12">
      <c r="A232" s="4" t="s">
        <v>241</v>
      </c>
      <c r="B232">
        <v>1216</v>
      </c>
      <c r="C232">
        <v>1135</v>
      </c>
      <c r="D232">
        <v>1111</v>
      </c>
      <c r="E232">
        <v>1042</v>
      </c>
      <c r="F232">
        <v>974</v>
      </c>
      <c r="G232">
        <v>894</v>
      </c>
      <c r="H232">
        <v>789</v>
      </c>
      <c r="I232">
        <v>734</v>
      </c>
      <c r="J232">
        <v>688</v>
      </c>
      <c r="K232">
        <v>417</v>
      </c>
      <c r="L232">
        <v>410</v>
      </c>
    </row>
    <row r="233" spans="1:12">
      <c r="A233" s="4" t="s">
        <v>242</v>
      </c>
      <c r="B233">
        <v>102</v>
      </c>
      <c r="C233">
        <v>91</v>
      </c>
      <c r="D233">
        <v>80</v>
      </c>
      <c r="E233">
        <v>77</v>
      </c>
      <c r="F233">
        <v>67</v>
      </c>
      <c r="G233">
        <v>55</v>
      </c>
      <c r="H233">
        <v>20</v>
      </c>
      <c r="I233">
        <v>21</v>
      </c>
      <c r="J233">
        <v>15</v>
      </c>
      <c r="K233">
        <v>83</v>
      </c>
      <c r="L233">
        <v>77</v>
      </c>
    </row>
    <row r="234" spans="1:12">
      <c r="A234" s="4" t="s">
        <v>243</v>
      </c>
      <c r="B234">
        <v>31</v>
      </c>
      <c r="C234">
        <v>30</v>
      </c>
      <c r="D234">
        <v>27</v>
      </c>
      <c r="E234">
        <v>30</v>
      </c>
      <c r="F234">
        <v>19</v>
      </c>
      <c r="G234">
        <v>17</v>
      </c>
      <c r="H234">
        <v>14</v>
      </c>
      <c r="I234">
        <v>12</v>
      </c>
      <c r="J234">
        <v>4</v>
      </c>
      <c r="K234">
        <v>19</v>
      </c>
      <c r="L234">
        <v>24</v>
      </c>
    </row>
    <row r="235" spans="1:12">
      <c r="A235" s="4" t="s">
        <v>244</v>
      </c>
      <c r="B235">
        <v>573</v>
      </c>
      <c r="C235">
        <v>543</v>
      </c>
      <c r="D235">
        <v>490</v>
      </c>
      <c r="E235">
        <v>536</v>
      </c>
      <c r="F235">
        <v>507</v>
      </c>
      <c r="G235">
        <v>498</v>
      </c>
      <c r="H235">
        <v>507</v>
      </c>
      <c r="I235">
        <v>445</v>
      </c>
      <c r="J235">
        <v>362</v>
      </c>
      <c r="K235">
        <v>442</v>
      </c>
      <c r="L235">
        <v>431</v>
      </c>
    </row>
    <row r="236" spans="1:12">
      <c r="A236" s="4" t="s">
        <v>245</v>
      </c>
      <c r="B236">
        <v>10245</v>
      </c>
      <c r="C236">
        <v>9965</v>
      </c>
      <c r="D236">
        <v>9887</v>
      </c>
      <c r="E236">
        <v>9669</v>
      </c>
      <c r="F236">
        <v>9500</v>
      </c>
      <c r="G236">
        <v>9423</v>
      </c>
      <c r="H236">
        <v>9557</v>
      </c>
      <c r="I236">
        <v>9310</v>
      </c>
      <c r="J236">
        <v>8771</v>
      </c>
      <c r="K236">
        <v>6947</v>
      </c>
      <c r="L236">
        <v>6582</v>
      </c>
    </row>
    <row r="237" spans="1:12">
      <c r="A237" s="4" t="s">
        <v>246</v>
      </c>
      <c r="B237">
        <v>10245</v>
      </c>
      <c r="C237">
        <v>9965</v>
      </c>
      <c r="D237">
        <v>9887</v>
      </c>
      <c r="E237">
        <v>9669</v>
      </c>
      <c r="F237">
        <v>9500</v>
      </c>
      <c r="G237">
        <v>9423</v>
      </c>
      <c r="H237">
        <v>9557</v>
      </c>
      <c r="I237">
        <v>9310</v>
      </c>
      <c r="J237">
        <v>8771</v>
      </c>
      <c r="K237">
        <v>6947</v>
      </c>
      <c r="L237">
        <v>6582</v>
      </c>
    </row>
    <row r="238" spans="1:12">
      <c r="A238" s="4" t="s">
        <v>247</v>
      </c>
      <c r="B238">
        <v>1759</v>
      </c>
      <c r="C238">
        <v>1463</v>
      </c>
      <c r="D238">
        <v>1256</v>
      </c>
      <c r="E238">
        <v>1123</v>
      </c>
      <c r="F238">
        <v>1038</v>
      </c>
      <c r="G238">
        <v>1059</v>
      </c>
      <c r="H238">
        <v>998</v>
      </c>
      <c r="I238">
        <v>933</v>
      </c>
      <c r="J238">
        <v>976</v>
      </c>
      <c r="K238">
        <v>1586</v>
      </c>
      <c r="L238">
        <v>1510</v>
      </c>
    </row>
    <row r="239" spans="1:12">
      <c r="A239" s="4" t="s">
        <v>248</v>
      </c>
      <c r="B239">
        <v>1284</v>
      </c>
      <c r="C239">
        <v>1249</v>
      </c>
      <c r="D239">
        <v>1171</v>
      </c>
      <c r="E239">
        <v>1045</v>
      </c>
      <c r="F239">
        <v>964</v>
      </c>
      <c r="G239">
        <v>983</v>
      </c>
      <c r="H239">
        <v>925</v>
      </c>
      <c r="I239">
        <v>876</v>
      </c>
      <c r="J239">
        <v>866</v>
      </c>
      <c r="K239">
        <v>1490</v>
      </c>
      <c r="L239">
        <v>1415</v>
      </c>
    </row>
    <row r="240" spans="1:12">
      <c r="A240" s="4" t="s">
        <v>249</v>
      </c>
      <c r="B240">
        <v>475</v>
      </c>
      <c r="C240">
        <v>214</v>
      </c>
      <c r="D240">
        <v>85</v>
      </c>
      <c r="E240">
        <v>78</v>
      </c>
      <c r="F240">
        <v>74</v>
      </c>
      <c r="G240">
        <v>76</v>
      </c>
      <c r="H240">
        <v>73</v>
      </c>
      <c r="I240">
        <v>57</v>
      </c>
      <c r="J240">
        <v>110</v>
      </c>
      <c r="K240">
        <v>96</v>
      </c>
      <c r="L240">
        <v>95</v>
      </c>
    </row>
    <row r="241" spans="1:12">
      <c r="A241" s="5" t="s">
        <v>250</v>
      </c>
      <c r="B241">
        <v>1421</v>
      </c>
      <c r="C241">
        <v>1104</v>
      </c>
      <c r="D241">
        <v>1003</v>
      </c>
      <c r="E241">
        <v>995</v>
      </c>
      <c r="F241">
        <v>882</v>
      </c>
      <c r="G241">
        <v>1614</v>
      </c>
      <c r="H241">
        <v>1246</v>
      </c>
      <c r="I241">
        <v>1160</v>
      </c>
      <c r="J241">
        <v>1102</v>
      </c>
      <c r="K241">
        <v>1306</v>
      </c>
      <c r="L241">
        <v>1238</v>
      </c>
    </row>
    <row r="242" spans="1:12">
      <c r="A242" s="5" t="s">
        <v>251</v>
      </c>
      <c r="B242">
        <v>147</v>
      </c>
      <c r="C242">
        <v>152</v>
      </c>
      <c r="D242">
        <v>149</v>
      </c>
      <c r="E242">
        <v>154</v>
      </c>
      <c r="F242">
        <v>154</v>
      </c>
      <c r="G242">
        <v>154</v>
      </c>
      <c r="H242">
        <v>162</v>
      </c>
      <c r="I242">
        <v>164</v>
      </c>
      <c r="J242">
        <v>133</v>
      </c>
      <c r="K242">
        <v>137</v>
      </c>
      <c r="L242">
        <v>137</v>
      </c>
    </row>
    <row r="243" spans="1:12">
      <c r="A243" s="5" t="s">
        <v>252</v>
      </c>
      <c r="B243">
        <v>435</v>
      </c>
      <c r="C243">
        <v>357</v>
      </c>
      <c r="D243">
        <v>305</v>
      </c>
      <c r="E243">
        <v>269</v>
      </c>
      <c r="F243">
        <v>166</v>
      </c>
      <c r="G243">
        <v>928</v>
      </c>
      <c r="H243">
        <v>567</v>
      </c>
      <c r="I243">
        <v>505</v>
      </c>
      <c r="J243">
        <v>443</v>
      </c>
      <c r="K243">
        <v>687</v>
      </c>
      <c r="L243">
        <v>636</v>
      </c>
    </row>
    <row r="244" spans="1:12">
      <c r="A244" s="5" t="s">
        <v>253</v>
      </c>
      <c r="B244">
        <v>138</v>
      </c>
      <c r="C244">
        <v>226</v>
      </c>
      <c r="D244">
        <v>214</v>
      </c>
      <c r="E244">
        <v>203</v>
      </c>
      <c r="F244">
        <v>209</v>
      </c>
      <c r="G244">
        <v>173</v>
      </c>
      <c r="H244">
        <v>195</v>
      </c>
      <c r="I244">
        <v>183</v>
      </c>
      <c r="J244">
        <v>270</v>
      </c>
      <c r="K244">
        <v>111</v>
      </c>
      <c r="L244">
        <v>114</v>
      </c>
    </row>
    <row r="245" spans="1:12">
      <c r="A245" s="5" t="s">
        <v>254</v>
      </c>
      <c r="B245">
        <v>701</v>
      </c>
      <c r="C245">
        <v>369</v>
      </c>
      <c r="D245">
        <v>335</v>
      </c>
      <c r="E245">
        <v>369</v>
      </c>
      <c r="F245">
        <v>353</v>
      </c>
      <c r="G245">
        <v>359</v>
      </c>
      <c r="H245">
        <v>322</v>
      </c>
      <c r="I245">
        <v>308</v>
      </c>
      <c r="J245">
        <v>256</v>
      </c>
      <c r="K245">
        <v>371</v>
      </c>
      <c r="L245">
        <v>351</v>
      </c>
    </row>
    <row r="246" spans="1:12">
      <c r="A246" s="5" t="s">
        <v>255</v>
      </c>
      <c r="B246">
        <v>345</v>
      </c>
      <c r="C246">
        <v>388</v>
      </c>
      <c r="D246">
        <v>382</v>
      </c>
      <c r="E246">
        <v>316</v>
      </c>
      <c r="F246">
        <v>292</v>
      </c>
      <c r="G246">
        <v>284</v>
      </c>
      <c r="H246">
        <v>289</v>
      </c>
      <c r="I246">
        <v>303</v>
      </c>
      <c r="J246">
        <v>269</v>
      </c>
      <c r="K246">
        <v>293</v>
      </c>
      <c r="L246">
        <v>291</v>
      </c>
    </row>
    <row r="247" spans="1:12">
      <c r="A247" s="5" t="s">
        <v>256</v>
      </c>
      <c r="B247">
        <v>310</v>
      </c>
      <c r="C247">
        <v>336</v>
      </c>
      <c r="D247">
        <v>324</v>
      </c>
      <c r="E247">
        <v>264</v>
      </c>
      <c r="F247">
        <v>267</v>
      </c>
      <c r="G247">
        <v>260</v>
      </c>
      <c r="H247">
        <v>263</v>
      </c>
      <c r="I247">
        <v>271</v>
      </c>
      <c r="J247">
        <v>252</v>
      </c>
      <c r="K247">
        <v>266</v>
      </c>
      <c r="L247">
        <v>267</v>
      </c>
    </row>
    <row r="248" spans="1:12">
      <c r="A248" s="5" t="s">
        <v>257</v>
      </c>
      <c r="B248">
        <v>14</v>
      </c>
      <c r="C248">
        <v>11</v>
      </c>
      <c r="D248">
        <v>12</v>
      </c>
      <c r="E248">
        <v>8</v>
      </c>
      <c r="F248">
        <v>8</v>
      </c>
      <c r="G248">
        <v>9</v>
      </c>
      <c r="H248">
        <v>11</v>
      </c>
      <c r="I248">
        <v>16</v>
      </c>
      <c r="J248">
        <v>15</v>
      </c>
      <c r="K248">
        <v>16</v>
      </c>
      <c r="L248">
        <v>15</v>
      </c>
    </row>
    <row r="249" spans="1:12">
      <c r="A249" s="5" t="s">
        <v>258</v>
      </c>
      <c r="B249">
        <v>21</v>
      </c>
      <c r="C249">
        <v>41</v>
      </c>
      <c r="D249">
        <v>46</v>
      </c>
      <c r="E249">
        <v>44</v>
      </c>
      <c r="F249">
        <v>17</v>
      </c>
      <c r="G249">
        <v>15</v>
      </c>
      <c r="H249">
        <v>15</v>
      </c>
      <c r="I249">
        <v>16</v>
      </c>
      <c r="J249">
        <v>2</v>
      </c>
      <c r="K249">
        <v>11</v>
      </c>
      <c r="L249">
        <v>9</v>
      </c>
    </row>
    <row r="250" spans="1:12">
      <c r="A250" s="5" t="s">
        <v>259</v>
      </c>
      <c r="B250">
        <v>13366</v>
      </c>
      <c r="C250">
        <v>12755</v>
      </c>
      <c r="D250">
        <v>12010</v>
      </c>
      <c r="E250">
        <v>11046</v>
      </c>
      <c r="F250">
        <v>10596</v>
      </c>
      <c r="G250">
        <v>10358</v>
      </c>
      <c r="H250">
        <v>10235</v>
      </c>
      <c r="I250">
        <v>10055</v>
      </c>
      <c r="J250">
        <v>9768</v>
      </c>
      <c r="K250">
        <v>9697</v>
      </c>
      <c r="L250">
        <v>9521</v>
      </c>
    </row>
    <row r="251" spans="1:12">
      <c r="A251" s="5" t="s">
        <v>260</v>
      </c>
      <c r="B251">
        <v>2000</v>
      </c>
      <c r="C251">
        <v>1826</v>
      </c>
      <c r="D251">
        <v>1694</v>
      </c>
      <c r="E251">
        <v>1625</v>
      </c>
      <c r="F251">
        <v>1546</v>
      </c>
      <c r="G251">
        <v>1448</v>
      </c>
      <c r="H251">
        <v>1380</v>
      </c>
      <c r="I251">
        <v>1343</v>
      </c>
      <c r="J251">
        <v>1322</v>
      </c>
      <c r="K251">
        <v>1177</v>
      </c>
      <c r="L251">
        <v>1214</v>
      </c>
    </row>
    <row r="252" spans="1:12">
      <c r="A252" s="5" t="s">
        <v>261</v>
      </c>
      <c r="B252">
        <v>11152</v>
      </c>
      <c r="C252">
        <v>10732</v>
      </c>
      <c r="D252">
        <v>10115</v>
      </c>
      <c r="E252">
        <v>9225</v>
      </c>
      <c r="F252">
        <v>8847</v>
      </c>
      <c r="G252">
        <v>8708</v>
      </c>
      <c r="H252">
        <v>8636</v>
      </c>
      <c r="I252">
        <v>8524</v>
      </c>
      <c r="J252">
        <v>8393</v>
      </c>
      <c r="K252">
        <v>8313</v>
      </c>
      <c r="L252">
        <v>8103</v>
      </c>
    </row>
    <row r="253" spans="1:12">
      <c r="A253" s="5" t="s">
        <v>262</v>
      </c>
      <c r="B253">
        <v>214</v>
      </c>
      <c r="C253">
        <v>197</v>
      </c>
      <c r="D253">
        <v>201</v>
      </c>
      <c r="E253">
        <v>196</v>
      </c>
      <c r="F253">
        <v>203</v>
      </c>
      <c r="G253">
        <v>202</v>
      </c>
      <c r="H253">
        <v>219</v>
      </c>
      <c r="I253">
        <v>188</v>
      </c>
      <c r="J253">
        <v>53</v>
      </c>
      <c r="K253">
        <v>207</v>
      </c>
      <c r="L253">
        <v>204</v>
      </c>
    </row>
    <row r="254" spans="1:12">
      <c r="A254" s="6" t="s">
        <v>263</v>
      </c>
      <c r="B254">
        <v>32621</v>
      </c>
      <c r="C254">
        <v>31384</v>
      </c>
      <c r="D254">
        <v>30017</v>
      </c>
      <c r="E254">
        <v>28257</v>
      </c>
      <c r="F254">
        <v>26472</v>
      </c>
      <c r="G254">
        <v>25048</v>
      </c>
      <c r="H254">
        <v>24396</v>
      </c>
      <c r="I254">
        <v>23454</v>
      </c>
      <c r="J254">
        <v>22908</v>
      </c>
      <c r="K254">
        <v>22726</v>
      </c>
      <c r="L254">
        <v>22317</v>
      </c>
    </row>
    <row r="255" spans="1:12">
      <c r="A255" s="6" t="s">
        <v>264</v>
      </c>
      <c r="B255">
        <v>332</v>
      </c>
      <c r="C255">
        <v>252</v>
      </c>
      <c r="D255">
        <v>206</v>
      </c>
      <c r="E255">
        <v>199</v>
      </c>
      <c r="F255">
        <v>202</v>
      </c>
      <c r="G255">
        <v>205</v>
      </c>
      <c r="H255">
        <v>208</v>
      </c>
      <c r="I255">
        <v>214</v>
      </c>
      <c r="J255">
        <v>196</v>
      </c>
      <c r="K255">
        <v>282</v>
      </c>
      <c r="L255">
        <v>337</v>
      </c>
    </row>
    <row r="256" spans="1:12">
      <c r="A256" s="6" t="s">
        <v>265</v>
      </c>
      <c r="B256">
        <v>22166</v>
      </c>
      <c r="C256">
        <v>21385</v>
      </c>
      <c r="D256">
        <v>20399</v>
      </c>
      <c r="E256">
        <v>19212</v>
      </c>
      <c r="F256">
        <v>18128</v>
      </c>
      <c r="G256">
        <v>16861</v>
      </c>
      <c r="H256">
        <v>15780</v>
      </c>
      <c r="I256">
        <v>14588</v>
      </c>
      <c r="J256">
        <v>13736</v>
      </c>
      <c r="K256">
        <v>13154</v>
      </c>
      <c r="L256">
        <v>12097</v>
      </c>
    </row>
    <row r="257" spans="1:12">
      <c r="A257" s="6" t="s">
        <v>266</v>
      </c>
      <c r="B257">
        <v>10123</v>
      </c>
      <c r="C257">
        <v>9747</v>
      </c>
      <c r="D257">
        <v>9412</v>
      </c>
      <c r="E257">
        <v>8846</v>
      </c>
      <c r="F257">
        <v>8142</v>
      </c>
      <c r="G257">
        <v>7982</v>
      </c>
      <c r="H257">
        <v>8408</v>
      </c>
      <c r="I257">
        <v>8652</v>
      </c>
      <c r="J257">
        <v>8976</v>
      </c>
      <c r="K257">
        <v>9290</v>
      </c>
      <c r="L257">
        <v>9883</v>
      </c>
    </row>
    <row r="258" spans="1:12">
      <c r="A258" s="7" t="s">
        <v>267</v>
      </c>
      <c r="B258">
        <v>32473</v>
      </c>
      <c r="C258">
        <v>31931</v>
      </c>
      <c r="D258">
        <v>31605</v>
      </c>
      <c r="E258">
        <v>31284</v>
      </c>
      <c r="F258">
        <v>31247</v>
      </c>
      <c r="G258">
        <v>34136</v>
      </c>
      <c r="H258">
        <v>33671</v>
      </c>
      <c r="I258">
        <v>34161</v>
      </c>
      <c r="J258">
        <v>33908</v>
      </c>
      <c r="K258">
        <v>34452</v>
      </c>
      <c r="L258">
        <v>35276</v>
      </c>
    </row>
    <row r="259" spans="1:12">
      <c r="A259" s="7" t="s">
        <v>268</v>
      </c>
      <c r="B259">
        <v>19008</v>
      </c>
      <c r="C259">
        <v>18592</v>
      </c>
      <c r="D259">
        <v>18466</v>
      </c>
      <c r="E259">
        <v>18628</v>
      </c>
      <c r="F259">
        <v>18964</v>
      </c>
      <c r="G259">
        <v>22396</v>
      </c>
      <c r="H259">
        <v>22284</v>
      </c>
      <c r="I259">
        <v>23173</v>
      </c>
      <c r="J259">
        <v>23033</v>
      </c>
      <c r="K259">
        <v>23239</v>
      </c>
      <c r="L259">
        <v>24202</v>
      </c>
    </row>
    <row r="260" spans="1:12">
      <c r="A260" s="7" t="s">
        <v>269</v>
      </c>
      <c r="B260">
        <v>13465</v>
      </c>
      <c r="C260">
        <v>13339</v>
      </c>
      <c r="D260">
        <v>13139</v>
      </c>
      <c r="E260">
        <v>12656</v>
      </c>
      <c r="F260">
        <v>12283</v>
      </c>
      <c r="G260">
        <v>11740</v>
      </c>
      <c r="H260">
        <v>11387</v>
      </c>
      <c r="I260">
        <v>10988</v>
      </c>
      <c r="J260">
        <v>10875</v>
      </c>
      <c r="K260">
        <v>11213</v>
      </c>
      <c r="L260">
        <v>11074</v>
      </c>
    </row>
    <row r="261" spans="1:12">
      <c r="A261" s="7" t="s">
        <v>270</v>
      </c>
      <c r="B261">
        <v>5332</v>
      </c>
      <c r="C261">
        <v>4652</v>
      </c>
      <c r="D261">
        <v>4331</v>
      </c>
      <c r="E261">
        <v>4210</v>
      </c>
      <c r="F261">
        <v>3355</v>
      </c>
      <c r="G261">
        <v>3067</v>
      </c>
      <c r="H261">
        <v>2871</v>
      </c>
      <c r="I261">
        <v>2708</v>
      </c>
      <c r="J261">
        <v>3179</v>
      </c>
      <c r="K261">
        <v>3159</v>
      </c>
      <c r="L261">
        <v>3074</v>
      </c>
    </row>
    <row r="262" spans="1:12">
      <c r="A262" s="7" t="s">
        <v>271</v>
      </c>
      <c r="B262">
        <v>1042</v>
      </c>
      <c r="C262">
        <v>820</v>
      </c>
      <c r="D262">
        <v>806</v>
      </c>
      <c r="E262">
        <v>840</v>
      </c>
      <c r="F262">
        <v>58</v>
      </c>
      <c r="G262">
        <v>137</v>
      </c>
      <c r="H262">
        <v>36</v>
      </c>
      <c r="I262">
        <v>27</v>
      </c>
      <c r="J262">
        <v>10</v>
      </c>
      <c r="K262">
        <v>3</v>
      </c>
      <c r="L262">
        <v>3</v>
      </c>
    </row>
    <row r="263" spans="1:12">
      <c r="A263" s="7" t="s">
        <v>272</v>
      </c>
      <c r="B263">
        <v>4290</v>
      </c>
      <c r="C263">
        <v>3832</v>
      </c>
      <c r="D263">
        <v>3525</v>
      </c>
      <c r="E263">
        <v>3370</v>
      </c>
      <c r="F263">
        <v>3297</v>
      </c>
      <c r="G263">
        <v>2930</v>
      </c>
      <c r="H263">
        <v>2835</v>
      </c>
      <c r="I263">
        <v>2681</v>
      </c>
      <c r="J263">
        <v>3169</v>
      </c>
      <c r="K263">
        <v>3156</v>
      </c>
      <c r="L263">
        <v>3071</v>
      </c>
    </row>
    <row r="264" spans="1:12">
      <c r="A264" s="7" t="s">
        <v>273</v>
      </c>
      <c r="B264">
        <v>21951</v>
      </c>
      <c r="C264">
        <v>22234</v>
      </c>
      <c r="D264">
        <v>22447</v>
      </c>
      <c r="E264">
        <v>22474</v>
      </c>
      <c r="F264">
        <v>22513</v>
      </c>
      <c r="G264">
        <v>23611</v>
      </c>
      <c r="H264">
        <v>23471</v>
      </c>
      <c r="I264">
        <v>24650</v>
      </c>
      <c r="J264">
        <v>25309</v>
      </c>
      <c r="K264">
        <v>25929</v>
      </c>
      <c r="L264">
        <v>26510</v>
      </c>
    </row>
    <row r="265" spans="1:12">
      <c r="A265" s="7" t="s">
        <v>274</v>
      </c>
      <c r="B265">
        <v>17983</v>
      </c>
      <c r="C265">
        <v>17858</v>
      </c>
      <c r="D265">
        <v>17867</v>
      </c>
      <c r="E265">
        <v>17733</v>
      </c>
      <c r="F265">
        <v>17708</v>
      </c>
      <c r="G265">
        <v>19014</v>
      </c>
      <c r="H265">
        <v>19291</v>
      </c>
      <c r="I265">
        <v>20579</v>
      </c>
      <c r="J265">
        <v>21379</v>
      </c>
      <c r="K265">
        <v>21888</v>
      </c>
      <c r="L265">
        <v>22548</v>
      </c>
    </row>
    <row r="266" spans="1:12">
      <c r="A266" s="7" t="s">
        <v>275</v>
      </c>
      <c r="B266">
        <v>3968</v>
      </c>
      <c r="C266">
        <v>4376</v>
      </c>
      <c r="D266">
        <v>4580</v>
      </c>
      <c r="E266">
        <v>4741</v>
      </c>
      <c r="F266">
        <v>4805</v>
      </c>
      <c r="G266">
        <v>4597</v>
      </c>
      <c r="H266">
        <v>4180</v>
      </c>
      <c r="I266">
        <v>4071</v>
      </c>
      <c r="J266">
        <v>3930</v>
      </c>
      <c r="K266">
        <v>4041</v>
      </c>
      <c r="L266">
        <v>3962</v>
      </c>
    </row>
    <row r="267" spans="1:12">
      <c r="A267" s="7" t="s">
        <v>276</v>
      </c>
      <c r="B267">
        <v>1627</v>
      </c>
      <c r="C267">
        <v>1553</v>
      </c>
      <c r="D267">
        <v>1462</v>
      </c>
      <c r="E267">
        <v>1421</v>
      </c>
      <c r="F267">
        <v>1395</v>
      </c>
      <c r="G267">
        <v>1408</v>
      </c>
      <c r="H267">
        <v>1396</v>
      </c>
      <c r="I267">
        <v>1394</v>
      </c>
      <c r="J267">
        <v>3754</v>
      </c>
      <c r="K267">
        <v>3676</v>
      </c>
      <c r="L267">
        <v>3569</v>
      </c>
    </row>
    <row r="268" spans="1:12">
      <c r="A268" s="7" t="s">
        <v>277</v>
      </c>
      <c r="B268">
        <v>1123</v>
      </c>
      <c r="C268">
        <v>1077</v>
      </c>
      <c r="D268">
        <v>1059</v>
      </c>
      <c r="E268">
        <v>1047</v>
      </c>
      <c r="F268">
        <v>1031</v>
      </c>
      <c r="G268">
        <v>1039</v>
      </c>
      <c r="H268">
        <v>1056</v>
      </c>
      <c r="I268">
        <v>1028</v>
      </c>
      <c r="J268">
        <v>988</v>
      </c>
      <c r="K268">
        <v>893</v>
      </c>
      <c r="L268">
        <v>847</v>
      </c>
    </row>
    <row r="269" spans="1:12">
      <c r="A269" s="7" t="s">
        <v>278</v>
      </c>
      <c r="B269">
        <v>504</v>
      </c>
      <c r="C269">
        <v>476</v>
      </c>
      <c r="D269">
        <v>403</v>
      </c>
      <c r="E269">
        <v>374</v>
      </c>
      <c r="F269">
        <v>364</v>
      </c>
      <c r="G269">
        <v>369</v>
      </c>
      <c r="H269">
        <v>340</v>
      </c>
      <c r="I269">
        <v>366</v>
      </c>
      <c r="J269">
        <v>2766</v>
      </c>
      <c r="K269">
        <v>2783</v>
      </c>
      <c r="L269">
        <v>2722</v>
      </c>
    </row>
    <row r="270" spans="1:12">
      <c r="A270" s="7" t="s">
        <v>279</v>
      </c>
      <c r="B270">
        <v>13844</v>
      </c>
      <c r="C270">
        <v>13704</v>
      </c>
      <c r="D270">
        <v>13525</v>
      </c>
      <c r="E270">
        <v>13139</v>
      </c>
      <c r="F270">
        <v>12439</v>
      </c>
      <c r="G270">
        <v>11857</v>
      </c>
      <c r="H270">
        <v>11386</v>
      </c>
      <c r="I270">
        <v>11670</v>
      </c>
      <c r="J270">
        <v>11410</v>
      </c>
      <c r="K270">
        <v>11426</v>
      </c>
      <c r="L270">
        <v>11228</v>
      </c>
    </row>
    <row r="271" spans="1:12">
      <c r="A271" s="7" t="s">
        <v>280</v>
      </c>
      <c r="B271">
        <v>12204</v>
      </c>
      <c r="C271">
        <v>11989</v>
      </c>
      <c r="D271">
        <v>11698</v>
      </c>
      <c r="E271">
        <v>11206</v>
      </c>
      <c r="F271">
        <v>10495</v>
      </c>
      <c r="G271">
        <v>9926</v>
      </c>
      <c r="H271">
        <v>9416</v>
      </c>
      <c r="I271">
        <v>9712</v>
      </c>
      <c r="J271">
        <v>9358</v>
      </c>
      <c r="K271">
        <v>9350</v>
      </c>
      <c r="L271">
        <v>9166</v>
      </c>
    </row>
    <row r="272" spans="1:12">
      <c r="A272" s="7" t="s">
        <v>281</v>
      </c>
      <c r="B272">
        <v>1640</v>
      </c>
      <c r="C272">
        <v>1715</v>
      </c>
      <c r="D272">
        <v>1827</v>
      </c>
      <c r="E272">
        <v>1933</v>
      </c>
      <c r="F272">
        <v>1944</v>
      </c>
      <c r="G272">
        <v>1931</v>
      </c>
      <c r="H272">
        <v>1970</v>
      </c>
      <c r="I272">
        <v>1958</v>
      </c>
      <c r="J272">
        <v>2052</v>
      </c>
      <c r="K272">
        <v>2076</v>
      </c>
      <c r="L272">
        <v>2062</v>
      </c>
    </row>
    <row r="273" spans="1:12">
      <c r="A273" s="7" t="s">
        <v>282</v>
      </c>
      <c r="B273">
        <v>14786</v>
      </c>
      <c r="C273">
        <v>13063</v>
      </c>
      <c r="D273">
        <v>11658</v>
      </c>
      <c r="E273">
        <v>10245</v>
      </c>
      <c r="F273">
        <v>9110</v>
      </c>
      <c r="G273">
        <v>8667</v>
      </c>
      <c r="H273">
        <v>9125</v>
      </c>
      <c r="I273">
        <v>9585</v>
      </c>
      <c r="J273">
        <v>9963</v>
      </c>
      <c r="K273">
        <v>9510</v>
      </c>
      <c r="L273">
        <v>9765</v>
      </c>
    </row>
    <row r="274" spans="1:12">
      <c r="A274" s="7" t="s">
        <v>283</v>
      </c>
      <c r="B274">
        <v>607</v>
      </c>
      <c r="C274">
        <v>520</v>
      </c>
      <c r="D274">
        <v>447</v>
      </c>
      <c r="E274">
        <v>376</v>
      </c>
      <c r="F274">
        <v>315</v>
      </c>
      <c r="G274">
        <v>301</v>
      </c>
      <c r="H274">
        <v>324</v>
      </c>
      <c r="I274">
        <v>345</v>
      </c>
      <c r="J274">
        <v>739</v>
      </c>
      <c r="K274">
        <v>296</v>
      </c>
      <c r="L274">
        <v>315</v>
      </c>
    </row>
    <row r="275" spans="1:12">
      <c r="A275" s="7" t="s">
        <v>284</v>
      </c>
      <c r="B275">
        <v>1870</v>
      </c>
      <c r="C275">
        <v>1777</v>
      </c>
      <c r="D275">
        <v>1631</v>
      </c>
      <c r="E275">
        <v>1526</v>
      </c>
      <c r="F275">
        <v>1364</v>
      </c>
      <c r="G275">
        <v>1351</v>
      </c>
      <c r="H275">
        <v>1386</v>
      </c>
      <c r="I275">
        <v>1459</v>
      </c>
      <c r="J275">
        <v>1392</v>
      </c>
      <c r="K275">
        <v>1522</v>
      </c>
      <c r="L275">
        <v>1570</v>
      </c>
    </row>
    <row r="276" spans="1:12">
      <c r="A276" s="7" t="s">
        <v>285</v>
      </c>
      <c r="B276">
        <v>2467</v>
      </c>
      <c r="C276">
        <v>2354</v>
      </c>
      <c r="D276">
        <v>2237</v>
      </c>
      <c r="E276">
        <v>2159</v>
      </c>
      <c r="F276">
        <v>2078</v>
      </c>
      <c r="G276">
        <v>2128</v>
      </c>
      <c r="H276">
        <v>2186</v>
      </c>
      <c r="I276">
        <v>2335</v>
      </c>
      <c r="J276">
        <v>2390</v>
      </c>
      <c r="K276">
        <v>2348</v>
      </c>
      <c r="L276">
        <v>2432</v>
      </c>
    </row>
    <row r="277" spans="1:12">
      <c r="A277" s="7" t="s">
        <v>286</v>
      </c>
      <c r="B277">
        <v>9842</v>
      </c>
      <c r="C277">
        <v>8412</v>
      </c>
      <c r="D277">
        <v>7343</v>
      </c>
      <c r="E277">
        <v>6184</v>
      </c>
      <c r="F277">
        <v>5353</v>
      </c>
      <c r="G277">
        <v>4887</v>
      </c>
      <c r="H277">
        <v>5229</v>
      </c>
      <c r="I277">
        <v>5446</v>
      </c>
      <c r="J277">
        <v>5442</v>
      </c>
      <c r="K277">
        <v>5344</v>
      </c>
      <c r="L277">
        <v>5448</v>
      </c>
    </row>
    <row r="278" spans="1:12">
      <c r="A278" s="7" t="s">
        <v>287</v>
      </c>
      <c r="B278">
        <v>1284</v>
      </c>
      <c r="C278">
        <v>1241</v>
      </c>
      <c r="D278">
        <v>1207</v>
      </c>
      <c r="E278">
        <v>1085</v>
      </c>
      <c r="F278">
        <v>996</v>
      </c>
      <c r="G278">
        <v>982</v>
      </c>
      <c r="H278">
        <v>948</v>
      </c>
      <c r="I278">
        <v>913</v>
      </c>
      <c r="J278">
        <v>897</v>
      </c>
      <c r="K278">
        <v>872</v>
      </c>
      <c r="L278">
        <v>857</v>
      </c>
    </row>
    <row r="279" spans="1:12">
      <c r="A279" s="7" t="s">
        <v>288</v>
      </c>
      <c r="B279">
        <v>1284</v>
      </c>
      <c r="C279">
        <v>1241</v>
      </c>
      <c r="D279">
        <v>1207</v>
      </c>
      <c r="E279">
        <v>1085</v>
      </c>
      <c r="F279">
        <v>996</v>
      </c>
      <c r="G279">
        <v>982</v>
      </c>
      <c r="H279">
        <v>948</v>
      </c>
      <c r="I279">
        <v>913</v>
      </c>
      <c r="J279">
        <v>897</v>
      </c>
      <c r="K279">
        <v>872</v>
      </c>
      <c r="L279">
        <v>857</v>
      </c>
    </row>
    <row r="280" spans="1:12">
      <c r="A280" s="7" t="s">
        <v>289</v>
      </c>
      <c r="B280">
        <v>3088</v>
      </c>
      <c r="C280">
        <v>3146</v>
      </c>
      <c r="D280">
        <v>3220</v>
      </c>
      <c r="E280">
        <v>3217</v>
      </c>
      <c r="F280">
        <v>3151</v>
      </c>
      <c r="G280">
        <v>3083</v>
      </c>
      <c r="H280">
        <v>3136</v>
      </c>
      <c r="I280">
        <v>3208</v>
      </c>
      <c r="J280">
        <v>3366</v>
      </c>
      <c r="K280">
        <v>3228</v>
      </c>
      <c r="L280">
        <v>3337</v>
      </c>
    </row>
    <row r="281" spans="1:12">
      <c r="A281" s="7" t="s">
        <v>290</v>
      </c>
      <c r="B281">
        <v>657</v>
      </c>
      <c r="C281">
        <v>631</v>
      </c>
      <c r="D281">
        <v>619</v>
      </c>
      <c r="E281">
        <v>592</v>
      </c>
      <c r="F281">
        <v>568</v>
      </c>
      <c r="G281">
        <v>511</v>
      </c>
      <c r="H281">
        <v>481</v>
      </c>
      <c r="I281">
        <v>470</v>
      </c>
      <c r="J281">
        <v>448</v>
      </c>
      <c r="K281">
        <v>469</v>
      </c>
      <c r="L281">
        <v>454</v>
      </c>
    </row>
    <row r="282" spans="1:12">
      <c r="A282" s="7" t="s">
        <v>291</v>
      </c>
      <c r="B282">
        <v>411</v>
      </c>
      <c r="C282">
        <v>441</v>
      </c>
      <c r="D282">
        <v>452</v>
      </c>
      <c r="E282">
        <v>489</v>
      </c>
      <c r="F282">
        <v>471</v>
      </c>
      <c r="G282">
        <v>470</v>
      </c>
      <c r="H282">
        <v>490</v>
      </c>
      <c r="I282">
        <v>529</v>
      </c>
      <c r="J282">
        <v>558</v>
      </c>
      <c r="K282">
        <v>676</v>
      </c>
      <c r="L282">
        <v>757</v>
      </c>
    </row>
    <row r="283" spans="1:12">
      <c r="A283" s="7" t="s">
        <v>292</v>
      </c>
      <c r="B283">
        <v>1957</v>
      </c>
      <c r="C283">
        <v>2026</v>
      </c>
      <c r="D283">
        <v>2116</v>
      </c>
      <c r="E283">
        <v>2111</v>
      </c>
      <c r="F283">
        <v>2096</v>
      </c>
      <c r="G283">
        <v>2088</v>
      </c>
      <c r="H283">
        <v>2157</v>
      </c>
      <c r="I283">
        <v>2203</v>
      </c>
      <c r="J283">
        <v>2183</v>
      </c>
      <c r="K283">
        <v>2069</v>
      </c>
      <c r="L283">
        <v>2112</v>
      </c>
    </row>
    <row r="284" spans="1:12">
      <c r="A284" s="7" t="s">
        <v>293</v>
      </c>
      <c r="B284">
        <v>63</v>
      </c>
      <c r="C284">
        <v>48</v>
      </c>
      <c r="D284">
        <v>33</v>
      </c>
      <c r="E284">
        <v>25</v>
      </c>
      <c r="F284">
        <v>16</v>
      </c>
      <c r="G284">
        <v>14</v>
      </c>
      <c r="H284">
        <v>8</v>
      </c>
      <c r="I284">
        <v>6</v>
      </c>
      <c r="J284">
        <v>177</v>
      </c>
      <c r="K284">
        <v>14</v>
      </c>
      <c r="L284">
        <v>14</v>
      </c>
    </row>
    <row r="285" spans="1:12">
      <c r="A285" s="7" t="s">
        <v>294</v>
      </c>
      <c r="B285">
        <v>1781</v>
      </c>
      <c r="C285">
        <v>1717</v>
      </c>
      <c r="D285">
        <v>1714</v>
      </c>
      <c r="E285">
        <v>1690</v>
      </c>
      <c r="F285">
        <v>1603</v>
      </c>
      <c r="G285">
        <v>1617</v>
      </c>
      <c r="H285">
        <v>1611</v>
      </c>
      <c r="I285">
        <v>1591</v>
      </c>
      <c r="J285">
        <v>1535</v>
      </c>
      <c r="K285">
        <v>1482</v>
      </c>
      <c r="L285">
        <v>1476</v>
      </c>
    </row>
    <row r="286" spans="1:12">
      <c r="A286" s="7" t="s">
        <v>295</v>
      </c>
      <c r="B286">
        <v>1141</v>
      </c>
      <c r="C286">
        <v>1098</v>
      </c>
      <c r="D286">
        <v>1132</v>
      </c>
      <c r="E286">
        <v>1150</v>
      </c>
      <c r="F286">
        <v>1100</v>
      </c>
      <c r="G286">
        <v>1107</v>
      </c>
      <c r="H286">
        <v>1088</v>
      </c>
      <c r="I286">
        <v>1078</v>
      </c>
      <c r="J286">
        <v>1017</v>
      </c>
      <c r="K286">
        <v>738</v>
      </c>
      <c r="L286">
        <v>689</v>
      </c>
    </row>
    <row r="287" spans="1:12">
      <c r="A287" s="7" t="s">
        <v>296</v>
      </c>
      <c r="B287">
        <v>168</v>
      </c>
      <c r="C287">
        <v>183</v>
      </c>
      <c r="D287">
        <v>186</v>
      </c>
      <c r="E287">
        <v>155</v>
      </c>
      <c r="F287">
        <v>147</v>
      </c>
      <c r="G287">
        <v>138</v>
      </c>
      <c r="H287">
        <v>115</v>
      </c>
      <c r="I287">
        <v>132</v>
      </c>
      <c r="J287">
        <v>106</v>
      </c>
      <c r="K287">
        <v>182</v>
      </c>
      <c r="L287">
        <v>194</v>
      </c>
    </row>
    <row r="288" spans="1:12">
      <c r="A288" s="7" t="s">
        <v>297</v>
      </c>
      <c r="B288">
        <v>472</v>
      </c>
      <c r="C288">
        <v>436</v>
      </c>
      <c r="D288">
        <v>396</v>
      </c>
      <c r="E288">
        <v>385</v>
      </c>
      <c r="F288">
        <v>356</v>
      </c>
      <c r="G288">
        <v>372</v>
      </c>
      <c r="H288">
        <v>408</v>
      </c>
      <c r="I288">
        <v>381</v>
      </c>
      <c r="J288">
        <v>412</v>
      </c>
      <c r="K288">
        <v>562</v>
      </c>
      <c r="L288">
        <v>593</v>
      </c>
    </row>
    <row r="289" spans="1:12">
      <c r="A289" s="7" t="s">
        <v>298</v>
      </c>
      <c r="B289">
        <v>2577</v>
      </c>
      <c r="C289">
        <v>2461</v>
      </c>
      <c r="D289">
        <v>2431</v>
      </c>
      <c r="E289">
        <v>2357</v>
      </c>
      <c r="F289">
        <v>2251</v>
      </c>
      <c r="G289">
        <v>2227</v>
      </c>
      <c r="H289">
        <v>2217</v>
      </c>
      <c r="I289">
        <v>2157</v>
      </c>
      <c r="J289">
        <v>2147</v>
      </c>
      <c r="K289">
        <v>2214</v>
      </c>
      <c r="L289">
        <v>2271</v>
      </c>
    </row>
    <row r="290" spans="1:12">
      <c r="A290" s="7" t="s">
        <v>299</v>
      </c>
      <c r="B290">
        <v>1822</v>
      </c>
      <c r="C290">
        <v>1814</v>
      </c>
      <c r="D290">
        <v>1832</v>
      </c>
      <c r="E290">
        <v>1807</v>
      </c>
      <c r="F290">
        <v>1740</v>
      </c>
      <c r="G290">
        <v>1723</v>
      </c>
      <c r="H290">
        <v>1718</v>
      </c>
      <c r="I290">
        <v>1709</v>
      </c>
      <c r="J290">
        <v>1694</v>
      </c>
      <c r="K290">
        <v>1723</v>
      </c>
      <c r="L290">
        <v>1753</v>
      </c>
    </row>
    <row r="291" spans="1:12">
      <c r="A291" s="7" t="s">
        <v>300</v>
      </c>
      <c r="B291">
        <v>755</v>
      </c>
      <c r="C291">
        <v>647</v>
      </c>
      <c r="D291">
        <v>599</v>
      </c>
      <c r="E291">
        <v>550</v>
      </c>
      <c r="F291">
        <v>511</v>
      </c>
      <c r="G291">
        <v>504</v>
      </c>
      <c r="H291">
        <v>499</v>
      </c>
      <c r="I291">
        <v>448</v>
      </c>
      <c r="J291">
        <v>453</v>
      </c>
      <c r="K291">
        <v>491</v>
      </c>
      <c r="L291">
        <v>518</v>
      </c>
    </row>
    <row r="292" spans="1:12">
      <c r="A292" s="7" t="s">
        <v>301</v>
      </c>
      <c r="B292">
        <v>867</v>
      </c>
      <c r="C292">
        <v>849</v>
      </c>
      <c r="D292">
        <v>807</v>
      </c>
      <c r="E292">
        <v>791</v>
      </c>
      <c r="F292">
        <v>754</v>
      </c>
      <c r="G292">
        <v>723</v>
      </c>
      <c r="H292">
        <v>723</v>
      </c>
      <c r="I292">
        <v>737</v>
      </c>
      <c r="J292">
        <v>703</v>
      </c>
      <c r="K292">
        <v>691</v>
      </c>
      <c r="L292">
        <v>715</v>
      </c>
    </row>
    <row r="293" spans="1:12">
      <c r="A293" s="7" t="s">
        <v>302</v>
      </c>
      <c r="B293">
        <v>563</v>
      </c>
      <c r="C293">
        <v>583</v>
      </c>
      <c r="D293">
        <v>571</v>
      </c>
      <c r="E293">
        <v>571</v>
      </c>
      <c r="F293">
        <v>557</v>
      </c>
      <c r="G293">
        <v>523</v>
      </c>
      <c r="H293">
        <v>519</v>
      </c>
      <c r="I293">
        <v>541</v>
      </c>
      <c r="J293">
        <v>498</v>
      </c>
      <c r="K293">
        <v>472</v>
      </c>
      <c r="L293">
        <v>463</v>
      </c>
    </row>
    <row r="294" spans="1:12">
      <c r="A294" s="7" t="s">
        <v>303</v>
      </c>
      <c r="B294">
        <v>56</v>
      </c>
      <c r="C294">
        <v>51</v>
      </c>
      <c r="D294">
        <v>36</v>
      </c>
      <c r="E294">
        <v>40</v>
      </c>
      <c r="F294">
        <v>31</v>
      </c>
      <c r="G294">
        <v>31</v>
      </c>
      <c r="H294">
        <v>33</v>
      </c>
      <c r="I294">
        <v>24</v>
      </c>
      <c r="J294">
        <v>23</v>
      </c>
      <c r="K294">
        <v>32</v>
      </c>
      <c r="L294">
        <v>35</v>
      </c>
    </row>
    <row r="295" spans="1:12">
      <c r="A295" s="7" t="s">
        <v>304</v>
      </c>
      <c r="B295">
        <v>248</v>
      </c>
      <c r="C295">
        <v>215</v>
      </c>
      <c r="D295">
        <v>200</v>
      </c>
      <c r="E295">
        <v>180</v>
      </c>
      <c r="F295">
        <v>166</v>
      </c>
      <c r="G295">
        <v>169</v>
      </c>
      <c r="H295">
        <v>171</v>
      </c>
      <c r="I295">
        <v>172</v>
      </c>
      <c r="J295">
        <v>182</v>
      </c>
      <c r="K295">
        <v>187</v>
      </c>
      <c r="L295">
        <v>217</v>
      </c>
    </row>
    <row r="296" spans="1:12">
      <c r="A296" s="7" t="s">
        <v>305</v>
      </c>
      <c r="B296">
        <v>7318</v>
      </c>
      <c r="C296">
        <v>6781</v>
      </c>
      <c r="D296">
        <v>6496</v>
      </c>
      <c r="E296">
        <v>6498</v>
      </c>
      <c r="F296">
        <v>6055</v>
      </c>
      <c r="G296">
        <v>5879</v>
      </c>
      <c r="H296">
        <v>5708</v>
      </c>
      <c r="I296">
        <v>5553</v>
      </c>
      <c r="J296">
        <v>5588</v>
      </c>
      <c r="K296">
        <v>4377</v>
      </c>
      <c r="L296">
        <v>4421</v>
      </c>
    </row>
    <row r="297" spans="1:12">
      <c r="A297" s="7" t="s">
        <v>306</v>
      </c>
      <c r="B297">
        <v>580</v>
      </c>
      <c r="C297">
        <v>394</v>
      </c>
      <c r="D297">
        <v>289</v>
      </c>
      <c r="E297">
        <v>260</v>
      </c>
      <c r="F297">
        <v>232</v>
      </c>
      <c r="G297">
        <v>178</v>
      </c>
      <c r="H297">
        <v>149</v>
      </c>
      <c r="I297">
        <v>99</v>
      </c>
      <c r="J297">
        <v>136</v>
      </c>
      <c r="K297">
        <v>153</v>
      </c>
      <c r="L297">
        <v>156</v>
      </c>
    </row>
    <row r="298" spans="1:12">
      <c r="A298" s="7" t="s">
        <v>307</v>
      </c>
      <c r="B298">
        <v>4895</v>
      </c>
      <c r="C298">
        <v>4756</v>
      </c>
      <c r="D298">
        <v>4687</v>
      </c>
      <c r="E298">
        <v>4743</v>
      </c>
      <c r="F298">
        <v>4456</v>
      </c>
      <c r="G298">
        <v>4378</v>
      </c>
      <c r="H298">
        <v>4256</v>
      </c>
      <c r="I298">
        <v>4192</v>
      </c>
      <c r="J298">
        <v>4237</v>
      </c>
      <c r="K298">
        <v>4189</v>
      </c>
      <c r="L298">
        <v>4228</v>
      </c>
    </row>
    <row r="299" spans="1:12">
      <c r="A299" s="7" t="s">
        <v>308</v>
      </c>
      <c r="B299">
        <v>1843</v>
      </c>
      <c r="C299">
        <v>1631</v>
      </c>
      <c r="D299">
        <v>1520</v>
      </c>
      <c r="E299">
        <v>1495</v>
      </c>
      <c r="F299">
        <v>1367</v>
      </c>
      <c r="G299">
        <v>1323</v>
      </c>
      <c r="H299">
        <v>1303</v>
      </c>
      <c r="I299">
        <v>1262</v>
      </c>
      <c r="J299">
        <v>1215</v>
      </c>
      <c r="K299">
        <v>35</v>
      </c>
      <c r="L299">
        <v>37</v>
      </c>
    </row>
    <row r="300" spans="1:12">
      <c r="A300" s="7" t="s">
        <v>309</v>
      </c>
      <c r="B300">
        <v>25896</v>
      </c>
      <c r="C300">
        <v>26593</v>
      </c>
      <c r="D300">
        <v>26674</v>
      </c>
      <c r="E300">
        <v>25452</v>
      </c>
      <c r="F300">
        <v>23750</v>
      </c>
      <c r="G300">
        <v>21530</v>
      </c>
      <c r="H300">
        <v>20598</v>
      </c>
      <c r="I300">
        <v>20321</v>
      </c>
      <c r="J300">
        <v>17247</v>
      </c>
      <c r="K300">
        <v>16923</v>
      </c>
      <c r="L300">
        <v>16346</v>
      </c>
    </row>
    <row r="301" spans="1:12">
      <c r="A301" s="7" t="s">
        <v>310</v>
      </c>
      <c r="B301">
        <v>1960</v>
      </c>
      <c r="C301">
        <v>1841</v>
      </c>
      <c r="D301">
        <v>1767</v>
      </c>
      <c r="E301">
        <v>1575</v>
      </c>
      <c r="F301">
        <v>1470</v>
      </c>
      <c r="G301">
        <v>1372</v>
      </c>
      <c r="H301">
        <v>1418</v>
      </c>
      <c r="I301">
        <v>1599</v>
      </c>
      <c r="J301">
        <v>1494</v>
      </c>
      <c r="K301">
        <v>1906</v>
      </c>
      <c r="L301">
        <v>1998</v>
      </c>
    </row>
    <row r="302" spans="1:12">
      <c r="A302" s="7" t="s">
        <v>311</v>
      </c>
      <c r="B302">
        <v>141</v>
      </c>
      <c r="C302">
        <v>125</v>
      </c>
      <c r="D302">
        <v>111</v>
      </c>
      <c r="E302">
        <v>107</v>
      </c>
      <c r="F302">
        <v>98</v>
      </c>
      <c r="G302">
        <v>89</v>
      </c>
      <c r="H302">
        <v>91</v>
      </c>
      <c r="I302">
        <v>86</v>
      </c>
      <c r="J302">
        <v>52</v>
      </c>
      <c r="K302">
        <v>72</v>
      </c>
      <c r="L302">
        <v>78</v>
      </c>
    </row>
    <row r="303" spans="1:12">
      <c r="A303" s="7" t="s">
        <v>312</v>
      </c>
      <c r="B303">
        <v>1693</v>
      </c>
      <c r="C303">
        <v>1696</v>
      </c>
      <c r="D303">
        <v>1672</v>
      </c>
      <c r="E303">
        <v>1589</v>
      </c>
      <c r="F303">
        <v>1477</v>
      </c>
      <c r="G303">
        <v>1349</v>
      </c>
      <c r="H303">
        <v>1306</v>
      </c>
      <c r="I303">
        <v>1244</v>
      </c>
      <c r="J303">
        <v>1284</v>
      </c>
      <c r="K303">
        <v>1335</v>
      </c>
      <c r="L303">
        <v>1283</v>
      </c>
    </row>
    <row r="304" spans="1:12">
      <c r="A304" s="7" t="s">
        <v>313</v>
      </c>
      <c r="B304">
        <v>22102</v>
      </c>
      <c r="C304">
        <v>22931</v>
      </c>
      <c r="D304">
        <v>23124</v>
      </c>
      <c r="E304">
        <v>22181</v>
      </c>
      <c r="F304">
        <v>20705</v>
      </c>
      <c r="G304">
        <v>18720</v>
      </c>
      <c r="H304">
        <v>17783</v>
      </c>
      <c r="I304">
        <v>17392</v>
      </c>
      <c r="J304">
        <v>14417</v>
      </c>
      <c r="K304">
        <v>13610</v>
      </c>
      <c r="L304">
        <v>12987</v>
      </c>
    </row>
    <row r="305" spans="1:12">
      <c r="A305" s="8" t="s">
        <v>314</v>
      </c>
      <c r="B305">
        <v>21831</v>
      </c>
      <c r="C305">
        <v>20693</v>
      </c>
      <c r="D305">
        <v>19625</v>
      </c>
      <c r="E305">
        <v>18320</v>
      </c>
      <c r="F305">
        <v>16853</v>
      </c>
      <c r="G305">
        <v>15890</v>
      </c>
      <c r="H305">
        <v>16108</v>
      </c>
      <c r="I305">
        <v>15447</v>
      </c>
      <c r="J305">
        <v>14953</v>
      </c>
      <c r="K305">
        <v>14513</v>
      </c>
      <c r="L305">
        <v>13846</v>
      </c>
    </row>
    <row r="306" spans="1:12">
      <c r="A306" s="8" t="s">
        <v>315</v>
      </c>
      <c r="B306">
        <v>1022</v>
      </c>
      <c r="C306">
        <v>1039</v>
      </c>
      <c r="D306">
        <v>1066</v>
      </c>
      <c r="E306">
        <v>1070</v>
      </c>
      <c r="F306">
        <v>1027</v>
      </c>
      <c r="G306">
        <v>1032</v>
      </c>
      <c r="H306">
        <v>1041</v>
      </c>
      <c r="I306">
        <v>1062</v>
      </c>
      <c r="J306">
        <v>1073</v>
      </c>
      <c r="K306">
        <v>1040</v>
      </c>
      <c r="L306">
        <v>1034</v>
      </c>
    </row>
    <row r="307" spans="1:12">
      <c r="A307" s="8" t="s">
        <v>316</v>
      </c>
      <c r="B307">
        <v>311</v>
      </c>
      <c r="C307">
        <v>308</v>
      </c>
      <c r="D307">
        <v>344</v>
      </c>
      <c r="E307">
        <v>314</v>
      </c>
      <c r="F307">
        <v>265</v>
      </c>
      <c r="G307">
        <v>256</v>
      </c>
      <c r="H307">
        <v>267</v>
      </c>
      <c r="I307">
        <v>303</v>
      </c>
      <c r="J307">
        <v>314</v>
      </c>
      <c r="K307">
        <v>311</v>
      </c>
      <c r="L307">
        <v>295</v>
      </c>
    </row>
    <row r="308" spans="1:12">
      <c r="A308" s="8" t="s">
        <v>317</v>
      </c>
      <c r="B308">
        <v>2768</v>
      </c>
      <c r="C308">
        <v>2604</v>
      </c>
      <c r="D308">
        <v>2464</v>
      </c>
      <c r="E308">
        <v>2349</v>
      </c>
      <c r="F308">
        <v>2288</v>
      </c>
      <c r="G308">
        <v>2296</v>
      </c>
      <c r="H308">
        <v>2496</v>
      </c>
      <c r="I308">
        <v>2492</v>
      </c>
      <c r="J308">
        <v>2319</v>
      </c>
      <c r="K308">
        <v>3116</v>
      </c>
      <c r="L308">
        <v>3019</v>
      </c>
    </row>
    <row r="309" spans="1:12">
      <c r="A309" s="8" t="s">
        <v>318</v>
      </c>
      <c r="B309">
        <v>1777</v>
      </c>
      <c r="C309">
        <v>1729</v>
      </c>
      <c r="D309">
        <v>1637</v>
      </c>
      <c r="E309">
        <v>1553</v>
      </c>
      <c r="F309">
        <v>1434</v>
      </c>
      <c r="G309">
        <v>1335</v>
      </c>
      <c r="H309">
        <v>1327</v>
      </c>
      <c r="I309">
        <v>1239</v>
      </c>
      <c r="J309">
        <v>1174</v>
      </c>
      <c r="K309">
        <v>1180</v>
      </c>
      <c r="L309">
        <v>1135</v>
      </c>
    </row>
    <row r="310" spans="1:12">
      <c r="A310" s="8" t="s">
        <v>319</v>
      </c>
      <c r="B310">
        <v>15770</v>
      </c>
      <c r="C310">
        <v>14823</v>
      </c>
      <c r="D310">
        <v>13941</v>
      </c>
      <c r="E310">
        <v>12879</v>
      </c>
      <c r="F310">
        <v>11695</v>
      </c>
      <c r="G310">
        <v>10835</v>
      </c>
      <c r="H310">
        <v>10844</v>
      </c>
      <c r="I310">
        <v>10246</v>
      </c>
      <c r="J310">
        <v>9938</v>
      </c>
      <c r="K310">
        <v>8741</v>
      </c>
      <c r="L310">
        <v>8240</v>
      </c>
    </row>
    <row r="311" spans="1:12">
      <c r="A311" s="8" t="s">
        <v>320</v>
      </c>
      <c r="B311">
        <v>183</v>
      </c>
      <c r="C311">
        <v>190</v>
      </c>
      <c r="D311">
        <v>173</v>
      </c>
      <c r="E311">
        <v>155</v>
      </c>
      <c r="F311">
        <v>144</v>
      </c>
      <c r="G311">
        <v>136</v>
      </c>
      <c r="H311">
        <v>133</v>
      </c>
      <c r="I311">
        <v>105</v>
      </c>
      <c r="J311">
        <v>135</v>
      </c>
      <c r="K311">
        <v>125</v>
      </c>
      <c r="L311">
        <v>123</v>
      </c>
    </row>
    <row r="312" spans="1:12">
      <c r="A312" s="8" t="s">
        <v>321</v>
      </c>
      <c r="B312">
        <v>28571</v>
      </c>
      <c r="C312">
        <v>27447</v>
      </c>
      <c r="D312">
        <v>26230</v>
      </c>
      <c r="E312">
        <v>24853</v>
      </c>
      <c r="F312">
        <v>23688</v>
      </c>
      <c r="G312">
        <v>24112</v>
      </c>
      <c r="H312">
        <v>23336</v>
      </c>
      <c r="I312">
        <v>23269</v>
      </c>
      <c r="J312">
        <v>20623</v>
      </c>
      <c r="K312">
        <v>20361</v>
      </c>
      <c r="L312">
        <v>19987</v>
      </c>
    </row>
    <row r="313" spans="1:12">
      <c r="A313" s="8" t="s">
        <v>322</v>
      </c>
      <c r="B313">
        <v>244</v>
      </c>
      <c r="C313">
        <v>235</v>
      </c>
      <c r="D313">
        <v>234</v>
      </c>
      <c r="E313">
        <v>243</v>
      </c>
      <c r="F313">
        <v>252</v>
      </c>
      <c r="G313">
        <v>251</v>
      </c>
      <c r="H313">
        <v>249</v>
      </c>
      <c r="I313">
        <v>241</v>
      </c>
      <c r="J313">
        <v>231</v>
      </c>
      <c r="K313">
        <v>119</v>
      </c>
      <c r="L313">
        <v>107</v>
      </c>
    </row>
    <row r="314" spans="1:12">
      <c r="A314" s="8" t="s">
        <v>323</v>
      </c>
      <c r="B314">
        <v>15631</v>
      </c>
      <c r="C314">
        <v>15014</v>
      </c>
      <c r="D314">
        <v>14580</v>
      </c>
      <c r="E314">
        <v>13941</v>
      </c>
      <c r="F314">
        <v>13758</v>
      </c>
      <c r="G314">
        <v>14309</v>
      </c>
      <c r="H314">
        <v>13865</v>
      </c>
      <c r="I314">
        <v>14054</v>
      </c>
      <c r="J314">
        <v>14032</v>
      </c>
      <c r="K314">
        <v>13722</v>
      </c>
      <c r="L314">
        <v>13650</v>
      </c>
    </row>
    <row r="315" spans="1:12">
      <c r="A315" s="8" t="s">
        <v>324</v>
      </c>
      <c r="B315">
        <v>12696</v>
      </c>
      <c r="C315">
        <v>12198</v>
      </c>
      <c r="D315">
        <v>11416</v>
      </c>
      <c r="E315">
        <v>10669</v>
      </c>
      <c r="F315">
        <v>9678</v>
      </c>
      <c r="G315">
        <v>9552</v>
      </c>
      <c r="H315">
        <v>9222</v>
      </c>
      <c r="I315">
        <v>8974</v>
      </c>
      <c r="J315">
        <v>6360</v>
      </c>
      <c r="K315">
        <v>6520</v>
      </c>
      <c r="L315">
        <v>6230</v>
      </c>
    </row>
    <row r="316" spans="1:12">
      <c r="A316" s="8" t="s">
        <v>325</v>
      </c>
      <c r="B316">
        <v>611</v>
      </c>
      <c r="C316">
        <v>616</v>
      </c>
      <c r="D316">
        <v>645</v>
      </c>
      <c r="E316">
        <v>643</v>
      </c>
      <c r="F316">
        <v>648</v>
      </c>
      <c r="G316">
        <v>636</v>
      </c>
      <c r="H316">
        <v>642</v>
      </c>
      <c r="I316">
        <v>633</v>
      </c>
      <c r="J316">
        <v>652</v>
      </c>
      <c r="K316">
        <v>665</v>
      </c>
      <c r="L316">
        <v>657</v>
      </c>
    </row>
    <row r="317" spans="1:12">
      <c r="A317" s="8" t="s">
        <v>326</v>
      </c>
      <c r="B317">
        <v>137</v>
      </c>
      <c r="C317">
        <v>133</v>
      </c>
      <c r="D317">
        <v>143</v>
      </c>
      <c r="E317">
        <v>142</v>
      </c>
      <c r="F317">
        <v>100</v>
      </c>
      <c r="G317">
        <v>100</v>
      </c>
      <c r="H317">
        <v>109</v>
      </c>
      <c r="I317">
        <v>116</v>
      </c>
      <c r="J317">
        <v>135</v>
      </c>
      <c r="K317">
        <v>25</v>
      </c>
      <c r="L317">
        <v>25</v>
      </c>
    </row>
    <row r="318" spans="1:12">
      <c r="A318" s="8" t="s">
        <v>327</v>
      </c>
      <c r="B318">
        <v>42</v>
      </c>
      <c r="C318">
        <v>41</v>
      </c>
      <c r="D318">
        <v>43</v>
      </c>
      <c r="E318">
        <v>38</v>
      </c>
      <c r="F318">
        <v>41</v>
      </c>
      <c r="G318">
        <v>42</v>
      </c>
      <c r="H318">
        <v>38</v>
      </c>
      <c r="I318">
        <v>38</v>
      </c>
      <c r="J318">
        <v>41</v>
      </c>
      <c r="K318">
        <v>15</v>
      </c>
      <c r="L318">
        <v>16</v>
      </c>
    </row>
    <row r="319" spans="1:12">
      <c r="A319" s="8" t="s">
        <v>328</v>
      </c>
      <c r="B319">
        <v>400</v>
      </c>
      <c r="C319">
        <v>414</v>
      </c>
      <c r="D319">
        <v>434</v>
      </c>
      <c r="E319">
        <v>440</v>
      </c>
      <c r="F319">
        <v>484</v>
      </c>
      <c r="G319">
        <v>465</v>
      </c>
      <c r="H319">
        <v>467</v>
      </c>
      <c r="I319">
        <v>457</v>
      </c>
      <c r="J319">
        <v>443</v>
      </c>
      <c r="K319">
        <v>601</v>
      </c>
      <c r="L319">
        <v>590</v>
      </c>
    </row>
    <row r="320" spans="1:12">
      <c r="A320" s="8" t="s">
        <v>329</v>
      </c>
      <c r="B320">
        <v>32</v>
      </c>
      <c r="C320">
        <v>28</v>
      </c>
      <c r="D320">
        <v>25</v>
      </c>
      <c r="E320">
        <v>23</v>
      </c>
      <c r="F320">
        <v>23</v>
      </c>
      <c r="G320">
        <v>29</v>
      </c>
      <c r="H320">
        <v>28</v>
      </c>
      <c r="I320">
        <v>22</v>
      </c>
      <c r="J320">
        <v>33</v>
      </c>
      <c r="K320">
        <v>24</v>
      </c>
      <c r="L320">
        <v>26</v>
      </c>
    </row>
    <row r="321" spans="1:12">
      <c r="A321" s="8" t="s">
        <v>330</v>
      </c>
      <c r="B321">
        <v>996</v>
      </c>
      <c r="C321">
        <v>998</v>
      </c>
      <c r="D321">
        <v>945</v>
      </c>
      <c r="E321">
        <v>914</v>
      </c>
      <c r="F321">
        <v>928</v>
      </c>
      <c r="G321">
        <v>909</v>
      </c>
      <c r="H321">
        <v>873</v>
      </c>
      <c r="I321">
        <v>812</v>
      </c>
      <c r="J321">
        <v>849</v>
      </c>
      <c r="K321">
        <v>815</v>
      </c>
      <c r="L321">
        <v>785</v>
      </c>
    </row>
    <row r="322" spans="1:12">
      <c r="A322" s="8" t="s">
        <v>331</v>
      </c>
      <c r="B322">
        <v>449</v>
      </c>
      <c r="C322">
        <v>439</v>
      </c>
      <c r="D322">
        <v>367</v>
      </c>
      <c r="E322">
        <v>341</v>
      </c>
      <c r="F322">
        <v>343</v>
      </c>
      <c r="G322">
        <v>333</v>
      </c>
      <c r="H322">
        <v>288</v>
      </c>
      <c r="I322">
        <v>268</v>
      </c>
      <c r="J322">
        <v>274</v>
      </c>
      <c r="K322">
        <v>188</v>
      </c>
      <c r="L322">
        <v>190</v>
      </c>
    </row>
    <row r="323" spans="1:12">
      <c r="A323" s="8" t="s">
        <v>332</v>
      </c>
      <c r="B323">
        <v>547</v>
      </c>
      <c r="C323">
        <v>559</v>
      </c>
      <c r="D323">
        <v>578</v>
      </c>
      <c r="E323">
        <v>573</v>
      </c>
      <c r="F323">
        <v>585</v>
      </c>
      <c r="G323">
        <v>576</v>
      </c>
      <c r="H323">
        <v>585</v>
      </c>
      <c r="I323">
        <v>544</v>
      </c>
      <c r="J323">
        <v>575</v>
      </c>
      <c r="K323">
        <v>627</v>
      </c>
      <c r="L323">
        <v>595</v>
      </c>
    </row>
    <row r="324" spans="1:12">
      <c r="A324" s="9" t="s">
        <v>333</v>
      </c>
      <c r="B324">
        <v>8873</v>
      </c>
      <c r="C324">
        <v>8067</v>
      </c>
      <c r="D324">
        <v>7391</v>
      </c>
      <c r="E324">
        <v>6881</v>
      </c>
      <c r="F324">
        <v>6398</v>
      </c>
      <c r="G324">
        <v>6550</v>
      </c>
      <c r="H324">
        <v>6494</v>
      </c>
      <c r="I324">
        <v>6438</v>
      </c>
      <c r="J324">
        <v>6377</v>
      </c>
      <c r="K324">
        <v>6436</v>
      </c>
      <c r="L324">
        <v>6054</v>
      </c>
    </row>
    <row r="325" spans="1:12">
      <c r="A325" s="9" t="s">
        <v>334</v>
      </c>
      <c r="B325">
        <v>8873</v>
      </c>
      <c r="C325">
        <v>8067</v>
      </c>
      <c r="D325">
        <v>7391</v>
      </c>
      <c r="E325">
        <v>6881</v>
      </c>
      <c r="F325">
        <v>6398</v>
      </c>
      <c r="G325">
        <v>6550</v>
      </c>
      <c r="H325">
        <v>6494</v>
      </c>
      <c r="I325">
        <v>6438</v>
      </c>
      <c r="J325">
        <v>6377</v>
      </c>
      <c r="K325">
        <v>6436</v>
      </c>
      <c r="L325">
        <v>6054</v>
      </c>
    </row>
    <row r="326" spans="1:12">
      <c r="A326" s="9" t="s">
        <v>335</v>
      </c>
      <c r="B326">
        <v>809</v>
      </c>
      <c r="C326">
        <v>839</v>
      </c>
      <c r="D326">
        <v>1110</v>
      </c>
      <c r="E326">
        <v>1116</v>
      </c>
      <c r="F326">
        <v>1068</v>
      </c>
      <c r="G326">
        <v>1013</v>
      </c>
      <c r="H326">
        <v>992</v>
      </c>
      <c r="I326">
        <v>890</v>
      </c>
      <c r="J326">
        <v>730</v>
      </c>
      <c r="K326">
        <v>181</v>
      </c>
      <c r="L326">
        <v>201</v>
      </c>
    </row>
    <row r="327" spans="1:12">
      <c r="A327" s="9" t="s">
        <v>336</v>
      </c>
      <c r="B327">
        <v>809</v>
      </c>
      <c r="C327">
        <v>839</v>
      </c>
      <c r="D327">
        <v>1110</v>
      </c>
      <c r="E327">
        <v>1116</v>
      </c>
      <c r="F327">
        <v>1068</v>
      </c>
      <c r="G327">
        <v>1013</v>
      </c>
      <c r="H327">
        <v>992</v>
      </c>
      <c r="I327">
        <v>890</v>
      </c>
      <c r="J327">
        <v>730</v>
      </c>
      <c r="K327">
        <v>181</v>
      </c>
      <c r="L327">
        <v>201</v>
      </c>
    </row>
    <row r="328" spans="1:12">
      <c r="A328" s="9" t="s">
        <v>337</v>
      </c>
      <c r="B328">
        <v>1735</v>
      </c>
      <c r="C328">
        <v>1754</v>
      </c>
      <c r="D328">
        <v>1809</v>
      </c>
      <c r="E328">
        <v>1847</v>
      </c>
      <c r="F328">
        <v>1899</v>
      </c>
      <c r="G328">
        <v>2016</v>
      </c>
      <c r="H328">
        <v>2087</v>
      </c>
      <c r="I328">
        <v>2127</v>
      </c>
      <c r="J328">
        <v>2203</v>
      </c>
      <c r="K328">
        <v>2198</v>
      </c>
      <c r="L328">
        <v>2195</v>
      </c>
    </row>
    <row r="329" spans="1:12">
      <c r="A329" s="9" t="s">
        <v>338</v>
      </c>
      <c r="B329">
        <v>1735</v>
      </c>
      <c r="C329">
        <v>1754</v>
      </c>
      <c r="D329">
        <v>1809</v>
      </c>
      <c r="E329">
        <v>1847</v>
      </c>
      <c r="F329">
        <v>1899</v>
      </c>
      <c r="G329">
        <v>2016</v>
      </c>
      <c r="H329">
        <v>2087</v>
      </c>
      <c r="I329">
        <v>2127</v>
      </c>
      <c r="J329">
        <v>2203</v>
      </c>
      <c r="K329">
        <v>2198</v>
      </c>
      <c r="L329">
        <v>2195</v>
      </c>
    </row>
    <row r="330" spans="1:12">
      <c r="A330" s="9" t="s">
        <v>339</v>
      </c>
      <c r="B330">
        <v>5886</v>
      </c>
      <c r="C330">
        <v>5872</v>
      </c>
      <c r="D330">
        <v>5605</v>
      </c>
      <c r="E330">
        <v>5325</v>
      </c>
      <c r="F330">
        <v>4854</v>
      </c>
      <c r="G330">
        <v>4557</v>
      </c>
      <c r="H330">
        <v>4454</v>
      </c>
      <c r="I330">
        <v>4259</v>
      </c>
      <c r="J330">
        <v>4208</v>
      </c>
      <c r="K330">
        <v>4586</v>
      </c>
      <c r="L330">
        <v>4433</v>
      </c>
    </row>
    <row r="331" spans="1:12">
      <c r="A331" s="9" t="s">
        <v>340</v>
      </c>
      <c r="B331">
        <v>4416</v>
      </c>
      <c r="C331">
        <v>4390</v>
      </c>
      <c r="D331">
        <v>4197</v>
      </c>
      <c r="E331">
        <v>3907</v>
      </c>
      <c r="F331">
        <v>3502</v>
      </c>
      <c r="G331">
        <v>3197</v>
      </c>
      <c r="H331">
        <v>3008</v>
      </c>
      <c r="I331">
        <v>2791</v>
      </c>
      <c r="J331">
        <v>2685</v>
      </c>
      <c r="K331">
        <v>2429</v>
      </c>
      <c r="L331">
        <v>2370</v>
      </c>
    </row>
    <row r="332" spans="1:12">
      <c r="A332" s="9" t="s">
        <v>341</v>
      </c>
      <c r="B332">
        <v>1470</v>
      </c>
      <c r="C332">
        <v>1482</v>
      </c>
      <c r="D332">
        <v>1408</v>
      </c>
      <c r="E332">
        <v>1418</v>
      </c>
      <c r="F332">
        <v>1352</v>
      </c>
      <c r="G332">
        <v>1360</v>
      </c>
      <c r="H332">
        <v>1446</v>
      </c>
      <c r="I332">
        <v>1468</v>
      </c>
      <c r="J332">
        <v>1523</v>
      </c>
      <c r="K332">
        <v>2157</v>
      </c>
      <c r="L332">
        <v>2063</v>
      </c>
    </row>
    <row r="333" spans="1:12">
      <c r="A333" s="9" t="s">
        <v>342</v>
      </c>
      <c r="B333">
        <v>8090</v>
      </c>
      <c r="C333">
        <v>7599</v>
      </c>
      <c r="D333">
        <v>7124</v>
      </c>
      <c r="E333">
        <v>6857</v>
      </c>
      <c r="F333">
        <v>6488</v>
      </c>
      <c r="G333">
        <v>6133</v>
      </c>
      <c r="H333">
        <v>5926</v>
      </c>
      <c r="I333">
        <v>5753</v>
      </c>
      <c r="J333">
        <v>5531</v>
      </c>
      <c r="K333">
        <v>5918</v>
      </c>
      <c r="L333">
        <v>5669</v>
      </c>
    </row>
    <row r="334" spans="1:12">
      <c r="A334" s="9" t="s">
        <v>343</v>
      </c>
      <c r="B334">
        <v>825</v>
      </c>
      <c r="C334">
        <v>794</v>
      </c>
      <c r="D334">
        <v>776</v>
      </c>
      <c r="E334">
        <v>754</v>
      </c>
      <c r="F334">
        <v>752</v>
      </c>
      <c r="G334">
        <v>734</v>
      </c>
      <c r="H334">
        <v>727</v>
      </c>
      <c r="I334">
        <v>720</v>
      </c>
      <c r="J334">
        <v>695</v>
      </c>
      <c r="K334">
        <v>755</v>
      </c>
      <c r="L334">
        <v>765</v>
      </c>
    </row>
    <row r="335" spans="1:12">
      <c r="A335" s="9" t="s">
        <v>344</v>
      </c>
      <c r="B335">
        <v>79</v>
      </c>
      <c r="C335">
        <v>75</v>
      </c>
      <c r="D335">
        <v>70</v>
      </c>
      <c r="E335">
        <v>78</v>
      </c>
      <c r="F335">
        <v>85</v>
      </c>
      <c r="G335">
        <v>83</v>
      </c>
      <c r="H335">
        <v>80</v>
      </c>
      <c r="I335">
        <v>74</v>
      </c>
      <c r="J335">
        <v>74</v>
      </c>
      <c r="K335">
        <v>80</v>
      </c>
      <c r="L335">
        <v>78</v>
      </c>
    </row>
    <row r="336" spans="1:12">
      <c r="A336" s="9" t="s">
        <v>345</v>
      </c>
      <c r="B336">
        <v>7186</v>
      </c>
      <c r="C336">
        <v>6730</v>
      </c>
      <c r="D336">
        <v>6278</v>
      </c>
      <c r="E336">
        <v>6025</v>
      </c>
      <c r="F336">
        <v>5651</v>
      </c>
      <c r="G336">
        <v>5316</v>
      </c>
      <c r="H336">
        <v>5119</v>
      </c>
      <c r="I336">
        <v>4959</v>
      </c>
      <c r="J336">
        <v>4762</v>
      </c>
      <c r="K336">
        <v>5083</v>
      </c>
      <c r="L336">
        <v>4826</v>
      </c>
    </row>
    <row r="337" spans="1:12">
      <c r="A337" s="9" t="s">
        <v>346</v>
      </c>
      <c r="B337">
        <v>4303</v>
      </c>
      <c r="C337">
        <v>4577</v>
      </c>
      <c r="D337">
        <v>4512</v>
      </c>
      <c r="E337">
        <v>4457</v>
      </c>
      <c r="F337">
        <v>4137</v>
      </c>
      <c r="G337">
        <v>3836</v>
      </c>
      <c r="H337">
        <v>4015</v>
      </c>
      <c r="I337">
        <v>3843</v>
      </c>
      <c r="J337">
        <v>3897</v>
      </c>
      <c r="K337">
        <v>3541</v>
      </c>
      <c r="L337">
        <v>3531</v>
      </c>
    </row>
    <row r="338" spans="1:12">
      <c r="A338" s="9" t="s">
        <v>347</v>
      </c>
      <c r="B338">
        <v>1407</v>
      </c>
      <c r="C338">
        <v>1501</v>
      </c>
      <c r="D338">
        <v>1432</v>
      </c>
      <c r="E338">
        <v>1427</v>
      </c>
      <c r="F338">
        <v>1316</v>
      </c>
      <c r="G338">
        <v>1235</v>
      </c>
      <c r="H338">
        <v>1305</v>
      </c>
      <c r="I338">
        <v>1287</v>
      </c>
      <c r="J338">
        <v>1300</v>
      </c>
      <c r="K338">
        <v>1022</v>
      </c>
      <c r="L338">
        <v>1023</v>
      </c>
    </row>
    <row r="339" spans="1:12">
      <c r="A339" s="9" t="s">
        <v>348</v>
      </c>
      <c r="B339">
        <v>2896</v>
      </c>
      <c r="C339">
        <v>3076</v>
      </c>
      <c r="D339">
        <v>3080</v>
      </c>
      <c r="E339">
        <v>3030</v>
      </c>
      <c r="F339">
        <v>2821</v>
      </c>
      <c r="G339">
        <v>2601</v>
      </c>
      <c r="H339">
        <v>2710</v>
      </c>
      <c r="I339">
        <v>2556</v>
      </c>
      <c r="J339">
        <v>2597</v>
      </c>
      <c r="K339">
        <v>2519</v>
      </c>
      <c r="L339">
        <v>2508</v>
      </c>
    </row>
    <row r="340" spans="1:12">
      <c r="A340" s="9" t="s">
        <v>349</v>
      </c>
      <c r="B340">
        <v>15278</v>
      </c>
      <c r="C340">
        <v>14719</v>
      </c>
      <c r="D340">
        <v>14061</v>
      </c>
      <c r="E340">
        <v>13264</v>
      </c>
      <c r="F340">
        <v>12247</v>
      </c>
      <c r="G340">
        <v>11345</v>
      </c>
      <c r="H340">
        <v>11660</v>
      </c>
      <c r="I340">
        <v>11830</v>
      </c>
      <c r="J340">
        <v>11838</v>
      </c>
      <c r="K340">
        <v>11713</v>
      </c>
      <c r="L340">
        <v>11397</v>
      </c>
    </row>
    <row r="341" spans="1:12">
      <c r="A341" s="9" t="s">
        <v>350</v>
      </c>
      <c r="B341">
        <v>15278</v>
      </c>
      <c r="C341">
        <v>14719</v>
      </c>
      <c r="D341">
        <v>14061</v>
      </c>
      <c r="E341">
        <v>13264</v>
      </c>
      <c r="F341">
        <v>12247</v>
      </c>
      <c r="G341">
        <v>11345</v>
      </c>
      <c r="H341">
        <v>11660</v>
      </c>
      <c r="I341">
        <v>11830</v>
      </c>
      <c r="J341">
        <v>11838</v>
      </c>
      <c r="K341">
        <v>11713</v>
      </c>
      <c r="L341">
        <v>11397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3"/>
  <sheetViews>
    <sheetView topLeftCell="B1" zoomScale="60" zoomScaleNormal="60" workbookViewId="0">
      <selection activeCell="Y14" sqref="Y14"/>
    </sheetView>
  </sheetViews>
  <sheetFormatPr baseColWidth="10" defaultColWidth="10.85546875" defaultRowHeight="12.75"/>
  <cols>
    <col min="1" max="1" width="139.42578125" customWidth="1"/>
    <col min="2" max="8" width="5.28515625" customWidth="1"/>
    <col min="9" max="9" width="5.140625" customWidth="1"/>
    <col min="10" max="12" width="5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380</v>
      </c>
    </row>
    <row r="8" spans="1:24">
      <c r="A8" t="s">
        <v>4</v>
      </c>
      <c r="B8">
        <v>4667</v>
      </c>
      <c r="C8">
        <v>4524</v>
      </c>
      <c r="D8">
        <v>4349</v>
      </c>
      <c r="E8">
        <v>4102</v>
      </c>
      <c r="F8">
        <v>3754</v>
      </c>
      <c r="G8">
        <v>3795</v>
      </c>
      <c r="H8">
        <v>3770</v>
      </c>
      <c r="I8">
        <v>3697</v>
      </c>
      <c r="J8">
        <v>3655</v>
      </c>
      <c r="K8">
        <v>3699</v>
      </c>
      <c r="L8">
        <v>3709</v>
      </c>
      <c r="N8">
        <f t="shared" ref="N8:X8" si="0">B8</f>
        <v>4667</v>
      </c>
      <c r="O8">
        <f t="shared" si="0"/>
        <v>4524</v>
      </c>
      <c r="P8">
        <f t="shared" si="0"/>
        <v>4349</v>
      </c>
      <c r="Q8">
        <f t="shared" si="0"/>
        <v>4102</v>
      </c>
      <c r="R8">
        <f t="shared" si="0"/>
        <v>3754</v>
      </c>
      <c r="S8">
        <f t="shared" si="0"/>
        <v>3795</v>
      </c>
      <c r="T8">
        <f t="shared" si="0"/>
        <v>3770</v>
      </c>
      <c r="U8">
        <f t="shared" si="0"/>
        <v>3697</v>
      </c>
      <c r="V8">
        <f t="shared" si="0"/>
        <v>3655</v>
      </c>
      <c r="W8">
        <f t="shared" si="0"/>
        <v>3699</v>
      </c>
      <c r="X8">
        <f t="shared" si="0"/>
        <v>3709</v>
      </c>
    </row>
    <row r="9" spans="1:24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6</v>
      </c>
      <c r="N9">
        <f t="shared" ref="N9:X9" si="1">SUM(B9:B156)</f>
        <v>186</v>
      </c>
      <c r="O9">
        <f t="shared" si="1"/>
        <v>170</v>
      </c>
      <c r="P9">
        <f t="shared" si="1"/>
        <v>150</v>
      </c>
      <c r="Q9">
        <f t="shared" si="1"/>
        <v>150</v>
      </c>
      <c r="R9">
        <f t="shared" si="1"/>
        <v>126</v>
      </c>
      <c r="S9">
        <f t="shared" si="1"/>
        <v>128</v>
      </c>
      <c r="T9">
        <f t="shared" si="1"/>
        <v>132</v>
      </c>
      <c r="U9">
        <f t="shared" si="1"/>
        <v>128</v>
      </c>
      <c r="V9">
        <f t="shared" si="1"/>
        <v>136</v>
      </c>
      <c r="W9">
        <f t="shared" si="1"/>
        <v>174</v>
      </c>
      <c r="X9">
        <f t="shared" si="1"/>
        <v>180</v>
      </c>
    </row>
    <row r="10" spans="1:2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 t="s">
        <v>8</v>
      </c>
      <c r="N10">
        <f t="shared" ref="N10:X10" si="2">SUM(B157:B168)</f>
        <v>714</v>
      </c>
      <c r="O10">
        <f t="shared" si="2"/>
        <v>674</v>
      </c>
      <c r="P10">
        <f t="shared" si="2"/>
        <v>642</v>
      </c>
      <c r="Q10">
        <f t="shared" si="2"/>
        <v>660</v>
      </c>
      <c r="R10">
        <f t="shared" si="2"/>
        <v>652</v>
      </c>
      <c r="S10">
        <f t="shared" si="2"/>
        <v>610</v>
      </c>
      <c r="T10">
        <f t="shared" si="2"/>
        <v>636</v>
      </c>
      <c r="U10">
        <f t="shared" si="2"/>
        <v>636</v>
      </c>
      <c r="V10">
        <f t="shared" si="2"/>
        <v>628</v>
      </c>
      <c r="W10">
        <f t="shared" si="2"/>
        <v>674</v>
      </c>
      <c r="X10">
        <f t="shared" si="2"/>
        <v>726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5442</v>
      </c>
      <c r="O11">
        <f t="shared" si="3"/>
        <v>5328</v>
      </c>
      <c r="P11">
        <f t="shared" si="3"/>
        <v>5078</v>
      </c>
      <c r="Q11">
        <f t="shared" si="3"/>
        <v>4716</v>
      </c>
      <c r="R11">
        <f t="shared" si="3"/>
        <v>4278</v>
      </c>
      <c r="S11">
        <f t="shared" si="3"/>
        <v>4364</v>
      </c>
      <c r="T11">
        <f t="shared" si="3"/>
        <v>4342</v>
      </c>
      <c r="U11">
        <f t="shared" si="3"/>
        <v>4228</v>
      </c>
      <c r="V11">
        <f t="shared" si="3"/>
        <v>4250</v>
      </c>
      <c r="W11">
        <f t="shared" si="3"/>
        <v>4308</v>
      </c>
      <c r="X11">
        <f t="shared" si="3"/>
        <v>4244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78</v>
      </c>
      <c r="O12">
        <f t="shared" si="4"/>
        <v>78</v>
      </c>
      <c r="P12">
        <f t="shared" si="4"/>
        <v>92</v>
      </c>
      <c r="Q12">
        <f t="shared" si="4"/>
        <v>80</v>
      </c>
      <c r="R12">
        <f t="shared" si="4"/>
        <v>86</v>
      </c>
      <c r="S12">
        <f t="shared" si="4"/>
        <v>94</v>
      </c>
      <c r="T12">
        <f t="shared" si="4"/>
        <v>80</v>
      </c>
      <c r="U12">
        <f t="shared" si="4"/>
        <v>88</v>
      </c>
      <c r="V12">
        <f t="shared" si="4"/>
        <v>62</v>
      </c>
      <c r="W12">
        <f t="shared" si="4"/>
        <v>58</v>
      </c>
      <c r="X12">
        <f t="shared" si="4"/>
        <v>64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94</v>
      </c>
      <c r="O13">
        <f t="shared" si="5"/>
        <v>84</v>
      </c>
      <c r="P13">
        <f t="shared" si="5"/>
        <v>92</v>
      </c>
      <c r="Q13">
        <f t="shared" si="5"/>
        <v>100</v>
      </c>
      <c r="R13">
        <f t="shared" si="5"/>
        <v>88</v>
      </c>
      <c r="S13">
        <f t="shared" si="5"/>
        <v>92</v>
      </c>
      <c r="T13">
        <f t="shared" si="5"/>
        <v>98</v>
      </c>
      <c r="U13">
        <f t="shared" si="5"/>
        <v>84</v>
      </c>
      <c r="V13">
        <f t="shared" si="5"/>
        <v>86</v>
      </c>
      <c r="W13">
        <f t="shared" si="5"/>
        <v>84</v>
      </c>
      <c r="X13">
        <f t="shared" si="5"/>
        <v>86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154</v>
      </c>
      <c r="O14">
        <f t="shared" si="6"/>
        <v>134</v>
      </c>
      <c r="P14">
        <f t="shared" si="6"/>
        <v>138</v>
      </c>
      <c r="Q14">
        <f t="shared" si="6"/>
        <v>128</v>
      </c>
      <c r="R14">
        <f t="shared" si="6"/>
        <v>116</v>
      </c>
      <c r="S14">
        <f t="shared" si="6"/>
        <v>104</v>
      </c>
      <c r="T14">
        <f t="shared" si="6"/>
        <v>118</v>
      </c>
      <c r="U14">
        <f t="shared" si="6"/>
        <v>116</v>
      </c>
      <c r="V14">
        <f t="shared" si="6"/>
        <v>122</v>
      </c>
      <c r="W14">
        <f t="shared" si="6"/>
        <v>120</v>
      </c>
      <c r="X14">
        <f t="shared" si="6"/>
        <v>114</v>
      </c>
    </row>
    <row r="15" spans="1:2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7">SUM(B258:B304)</f>
        <v>1104</v>
      </c>
      <c r="O15">
        <f t="shared" si="7"/>
        <v>1110</v>
      </c>
      <c r="P15">
        <f t="shared" si="7"/>
        <v>1090</v>
      </c>
      <c r="Q15">
        <f t="shared" si="7"/>
        <v>1042</v>
      </c>
      <c r="R15">
        <f t="shared" si="7"/>
        <v>972</v>
      </c>
      <c r="S15">
        <f t="shared" si="7"/>
        <v>998</v>
      </c>
      <c r="T15">
        <f t="shared" si="7"/>
        <v>988</v>
      </c>
      <c r="U15">
        <f t="shared" si="7"/>
        <v>1016</v>
      </c>
      <c r="V15">
        <f t="shared" si="7"/>
        <v>1028</v>
      </c>
      <c r="W15">
        <f t="shared" si="7"/>
        <v>1030</v>
      </c>
      <c r="X15">
        <f t="shared" si="7"/>
        <v>1088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8">SUM(B305:B323)</f>
        <v>788</v>
      </c>
      <c r="O16">
        <f t="shared" si="8"/>
        <v>730</v>
      </c>
      <c r="P16">
        <f t="shared" si="8"/>
        <v>710</v>
      </c>
      <c r="Q16">
        <f t="shared" si="8"/>
        <v>672</v>
      </c>
      <c r="R16">
        <f t="shared" si="8"/>
        <v>570</v>
      </c>
      <c r="S16">
        <f t="shared" si="8"/>
        <v>604</v>
      </c>
      <c r="T16">
        <f t="shared" si="8"/>
        <v>582</v>
      </c>
      <c r="U16">
        <f t="shared" si="8"/>
        <v>564</v>
      </c>
      <c r="V16">
        <f t="shared" si="8"/>
        <v>480</v>
      </c>
      <c r="W16">
        <f t="shared" si="8"/>
        <v>458</v>
      </c>
      <c r="X16">
        <f t="shared" si="8"/>
        <v>436</v>
      </c>
    </row>
    <row r="17" spans="1:2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9">SUM(B324:B341)</f>
        <v>774</v>
      </c>
      <c r="O17">
        <f t="shared" si="9"/>
        <v>740</v>
      </c>
      <c r="P17">
        <f t="shared" si="9"/>
        <v>706</v>
      </c>
      <c r="Q17">
        <f t="shared" si="9"/>
        <v>656</v>
      </c>
      <c r="R17">
        <f t="shared" si="9"/>
        <v>620</v>
      </c>
      <c r="S17">
        <f t="shared" si="9"/>
        <v>596</v>
      </c>
      <c r="T17">
        <f t="shared" si="9"/>
        <v>564</v>
      </c>
      <c r="U17">
        <f t="shared" si="9"/>
        <v>534</v>
      </c>
      <c r="V17">
        <f t="shared" si="9"/>
        <v>518</v>
      </c>
      <c r="W17">
        <f t="shared" si="9"/>
        <v>492</v>
      </c>
      <c r="X17">
        <f t="shared" si="9"/>
        <v>480</v>
      </c>
    </row>
    <row r="18" spans="1:24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24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24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2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2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24">
      <c r="A24" s="1" t="s">
        <v>29</v>
      </c>
      <c r="B24">
        <v>18</v>
      </c>
      <c r="C24">
        <v>15</v>
      </c>
      <c r="D24">
        <v>13</v>
      </c>
      <c r="E24">
        <v>14</v>
      </c>
      <c r="F24">
        <v>15</v>
      </c>
      <c r="G24">
        <v>14</v>
      </c>
      <c r="H24">
        <v>14</v>
      </c>
      <c r="I24">
        <v>15</v>
      </c>
      <c r="J24">
        <v>16</v>
      </c>
      <c r="K24">
        <v>17</v>
      </c>
      <c r="L24">
        <v>18</v>
      </c>
    </row>
    <row r="25" spans="1:24">
      <c r="A25" s="1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</row>
    <row r="26" spans="1:24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24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24">
      <c r="A28" s="1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4">
      <c r="A29" s="1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24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4">
      <c r="A31" s="1" t="s">
        <v>39</v>
      </c>
      <c r="B31">
        <v>16</v>
      </c>
      <c r="C31">
        <v>12</v>
      </c>
      <c r="D31">
        <v>10</v>
      </c>
      <c r="E31">
        <v>11</v>
      </c>
      <c r="F31">
        <v>10</v>
      </c>
      <c r="G31">
        <v>10</v>
      </c>
      <c r="H31">
        <v>10</v>
      </c>
      <c r="I31">
        <v>10</v>
      </c>
      <c r="J31">
        <v>12</v>
      </c>
      <c r="K31">
        <v>14</v>
      </c>
      <c r="L31">
        <v>16</v>
      </c>
    </row>
    <row r="32" spans="1:24">
      <c r="A32" s="1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1</v>
      </c>
    </row>
    <row r="33" spans="1:12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20</v>
      </c>
      <c r="C43">
        <v>14</v>
      </c>
      <c r="D43">
        <v>10</v>
      </c>
      <c r="E43">
        <v>7</v>
      </c>
      <c r="F43">
        <v>7</v>
      </c>
      <c r="G43">
        <v>5</v>
      </c>
      <c r="H43">
        <v>4</v>
      </c>
      <c r="I43">
        <v>4</v>
      </c>
      <c r="J43">
        <v>5</v>
      </c>
      <c r="K43">
        <v>4</v>
      </c>
      <c r="L43">
        <v>5</v>
      </c>
    </row>
    <row r="44" spans="1:12">
      <c r="A44" s="1" t="s">
        <v>53</v>
      </c>
      <c r="B44">
        <v>20</v>
      </c>
      <c r="C44">
        <v>14</v>
      </c>
      <c r="D44">
        <v>10</v>
      </c>
      <c r="E44">
        <v>7</v>
      </c>
      <c r="F44">
        <v>7</v>
      </c>
      <c r="G44">
        <v>5</v>
      </c>
      <c r="H44">
        <v>4</v>
      </c>
      <c r="I44">
        <v>4</v>
      </c>
      <c r="J44">
        <v>5</v>
      </c>
      <c r="K44">
        <v>4</v>
      </c>
      <c r="L44">
        <v>5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10</v>
      </c>
      <c r="C56">
        <v>7</v>
      </c>
      <c r="D56">
        <v>5</v>
      </c>
      <c r="E56">
        <v>7</v>
      </c>
      <c r="F56">
        <v>6</v>
      </c>
      <c r="G56">
        <v>8</v>
      </c>
      <c r="H56">
        <v>9</v>
      </c>
      <c r="I56">
        <v>10</v>
      </c>
      <c r="J56">
        <v>11</v>
      </c>
      <c r="K56">
        <v>10</v>
      </c>
      <c r="L56">
        <v>9</v>
      </c>
    </row>
    <row r="57" spans="1:12">
      <c r="A57" s="1" t="s">
        <v>66</v>
      </c>
      <c r="B57">
        <v>8</v>
      </c>
      <c r="C57">
        <v>6</v>
      </c>
      <c r="D57">
        <v>4</v>
      </c>
      <c r="E57">
        <v>6</v>
      </c>
      <c r="F57">
        <v>6</v>
      </c>
      <c r="G57">
        <v>8</v>
      </c>
      <c r="H57">
        <v>9</v>
      </c>
      <c r="I57">
        <v>10</v>
      </c>
      <c r="J57">
        <v>11</v>
      </c>
      <c r="K57">
        <v>10</v>
      </c>
      <c r="L57">
        <v>9</v>
      </c>
    </row>
    <row r="58" spans="1:12">
      <c r="A58" s="1" t="s">
        <v>67</v>
      </c>
      <c r="B58">
        <v>2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5</v>
      </c>
      <c r="C75">
        <v>5</v>
      </c>
      <c r="D75">
        <v>6</v>
      </c>
      <c r="E75">
        <v>6</v>
      </c>
      <c r="F75">
        <v>5</v>
      </c>
      <c r="G75">
        <v>4</v>
      </c>
      <c r="H75">
        <v>5</v>
      </c>
      <c r="I75">
        <v>5</v>
      </c>
      <c r="J75">
        <v>4</v>
      </c>
      <c r="K75">
        <v>7</v>
      </c>
      <c r="L75">
        <v>8</v>
      </c>
    </row>
    <row r="76" spans="1:12">
      <c r="A76" s="1" t="s">
        <v>85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3</v>
      </c>
      <c r="C81">
        <v>3</v>
      </c>
      <c r="D81">
        <v>3</v>
      </c>
      <c r="E81">
        <v>3</v>
      </c>
      <c r="F81">
        <v>2</v>
      </c>
      <c r="G81">
        <v>2</v>
      </c>
      <c r="H81">
        <v>3</v>
      </c>
      <c r="I81">
        <v>3</v>
      </c>
      <c r="J81">
        <v>2</v>
      </c>
      <c r="K81">
        <v>5</v>
      </c>
      <c r="L81">
        <v>5</v>
      </c>
    </row>
    <row r="82" spans="1:12">
      <c r="A82" s="1" t="s">
        <v>91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 s="1" t="s">
        <v>92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12</v>
      </c>
      <c r="C90">
        <v>16</v>
      </c>
      <c r="D90">
        <v>17</v>
      </c>
      <c r="E90">
        <v>17</v>
      </c>
      <c r="F90">
        <v>12</v>
      </c>
      <c r="G90">
        <v>15</v>
      </c>
      <c r="H90">
        <v>14</v>
      </c>
      <c r="I90">
        <v>13</v>
      </c>
      <c r="J90">
        <v>14</v>
      </c>
      <c r="K90">
        <v>15</v>
      </c>
      <c r="L90">
        <v>18</v>
      </c>
    </row>
    <row r="91" spans="1:12">
      <c r="A91" s="1" t="s">
        <v>100</v>
      </c>
      <c r="B91">
        <v>11</v>
      </c>
      <c r="C91">
        <v>13</v>
      </c>
      <c r="D91">
        <v>15</v>
      </c>
      <c r="E91">
        <v>15</v>
      </c>
      <c r="F91">
        <v>11</v>
      </c>
      <c r="G91">
        <v>14</v>
      </c>
      <c r="H91">
        <v>14</v>
      </c>
      <c r="I91">
        <v>13</v>
      </c>
      <c r="J91">
        <v>14</v>
      </c>
      <c r="K91">
        <v>15</v>
      </c>
      <c r="L91">
        <v>17</v>
      </c>
    </row>
    <row r="92" spans="1:12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</v>
      </c>
      <c r="C96">
        <v>3</v>
      </c>
      <c r="D96">
        <v>2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3</v>
      </c>
      <c r="C131">
        <v>3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5</v>
      </c>
      <c r="K131">
        <v>8</v>
      </c>
      <c r="L131">
        <v>9</v>
      </c>
    </row>
    <row r="132" spans="1:12">
      <c r="A132" s="1" t="s">
        <v>141</v>
      </c>
      <c r="B132">
        <v>3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5</v>
      </c>
      <c r="K132">
        <v>8</v>
      </c>
      <c r="L132">
        <v>9</v>
      </c>
    </row>
    <row r="133" spans="1:12">
      <c r="A133" s="1" t="s">
        <v>142</v>
      </c>
      <c r="B133">
        <v>6</v>
      </c>
      <c r="C133">
        <v>6</v>
      </c>
      <c r="D133">
        <v>6</v>
      </c>
      <c r="E133">
        <v>7</v>
      </c>
      <c r="F133">
        <v>7</v>
      </c>
      <c r="G133">
        <v>6</v>
      </c>
      <c r="H133">
        <v>6</v>
      </c>
      <c r="I133">
        <v>5</v>
      </c>
      <c r="J133">
        <v>4</v>
      </c>
      <c r="K133">
        <v>6</v>
      </c>
      <c r="L133">
        <v>6</v>
      </c>
    </row>
    <row r="134" spans="1:12">
      <c r="A134" s="1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6</v>
      </c>
      <c r="C138">
        <v>6</v>
      </c>
      <c r="D138">
        <v>6</v>
      </c>
      <c r="E138">
        <v>7</v>
      </c>
      <c r="F138">
        <v>7</v>
      </c>
      <c r="G138">
        <v>6</v>
      </c>
      <c r="H138">
        <v>5</v>
      </c>
      <c r="I138">
        <v>4</v>
      </c>
      <c r="J138">
        <v>3</v>
      </c>
      <c r="K138">
        <v>5</v>
      </c>
      <c r="L138">
        <v>5</v>
      </c>
    </row>
    <row r="139" spans="1:12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>
      <c r="A140" s="1" t="s">
        <v>149</v>
      </c>
      <c r="B140">
        <v>7</v>
      </c>
      <c r="C140">
        <v>6</v>
      </c>
      <c r="D140">
        <v>5</v>
      </c>
      <c r="E140">
        <v>5</v>
      </c>
      <c r="F140">
        <v>5</v>
      </c>
      <c r="G140">
        <v>6</v>
      </c>
      <c r="H140">
        <v>5</v>
      </c>
      <c r="I140">
        <v>3</v>
      </c>
      <c r="J140">
        <v>3</v>
      </c>
      <c r="K140">
        <v>7</v>
      </c>
      <c r="L140">
        <v>7</v>
      </c>
    </row>
    <row r="141" spans="1:12">
      <c r="A141" s="1" t="s">
        <v>150</v>
      </c>
      <c r="B141">
        <v>7</v>
      </c>
      <c r="C141">
        <v>6</v>
      </c>
      <c r="D141">
        <v>5</v>
      </c>
      <c r="E141">
        <v>5</v>
      </c>
      <c r="F141">
        <v>5</v>
      </c>
      <c r="G141">
        <v>6</v>
      </c>
      <c r="H141">
        <v>5</v>
      </c>
      <c r="I141">
        <v>3</v>
      </c>
      <c r="J141">
        <v>3</v>
      </c>
      <c r="K141">
        <v>7</v>
      </c>
      <c r="L141">
        <v>7</v>
      </c>
    </row>
    <row r="142" spans="1:12">
      <c r="A142" s="1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4</v>
      </c>
      <c r="C143">
        <v>4</v>
      </c>
      <c r="D143">
        <v>3</v>
      </c>
      <c r="E143">
        <v>2</v>
      </c>
      <c r="F143">
        <v>0</v>
      </c>
      <c r="G143">
        <v>0</v>
      </c>
      <c r="H143">
        <v>1</v>
      </c>
      <c r="I143">
        <v>2</v>
      </c>
      <c r="J143">
        <v>2</v>
      </c>
      <c r="K143">
        <v>3</v>
      </c>
      <c r="L143">
        <v>3</v>
      </c>
    </row>
    <row r="144" spans="1:12">
      <c r="A144" s="1" t="s">
        <v>153</v>
      </c>
      <c r="B144">
        <v>3</v>
      </c>
      <c r="C144">
        <v>3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2</v>
      </c>
      <c r="K146">
        <v>2</v>
      </c>
      <c r="L146">
        <v>2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2</v>
      </c>
    </row>
    <row r="150" spans="1:12">
      <c r="A150" s="1" t="s">
        <v>159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2</v>
      </c>
    </row>
    <row r="151" spans="1:12">
      <c r="A151" s="1" t="s">
        <v>160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2</v>
      </c>
      <c r="H151">
        <v>3</v>
      </c>
      <c r="I151">
        <v>3</v>
      </c>
      <c r="J151">
        <v>2</v>
      </c>
      <c r="K151">
        <v>7</v>
      </c>
      <c r="L151">
        <v>4</v>
      </c>
    </row>
    <row r="152" spans="1:12">
      <c r="A152" s="1" t="s">
        <v>161</v>
      </c>
      <c r="B152">
        <v>2</v>
      </c>
      <c r="C152">
        <v>2</v>
      </c>
      <c r="D152">
        <v>2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6</v>
      </c>
      <c r="L152">
        <v>3</v>
      </c>
    </row>
    <row r="153" spans="1:12">
      <c r="A153" s="1" t="s">
        <v>162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</row>
    <row r="154" spans="1:12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</row>
    <row r="156" spans="1:12">
      <c r="A156" s="1" t="s">
        <v>165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</row>
    <row r="157" spans="1:12">
      <c r="A157" s="2" t="s">
        <v>166</v>
      </c>
      <c r="B157">
        <v>178</v>
      </c>
      <c r="C157">
        <v>197</v>
      </c>
      <c r="D157">
        <v>214</v>
      </c>
      <c r="E157">
        <v>215</v>
      </c>
      <c r="F157">
        <v>209</v>
      </c>
      <c r="G157">
        <v>206</v>
      </c>
      <c r="H157">
        <v>223</v>
      </c>
      <c r="I157">
        <v>228</v>
      </c>
      <c r="J157">
        <v>227</v>
      </c>
      <c r="K157">
        <v>232</v>
      </c>
      <c r="L157">
        <v>247</v>
      </c>
    </row>
    <row r="158" spans="1:12">
      <c r="A158" s="2" t="s">
        <v>167</v>
      </c>
      <c r="B158">
        <v>58</v>
      </c>
      <c r="C158">
        <v>62</v>
      </c>
      <c r="D158">
        <v>68</v>
      </c>
      <c r="E158">
        <v>69</v>
      </c>
      <c r="F158">
        <v>69</v>
      </c>
      <c r="G158">
        <v>72</v>
      </c>
      <c r="H158">
        <v>69</v>
      </c>
      <c r="I158">
        <v>73</v>
      </c>
      <c r="J158">
        <v>66</v>
      </c>
      <c r="K158">
        <v>74</v>
      </c>
      <c r="L158">
        <v>72</v>
      </c>
    </row>
    <row r="159" spans="1:12">
      <c r="A159" s="2" t="s">
        <v>168</v>
      </c>
      <c r="B159">
        <v>120</v>
      </c>
      <c r="C159">
        <v>135</v>
      </c>
      <c r="D159">
        <v>146</v>
      </c>
      <c r="E159">
        <v>146</v>
      </c>
      <c r="F159">
        <v>140</v>
      </c>
      <c r="G159">
        <v>134</v>
      </c>
      <c r="H159">
        <v>154</v>
      </c>
      <c r="I159">
        <v>155</v>
      </c>
      <c r="J159">
        <v>161</v>
      </c>
      <c r="K159">
        <v>158</v>
      </c>
      <c r="L159">
        <v>175</v>
      </c>
    </row>
    <row r="160" spans="1:12">
      <c r="A160" s="2" t="s">
        <v>169</v>
      </c>
      <c r="B160">
        <v>10</v>
      </c>
      <c r="C160">
        <v>12</v>
      </c>
      <c r="D160">
        <v>8</v>
      </c>
      <c r="E160">
        <v>8</v>
      </c>
      <c r="F160">
        <v>8</v>
      </c>
      <c r="G160">
        <v>7</v>
      </c>
      <c r="H160">
        <v>4</v>
      </c>
      <c r="I160">
        <v>3</v>
      </c>
      <c r="J160">
        <v>4</v>
      </c>
      <c r="K160">
        <v>14</v>
      </c>
      <c r="L160">
        <v>14</v>
      </c>
    </row>
    <row r="161" spans="1:12">
      <c r="A161" s="2" t="s">
        <v>170</v>
      </c>
      <c r="B161">
        <v>2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3</v>
      </c>
      <c r="I161">
        <v>2</v>
      </c>
      <c r="J161">
        <v>2</v>
      </c>
      <c r="K161">
        <v>2</v>
      </c>
      <c r="L161">
        <v>2</v>
      </c>
    </row>
    <row r="162" spans="1:12">
      <c r="A162" s="2" t="s">
        <v>171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</row>
    <row r="163" spans="1:12">
      <c r="A163" s="2" t="s">
        <v>172</v>
      </c>
      <c r="B163">
        <v>8</v>
      </c>
      <c r="C163">
        <v>9</v>
      </c>
      <c r="D163">
        <v>6</v>
      </c>
      <c r="E163">
        <v>6</v>
      </c>
      <c r="F163">
        <v>5</v>
      </c>
      <c r="G163">
        <v>4</v>
      </c>
      <c r="H163">
        <v>0</v>
      </c>
      <c r="I163">
        <v>0</v>
      </c>
      <c r="J163">
        <v>0</v>
      </c>
      <c r="K163">
        <v>12</v>
      </c>
      <c r="L163">
        <v>12</v>
      </c>
    </row>
    <row r="164" spans="1:12">
      <c r="A164" s="2" t="s">
        <v>173</v>
      </c>
      <c r="B164">
        <v>169</v>
      </c>
      <c r="C164">
        <v>128</v>
      </c>
      <c r="D164">
        <v>99</v>
      </c>
      <c r="E164">
        <v>107</v>
      </c>
      <c r="F164">
        <v>109</v>
      </c>
      <c r="G164">
        <v>92</v>
      </c>
      <c r="H164">
        <v>91</v>
      </c>
      <c r="I164">
        <v>87</v>
      </c>
      <c r="J164">
        <v>83</v>
      </c>
      <c r="K164">
        <v>91</v>
      </c>
      <c r="L164">
        <v>102</v>
      </c>
    </row>
    <row r="165" spans="1:12">
      <c r="A165" s="2" t="s">
        <v>174</v>
      </c>
      <c r="B165">
        <v>2</v>
      </c>
      <c r="C165">
        <v>2</v>
      </c>
      <c r="D165">
        <v>3</v>
      </c>
      <c r="E165">
        <v>4</v>
      </c>
      <c r="F165">
        <v>4</v>
      </c>
      <c r="G165">
        <v>3</v>
      </c>
      <c r="H165">
        <v>4</v>
      </c>
      <c r="I165">
        <v>4</v>
      </c>
      <c r="J165">
        <v>5</v>
      </c>
      <c r="K165">
        <v>6</v>
      </c>
      <c r="L165">
        <v>7</v>
      </c>
    </row>
    <row r="166" spans="1:12">
      <c r="A166" s="2" t="s">
        <v>175</v>
      </c>
      <c r="B166">
        <v>67</v>
      </c>
      <c r="C166">
        <v>57</v>
      </c>
      <c r="D166">
        <v>52</v>
      </c>
      <c r="E166">
        <v>58</v>
      </c>
      <c r="F166">
        <v>52</v>
      </c>
      <c r="G166">
        <v>48</v>
      </c>
      <c r="H166">
        <v>49</v>
      </c>
      <c r="I166">
        <v>46</v>
      </c>
      <c r="J166">
        <v>39</v>
      </c>
      <c r="K166">
        <v>42</v>
      </c>
      <c r="L166">
        <v>41</v>
      </c>
    </row>
    <row r="167" spans="1:12">
      <c r="A167" s="2" t="s">
        <v>176</v>
      </c>
      <c r="B167">
        <v>51</v>
      </c>
      <c r="C167">
        <v>41</v>
      </c>
      <c r="D167">
        <v>30</v>
      </c>
      <c r="E167">
        <v>29</v>
      </c>
      <c r="F167">
        <v>41</v>
      </c>
      <c r="G167">
        <v>31</v>
      </c>
      <c r="H167">
        <v>30</v>
      </c>
      <c r="I167">
        <v>33</v>
      </c>
      <c r="J167">
        <v>31</v>
      </c>
      <c r="K167">
        <v>39</v>
      </c>
      <c r="L167">
        <v>48</v>
      </c>
    </row>
    <row r="168" spans="1:12">
      <c r="A168" s="2" t="s">
        <v>177</v>
      </c>
      <c r="B168">
        <v>49</v>
      </c>
      <c r="C168">
        <v>28</v>
      </c>
      <c r="D168">
        <v>14</v>
      </c>
      <c r="E168">
        <v>16</v>
      </c>
      <c r="F168">
        <v>12</v>
      </c>
      <c r="G168">
        <v>10</v>
      </c>
      <c r="H168">
        <v>8</v>
      </c>
      <c r="I168">
        <v>4</v>
      </c>
      <c r="J168">
        <v>8</v>
      </c>
      <c r="K168">
        <v>4</v>
      </c>
      <c r="L168">
        <v>6</v>
      </c>
    </row>
    <row r="169" spans="1:12">
      <c r="A169" s="3" t="s">
        <v>178</v>
      </c>
      <c r="B169">
        <v>181</v>
      </c>
      <c r="C169">
        <v>180</v>
      </c>
      <c r="D169">
        <v>163</v>
      </c>
      <c r="E169">
        <v>148</v>
      </c>
      <c r="F169">
        <v>150</v>
      </c>
      <c r="G169">
        <v>146</v>
      </c>
      <c r="H169">
        <v>146</v>
      </c>
      <c r="I169">
        <v>150</v>
      </c>
      <c r="J169">
        <v>149</v>
      </c>
      <c r="K169">
        <v>149</v>
      </c>
      <c r="L169">
        <v>147</v>
      </c>
    </row>
    <row r="170" spans="1:12">
      <c r="A170" s="3" t="s">
        <v>179</v>
      </c>
      <c r="B170">
        <v>53</v>
      </c>
      <c r="C170">
        <v>55</v>
      </c>
      <c r="D170">
        <v>46</v>
      </c>
      <c r="E170">
        <v>39</v>
      </c>
      <c r="F170">
        <v>42</v>
      </c>
      <c r="G170">
        <v>40</v>
      </c>
      <c r="H170">
        <v>38</v>
      </c>
      <c r="I170">
        <v>42</v>
      </c>
      <c r="J170">
        <v>44</v>
      </c>
      <c r="K170">
        <v>43</v>
      </c>
      <c r="L170">
        <v>40</v>
      </c>
    </row>
    <row r="171" spans="1:12">
      <c r="A171" s="3" t="s">
        <v>180</v>
      </c>
      <c r="B171">
        <v>39</v>
      </c>
      <c r="C171">
        <v>42</v>
      </c>
      <c r="D171">
        <v>42</v>
      </c>
      <c r="E171">
        <v>41</v>
      </c>
      <c r="F171">
        <v>36</v>
      </c>
      <c r="G171">
        <v>34</v>
      </c>
      <c r="H171">
        <v>40</v>
      </c>
      <c r="I171">
        <v>36</v>
      </c>
      <c r="J171">
        <v>45</v>
      </c>
      <c r="K171">
        <v>35</v>
      </c>
      <c r="L171">
        <v>34</v>
      </c>
    </row>
    <row r="172" spans="1:12">
      <c r="A172" s="3" t="s">
        <v>181</v>
      </c>
      <c r="B172">
        <v>80</v>
      </c>
      <c r="C172">
        <v>76</v>
      </c>
      <c r="D172">
        <v>70</v>
      </c>
      <c r="E172">
        <v>63</v>
      </c>
      <c r="F172">
        <v>66</v>
      </c>
      <c r="G172">
        <v>65</v>
      </c>
      <c r="H172">
        <v>60</v>
      </c>
      <c r="I172">
        <v>64</v>
      </c>
      <c r="J172">
        <v>60</v>
      </c>
      <c r="K172">
        <v>68</v>
      </c>
      <c r="L172">
        <v>67</v>
      </c>
    </row>
    <row r="173" spans="1:12">
      <c r="A173" s="3" t="s">
        <v>182</v>
      </c>
      <c r="B173">
        <v>9</v>
      </c>
      <c r="C173">
        <v>7</v>
      </c>
      <c r="D173">
        <v>5</v>
      </c>
      <c r="E173">
        <v>5</v>
      </c>
      <c r="F173">
        <v>6</v>
      </c>
      <c r="G173">
        <v>7</v>
      </c>
      <c r="H173">
        <v>8</v>
      </c>
      <c r="I173">
        <v>8</v>
      </c>
      <c r="J173">
        <v>0</v>
      </c>
      <c r="K173">
        <v>3</v>
      </c>
      <c r="L173">
        <v>6</v>
      </c>
    </row>
    <row r="174" spans="1:12">
      <c r="A174" s="3" t="s">
        <v>183</v>
      </c>
      <c r="B174">
        <v>499</v>
      </c>
      <c r="C174">
        <v>439</v>
      </c>
      <c r="D174">
        <v>386</v>
      </c>
      <c r="E174">
        <v>346</v>
      </c>
      <c r="F174">
        <v>323</v>
      </c>
      <c r="G174">
        <v>313</v>
      </c>
      <c r="H174">
        <v>308</v>
      </c>
      <c r="I174">
        <v>305</v>
      </c>
      <c r="J174">
        <v>298</v>
      </c>
      <c r="K174">
        <v>318</v>
      </c>
      <c r="L174">
        <v>317</v>
      </c>
    </row>
    <row r="175" spans="1:12">
      <c r="A175" s="3" t="s">
        <v>184</v>
      </c>
      <c r="B175">
        <v>81</v>
      </c>
      <c r="C175">
        <v>57</v>
      </c>
      <c r="D175">
        <v>50</v>
      </c>
      <c r="E175">
        <v>48</v>
      </c>
      <c r="F175">
        <v>40</v>
      </c>
      <c r="G175">
        <v>41</v>
      </c>
      <c r="H175">
        <v>35</v>
      </c>
      <c r="I175">
        <v>44</v>
      </c>
      <c r="J175">
        <v>45</v>
      </c>
      <c r="K175">
        <v>51</v>
      </c>
      <c r="L175">
        <v>53</v>
      </c>
    </row>
    <row r="176" spans="1:12">
      <c r="A176" s="3" t="s">
        <v>185</v>
      </c>
      <c r="B176">
        <v>6</v>
      </c>
      <c r="C176">
        <v>6</v>
      </c>
      <c r="D176">
        <v>7</v>
      </c>
      <c r="E176">
        <v>7</v>
      </c>
      <c r="F176">
        <v>7</v>
      </c>
      <c r="G176">
        <v>6</v>
      </c>
      <c r="H176">
        <v>7</v>
      </c>
      <c r="I176">
        <v>6</v>
      </c>
      <c r="J176">
        <v>3</v>
      </c>
      <c r="K176">
        <v>4</v>
      </c>
      <c r="L176">
        <v>2</v>
      </c>
    </row>
    <row r="177" spans="1:12">
      <c r="A177" s="3" t="s">
        <v>186</v>
      </c>
      <c r="B177">
        <v>125</v>
      </c>
      <c r="C177">
        <v>112</v>
      </c>
      <c r="D177">
        <v>107</v>
      </c>
      <c r="E177">
        <v>100</v>
      </c>
      <c r="F177">
        <v>90</v>
      </c>
      <c r="G177">
        <v>87</v>
      </c>
      <c r="H177">
        <v>89</v>
      </c>
      <c r="I177">
        <v>91</v>
      </c>
      <c r="J177">
        <v>80</v>
      </c>
      <c r="K177">
        <v>93</v>
      </c>
      <c r="L177">
        <v>92</v>
      </c>
    </row>
    <row r="178" spans="1:12">
      <c r="A178" s="3" t="s">
        <v>187</v>
      </c>
      <c r="B178">
        <v>114</v>
      </c>
      <c r="C178">
        <v>101</v>
      </c>
      <c r="D178">
        <v>93</v>
      </c>
      <c r="E178">
        <v>85</v>
      </c>
      <c r="F178">
        <v>87</v>
      </c>
      <c r="G178">
        <v>91</v>
      </c>
      <c r="H178">
        <v>93</v>
      </c>
      <c r="I178">
        <v>84</v>
      </c>
      <c r="J178">
        <v>70</v>
      </c>
      <c r="K178">
        <v>87</v>
      </c>
      <c r="L178">
        <v>86</v>
      </c>
    </row>
    <row r="179" spans="1:12">
      <c r="A179" s="3" t="s">
        <v>188</v>
      </c>
      <c r="B179">
        <v>9</v>
      </c>
      <c r="C179">
        <v>10</v>
      </c>
      <c r="D179">
        <v>9</v>
      </c>
      <c r="E179">
        <v>7</v>
      </c>
      <c r="F179">
        <v>6</v>
      </c>
      <c r="G179">
        <v>5</v>
      </c>
      <c r="H179">
        <v>5</v>
      </c>
      <c r="I179">
        <v>5</v>
      </c>
      <c r="J179">
        <v>6</v>
      </c>
      <c r="K179">
        <v>4</v>
      </c>
      <c r="L179">
        <v>7</v>
      </c>
    </row>
    <row r="180" spans="1:12">
      <c r="A180" s="3" t="s">
        <v>189</v>
      </c>
      <c r="B180">
        <v>15</v>
      </c>
      <c r="C180">
        <v>15</v>
      </c>
      <c r="D180">
        <v>13</v>
      </c>
      <c r="E180">
        <v>10</v>
      </c>
      <c r="F180">
        <v>12</v>
      </c>
      <c r="G180">
        <v>10</v>
      </c>
      <c r="H180">
        <v>9</v>
      </c>
      <c r="I180">
        <v>6</v>
      </c>
      <c r="J180">
        <v>7</v>
      </c>
      <c r="K180">
        <v>5</v>
      </c>
      <c r="L180">
        <v>5</v>
      </c>
    </row>
    <row r="181" spans="1:12">
      <c r="A181" s="3" t="s">
        <v>190</v>
      </c>
      <c r="B181">
        <v>74</v>
      </c>
      <c r="C181">
        <v>74</v>
      </c>
      <c r="D181">
        <v>71</v>
      </c>
      <c r="E181">
        <v>63</v>
      </c>
      <c r="F181">
        <v>58</v>
      </c>
      <c r="G181">
        <v>53</v>
      </c>
      <c r="H181">
        <v>55</v>
      </c>
      <c r="I181">
        <v>57</v>
      </c>
      <c r="J181">
        <v>67</v>
      </c>
      <c r="K181">
        <v>65</v>
      </c>
      <c r="L181">
        <v>64</v>
      </c>
    </row>
    <row r="182" spans="1:12">
      <c r="A182" s="3" t="s">
        <v>191</v>
      </c>
      <c r="B182">
        <v>75</v>
      </c>
      <c r="C182">
        <v>64</v>
      </c>
      <c r="D182">
        <v>36</v>
      </c>
      <c r="E182">
        <v>26</v>
      </c>
      <c r="F182">
        <v>23</v>
      </c>
      <c r="G182">
        <v>20</v>
      </c>
      <c r="H182">
        <v>15</v>
      </c>
      <c r="I182">
        <v>12</v>
      </c>
      <c r="J182">
        <v>20</v>
      </c>
      <c r="K182">
        <v>9</v>
      </c>
      <c r="L182">
        <v>8</v>
      </c>
    </row>
    <row r="183" spans="1:12">
      <c r="A183" s="3" t="s">
        <v>192</v>
      </c>
      <c r="B183">
        <v>1533</v>
      </c>
      <c r="C183">
        <v>1600</v>
      </c>
      <c r="D183">
        <v>1543</v>
      </c>
      <c r="E183">
        <v>1457</v>
      </c>
      <c r="F183">
        <v>1264</v>
      </c>
      <c r="G183">
        <v>1309</v>
      </c>
      <c r="H183">
        <v>1294</v>
      </c>
      <c r="I183">
        <v>1256</v>
      </c>
      <c r="J183">
        <v>1275</v>
      </c>
      <c r="K183">
        <v>1266</v>
      </c>
      <c r="L183">
        <v>1233</v>
      </c>
    </row>
    <row r="184" spans="1:12">
      <c r="A184" s="3" t="s">
        <v>193</v>
      </c>
      <c r="B184">
        <v>164</v>
      </c>
      <c r="C184">
        <v>162</v>
      </c>
      <c r="D184">
        <v>167</v>
      </c>
      <c r="E184">
        <v>154</v>
      </c>
      <c r="F184">
        <v>149</v>
      </c>
      <c r="G184">
        <v>152</v>
      </c>
      <c r="H184">
        <v>151</v>
      </c>
      <c r="I184">
        <v>150</v>
      </c>
      <c r="J184">
        <v>269</v>
      </c>
      <c r="K184">
        <v>144</v>
      </c>
      <c r="L184">
        <v>162</v>
      </c>
    </row>
    <row r="185" spans="1:12">
      <c r="A185" s="3" t="s">
        <v>194</v>
      </c>
      <c r="B185">
        <v>290</v>
      </c>
      <c r="C185">
        <v>284</v>
      </c>
      <c r="D185">
        <v>287</v>
      </c>
      <c r="E185">
        <v>293</v>
      </c>
      <c r="F185">
        <v>292</v>
      </c>
      <c r="G185">
        <v>312</v>
      </c>
      <c r="H185">
        <v>311</v>
      </c>
      <c r="I185">
        <v>305</v>
      </c>
      <c r="J185">
        <v>254</v>
      </c>
      <c r="K185">
        <v>333</v>
      </c>
      <c r="L185">
        <v>330</v>
      </c>
    </row>
    <row r="186" spans="1:12">
      <c r="A186" s="3" t="s">
        <v>195</v>
      </c>
      <c r="B186">
        <v>7</v>
      </c>
      <c r="C186">
        <v>8</v>
      </c>
      <c r="D186">
        <v>8</v>
      </c>
      <c r="E186">
        <v>7</v>
      </c>
      <c r="F186">
        <v>8</v>
      </c>
      <c r="G186">
        <v>8</v>
      </c>
      <c r="H186">
        <v>7</v>
      </c>
      <c r="I186">
        <v>8</v>
      </c>
      <c r="J186">
        <v>8</v>
      </c>
      <c r="K186">
        <v>9</v>
      </c>
      <c r="L186">
        <v>8</v>
      </c>
    </row>
    <row r="187" spans="1:12">
      <c r="A187" s="3" t="s">
        <v>196</v>
      </c>
      <c r="B187">
        <v>53</v>
      </c>
      <c r="C187">
        <v>58</v>
      </c>
      <c r="D187">
        <v>65</v>
      </c>
      <c r="E187">
        <v>66</v>
      </c>
      <c r="F187">
        <v>57</v>
      </c>
      <c r="G187">
        <v>65</v>
      </c>
      <c r="H187">
        <v>73</v>
      </c>
      <c r="I187">
        <v>58</v>
      </c>
      <c r="J187">
        <v>62</v>
      </c>
      <c r="K187">
        <v>32</v>
      </c>
      <c r="L187">
        <v>30</v>
      </c>
    </row>
    <row r="188" spans="1:12">
      <c r="A188" s="3" t="s">
        <v>197</v>
      </c>
      <c r="B188">
        <v>240</v>
      </c>
      <c r="C188">
        <v>273</v>
      </c>
      <c r="D188">
        <v>255</v>
      </c>
      <c r="E188">
        <v>261</v>
      </c>
      <c r="F188">
        <v>236</v>
      </c>
      <c r="G188">
        <v>251</v>
      </c>
      <c r="H188">
        <v>256</v>
      </c>
      <c r="I188">
        <v>266</v>
      </c>
      <c r="J188">
        <v>207</v>
      </c>
      <c r="K188">
        <v>284</v>
      </c>
      <c r="L188">
        <v>254</v>
      </c>
    </row>
    <row r="189" spans="1:12">
      <c r="A189" s="3" t="s">
        <v>198</v>
      </c>
      <c r="B189">
        <v>73</v>
      </c>
      <c r="C189">
        <v>78</v>
      </c>
      <c r="D189">
        <v>74</v>
      </c>
      <c r="E189">
        <v>64</v>
      </c>
      <c r="F189">
        <v>66</v>
      </c>
      <c r="G189">
        <v>65</v>
      </c>
      <c r="H189">
        <v>65</v>
      </c>
      <c r="I189">
        <v>55</v>
      </c>
      <c r="J189">
        <v>44</v>
      </c>
      <c r="K189">
        <v>48</v>
      </c>
      <c r="L189">
        <v>54</v>
      </c>
    </row>
    <row r="190" spans="1:12">
      <c r="A190" s="3" t="s">
        <v>199</v>
      </c>
      <c r="B190">
        <v>380</v>
      </c>
      <c r="C190">
        <v>396</v>
      </c>
      <c r="D190">
        <v>370</v>
      </c>
      <c r="E190">
        <v>350</v>
      </c>
      <c r="F190">
        <v>324</v>
      </c>
      <c r="G190">
        <v>318</v>
      </c>
      <c r="H190">
        <v>316</v>
      </c>
      <c r="I190">
        <v>310</v>
      </c>
      <c r="J190">
        <v>318</v>
      </c>
      <c r="K190">
        <v>327</v>
      </c>
      <c r="L190">
        <v>320</v>
      </c>
    </row>
    <row r="191" spans="1:12">
      <c r="A191" s="3" t="s">
        <v>200</v>
      </c>
      <c r="B191">
        <v>308</v>
      </c>
      <c r="C191">
        <v>324</v>
      </c>
      <c r="D191">
        <v>300</v>
      </c>
      <c r="E191">
        <v>250</v>
      </c>
      <c r="F191">
        <v>121</v>
      </c>
      <c r="G191">
        <v>125</v>
      </c>
      <c r="H191">
        <v>106</v>
      </c>
      <c r="I191">
        <v>98</v>
      </c>
      <c r="J191">
        <v>109</v>
      </c>
      <c r="K191">
        <v>79</v>
      </c>
      <c r="L191">
        <v>72</v>
      </c>
    </row>
    <row r="192" spans="1:12">
      <c r="A192" s="3" t="s">
        <v>201</v>
      </c>
      <c r="B192">
        <v>18</v>
      </c>
      <c r="C192">
        <v>17</v>
      </c>
      <c r="D192">
        <v>17</v>
      </c>
      <c r="E192">
        <v>12</v>
      </c>
      <c r="F192">
        <v>11</v>
      </c>
      <c r="G192">
        <v>13</v>
      </c>
      <c r="H192">
        <v>9</v>
      </c>
      <c r="I192">
        <v>6</v>
      </c>
      <c r="J192">
        <v>4</v>
      </c>
      <c r="K192">
        <v>10</v>
      </c>
      <c r="L192">
        <v>3</v>
      </c>
    </row>
    <row r="193" spans="1:12">
      <c r="A193" s="3" t="s">
        <v>202</v>
      </c>
      <c r="B193">
        <v>120</v>
      </c>
      <c r="C193">
        <v>88</v>
      </c>
      <c r="D193">
        <v>91</v>
      </c>
      <c r="E193">
        <v>85</v>
      </c>
      <c r="F193">
        <v>90</v>
      </c>
      <c r="G193">
        <v>86</v>
      </c>
      <c r="H193">
        <v>88</v>
      </c>
      <c r="I193">
        <v>86</v>
      </c>
      <c r="J193">
        <v>95</v>
      </c>
      <c r="K193">
        <v>87</v>
      </c>
      <c r="L193">
        <v>98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3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3" t="s">
        <v>205</v>
      </c>
      <c r="B196">
        <v>57</v>
      </c>
      <c r="C196">
        <v>55</v>
      </c>
      <c r="D196">
        <v>59</v>
      </c>
      <c r="E196">
        <v>56</v>
      </c>
      <c r="F196">
        <v>56</v>
      </c>
      <c r="G196">
        <v>52</v>
      </c>
      <c r="H196">
        <v>53</v>
      </c>
      <c r="I196">
        <v>52</v>
      </c>
      <c r="J196">
        <v>55</v>
      </c>
      <c r="K196">
        <v>52</v>
      </c>
      <c r="L196">
        <v>55</v>
      </c>
    </row>
    <row r="197" spans="1:12">
      <c r="A197" s="3" t="s">
        <v>206</v>
      </c>
      <c r="B197">
        <v>63</v>
      </c>
      <c r="C197">
        <v>33</v>
      </c>
      <c r="D197">
        <v>32</v>
      </c>
      <c r="E197">
        <v>29</v>
      </c>
      <c r="F197">
        <v>34</v>
      </c>
      <c r="G197">
        <v>34</v>
      </c>
      <c r="H197">
        <v>35</v>
      </c>
      <c r="I197">
        <v>34</v>
      </c>
      <c r="J197">
        <v>40</v>
      </c>
      <c r="K197">
        <v>35</v>
      </c>
      <c r="L197">
        <v>43</v>
      </c>
    </row>
    <row r="198" spans="1:12">
      <c r="A198" s="3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3" t="s">
        <v>208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2</v>
      </c>
    </row>
    <row r="200" spans="1:12">
      <c r="A200" s="3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</row>
    <row r="201" spans="1:12">
      <c r="A201" s="3" t="s">
        <v>210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0</v>
      </c>
      <c r="K201">
        <v>1</v>
      </c>
      <c r="L201">
        <v>1</v>
      </c>
    </row>
    <row r="202" spans="1:12">
      <c r="A202" s="3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3</v>
      </c>
      <c r="C204">
        <v>2</v>
      </c>
      <c r="D204">
        <v>2</v>
      </c>
      <c r="E204">
        <v>2</v>
      </c>
      <c r="F204">
        <v>3</v>
      </c>
      <c r="G204">
        <v>3</v>
      </c>
      <c r="H204">
        <v>3</v>
      </c>
      <c r="I204">
        <v>2</v>
      </c>
      <c r="J204">
        <v>2</v>
      </c>
      <c r="K204">
        <v>1</v>
      </c>
      <c r="L204">
        <v>2</v>
      </c>
    </row>
    <row r="205" spans="1:12">
      <c r="A205" s="3" t="s">
        <v>214</v>
      </c>
      <c r="B205">
        <v>2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0</v>
      </c>
      <c r="J205">
        <v>0</v>
      </c>
      <c r="K205">
        <v>0</v>
      </c>
      <c r="L205">
        <v>0</v>
      </c>
    </row>
    <row r="206" spans="1:12">
      <c r="A206" s="3" t="s">
        <v>215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1</v>
      </c>
      <c r="L206">
        <v>2</v>
      </c>
    </row>
    <row r="207" spans="1:12">
      <c r="A207" s="3" t="s">
        <v>216</v>
      </c>
      <c r="B207">
        <v>65</v>
      </c>
      <c r="C207">
        <v>58</v>
      </c>
      <c r="D207">
        <v>55</v>
      </c>
      <c r="E207">
        <v>45</v>
      </c>
      <c r="F207">
        <v>43</v>
      </c>
      <c r="G207">
        <v>42</v>
      </c>
      <c r="H207">
        <v>37</v>
      </c>
      <c r="I207">
        <v>34</v>
      </c>
      <c r="J207">
        <v>36</v>
      </c>
      <c r="K207">
        <v>41</v>
      </c>
      <c r="L207">
        <v>44</v>
      </c>
    </row>
    <row r="208" spans="1:12">
      <c r="A208" s="3" t="s">
        <v>217</v>
      </c>
      <c r="B208">
        <v>5</v>
      </c>
      <c r="C208">
        <v>5</v>
      </c>
      <c r="D208">
        <v>6</v>
      </c>
      <c r="E208">
        <v>5</v>
      </c>
      <c r="F208">
        <v>4</v>
      </c>
      <c r="G208">
        <v>3</v>
      </c>
      <c r="H208">
        <v>3</v>
      </c>
      <c r="I208">
        <v>5</v>
      </c>
      <c r="J208">
        <v>5</v>
      </c>
      <c r="K208">
        <v>5</v>
      </c>
      <c r="L208">
        <v>4</v>
      </c>
    </row>
    <row r="209" spans="1:12">
      <c r="A209" s="3" t="s">
        <v>218</v>
      </c>
      <c r="B209">
        <v>60</v>
      </c>
      <c r="C209">
        <v>53</v>
      </c>
      <c r="D209">
        <v>49</v>
      </c>
      <c r="E209">
        <v>40</v>
      </c>
      <c r="F209">
        <v>39</v>
      </c>
      <c r="G209">
        <v>39</v>
      </c>
      <c r="H209">
        <v>34</v>
      </c>
      <c r="I209">
        <v>29</v>
      </c>
      <c r="J209">
        <v>31</v>
      </c>
      <c r="K209">
        <v>36</v>
      </c>
      <c r="L209">
        <v>40</v>
      </c>
    </row>
    <row r="210" spans="1:12">
      <c r="A210" s="3" t="s">
        <v>219</v>
      </c>
      <c r="B210">
        <v>13</v>
      </c>
      <c r="C210">
        <v>10</v>
      </c>
      <c r="D210">
        <v>8</v>
      </c>
      <c r="E210">
        <v>6</v>
      </c>
      <c r="F210">
        <v>4</v>
      </c>
      <c r="G210">
        <v>6</v>
      </c>
      <c r="H210">
        <v>3</v>
      </c>
      <c r="I210">
        <v>1</v>
      </c>
      <c r="J210">
        <v>3</v>
      </c>
      <c r="K210">
        <v>4</v>
      </c>
      <c r="L210">
        <v>3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13</v>
      </c>
      <c r="C212">
        <v>10</v>
      </c>
      <c r="D212">
        <v>8</v>
      </c>
      <c r="E212">
        <v>6</v>
      </c>
      <c r="F212">
        <v>4</v>
      </c>
      <c r="G212">
        <v>6</v>
      </c>
      <c r="H212">
        <v>3</v>
      </c>
      <c r="I212">
        <v>1</v>
      </c>
      <c r="J212">
        <v>3</v>
      </c>
      <c r="K212">
        <v>4</v>
      </c>
      <c r="L212">
        <v>3</v>
      </c>
    </row>
    <row r="213" spans="1:12">
      <c r="A213" s="3" t="s">
        <v>222</v>
      </c>
      <c r="B213">
        <v>13</v>
      </c>
      <c r="C213">
        <v>13</v>
      </c>
      <c r="D213">
        <v>14</v>
      </c>
      <c r="E213">
        <v>15</v>
      </c>
      <c r="F213">
        <v>12</v>
      </c>
      <c r="G213">
        <v>12</v>
      </c>
      <c r="H213">
        <v>12</v>
      </c>
      <c r="I213">
        <v>12</v>
      </c>
      <c r="J213">
        <v>13</v>
      </c>
      <c r="K213">
        <v>14</v>
      </c>
      <c r="L213">
        <v>15</v>
      </c>
    </row>
    <row r="214" spans="1:12">
      <c r="A214" s="3" t="s">
        <v>223</v>
      </c>
      <c r="B214">
        <v>12</v>
      </c>
      <c r="C214">
        <v>12</v>
      </c>
      <c r="D214">
        <v>13</v>
      </c>
      <c r="E214">
        <v>14</v>
      </c>
      <c r="F214">
        <v>12</v>
      </c>
      <c r="G214">
        <v>12</v>
      </c>
      <c r="H214">
        <v>11</v>
      </c>
      <c r="I214">
        <v>11</v>
      </c>
      <c r="J214">
        <v>11</v>
      </c>
      <c r="K214">
        <v>13</v>
      </c>
      <c r="L214">
        <v>14</v>
      </c>
    </row>
    <row r="215" spans="1:12">
      <c r="A215" s="3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3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3" t="s">
        <v>226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2</v>
      </c>
      <c r="K217">
        <v>1</v>
      </c>
      <c r="L217">
        <v>1</v>
      </c>
    </row>
    <row r="218" spans="1:12">
      <c r="A218" s="3" t="s">
        <v>227</v>
      </c>
      <c r="B218">
        <v>292</v>
      </c>
      <c r="C218">
        <v>272</v>
      </c>
      <c r="D218">
        <v>275</v>
      </c>
      <c r="E218">
        <v>252</v>
      </c>
      <c r="F218">
        <v>248</v>
      </c>
      <c r="G218">
        <v>263</v>
      </c>
      <c r="H218">
        <v>278</v>
      </c>
      <c r="I218">
        <v>266</v>
      </c>
      <c r="J218">
        <v>253</v>
      </c>
      <c r="K218">
        <v>273</v>
      </c>
      <c r="L218">
        <v>261</v>
      </c>
    </row>
    <row r="219" spans="1:12">
      <c r="A219" s="3" t="s">
        <v>228</v>
      </c>
      <c r="B219">
        <v>66</v>
      </c>
      <c r="C219">
        <v>63</v>
      </c>
      <c r="D219">
        <v>61</v>
      </c>
      <c r="E219">
        <v>59</v>
      </c>
      <c r="F219">
        <v>60</v>
      </c>
      <c r="G219">
        <v>67</v>
      </c>
      <c r="H219">
        <v>65</v>
      </c>
      <c r="I219">
        <v>64</v>
      </c>
      <c r="J219">
        <v>46</v>
      </c>
      <c r="K219">
        <v>64</v>
      </c>
      <c r="L219">
        <v>58</v>
      </c>
    </row>
    <row r="220" spans="1:12">
      <c r="A220" s="3" t="s">
        <v>229</v>
      </c>
      <c r="B220">
        <v>17</v>
      </c>
      <c r="C220">
        <v>15</v>
      </c>
      <c r="D220">
        <v>11</v>
      </c>
      <c r="E220">
        <v>11</v>
      </c>
      <c r="F220">
        <v>9</v>
      </c>
      <c r="G220">
        <v>11</v>
      </c>
      <c r="H220">
        <v>12</v>
      </c>
      <c r="I220">
        <v>13</v>
      </c>
      <c r="J220">
        <v>7</v>
      </c>
      <c r="K220">
        <v>12</v>
      </c>
      <c r="L220">
        <v>12</v>
      </c>
    </row>
    <row r="221" spans="1:12">
      <c r="A221" s="3" t="s">
        <v>230</v>
      </c>
      <c r="B221">
        <v>209</v>
      </c>
      <c r="C221">
        <v>194</v>
      </c>
      <c r="D221">
        <v>203</v>
      </c>
      <c r="E221">
        <v>182</v>
      </c>
      <c r="F221">
        <v>179</v>
      </c>
      <c r="G221">
        <v>185</v>
      </c>
      <c r="H221">
        <v>201</v>
      </c>
      <c r="I221">
        <v>189</v>
      </c>
      <c r="J221">
        <v>200</v>
      </c>
      <c r="K221">
        <v>197</v>
      </c>
      <c r="L221">
        <v>191</v>
      </c>
    </row>
    <row r="222" spans="1:12">
      <c r="A222" s="4" t="s">
        <v>231</v>
      </c>
      <c r="B222">
        <v>7</v>
      </c>
      <c r="C222">
        <v>6</v>
      </c>
      <c r="D222">
        <v>6</v>
      </c>
      <c r="E222">
        <v>6</v>
      </c>
      <c r="F222">
        <v>7</v>
      </c>
      <c r="G222">
        <v>10</v>
      </c>
      <c r="H222">
        <v>9</v>
      </c>
      <c r="I222">
        <v>10</v>
      </c>
      <c r="J222">
        <v>4</v>
      </c>
      <c r="K222">
        <v>5</v>
      </c>
      <c r="L222">
        <v>5</v>
      </c>
    </row>
    <row r="223" spans="1:12">
      <c r="A223" s="4" t="s">
        <v>232</v>
      </c>
      <c r="B223">
        <v>6</v>
      </c>
      <c r="C223">
        <v>6</v>
      </c>
      <c r="D223">
        <v>6</v>
      </c>
      <c r="E223">
        <v>6</v>
      </c>
      <c r="F223">
        <v>6</v>
      </c>
      <c r="G223">
        <v>8</v>
      </c>
      <c r="H223">
        <v>8</v>
      </c>
      <c r="I223">
        <v>8</v>
      </c>
      <c r="J223">
        <v>4</v>
      </c>
      <c r="K223">
        <v>5</v>
      </c>
      <c r="L223">
        <v>5</v>
      </c>
    </row>
    <row r="224" spans="1:12">
      <c r="A224" s="4" t="s">
        <v>233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0</v>
      </c>
      <c r="L224">
        <v>0</v>
      </c>
    </row>
    <row r="225" spans="1:12">
      <c r="A225" s="4" t="s">
        <v>234</v>
      </c>
      <c r="B225">
        <v>4</v>
      </c>
      <c r="C225">
        <v>5</v>
      </c>
      <c r="D225">
        <v>6</v>
      </c>
      <c r="E225">
        <v>4</v>
      </c>
      <c r="F225">
        <v>6</v>
      </c>
      <c r="G225">
        <v>7</v>
      </c>
      <c r="H225">
        <v>7</v>
      </c>
      <c r="I225">
        <v>12</v>
      </c>
      <c r="J225">
        <v>10</v>
      </c>
      <c r="K225">
        <v>7</v>
      </c>
      <c r="L225">
        <v>8</v>
      </c>
    </row>
    <row r="226" spans="1:12">
      <c r="A226" s="4" t="s">
        <v>235</v>
      </c>
      <c r="B226">
        <v>4</v>
      </c>
      <c r="C226">
        <v>5</v>
      </c>
      <c r="D226">
        <v>6</v>
      </c>
      <c r="E226">
        <v>4</v>
      </c>
      <c r="F226">
        <v>6</v>
      </c>
      <c r="G226">
        <v>7</v>
      </c>
      <c r="H226">
        <v>6</v>
      </c>
      <c r="I226">
        <v>11</v>
      </c>
      <c r="J226">
        <v>9</v>
      </c>
      <c r="K226">
        <v>7</v>
      </c>
      <c r="L226">
        <v>8</v>
      </c>
    </row>
    <row r="227" spans="1:12">
      <c r="A227" s="4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</row>
    <row r="228" spans="1:12">
      <c r="A228" s="4" t="s">
        <v>237</v>
      </c>
      <c r="B228">
        <v>4</v>
      </c>
      <c r="C228">
        <v>4</v>
      </c>
      <c r="D228">
        <v>4</v>
      </c>
      <c r="E228">
        <v>4</v>
      </c>
      <c r="F228">
        <v>3</v>
      </c>
      <c r="G228">
        <v>5</v>
      </c>
      <c r="H228">
        <v>3</v>
      </c>
      <c r="I228">
        <v>4</v>
      </c>
      <c r="J228">
        <v>3</v>
      </c>
      <c r="K228">
        <v>2</v>
      </c>
      <c r="L228">
        <v>1</v>
      </c>
    </row>
    <row r="229" spans="1:12">
      <c r="A229" s="4" t="s">
        <v>238</v>
      </c>
      <c r="B229">
        <v>1</v>
      </c>
      <c r="C229">
        <v>1</v>
      </c>
      <c r="D229">
        <v>1</v>
      </c>
      <c r="E229">
        <v>2</v>
      </c>
      <c r="F229">
        <v>0</v>
      </c>
      <c r="G229">
        <v>2</v>
      </c>
      <c r="H229">
        <v>1</v>
      </c>
      <c r="I229">
        <v>2</v>
      </c>
      <c r="J229">
        <v>2</v>
      </c>
      <c r="K229">
        <v>1</v>
      </c>
      <c r="L229">
        <v>1</v>
      </c>
    </row>
    <row r="230" spans="1:12">
      <c r="A230" s="4" t="s">
        <v>239</v>
      </c>
      <c r="B230">
        <v>3</v>
      </c>
      <c r="C230">
        <v>3</v>
      </c>
      <c r="D230">
        <v>3</v>
      </c>
      <c r="E230">
        <v>2</v>
      </c>
      <c r="F230">
        <v>3</v>
      </c>
      <c r="G230">
        <v>3</v>
      </c>
      <c r="H230">
        <v>2</v>
      </c>
      <c r="I230">
        <v>2</v>
      </c>
      <c r="J230">
        <v>1</v>
      </c>
      <c r="K230">
        <v>1</v>
      </c>
      <c r="L230">
        <v>0</v>
      </c>
    </row>
    <row r="231" spans="1:12">
      <c r="A231" s="4" t="s">
        <v>240</v>
      </c>
      <c r="B231">
        <v>8</v>
      </c>
      <c r="C231">
        <v>8</v>
      </c>
      <c r="D231">
        <v>11</v>
      </c>
      <c r="E231">
        <v>12</v>
      </c>
      <c r="F231">
        <v>14</v>
      </c>
      <c r="G231">
        <v>14</v>
      </c>
      <c r="H231">
        <v>13</v>
      </c>
      <c r="I231">
        <v>10</v>
      </c>
      <c r="J231">
        <v>9</v>
      </c>
      <c r="K231">
        <v>9</v>
      </c>
      <c r="L231">
        <v>12</v>
      </c>
    </row>
    <row r="232" spans="1:12">
      <c r="A232" s="4" t="s">
        <v>241</v>
      </c>
      <c r="B232">
        <v>1</v>
      </c>
      <c r="C232">
        <v>1</v>
      </c>
      <c r="D232">
        <v>2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4</v>
      </c>
      <c r="K232">
        <v>6</v>
      </c>
      <c r="L232">
        <v>6</v>
      </c>
    </row>
    <row r="233" spans="1:12">
      <c r="A233" s="4" t="s">
        <v>242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>
      <c r="A234" s="4" t="s">
        <v>243</v>
      </c>
      <c r="B234">
        <v>0</v>
      </c>
      <c r="C234">
        <v>1</v>
      </c>
      <c r="D234">
        <v>0</v>
      </c>
      <c r="E234">
        <v>1</v>
      </c>
      <c r="F234">
        <v>3</v>
      </c>
      <c r="G234">
        <v>4</v>
      </c>
      <c r="H234">
        <v>6</v>
      </c>
      <c r="I234">
        <v>3</v>
      </c>
      <c r="J234">
        <v>4</v>
      </c>
      <c r="K234">
        <v>0</v>
      </c>
      <c r="L234">
        <v>0</v>
      </c>
    </row>
    <row r="235" spans="1:12">
      <c r="A235" s="4" t="s">
        <v>244</v>
      </c>
      <c r="B235">
        <v>6</v>
      </c>
      <c r="C235">
        <v>5</v>
      </c>
      <c r="D235">
        <v>8</v>
      </c>
      <c r="E235">
        <v>7</v>
      </c>
      <c r="F235">
        <v>8</v>
      </c>
      <c r="G235">
        <v>7</v>
      </c>
      <c r="H235">
        <v>5</v>
      </c>
      <c r="I235">
        <v>5</v>
      </c>
      <c r="J235">
        <v>1</v>
      </c>
      <c r="K235">
        <v>3</v>
      </c>
      <c r="L235">
        <v>5</v>
      </c>
    </row>
    <row r="236" spans="1:12">
      <c r="A236" s="4" t="s">
        <v>245</v>
      </c>
      <c r="B236">
        <v>14</v>
      </c>
      <c r="C236">
        <v>14</v>
      </c>
      <c r="D236">
        <v>16</v>
      </c>
      <c r="E236">
        <v>11</v>
      </c>
      <c r="F236">
        <v>10</v>
      </c>
      <c r="G236">
        <v>9</v>
      </c>
      <c r="H236">
        <v>5</v>
      </c>
      <c r="I236">
        <v>3</v>
      </c>
      <c r="J236">
        <v>1</v>
      </c>
      <c r="K236">
        <v>4</v>
      </c>
      <c r="L236">
        <v>4</v>
      </c>
    </row>
    <row r="237" spans="1:12">
      <c r="A237" s="4" t="s">
        <v>246</v>
      </c>
      <c r="B237">
        <v>14</v>
      </c>
      <c r="C237">
        <v>14</v>
      </c>
      <c r="D237">
        <v>16</v>
      </c>
      <c r="E237">
        <v>11</v>
      </c>
      <c r="F237">
        <v>10</v>
      </c>
      <c r="G237">
        <v>9</v>
      </c>
      <c r="H237">
        <v>5</v>
      </c>
      <c r="I237">
        <v>3</v>
      </c>
      <c r="J237">
        <v>1</v>
      </c>
      <c r="K237">
        <v>4</v>
      </c>
      <c r="L237">
        <v>4</v>
      </c>
    </row>
    <row r="238" spans="1:12">
      <c r="A238" s="4" t="s">
        <v>247</v>
      </c>
      <c r="B238">
        <v>2</v>
      </c>
      <c r="C238">
        <v>2</v>
      </c>
      <c r="D238">
        <v>3</v>
      </c>
      <c r="E238">
        <v>3</v>
      </c>
      <c r="F238">
        <v>3</v>
      </c>
      <c r="G238">
        <v>2</v>
      </c>
      <c r="H238">
        <v>3</v>
      </c>
      <c r="I238">
        <v>5</v>
      </c>
      <c r="J238">
        <v>4</v>
      </c>
      <c r="K238">
        <v>2</v>
      </c>
      <c r="L238">
        <v>2</v>
      </c>
    </row>
    <row r="239" spans="1:12">
      <c r="A239" s="4" t="s">
        <v>248</v>
      </c>
      <c r="B239">
        <v>2</v>
      </c>
      <c r="C239">
        <v>2</v>
      </c>
      <c r="D239">
        <v>3</v>
      </c>
      <c r="E239">
        <v>3</v>
      </c>
      <c r="F239">
        <v>3</v>
      </c>
      <c r="G239">
        <v>2</v>
      </c>
      <c r="H239">
        <v>3</v>
      </c>
      <c r="I239">
        <v>5</v>
      </c>
      <c r="J239">
        <v>4</v>
      </c>
      <c r="K239">
        <v>2</v>
      </c>
      <c r="L239">
        <v>2</v>
      </c>
    </row>
    <row r="240" spans="1:12">
      <c r="A240" s="4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5" t="s">
        <v>250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</row>
    <row r="242" spans="1:12">
      <c r="A242" s="5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5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5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5" t="s">
        <v>254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2</v>
      </c>
      <c r="J245">
        <v>2</v>
      </c>
      <c r="K245">
        <v>2</v>
      </c>
      <c r="L245">
        <v>2</v>
      </c>
    </row>
    <row r="246" spans="1:12">
      <c r="A246" s="5" t="s">
        <v>255</v>
      </c>
      <c r="B246">
        <v>3</v>
      </c>
      <c r="C246">
        <v>3</v>
      </c>
      <c r="D246">
        <v>1</v>
      </c>
      <c r="E246">
        <v>1</v>
      </c>
      <c r="F246">
        <v>2</v>
      </c>
      <c r="G246">
        <v>2</v>
      </c>
      <c r="H246">
        <v>3</v>
      </c>
      <c r="I246">
        <v>2</v>
      </c>
      <c r="J246">
        <v>3</v>
      </c>
      <c r="K246">
        <v>2</v>
      </c>
      <c r="L246">
        <v>2</v>
      </c>
    </row>
    <row r="247" spans="1:12">
      <c r="A247" s="5" t="s">
        <v>256</v>
      </c>
      <c r="B247">
        <v>3</v>
      </c>
      <c r="C247">
        <v>3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2</v>
      </c>
      <c r="J247">
        <v>3</v>
      </c>
      <c r="K247">
        <v>2</v>
      </c>
      <c r="L247">
        <v>2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43</v>
      </c>
      <c r="C250">
        <v>38</v>
      </c>
      <c r="D250">
        <v>44</v>
      </c>
      <c r="E250">
        <v>48</v>
      </c>
      <c r="F250">
        <v>40</v>
      </c>
      <c r="G250">
        <v>42</v>
      </c>
      <c r="H250">
        <v>45</v>
      </c>
      <c r="I250">
        <v>38</v>
      </c>
      <c r="J250">
        <v>38</v>
      </c>
      <c r="K250">
        <v>38</v>
      </c>
      <c r="L250">
        <v>39</v>
      </c>
    </row>
    <row r="251" spans="1:12">
      <c r="A251" s="5" t="s">
        <v>260</v>
      </c>
      <c r="B251">
        <v>2</v>
      </c>
      <c r="C251">
        <v>2</v>
      </c>
      <c r="D251">
        <v>3</v>
      </c>
      <c r="E251">
        <v>3</v>
      </c>
      <c r="F251">
        <v>3</v>
      </c>
      <c r="G251">
        <v>5</v>
      </c>
      <c r="H251">
        <v>6</v>
      </c>
      <c r="I251">
        <v>6</v>
      </c>
      <c r="J251">
        <v>5</v>
      </c>
      <c r="K251">
        <v>5</v>
      </c>
      <c r="L251">
        <v>6</v>
      </c>
    </row>
    <row r="252" spans="1:12">
      <c r="A252" s="5" t="s">
        <v>261</v>
      </c>
      <c r="B252">
        <v>41</v>
      </c>
      <c r="C252">
        <v>36</v>
      </c>
      <c r="D252">
        <v>41</v>
      </c>
      <c r="E252">
        <v>45</v>
      </c>
      <c r="F252">
        <v>37</v>
      </c>
      <c r="G252">
        <v>37</v>
      </c>
      <c r="H252">
        <v>39</v>
      </c>
      <c r="I252">
        <v>32</v>
      </c>
      <c r="J252">
        <v>33</v>
      </c>
      <c r="K252">
        <v>32</v>
      </c>
      <c r="L252">
        <v>32</v>
      </c>
    </row>
    <row r="253" spans="1:12">
      <c r="A253" s="5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 spans="1:12">
      <c r="A254" s="6" t="s">
        <v>263</v>
      </c>
      <c r="B254">
        <v>77</v>
      </c>
      <c r="C254">
        <v>67</v>
      </c>
      <c r="D254">
        <v>69</v>
      </c>
      <c r="E254">
        <v>64</v>
      </c>
      <c r="F254">
        <v>58</v>
      </c>
      <c r="G254">
        <v>52</v>
      </c>
      <c r="H254">
        <v>59</v>
      </c>
      <c r="I254">
        <v>58</v>
      </c>
      <c r="J254">
        <v>61</v>
      </c>
      <c r="K254">
        <v>60</v>
      </c>
      <c r="L254">
        <v>57</v>
      </c>
    </row>
    <row r="255" spans="1:12">
      <c r="A255" s="6" t="s">
        <v>264</v>
      </c>
      <c r="B255">
        <v>3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1</v>
      </c>
      <c r="K255">
        <v>1</v>
      </c>
      <c r="L255">
        <v>1</v>
      </c>
    </row>
    <row r="256" spans="1:12">
      <c r="A256" s="6" t="s">
        <v>265</v>
      </c>
      <c r="B256">
        <v>45</v>
      </c>
      <c r="C256">
        <v>37</v>
      </c>
      <c r="D256">
        <v>38</v>
      </c>
      <c r="E256">
        <v>32</v>
      </c>
      <c r="F256">
        <v>30</v>
      </c>
      <c r="G256">
        <v>25</v>
      </c>
      <c r="H256">
        <v>23</v>
      </c>
      <c r="I256">
        <v>22</v>
      </c>
      <c r="J256">
        <v>19</v>
      </c>
      <c r="K256">
        <v>21</v>
      </c>
      <c r="L256">
        <v>16</v>
      </c>
    </row>
    <row r="257" spans="1:12">
      <c r="A257" s="6" t="s">
        <v>266</v>
      </c>
      <c r="B257">
        <v>29</v>
      </c>
      <c r="C257">
        <v>28</v>
      </c>
      <c r="D257">
        <v>29</v>
      </c>
      <c r="E257">
        <v>30</v>
      </c>
      <c r="F257">
        <v>26</v>
      </c>
      <c r="G257">
        <v>25</v>
      </c>
      <c r="H257">
        <v>34</v>
      </c>
      <c r="I257">
        <v>34</v>
      </c>
      <c r="J257">
        <v>41</v>
      </c>
      <c r="K257">
        <v>38</v>
      </c>
      <c r="L257">
        <v>40</v>
      </c>
    </row>
    <row r="258" spans="1:12">
      <c r="A258" s="7" t="s">
        <v>267</v>
      </c>
      <c r="B258">
        <v>204</v>
      </c>
      <c r="C258">
        <v>195</v>
      </c>
      <c r="D258">
        <v>192</v>
      </c>
      <c r="E258">
        <v>188</v>
      </c>
      <c r="F258">
        <v>185</v>
      </c>
      <c r="G258">
        <v>208</v>
      </c>
      <c r="H258">
        <v>203</v>
      </c>
      <c r="I258">
        <v>213</v>
      </c>
      <c r="J258">
        <v>209</v>
      </c>
      <c r="K258">
        <v>214</v>
      </c>
      <c r="L258">
        <v>242</v>
      </c>
    </row>
    <row r="259" spans="1:12">
      <c r="A259" s="7" t="s">
        <v>268</v>
      </c>
      <c r="B259">
        <v>135</v>
      </c>
      <c r="C259">
        <v>132</v>
      </c>
      <c r="D259">
        <v>127</v>
      </c>
      <c r="E259">
        <v>128</v>
      </c>
      <c r="F259">
        <v>125</v>
      </c>
      <c r="G259">
        <v>151</v>
      </c>
      <c r="H259">
        <v>150</v>
      </c>
      <c r="I259">
        <v>163</v>
      </c>
      <c r="J259">
        <v>164</v>
      </c>
      <c r="K259">
        <v>160</v>
      </c>
      <c r="L259">
        <v>176</v>
      </c>
    </row>
    <row r="260" spans="1:12">
      <c r="A260" s="7" t="s">
        <v>269</v>
      </c>
      <c r="B260">
        <v>69</v>
      </c>
      <c r="C260">
        <v>63</v>
      </c>
      <c r="D260">
        <v>65</v>
      </c>
      <c r="E260">
        <v>60</v>
      </c>
      <c r="F260">
        <v>60</v>
      </c>
      <c r="G260">
        <v>57</v>
      </c>
      <c r="H260">
        <v>53</v>
      </c>
      <c r="I260">
        <v>50</v>
      </c>
      <c r="J260">
        <v>45</v>
      </c>
      <c r="K260">
        <v>54</v>
      </c>
      <c r="L260">
        <v>66</v>
      </c>
    </row>
    <row r="261" spans="1:12">
      <c r="A261" s="7" t="s">
        <v>270</v>
      </c>
      <c r="B261">
        <v>17</v>
      </c>
      <c r="C261">
        <v>13</v>
      </c>
      <c r="D261">
        <v>12</v>
      </c>
      <c r="E261">
        <v>10</v>
      </c>
      <c r="F261">
        <v>9</v>
      </c>
      <c r="G261">
        <v>9</v>
      </c>
      <c r="H261">
        <v>6</v>
      </c>
      <c r="I261">
        <v>6</v>
      </c>
      <c r="J261">
        <v>7</v>
      </c>
      <c r="K261">
        <v>8</v>
      </c>
      <c r="L261">
        <v>6</v>
      </c>
    </row>
    <row r="262" spans="1:12">
      <c r="A262" s="7" t="s">
        <v>271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7" t="s">
        <v>272</v>
      </c>
      <c r="B263">
        <v>17</v>
      </c>
      <c r="C263">
        <v>13</v>
      </c>
      <c r="D263">
        <v>12</v>
      </c>
      <c r="E263">
        <v>9</v>
      </c>
      <c r="F263">
        <v>9</v>
      </c>
      <c r="G263">
        <v>9</v>
      </c>
      <c r="H263">
        <v>6</v>
      </c>
      <c r="I263">
        <v>6</v>
      </c>
      <c r="J263">
        <v>7</v>
      </c>
      <c r="K263">
        <v>8</v>
      </c>
      <c r="L263">
        <v>6</v>
      </c>
    </row>
    <row r="264" spans="1:12">
      <c r="A264" s="7" t="s">
        <v>273</v>
      </c>
      <c r="B264">
        <v>84</v>
      </c>
      <c r="C264">
        <v>87</v>
      </c>
      <c r="D264">
        <v>81</v>
      </c>
      <c r="E264">
        <v>93</v>
      </c>
      <c r="F264">
        <v>88</v>
      </c>
      <c r="G264">
        <v>93</v>
      </c>
      <c r="H264">
        <v>87</v>
      </c>
      <c r="I264">
        <v>86</v>
      </c>
      <c r="J264">
        <v>93</v>
      </c>
      <c r="K264">
        <v>91</v>
      </c>
      <c r="L264">
        <v>99</v>
      </c>
    </row>
    <row r="265" spans="1:12">
      <c r="A265" s="7" t="s">
        <v>274</v>
      </c>
      <c r="B265">
        <v>80</v>
      </c>
      <c r="C265">
        <v>84</v>
      </c>
      <c r="D265">
        <v>77</v>
      </c>
      <c r="E265">
        <v>86</v>
      </c>
      <c r="F265">
        <v>82</v>
      </c>
      <c r="G265">
        <v>87</v>
      </c>
      <c r="H265">
        <v>81</v>
      </c>
      <c r="I265">
        <v>79</v>
      </c>
      <c r="J265">
        <v>86</v>
      </c>
      <c r="K265">
        <v>86</v>
      </c>
      <c r="L265">
        <v>92</v>
      </c>
    </row>
    <row r="266" spans="1:12">
      <c r="A266" s="7" t="s">
        <v>275</v>
      </c>
      <c r="B266">
        <v>4</v>
      </c>
      <c r="C266">
        <v>3</v>
      </c>
      <c r="D266">
        <v>4</v>
      </c>
      <c r="E266">
        <v>7</v>
      </c>
      <c r="F266">
        <v>6</v>
      </c>
      <c r="G266">
        <v>6</v>
      </c>
      <c r="H266">
        <v>6</v>
      </c>
      <c r="I266">
        <v>7</v>
      </c>
      <c r="J266">
        <v>7</v>
      </c>
      <c r="K266">
        <v>5</v>
      </c>
      <c r="L266">
        <v>7</v>
      </c>
    </row>
    <row r="267" spans="1:12">
      <c r="A267" s="7" t="s">
        <v>276</v>
      </c>
      <c r="B267">
        <v>2</v>
      </c>
      <c r="C267">
        <v>2</v>
      </c>
      <c r="D267">
        <v>5</v>
      </c>
      <c r="E267">
        <v>3</v>
      </c>
      <c r="F267">
        <v>2</v>
      </c>
      <c r="G267">
        <v>2</v>
      </c>
      <c r="H267">
        <v>2</v>
      </c>
      <c r="I267">
        <v>3</v>
      </c>
      <c r="J267">
        <v>13</v>
      </c>
      <c r="K267">
        <v>14</v>
      </c>
      <c r="L267">
        <v>13</v>
      </c>
    </row>
    <row r="268" spans="1:12">
      <c r="A268" s="7" t="s">
        <v>277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0</v>
      </c>
      <c r="H268">
        <v>0</v>
      </c>
      <c r="I268">
        <v>3</v>
      </c>
      <c r="J268">
        <v>2</v>
      </c>
      <c r="K268">
        <v>3</v>
      </c>
      <c r="L268">
        <v>2</v>
      </c>
    </row>
    <row r="269" spans="1:12">
      <c r="A269" s="7" t="s">
        <v>278</v>
      </c>
      <c r="B269">
        <v>1</v>
      </c>
      <c r="C269">
        <v>1</v>
      </c>
      <c r="D269">
        <v>3</v>
      </c>
      <c r="E269">
        <v>2</v>
      </c>
      <c r="F269">
        <v>1</v>
      </c>
      <c r="G269">
        <v>2</v>
      </c>
      <c r="H269">
        <v>2</v>
      </c>
      <c r="I269">
        <v>0</v>
      </c>
      <c r="J269">
        <v>11</v>
      </c>
      <c r="K269">
        <v>11</v>
      </c>
      <c r="L269">
        <v>11</v>
      </c>
    </row>
    <row r="270" spans="1:12">
      <c r="A270" s="7" t="s">
        <v>279</v>
      </c>
      <c r="B270">
        <v>15</v>
      </c>
      <c r="C270">
        <v>23</v>
      </c>
      <c r="D270">
        <v>19</v>
      </c>
      <c r="E270">
        <v>17</v>
      </c>
      <c r="F270">
        <v>18</v>
      </c>
      <c r="G270">
        <v>12</v>
      </c>
      <c r="H270">
        <v>11</v>
      </c>
      <c r="I270">
        <v>14</v>
      </c>
      <c r="J270">
        <v>15</v>
      </c>
      <c r="K270">
        <v>15</v>
      </c>
      <c r="L270">
        <v>13</v>
      </c>
    </row>
    <row r="271" spans="1:12">
      <c r="A271" s="7" t="s">
        <v>280</v>
      </c>
      <c r="B271">
        <v>14</v>
      </c>
      <c r="C271">
        <v>22</v>
      </c>
      <c r="D271">
        <v>18</v>
      </c>
      <c r="E271">
        <v>15</v>
      </c>
      <c r="F271">
        <v>16</v>
      </c>
      <c r="G271">
        <v>11</v>
      </c>
      <c r="H271">
        <v>11</v>
      </c>
      <c r="I271">
        <v>13</v>
      </c>
      <c r="J271">
        <v>13</v>
      </c>
      <c r="K271">
        <v>14</v>
      </c>
      <c r="L271">
        <v>12</v>
      </c>
    </row>
    <row r="272" spans="1:12">
      <c r="A272" s="7" t="s">
        <v>281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1</v>
      </c>
      <c r="H272">
        <v>0</v>
      </c>
      <c r="I272">
        <v>1</v>
      </c>
      <c r="J272">
        <v>2</v>
      </c>
      <c r="K272">
        <v>1</v>
      </c>
      <c r="L272">
        <v>1</v>
      </c>
    </row>
    <row r="273" spans="1:12">
      <c r="A273" s="7" t="s">
        <v>282</v>
      </c>
      <c r="B273">
        <v>44</v>
      </c>
      <c r="C273">
        <v>47</v>
      </c>
      <c r="D273">
        <v>45</v>
      </c>
      <c r="E273">
        <v>39</v>
      </c>
      <c r="F273">
        <v>35</v>
      </c>
      <c r="G273">
        <v>31</v>
      </c>
      <c r="H273">
        <v>33</v>
      </c>
      <c r="I273">
        <v>28</v>
      </c>
      <c r="J273">
        <v>26</v>
      </c>
      <c r="K273">
        <v>25</v>
      </c>
      <c r="L273">
        <v>28</v>
      </c>
    </row>
    <row r="274" spans="1:12">
      <c r="A274" s="7" t="s">
        <v>283</v>
      </c>
      <c r="B274">
        <v>2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1</v>
      </c>
      <c r="J274">
        <v>3</v>
      </c>
      <c r="K274">
        <v>0</v>
      </c>
      <c r="L274">
        <v>0</v>
      </c>
    </row>
    <row r="275" spans="1:12">
      <c r="A275" s="7" t="s">
        <v>284</v>
      </c>
      <c r="B275">
        <v>15</v>
      </c>
      <c r="C275">
        <v>21</v>
      </c>
      <c r="D275">
        <v>22</v>
      </c>
      <c r="E275">
        <v>16</v>
      </c>
      <c r="F275">
        <v>15</v>
      </c>
      <c r="G275">
        <v>13</v>
      </c>
      <c r="H275">
        <v>14</v>
      </c>
      <c r="I275">
        <v>11</v>
      </c>
      <c r="J275">
        <v>9</v>
      </c>
      <c r="K275">
        <v>12</v>
      </c>
      <c r="L275">
        <v>12</v>
      </c>
    </row>
    <row r="276" spans="1:12">
      <c r="A276" s="7" t="s">
        <v>285</v>
      </c>
      <c r="B276">
        <v>10</v>
      </c>
      <c r="C276">
        <v>14</v>
      </c>
      <c r="D276">
        <v>10</v>
      </c>
      <c r="E276">
        <v>11</v>
      </c>
      <c r="F276">
        <v>7</v>
      </c>
      <c r="G276">
        <v>6</v>
      </c>
      <c r="H276">
        <v>8</v>
      </c>
      <c r="I276">
        <v>8</v>
      </c>
      <c r="J276">
        <v>6</v>
      </c>
      <c r="K276">
        <v>3</v>
      </c>
      <c r="L276">
        <v>4</v>
      </c>
    </row>
    <row r="277" spans="1:12">
      <c r="A277" s="7" t="s">
        <v>286</v>
      </c>
      <c r="B277">
        <v>17</v>
      </c>
      <c r="C277">
        <v>11</v>
      </c>
      <c r="D277">
        <v>12</v>
      </c>
      <c r="E277">
        <v>11</v>
      </c>
      <c r="F277">
        <v>11</v>
      </c>
      <c r="G277">
        <v>11</v>
      </c>
      <c r="H277">
        <v>10</v>
      </c>
      <c r="I277">
        <v>8</v>
      </c>
      <c r="J277">
        <v>8</v>
      </c>
      <c r="K277">
        <v>10</v>
      </c>
      <c r="L277">
        <v>12</v>
      </c>
    </row>
    <row r="278" spans="1:12">
      <c r="A278" s="7" t="s">
        <v>287</v>
      </c>
      <c r="B278">
        <v>5</v>
      </c>
      <c r="C278">
        <v>6</v>
      </c>
      <c r="D278">
        <v>4</v>
      </c>
      <c r="E278">
        <v>4</v>
      </c>
      <c r="F278">
        <v>4</v>
      </c>
      <c r="G278">
        <v>3</v>
      </c>
      <c r="H278">
        <v>5</v>
      </c>
      <c r="I278">
        <v>4</v>
      </c>
      <c r="J278">
        <v>4</v>
      </c>
      <c r="K278">
        <v>2</v>
      </c>
      <c r="L278">
        <v>2</v>
      </c>
    </row>
    <row r="279" spans="1:12">
      <c r="A279" s="7" t="s">
        <v>288</v>
      </c>
      <c r="B279">
        <v>5</v>
      </c>
      <c r="C279">
        <v>6</v>
      </c>
      <c r="D279">
        <v>4</v>
      </c>
      <c r="E279">
        <v>4</v>
      </c>
      <c r="F279">
        <v>4</v>
      </c>
      <c r="G279">
        <v>3</v>
      </c>
      <c r="H279">
        <v>5</v>
      </c>
      <c r="I279">
        <v>4</v>
      </c>
      <c r="J279">
        <v>4</v>
      </c>
      <c r="K279">
        <v>2</v>
      </c>
      <c r="L279">
        <v>2</v>
      </c>
    </row>
    <row r="280" spans="1:12">
      <c r="A280" s="7" t="s">
        <v>289</v>
      </c>
      <c r="B280">
        <v>20</v>
      </c>
      <c r="C280">
        <v>21</v>
      </c>
      <c r="D280">
        <v>23</v>
      </c>
      <c r="E280">
        <v>25</v>
      </c>
      <c r="F280">
        <v>20</v>
      </c>
      <c r="G280">
        <v>19</v>
      </c>
      <c r="H280">
        <v>23</v>
      </c>
      <c r="I280">
        <v>20</v>
      </c>
      <c r="J280">
        <v>18</v>
      </c>
      <c r="K280">
        <v>16</v>
      </c>
      <c r="L280">
        <v>16</v>
      </c>
    </row>
    <row r="281" spans="1:12">
      <c r="A281" s="7" t="s">
        <v>290</v>
      </c>
      <c r="B281">
        <v>3</v>
      </c>
      <c r="C281">
        <v>3</v>
      </c>
      <c r="D281">
        <v>4</v>
      </c>
      <c r="E281">
        <v>5</v>
      </c>
      <c r="F281">
        <v>5</v>
      </c>
      <c r="G281">
        <v>5</v>
      </c>
      <c r="H281">
        <v>7</v>
      </c>
      <c r="I281">
        <v>7</v>
      </c>
      <c r="J281">
        <v>8</v>
      </c>
      <c r="K281">
        <v>6</v>
      </c>
      <c r="L281">
        <v>6</v>
      </c>
    </row>
    <row r="282" spans="1:12">
      <c r="A282" s="7" t="s">
        <v>291</v>
      </c>
      <c r="B282">
        <v>1</v>
      </c>
      <c r="C282">
        <v>2</v>
      </c>
      <c r="D282">
        <v>1</v>
      </c>
      <c r="E282">
        <v>5</v>
      </c>
      <c r="F282">
        <v>4</v>
      </c>
      <c r="G282">
        <v>3</v>
      </c>
      <c r="H282">
        <v>3</v>
      </c>
      <c r="I282">
        <v>3</v>
      </c>
      <c r="J282">
        <v>2</v>
      </c>
      <c r="K282">
        <v>2</v>
      </c>
      <c r="L282">
        <v>3</v>
      </c>
    </row>
    <row r="283" spans="1:12">
      <c r="A283" s="7" t="s">
        <v>292</v>
      </c>
      <c r="B283">
        <v>16</v>
      </c>
      <c r="C283">
        <v>16</v>
      </c>
      <c r="D283">
        <v>18</v>
      </c>
      <c r="E283">
        <v>15</v>
      </c>
      <c r="F283">
        <v>11</v>
      </c>
      <c r="G283">
        <v>11</v>
      </c>
      <c r="H283">
        <v>13</v>
      </c>
      <c r="I283">
        <v>10</v>
      </c>
      <c r="J283">
        <v>8</v>
      </c>
      <c r="K283">
        <v>8</v>
      </c>
      <c r="L283">
        <v>7</v>
      </c>
    </row>
    <row r="284" spans="1:12">
      <c r="A284" s="7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7" t="s">
        <v>294</v>
      </c>
      <c r="B285">
        <v>1</v>
      </c>
      <c r="C285">
        <v>2</v>
      </c>
      <c r="D285">
        <v>2</v>
      </c>
      <c r="E285">
        <v>4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3</v>
      </c>
      <c r="L285">
        <v>3</v>
      </c>
    </row>
    <row r="286" spans="1:12">
      <c r="A286" s="7" t="s">
        <v>295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2</v>
      </c>
    </row>
    <row r="287" spans="1:12">
      <c r="A287" s="7" t="s">
        <v>296</v>
      </c>
      <c r="B287">
        <v>0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2</v>
      </c>
      <c r="J287">
        <v>1</v>
      </c>
      <c r="K287">
        <v>0</v>
      </c>
      <c r="L287">
        <v>0</v>
      </c>
    </row>
    <row r="288" spans="1:12">
      <c r="A288" s="7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1</v>
      </c>
    </row>
    <row r="289" spans="1:12">
      <c r="A289" s="7" t="s">
        <v>298</v>
      </c>
      <c r="B289">
        <v>20</v>
      </c>
      <c r="C289">
        <v>21</v>
      </c>
      <c r="D289">
        <v>20</v>
      </c>
      <c r="E289">
        <v>19</v>
      </c>
      <c r="F289">
        <v>17</v>
      </c>
      <c r="G289">
        <v>15</v>
      </c>
      <c r="H289">
        <v>18</v>
      </c>
      <c r="I289">
        <v>18</v>
      </c>
      <c r="J289">
        <v>18</v>
      </c>
      <c r="K289">
        <v>15</v>
      </c>
      <c r="L289">
        <v>13</v>
      </c>
    </row>
    <row r="290" spans="1:12">
      <c r="A290" s="7" t="s">
        <v>299</v>
      </c>
      <c r="B290">
        <v>18</v>
      </c>
      <c r="C290">
        <v>19</v>
      </c>
      <c r="D290">
        <v>18</v>
      </c>
      <c r="E290">
        <v>16</v>
      </c>
      <c r="F290">
        <v>15</v>
      </c>
      <c r="G290">
        <v>13</v>
      </c>
      <c r="H290">
        <v>15</v>
      </c>
      <c r="I290">
        <v>15</v>
      </c>
      <c r="J290">
        <v>15</v>
      </c>
      <c r="K290">
        <v>13</v>
      </c>
      <c r="L290">
        <v>12</v>
      </c>
    </row>
    <row r="291" spans="1:12">
      <c r="A291" s="7" t="s">
        <v>300</v>
      </c>
      <c r="B291">
        <v>2</v>
      </c>
      <c r="C291">
        <v>2</v>
      </c>
      <c r="D291">
        <v>2</v>
      </c>
      <c r="E291">
        <v>3</v>
      </c>
      <c r="F291">
        <v>2</v>
      </c>
      <c r="G291">
        <v>2</v>
      </c>
      <c r="H291">
        <v>3</v>
      </c>
      <c r="I291">
        <v>3</v>
      </c>
      <c r="J291">
        <v>3</v>
      </c>
      <c r="K291">
        <v>2</v>
      </c>
      <c r="L291">
        <v>1</v>
      </c>
    </row>
    <row r="292" spans="1:12">
      <c r="A292" s="7" t="s">
        <v>301</v>
      </c>
      <c r="B292">
        <v>3</v>
      </c>
      <c r="C292">
        <v>3</v>
      </c>
      <c r="D292">
        <v>4</v>
      </c>
      <c r="E292">
        <v>3</v>
      </c>
      <c r="F292">
        <v>3</v>
      </c>
      <c r="G292">
        <v>3</v>
      </c>
      <c r="H292">
        <v>5</v>
      </c>
      <c r="I292">
        <v>4</v>
      </c>
      <c r="J292">
        <v>6</v>
      </c>
      <c r="K292">
        <v>5</v>
      </c>
      <c r="L292">
        <v>5</v>
      </c>
    </row>
    <row r="293" spans="1:12">
      <c r="A293" s="7" t="s">
        <v>302</v>
      </c>
      <c r="B293">
        <v>3</v>
      </c>
      <c r="C293">
        <v>3</v>
      </c>
      <c r="D293">
        <v>4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4</v>
      </c>
      <c r="K293">
        <v>2</v>
      </c>
      <c r="L293">
        <v>2</v>
      </c>
    </row>
    <row r="294" spans="1:12">
      <c r="A294" s="7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7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2</v>
      </c>
      <c r="J295">
        <v>2</v>
      </c>
      <c r="K295">
        <v>3</v>
      </c>
      <c r="L295">
        <v>3</v>
      </c>
    </row>
    <row r="296" spans="1:12">
      <c r="A296" s="7" t="s">
        <v>305</v>
      </c>
      <c r="B296">
        <v>65</v>
      </c>
      <c r="C296">
        <v>61</v>
      </c>
      <c r="D296">
        <v>62</v>
      </c>
      <c r="E296">
        <v>52</v>
      </c>
      <c r="F296">
        <v>49</v>
      </c>
      <c r="G296">
        <v>49</v>
      </c>
      <c r="H296">
        <v>42</v>
      </c>
      <c r="I296">
        <v>41</v>
      </c>
      <c r="J296">
        <v>31</v>
      </c>
      <c r="K296">
        <v>30</v>
      </c>
      <c r="L296">
        <v>30</v>
      </c>
    </row>
    <row r="297" spans="1:12">
      <c r="A297" s="7" t="s">
        <v>306</v>
      </c>
      <c r="B297">
        <v>2</v>
      </c>
      <c r="C297">
        <v>2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7" t="s">
        <v>307</v>
      </c>
      <c r="B298">
        <v>59</v>
      </c>
      <c r="C298">
        <v>55</v>
      </c>
      <c r="D298">
        <v>56</v>
      </c>
      <c r="E298">
        <v>47</v>
      </c>
      <c r="F298">
        <v>45</v>
      </c>
      <c r="G298">
        <v>47</v>
      </c>
      <c r="H298">
        <v>40</v>
      </c>
      <c r="I298">
        <v>38</v>
      </c>
      <c r="J298">
        <v>28</v>
      </c>
      <c r="K298">
        <v>30</v>
      </c>
      <c r="L298">
        <v>30</v>
      </c>
    </row>
    <row r="299" spans="1:12">
      <c r="A299" s="7" t="s">
        <v>308</v>
      </c>
      <c r="B299">
        <v>4</v>
      </c>
      <c r="C299">
        <v>4</v>
      </c>
      <c r="D299">
        <v>5</v>
      </c>
      <c r="E299">
        <v>4</v>
      </c>
      <c r="F299">
        <v>3</v>
      </c>
      <c r="G299">
        <v>2</v>
      </c>
      <c r="H299">
        <v>2</v>
      </c>
      <c r="I299">
        <v>3</v>
      </c>
      <c r="J299">
        <v>3</v>
      </c>
      <c r="K299">
        <v>0</v>
      </c>
      <c r="L299">
        <v>0</v>
      </c>
    </row>
    <row r="300" spans="1:12">
      <c r="A300" s="7" t="s">
        <v>309</v>
      </c>
      <c r="B300">
        <v>72</v>
      </c>
      <c r="C300">
        <v>74</v>
      </c>
      <c r="D300">
        <v>76</v>
      </c>
      <c r="E300">
        <v>64</v>
      </c>
      <c r="F300">
        <v>54</v>
      </c>
      <c r="G300">
        <v>53</v>
      </c>
      <c r="H300">
        <v>57</v>
      </c>
      <c r="I300">
        <v>69</v>
      </c>
      <c r="J300">
        <v>73</v>
      </c>
      <c r="K300">
        <v>77</v>
      </c>
      <c r="L300">
        <v>74</v>
      </c>
    </row>
    <row r="301" spans="1:12">
      <c r="A301" s="7" t="s">
        <v>310</v>
      </c>
      <c r="B301">
        <v>14</v>
      </c>
      <c r="C301">
        <v>16</v>
      </c>
      <c r="D301">
        <v>16</v>
      </c>
      <c r="E301">
        <v>16</v>
      </c>
      <c r="F301">
        <v>12</v>
      </c>
      <c r="G301">
        <v>11</v>
      </c>
      <c r="H301">
        <v>13</v>
      </c>
      <c r="I301">
        <v>21</v>
      </c>
      <c r="J301">
        <v>17</v>
      </c>
      <c r="K301">
        <v>16</v>
      </c>
      <c r="L301">
        <v>15</v>
      </c>
    </row>
    <row r="302" spans="1:12">
      <c r="A302" s="7" t="s">
        <v>311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</row>
    <row r="303" spans="1:12">
      <c r="A303" s="7" t="s">
        <v>312</v>
      </c>
      <c r="B303">
        <v>5</v>
      </c>
      <c r="C303">
        <v>6</v>
      </c>
      <c r="D303">
        <v>5</v>
      </c>
      <c r="E303">
        <v>3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 s="7" t="s">
        <v>313</v>
      </c>
      <c r="B304">
        <v>53</v>
      </c>
      <c r="C304">
        <v>51</v>
      </c>
      <c r="D304">
        <v>54</v>
      </c>
      <c r="E304">
        <v>44</v>
      </c>
      <c r="F304">
        <v>40</v>
      </c>
      <c r="G304">
        <v>41</v>
      </c>
      <c r="H304">
        <v>42</v>
      </c>
      <c r="I304">
        <v>46</v>
      </c>
      <c r="J304">
        <v>55</v>
      </c>
      <c r="K304">
        <v>59</v>
      </c>
      <c r="L304">
        <v>57</v>
      </c>
    </row>
    <row r="305" spans="1:12">
      <c r="A305" s="8" t="s">
        <v>314</v>
      </c>
      <c r="B305">
        <v>222</v>
      </c>
      <c r="C305">
        <v>208</v>
      </c>
      <c r="D305">
        <v>200</v>
      </c>
      <c r="E305">
        <v>186</v>
      </c>
      <c r="F305">
        <v>147</v>
      </c>
      <c r="G305">
        <v>156</v>
      </c>
      <c r="H305">
        <v>155</v>
      </c>
      <c r="I305">
        <v>157</v>
      </c>
      <c r="J305">
        <v>132</v>
      </c>
      <c r="K305">
        <v>119</v>
      </c>
      <c r="L305">
        <v>106</v>
      </c>
    </row>
    <row r="306" spans="1:12">
      <c r="A306" s="8" t="s">
        <v>315</v>
      </c>
      <c r="B306">
        <v>3</v>
      </c>
      <c r="C306">
        <v>3</v>
      </c>
      <c r="D306">
        <v>2</v>
      </c>
      <c r="E306">
        <v>2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</row>
    <row r="307" spans="1:12">
      <c r="A307" s="8" t="s">
        <v>316</v>
      </c>
      <c r="B307">
        <v>10</v>
      </c>
      <c r="C307">
        <v>12</v>
      </c>
      <c r="D307">
        <v>9</v>
      </c>
      <c r="E307">
        <v>6</v>
      </c>
      <c r="F307">
        <v>3</v>
      </c>
      <c r="G307">
        <v>3</v>
      </c>
      <c r="H307">
        <v>4</v>
      </c>
      <c r="I307">
        <v>5</v>
      </c>
      <c r="J307">
        <v>6</v>
      </c>
      <c r="K307">
        <v>6</v>
      </c>
      <c r="L307">
        <v>4</v>
      </c>
    </row>
    <row r="308" spans="1:12">
      <c r="A308" s="8" t="s">
        <v>317</v>
      </c>
      <c r="B308">
        <v>56</v>
      </c>
      <c r="C308">
        <v>57</v>
      </c>
      <c r="D308">
        <v>55</v>
      </c>
      <c r="E308">
        <v>48</v>
      </c>
      <c r="F308">
        <v>41</v>
      </c>
      <c r="G308">
        <v>42</v>
      </c>
      <c r="H308">
        <v>44</v>
      </c>
      <c r="I308">
        <v>37</v>
      </c>
      <c r="J308">
        <v>31</v>
      </c>
      <c r="K308">
        <v>41</v>
      </c>
      <c r="L308">
        <v>39</v>
      </c>
    </row>
    <row r="309" spans="1:12">
      <c r="A309" s="8" t="s">
        <v>318</v>
      </c>
      <c r="B309">
        <v>6</v>
      </c>
      <c r="C309">
        <v>4</v>
      </c>
      <c r="D309">
        <v>6</v>
      </c>
      <c r="E309">
        <v>5</v>
      </c>
      <c r="F309">
        <v>3</v>
      </c>
      <c r="G309">
        <v>4</v>
      </c>
      <c r="H309">
        <v>4</v>
      </c>
      <c r="I309">
        <v>3</v>
      </c>
      <c r="J309">
        <v>4</v>
      </c>
      <c r="K309">
        <v>4</v>
      </c>
      <c r="L309">
        <v>4</v>
      </c>
    </row>
    <row r="310" spans="1:12">
      <c r="A310" s="8" t="s">
        <v>319</v>
      </c>
      <c r="B310">
        <v>147</v>
      </c>
      <c r="C310">
        <v>132</v>
      </c>
      <c r="D310">
        <v>128</v>
      </c>
      <c r="E310">
        <v>125</v>
      </c>
      <c r="F310">
        <v>97</v>
      </c>
      <c r="G310">
        <v>104</v>
      </c>
      <c r="H310">
        <v>100</v>
      </c>
      <c r="I310">
        <v>109</v>
      </c>
      <c r="J310">
        <v>88</v>
      </c>
      <c r="K310">
        <v>65</v>
      </c>
      <c r="L310">
        <v>56</v>
      </c>
    </row>
    <row r="311" spans="1:12">
      <c r="A311" s="8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8" t="s">
        <v>321</v>
      </c>
      <c r="B312">
        <v>162</v>
      </c>
      <c r="C312">
        <v>147</v>
      </c>
      <c r="D312">
        <v>146</v>
      </c>
      <c r="E312">
        <v>142</v>
      </c>
      <c r="F312">
        <v>132</v>
      </c>
      <c r="G312">
        <v>141</v>
      </c>
      <c r="H312">
        <v>131</v>
      </c>
      <c r="I312">
        <v>120</v>
      </c>
      <c r="J312">
        <v>104</v>
      </c>
      <c r="K312">
        <v>106</v>
      </c>
      <c r="L312">
        <v>107</v>
      </c>
    </row>
    <row r="313" spans="1:12">
      <c r="A313" s="8" t="s">
        <v>322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>
      <c r="A314" s="8" t="s">
        <v>323</v>
      </c>
      <c r="B314">
        <v>95</v>
      </c>
      <c r="C314">
        <v>81</v>
      </c>
      <c r="D314">
        <v>78</v>
      </c>
      <c r="E314">
        <v>73</v>
      </c>
      <c r="F314">
        <v>76</v>
      </c>
      <c r="G314">
        <v>88</v>
      </c>
      <c r="H314">
        <v>78</v>
      </c>
      <c r="I314">
        <v>71</v>
      </c>
      <c r="J314">
        <v>69</v>
      </c>
      <c r="K314">
        <v>68</v>
      </c>
      <c r="L314">
        <v>68</v>
      </c>
    </row>
    <row r="315" spans="1:12">
      <c r="A315" s="8" t="s">
        <v>324</v>
      </c>
      <c r="B315">
        <v>66</v>
      </c>
      <c r="C315">
        <v>65</v>
      </c>
      <c r="D315">
        <v>67</v>
      </c>
      <c r="E315">
        <v>68</v>
      </c>
      <c r="F315">
        <v>55</v>
      </c>
      <c r="G315">
        <v>52</v>
      </c>
      <c r="H315">
        <v>52</v>
      </c>
      <c r="I315">
        <v>48</v>
      </c>
      <c r="J315">
        <v>34</v>
      </c>
      <c r="K315">
        <v>37</v>
      </c>
      <c r="L315">
        <v>38</v>
      </c>
    </row>
    <row r="316" spans="1:12">
      <c r="A316" s="8" t="s">
        <v>325</v>
      </c>
      <c r="B316">
        <v>4</v>
      </c>
      <c r="C316">
        <v>5</v>
      </c>
      <c r="D316">
        <v>4</v>
      </c>
      <c r="E316">
        <v>4</v>
      </c>
      <c r="F316">
        <v>4</v>
      </c>
      <c r="G316">
        <v>3</v>
      </c>
      <c r="H316">
        <v>3</v>
      </c>
      <c r="I316">
        <v>3</v>
      </c>
      <c r="J316">
        <v>3</v>
      </c>
      <c r="K316">
        <v>2</v>
      </c>
      <c r="L316">
        <v>3</v>
      </c>
    </row>
    <row r="317" spans="1:12">
      <c r="A317" s="8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8" t="s">
        <v>328</v>
      </c>
      <c r="B319">
        <v>4</v>
      </c>
      <c r="C319">
        <v>5</v>
      </c>
      <c r="D319">
        <v>4</v>
      </c>
      <c r="E319">
        <v>3</v>
      </c>
      <c r="F319">
        <v>3</v>
      </c>
      <c r="G319">
        <v>2</v>
      </c>
      <c r="H319">
        <v>2</v>
      </c>
      <c r="I319">
        <v>3</v>
      </c>
      <c r="J319">
        <v>3</v>
      </c>
      <c r="K319">
        <v>2</v>
      </c>
      <c r="L319">
        <v>3</v>
      </c>
    </row>
    <row r="320" spans="1:12">
      <c r="A320" s="8" t="s">
        <v>329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8" t="s">
        <v>330</v>
      </c>
      <c r="B321">
        <v>6</v>
      </c>
      <c r="C321">
        <v>5</v>
      </c>
      <c r="D321">
        <v>5</v>
      </c>
      <c r="E321">
        <v>4</v>
      </c>
      <c r="F321">
        <v>2</v>
      </c>
      <c r="G321">
        <v>2</v>
      </c>
      <c r="H321">
        <v>2</v>
      </c>
      <c r="I321">
        <v>2</v>
      </c>
      <c r="J321">
        <v>1</v>
      </c>
      <c r="K321">
        <v>2</v>
      </c>
      <c r="L321">
        <v>2</v>
      </c>
    </row>
    <row r="322" spans="1:12">
      <c r="A322" s="8" t="s">
        <v>331</v>
      </c>
      <c r="B322">
        <v>2</v>
      </c>
      <c r="C322">
        <v>3</v>
      </c>
      <c r="D322">
        <v>4</v>
      </c>
      <c r="E322">
        <v>3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0</v>
      </c>
      <c r="L322">
        <v>1</v>
      </c>
    </row>
    <row r="323" spans="1:12">
      <c r="A323" s="8" t="s">
        <v>332</v>
      </c>
      <c r="B323">
        <v>4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</v>
      </c>
    </row>
    <row r="324" spans="1:12">
      <c r="A324" s="9" t="s">
        <v>333</v>
      </c>
      <c r="B324">
        <v>22</v>
      </c>
      <c r="C324">
        <v>15</v>
      </c>
      <c r="D324">
        <v>20</v>
      </c>
      <c r="E324">
        <v>17</v>
      </c>
      <c r="F324">
        <v>19</v>
      </c>
      <c r="G324">
        <v>20</v>
      </c>
      <c r="H324">
        <v>11</v>
      </c>
      <c r="I324">
        <v>11</v>
      </c>
      <c r="J324">
        <v>11</v>
      </c>
      <c r="K324">
        <v>11</v>
      </c>
      <c r="L324">
        <v>7</v>
      </c>
    </row>
    <row r="325" spans="1:12">
      <c r="A325" s="9" t="s">
        <v>334</v>
      </c>
      <c r="B325">
        <v>22</v>
      </c>
      <c r="C325">
        <v>15</v>
      </c>
      <c r="D325">
        <v>20</v>
      </c>
      <c r="E325">
        <v>17</v>
      </c>
      <c r="F325">
        <v>19</v>
      </c>
      <c r="G325">
        <v>20</v>
      </c>
      <c r="H325">
        <v>11</v>
      </c>
      <c r="I325">
        <v>11</v>
      </c>
      <c r="J325">
        <v>11</v>
      </c>
      <c r="K325">
        <v>11</v>
      </c>
      <c r="L325">
        <v>7</v>
      </c>
    </row>
    <row r="326" spans="1:12">
      <c r="A326" s="9" t="s">
        <v>335</v>
      </c>
      <c r="B326">
        <v>4</v>
      </c>
      <c r="C326">
        <v>4</v>
      </c>
      <c r="D326">
        <v>4</v>
      </c>
      <c r="E326">
        <v>4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3</v>
      </c>
      <c r="L326">
        <v>4</v>
      </c>
    </row>
    <row r="327" spans="1:12">
      <c r="A327" s="9" t="s">
        <v>336</v>
      </c>
      <c r="B327">
        <v>4</v>
      </c>
      <c r="C327">
        <v>4</v>
      </c>
      <c r="D327">
        <v>4</v>
      </c>
      <c r="E327">
        <v>4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3</v>
      </c>
      <c r="L327">
        <v>4</v>
      </c>
    </row>
    <row r="328" spans="1:12">
      <c r="A328" s="9" t="s">
        <v>337</v>
      </c>
      <c r="B328">
        <v>29</v>
      </c>
      <c r="C328">
        <v>31</v>
      </c>
      <c r="D328">
        <v>30</v>
      </c>
      <c r="E328">
        <v>27</v>
      </c>
      <c r="F328">
        <v>28</v>
      </c>
      <c r="G328">
        <v>29</v>
      </c>
      <c r="H328">
        <v>29</v>
      </c>
      <c r="I328">
        <v>26</v>
      </c>
      <c r="J328">
        <v>28</v>
      </c>
      <c r="K328">
        <v>26</v>
      </c>
      <c r="L328">
        <v>28</v>
      </c>
    </row>
    <row r="329" spans="1:12">
      <c r="A329" s="9" t="s">
        <v>338</v>
      </c>
      <c r="B329">
        <v>29</v>
      </c>
      <c r="C329">
        <v>31</v>
      </c>
      <c r="D329">
        <v>30</v>
      </c>
      <c r="E329">
        <v>27</v>
      </c>
      <c r="F329">
        <v>28</v>
      </c>
      <c r="G329">
        <v>29</v>
      </c>
      <c r="H329">
        <v>29</v>
      </c>
      <c r="I329">
        <v>26</v>
      </c>
      <c r="J329">
        <v>28</v>
      </c>
      <c r="K329">
        <v>26</v>
      </c>
      <c r="L329">
        <v>28</v>
      </c>
    </row>
    <row r="330" spans="1:12">
      <c r="A330" s="9" t="s">
        <v>339</v>
      </c>
      <c r="B330">
        <v>61</v>
      </c>
      <c r="C330">
        <v>50</v>
      </c>
      <c r="D330">
        <v>51</v>
      </c>
      <c r="E330">
        <v>48</v>
      </c>
      <c r="F330">
        <v>42</v>
      </c>
      <c r="G330">
        <v>37</v>
      </c>
      <c r="H330">
        <v>34</v>
      </c>
      <c r="I330">
        <v>32</v>
      </c>
      <c r="J330">
        <v>34</v>
      </c>
      <c r="K330">
        <v>36</v>
      </c>
      <c r="L330">
        <v>35</v>
      </c>
    </row>
    <row r="331" spans="1:12">
      <c r="A331" s="9" t="s">
        <v>340</v>
      </c>
      <c r="B331">
        <v>45</v>
      </c>
      <c r="C331">
        <v>40</v>
      </c>
      <c r="D331">
        <v>42</v>
      </c>
      <c r="E331">
        <v>38</v>
      </c>
      <c r="F331">
        <v>33</v>
      </c>
      <c r="G331">
        <v>27</v>
      </c>
      <c r="H331">
        <v>26</v>
      </c>
      <c r="I331">
        <v>25</v>
      </c>
      <c r="J331">
        <v>26</v>
      </c>
      <c r="K331">
        <v>23</v>
      </c>
      <c r="L331">
        <v>21</v>
      </c>
    </row>
    <row r="332" spans="1:12">
      <c r="A332" s="9" t="s">
        <v>341</v>
      </c>
      <c r="B332">
        <v>16</v>
      </c>
      <c r="C332">
        <v>10</v>
      </c>
      <c r="D332">
        <v>9</v>
      </c>
      <c r="E332">
        <v>10</v>
      </c>
      <c r="F332">
        <v>9</v>
      </c>
      <c r="G332">
        <v>10</v>
      </c>
      <c r="H332">
        <v>8</v>
      </c>
      <c r="I332">
        <v>7</v>
      </c>
      <c r="J332">
        <v>8</v>
      </c>
      <c r="K332">
        <v>13</v>
      </c>
      <c r="L332">
        <v>14</v>
      </c>
    </row>
    <row r="333" spans="1:12">
      <c r="A333" s="9" t="s">
        <v>342</v>
      </c>
      <c r="B333">
        <v>84</v>
      </c>
      <c r="C333">
        <v>77</v>
      </c>
      <c r="D333">
        <v>70</v>
      </c>
      <c r="E333">
        <v>66</v>
      </c>
      <c r="F333">
        <v>61</v>
      </c>
      <c r="G333">
        <v>61</v>
      </c>
      <c r="H333">
        <v>62</v>
      </c>
      <c r="I333">
        <v>56</v>
      </c>
      <c r="J333">
        <v>47</v>
      </c>
      <c r="K333">
        <v>45</v>
      </c>
      <c r="L333">
        <v>45</v>
      </c>
    </row>
    <row r="334" spans="1:12">
      <c r="A334" s="9" t="s">
        <v>343</v>
      </c>
      <c r="B334">
        <v>11</v>
      </c>
      <c r="C334">
        <v>10</v>
      </c>
      <c r="D334">
        <v>11</v>
      </c>
      <c r="E334">
        <v>11</v>
      </c>
      <c r="F334">
        <v>11</v>
      </c>
      <c r="G334">
        <v>11</v>
      </c>
      <c r="H334">
        <v>11</v>
      </c>
      <c r="I334">
        <v>11</v>
      </c>
      <c r="J334">
        <v>8</v>
      </c>
      <c r="K334">
        <v>9</v>
      </c>
      <c r="L334">
        <v>9</v>
      </c>
    </row>
    <row r="335" spans="1:12">
      <c r="A335" s="9" t="s">
        <v>344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</row>
    <row r="336" spans="1:12">
      <c r="A336" s="9" t="s">
        <v>345</v>
      </c>
      <c r="B336">
        <v>71</v>
      </c>
      <c r="C336">
        <v>65</v>
      </c>
      <c r="D336">
        <v>57</v>
      </c>
      <c r="E336">
        <v>53</v>
      </c>
      <c r="F336">
        <v>48</v>
      </c>
      <c r="G336">
        <v>48</v>
      </c>
      <c r="H336">
        <v>49</v>
      </c>
      <c r="I336">
        <v>43</v>
      </c>
      <c r="J336">
        <v>37</v>
      </c>
      <c r="K336">
        <v>34</v>
      </c>
      <c r="L336">
        <v>34</v>
      </c>
    </row>
    <row r="337" spans="1:12">
      <c r="A337" s="9" t="s">
        <v>346</v>
      </c>
      <c r="B337">
        <v>35</v>
      </c>
      <c r="C337">
        <v>41</v>
      </c>
      <c r="D337">
        <v>35</v>
      </c>
      <c r="E337">
        <v>32</v>
      </c>
      <c r="F337">
        <v>29</v>
      </c>
      <c r="G337">
        <v>31</v>
      </c>
      <c r="H337">
        <v>32</v>
      </c>
      <c r="I337">
        <v>24</v>
      </c>
      <c r="J337">
        <v>29</v>
      </c>
      <c r="K337">
        <v>25</v>
      </c>
      <c r="L337">
        <v>22</v>
      </c>
    </row>
    <row r="338" spans="1:12">
      <c r="A338" s="9" t="s">
        <v>347</v>
      </c>
      <c r="B338">
        <v>7</v>
      </c>
      <c r="C338">
        <v>10</v>
      </c>
      <c r="D338">
        <v>9</v>
      </c>
      <c r="E338">
        <v>8</v>
      </c>
      <c r="F338">
        <v>4</v>
      </c>
      <c r="G338">
        <v>5</v>
      </c>
      <c r="H338">
        <v>5</v>
      </c>
      <c r="I338">
        <v>3</v>
      </c>
      <c r="J338">
        <v>4</v>
      </c>
      <c r="K338">
        <v>5</v>
      </c>
      <c r="L338">
        <v>3</v>
      </c>
    </row>
    <row r="339" spans="1:12">
      <c r="A339" s="9" t="s">
        <v>348</v>
      </c>
      <c r="B339">
        <v>28</v>
      </c>
      <c r="C339">
        <v>31</v>
      </c>
      <c r="D339">
        <v>26</v>
      </c>
      <c r="E339">
        <v>24</v>
      </c>
      <c r="F339">
        <v>25</v>
      </c>
      <c r="G339">
        <v>26</v>
      </c>
      <c r="H339">
        <v>27</v>
      </c>
      <c r="I339">
        <v>21</v>
      </c>
      <c r="J339">
        <v>25</v>
      </c>
      <c r="K339">
        <v>20</v>
      </c>
      <c r="L339">
        <v>19</v>
      </c>
    </row>
    <row r="340" spans="1:12">
      <c r="A340" s="9" t="s">
        <v>349</v>
      </c>
      <c r="B340">
        <v>152</v>
      </c>
      <c r="C340">
        <v>152</v>
      </c>
      <c r="D340">
        <v>143</v>
      </c>
      <c r="E340">
        <v>134</v>
      </c>
      <c r="F340">
        <v>129</v>
      </c>
      <c r="G340">
        <v>118</v>
      </c>
      <c r="H340">
        <v>112</v>
      </c>
      <c r="I340">
        <v>116</v>
      </c>
      <c r="J340">
        <v>108</v>
      </c>
      <c r="K340">
        <v>100</v>
      </c>
      <c r="L340">
        <v>99</v>
      </c>
    </row>
    <row r="341" spans="1:12">
      <c r="A341" s="9" t="s">
        <v>350</v>
      </c>
      <c r="B341">
        <v>152</v>
      </c>
      <c r="C341">
        <v>152</v>
      </c>
      <c r="D341">
        <v>143</v>
      </c>
      <c r="E341">
        <v>134</v>
      </c>
      <c r="F341">
        <v>129</v>
      </c>
      <c r="G341">
        <v>118</v>
      </c>
      <c r="H341">
        <v>112</v>
      </c>
      <c r="I341">
        <v>116</v>
      </c>
      <c r="J341">
        <v>108</v>
      </c>
      <c r="K341">
        <v>100</v>
      </c>
      <c r="L341">
        <v>99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5" zoomScale="60" zoomScaleNormal="60" workbookViewId="0">
      <selection activeCell="M19" sqref="M19"/>
    </sheetView>
  </sheetViews>
  <sheetFormatPr baseColWidth="10" defaultColWidth="10.85546875" defaultRowHeight="12.75"/>
  <cols>
    <col min="1" max="1" width="139.42578125" customWidth="1"/>
    <col min="2" max="2" width="5.28515625" customWidth="1"/>
    <col min="3" max="11" width="6.28515625" customWidth="1"/>
    <col min="12" max="12" width="7.28515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</row>
    <row r="7" spans="1:24">
      <c r="A7" t="s">
        <v>381</v>
      </c>
    </row>
    <row r="8" spans="1:24">
      <c r="A8" t="s">
        <v>4</v>
      </c>
      <c r="B8">
        <v>95544</v>
      </c>
      <c r="C8">
        <v>93574</v>
      </c>
      <c r="D8">
        <v>92008</v>
      </c>
      <c r="E8">
        <v>90031</v>
      </c>
      <c r="F8">
        <v>86782</v>
      </c>
      <c r="G8">
        <v>87146</v>
      </c>
      <c r="H8">
        <v>88606</v>
      </c>
      <c r="I8">
        <v>90856</v>
      </c>
      <c r="J8">
        <v>92196</v>
      </c>
      <c r="K8">
        <v>95636</v>
      </c>
      <c r="L8">
        <v>100075</v>
      </c>
      <c r="N8">
        <v>2018</v>
      </c>
      <c r="O8">
        <v>2017</v>
      </c>
      <c r="P8">
        <v>2016</v>
      </c>
      <c r="Q8">
        <v>2015</v>
      </c>
      <c r="R8">
        <v>2014</v>
      </c>
      <c r="S8">
        <v>2013</v>
      </c>
      <c r="T8">
        <v>2012</v>
      </c>
      <c r="U8">
        <v>2011</v>
      </c>
      <c r="V8">
        <v>2010</v>
      </c>
      <c r="W8">
        <v>2009</v>
      </c>
      <c r="X8">
        <v>2008</v>
      </c>
    </row>
    <row r="9" spans="1:24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 s="1" t="s">
        <v>6</v>
      </c>
      <c r="N9">
        <f t="shared" ref="N9:X9" si="0">SUM(B9:B156)</f>
        <v>14774</v>
      </c>
      <c r="O9">
        <f t="shared" si="0"/>
        <v>13832</v>
      </c>
      <c r="P9">
        <f t="shared" si="0"/>
        <v>13422</v>
      </c>
      <c r="Q9">
        <f t="shared" si="0"/>
        <v>13362</v>
      </c>
      <c r="R9">
        <f t="shared" si="0"/>
        <v>13268</v>
      </c>
      <c r="S9">
        <f t="shared" si="0"/>
        <v>13486</v>
      </c>
      <c r="T9">
        <f t="shared" si="0"/>
        <v>13948</v>
      </c>
      <c r="U9">
        <f t="shared" si="0"/>
        <v>14424</v>
      </c>
      <c r="V9">
        <f t="shared" si="0"/>
        <v>15000</v>
      </c>
      <c r="W9">
        <f t="shared" si="0"/>
        <v>15964</v>
      </c>
      <c r="X9">
        <f t="shared" si="0"/>
        <v>16376</v>
      </c>
    </row>
    <row r="10" spans="1:2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 s="2" t="s">
        <v>8</v>
      </c>
      <c r="N10">
        <f t="shared" ref="N10:X10" si="1">SUM(B157:B168)</f>
        <v>25382</v>
      </c>
      <c r="O10">
        <f t="shared" si="1"/>
        <v>24592</v>
      </c>
      <c r="P10">
        <f t="shared" si="1"/>
        <v>24612</v>
      </c>
      <c r="Q10">
        <f t="shared" si="1"/>
        <v>24388</v>
      </c>
      <c r="R10">
        <f t="shared" si="1"/>
        <v>24104</v>
      </c>
      <c r="S10">
        <f t="shared" si="1"/>
        <v>25224</v>
      </c>
      <c r="T10">
        <f t="shared" si="1"/>
        <v>27836</v>
      </c>
      <c r="U10">
        <f t="shared" si="1"/>
        <v>29812</v>
      </c>
      <c r="V10">
        <f t="shared" si="1"/>
        <v>31824</v>
      </c>
      <c r="W10">
        <f t="shared" si="1"/>
        <v>36280</v>
      </c>
      <c r="X10">
        <f t="shared" si="1"/>
        <v>43244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2">SUM(B169:B221)</f>
        <v>75796</v>
      </c>
      <c r="O11">
        <f t="shared" si="2"/>
        <v>75704</v>
      </c>
      <c r="P11">
        <f t="shared" si="2"/>
        <v>75260</v>
      </c>
      <c r="Q11">
        <f t="shared" si="2"/>
        <v>74974</v>
      </c>
      <c r="R11">
        <f t="shared" si="2"/>
        <v>73398</v>
      </c>
      <c r="S11">
        <f t="shared" si="2"/>
        <v>73954</v>
      </c>
      <c r="T11">
        <f t="shared" si="2"/>
        <v>74594</v>
      </c>
      <c r="U11">
        <f t="shared" si="2"/>
        <v>75900</v>
      </c>
      <c r="V11">
        <f t="shared" si="2"/>
        <v>76506</v>
      </c>
      <c r="W11">
        <f t="shared" si="2"/>
        <v>78698</v>
      </c>
      <c r="X11">
        <f t="shared" si="2"/>
        <v>79918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3">SUM(B222:B240)</f>
        <v>2548</v>
      </c>
      <c r="O12">
        <f t="shared" si="3"/>
        <v>2372</v>
      </c>
      <c r="P12">
        <f t="shared" si="3"/>
        <v>2178</v>
      </c>
      <c r="Q12">
        <f t="shared" si="3"/>
        <v>2052</v>
      </c>
      <c r="R12">
        <f t="shared" si="3"/>
        <v>1800</v>
      </c>
      <c r="S12">
        <f t="shared" si="3"/>
        <v>1774</v>
      </c>
      <c r="T12">
        <f t="shared" si="3"/>
        <v>1752</v>
      </c>
      <c r="U12">
        <f t="shared" si="3"/>
        <v>1756</v>
      </c>
      <c r="V12">
        <f t="shared" si="3"/>
        <v>1780</v>
      </c>
      <c r="W12">
        <f t="shared" si="3"/>
        <v>1740</v>
      </c>
      <c r="X12">
        <f t="shared" si="3"/>
        <v>1718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4">SUM(B241:B253)</f>
        <v>4162</v>
      </c>
      <c r="O13">
        <f t="shared" si="4"/>
        <v>4078</v>
      </c>
      <c r="P13">
        <f t="shared" si="4"/>
        <v>4104</v>
      </c>
      <c r="Q13">
        <f t="shared" si="4"/>
        <v>3944</v>
      </c>
      <c r="R13">
        <f t="shared" si="4"/>
        <v>3732</v>
      </c>
      <c r="S13">
        <f t="shared" si="4"/>
        <v>3778</v>
      </c>
      <c r="T13">
        <f t="shared" si="4"/>
        <v>3704</v>
      </c>
      <c r="U13">
        <f t="shared" si="4"/>
        <v>3734</v>
      </c>
      <c r="V13">
        <f t="shared" si="4"/>
        <v>3674</v>
      </c>
      <c r="W13">
        <f t="shared" si="4"/>
        <v>3710</v>
      </c>
      <c r="X13">
        <f t="shared" si="4"/>
        <v>3662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5">SUM(B254:B257)</f>
        <v>8272</v>
      </c>
      <c r="O14">
        <f t="shared" si="5"/>
        <v>7770</v>
      </c>
      <c r="P14">
        <f t="shared" si="5"/>
        <v>7194</v>
      </c>
      <c r="Q14">
        <f t="shared" si="5"/>
        <v>6742</v>
      </c>
      <c r="R14">
        <f t="shared" si="5"/>
        <v>6098</v>
      </c>
      <c r="S14">
        <f t="shared" si="5"/>
        <v>5634</v>
      </c>
      <c r="T14">
        <f t="shared" si="5"/>
        <v>5644</v>
      </c>
      <c r="U14">
        <f t="shared" si="5"/>
        <v>5530</v>
      </c>
      <c r="V14">
        <f t="shared" si="5"/>
        <v>5550</v>
      </c>
      <c r="W14">
        <f t="shared" si="5"/>
        <v>5934</v>
      </c>
      <c r="X14">
        <f t="shared" si="5"/>
        <v>6084</v>
      </c>
    </row>
    <row r="15" spans="1:24">
      <c r="A15" s="1" t="s">
        <v>17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s="7" t="s">
        <v>18</v>
      </c>
      <c r="N15">
        <f t="shared" ref="N15:X15" si="6">SUM(B258:B304)</f>
        <v>29538</v>
      </c>
      <c r="O15">
        <f t="shared" si="6"/>
        <v>29046</v>
      </c>
      <c r="P15">
        <f t="shared" si="6"/>
        <v>28604</v>
      </c>
      <c r="Q15">
        <f t="shared" si="6"/>
        <v>27694</v>
      </c>
      <c r="R15">
        <f t="shared" si="6"/>
        <v>26412</v>
      </c>
      <c r="S15">
        <f t="shared" si="6"/>
        <v>26754</v>
      </c>
      <c r="T15">
        <f t="shared" si="6"/>
        <v>26496</v>
      </c>
      <c r="U15">
        <f t="shared" si="6"/>
        <v>26998</v>
      </c>
      <c r="V15">
        <f t="shared" si="6"/>
        <v>27430</v>
      </c>
      <c r="W15">
        <f t="shared" si="6"/>
        <v>26594</v>
      </c>
      <c r="X15">
        <f t="shared" si="6"/>
        <v>27218</v>
      </c>
    </row>
    <row r="16" spans="1:24">
      <c r="A16" s="1" t="s">
        <v>19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s="8" t="s">
        <v>20</v>
      </c>
      <c r="N16">
        <f t="shared" ref="N16:X16" si="7">SUM(B305:B323)</f>
        <v>13838</v>
      </c>
      <c r="O16">
        <f t="shared" si="7"/>
        <v>13494</v>
      </c>
      <c r="P16">
        <f t="shared" si="7"/>
        <v>12910</v>
      </c>
      <c r="Q16">
        <f t="shared" si="7"/>
        <v>12176</v>
      </c>
      <c r="R16">
        <f t="shared" si="7"/>
        <v>11232</v>
      </c>
      <c r="S16">
        <f t="shared" si="7"/>
        <v>10884</v>
      </c>
      <c r="T16">
        <f t="shared" si="7"/>
        <v>10784</v>
      </c>
      <c r="U16">
        <f t="shared" si="7"/>
        <v>10860</v>
      </c>
      <c r="V16">
        <f t="shared" si="7"/>
        <v>10106</v>
      </c>
      <c r="W16">
        <f t="shared" si="7"/>
        <v>9916</v>
      </c>
      <c r="X16">
        <f t="shared" si="7"/>
        <v>9734</v>
      </c>
    </row>
    <row r="17" spans="1:2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8">SUM(B324:B341)</f>
        <v>16778</v>
      </c>
      <c r="O17">
        <f t="shared" si="8"/>
        <v>16260</v>
      </c>
      <c r="P17">
        <f t="shared" si="8"/>
        <v>15732</v>
      </c>
      <c r="Q17">
        <f t="shared" si="8"/>
        <v>14730</v>
      </c>
      <c r="R17">
        <f t="shared" si="8"/>
        <v>13520</v>
      </c>
      <c r="S17">
        <f t="shared" si="8"/>
        <v>12804</v>
      </c>
      <c r="T17">
        <f t="shared" si="8"/>
        <v>12454</v>
      </c>
      <c r="U17">
        <f t="shared" si="8"/>
        <v>12698</v>
      </c>
      <c r="V17">
        <f t="shared" si="8"/>
        <v>12522</v>
      </c>
      <c r="W17">
        <f t="shared" si="8"/>
        <v>12436</v>
      </c>
      <c r="X17">
        <f t="shared" si="8"/>
        <v>12196</v>
      </c>
    </row>
    <row r="18" spans="1:24">
      <c r="A18" s="1" t="s">
        <v>23</v>
      </c>
      <c r="B18">
        <v>84</v>
      </c>
      <c r="C18">
        <v>89</v>
      </c>
      <c r="D18">
        <v>86</v>
      </c>
      <c r="E18">
        <v>84</v>
      </c>
      <c r="F18">
        <v>88</v>
      </c>
      <c r="G18">
        <v>89</v>
      </c>
      <c r="H18">
        <v>94</v>
      </c>
      <c r="I18">
        <v>97</v>
      </c>
      <c r="J18">
        <v>100</v>
      </c>
      <c r="K18">
        <v>100</v>
      </c>
      <c r="L18">
        <v>102</v>
      </c>
    </row>
    <row r="19" spans="1:24">
      <c r="A19" s="1" t="s">
        <v>24</v>
      </c>
      <c r="B19">
        <v>83</v>
      </c>
      <c r="C19">
        <v>85</v>
      </c>
      <c r="D19">
        <v>81</v>
      </c>
      <c r="E19">
        <v>79</v>
      </c>
      <c r="F19">
        <v>83</v>
      </c>
      <c r="G19">
        <v>84</v>
      </c>
      <c r="H19">
        <v>89</v>
      </c>
      <c r="I19">
        <v>93</v>
      </c>
      <c r="J19">
        <v>95</v>
      </c>
      <c r="K19">
        <v>95</v>
      </c>
      <c r="L19">
        <v>96</v>
      </c>
      <c r="N19">
        <v>2008</v>
      </c>
      <c r="O19">
        <v>2009</v>
      </c>
      <c r="P19">
        <v>2010</v>
      </c>
      <c r="Q19">
        <v>2011</v>
      </c>
      <c r="R19">
        <v>2012</v>
      </c>
      <c r="S19">
        <v>2013</v>
      </c>
      <c r="T19">
        <v>2014</v>
      </c>
      <c r="U19">
        <v>2015</v>
      </c>
      <c r="V19">
        <v>2016</v>
      </c>
      <c r="W19">
        <v>2017</v>
      </c>
    </row>
    <row r="20" spans="1:24">
      <c r="A20" s="1" t="s">
        <v>25</v>
      </c>
      <c r="B20">
        <v>1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5</v>
      </c>
      <c r="L20">
        <v>6</v>
      </c>
      <c r="M20" s="1" t="s">
        <v>6</v>
      </c>
      <c r="N20">
        <v>16376</v>
      </c>
      <c r="O20">
        <v>15964</v>
      </c>
      <c r="P20">
        <v>15000</v>
      </c>
      <c r="Q20">
        <v>14424</v>
      </c>
      <c r="R20">
        <v>13948</v>
      </c>
      <c r="S20">
        <v>13486</v>
      </c>
      <c r="T20">
        <v>13268</v>
      </c>
      <c r="U20">
        <v>13362</v>
      </c>
      <c r="V20">
        <v>13422</v>
      </c>
      <c r="W20">
        <v>13832</v>
      </c>
    </row>
    <row r="21" spans="1:24">
      <c r="A21" s="1" t="s">
        <v>26</v>
      </c>
      <c r="B21">
        <v>3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s="2" t="s">
        <v>8</v>
      </c>
      <c r="N21">
        <v>43244</v>
      </c>
      <c r="O21">
        <v>36280</v>
      </c>
      <c r="P21">
        <v>31824</v>
      </c>
      <c r="Q21">
        <v>29812</v>
      </c>
      <c r="R21">
        <v>27836</v>
      </c>
      <c r="S21">
        <v>25224</v>
      </c>
      <c r="T21">
        <v>24104</v>
      </c>
      <c r="U21">
        <v>24388</v>
      </c>
      <c r="V21">
        <v>24612</v>
      </c>
      <c r="W21">
        <v>24592</v>
      </c>
    </row>
    <row r="22" spans="1:24">
      <c r="A22" s="1" t="s">
        <v>27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s="3" t="s">
        <v>10</v>
      </c>
      <c r="N22">
        <v>79918</v>
      </c>
      <c r="O22">
        <v>78698</v>
      </c>
      <c r="P22">
        <v>76506</v>
      </c>
      <c r="Q22">
        <v>75900</v>
      </c>
      <c r="R22">
        <v>74594</v>
      </c>
      <c r="S22">
        <v>73954</v>
      </c>
      <c r="T22">
        <v>73398</v>
      </c>
      <c r="U22">
        <v>74974</v>
      </c>
      <c r="V22">
        <v>75260</v>
      </c>
      <c r="W22">
        <v>75704</v>
      </c>
    </row>
    <row r="23" spans="1:24">
      <c r="A23" s="1" t="s">
        <v>28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4" t="s">
        <v>12</v>
      </c>
      <c r="N23">
        <v>1718</v>
      </c>
      <c r="O23">
        <v>1740</v>
      </c>
      <c r="P23">
        <v>1780</v>
      </c>
      <c r="Q23">
        <v>1756</v>
      </c>
      <c r="R23">
        <v>1752</v>
      </c>
      <c r="S23">
        <v>1774</v>
      </c>
      <c r="T23">
        <v>1800</v>
      </c>
      <c r="U23">
        <v>2052</v>
      </c>
      <c r="V23">
        <v>2178</v>
      </c>
      <c r="W23">
        <v>2372</v>
      </c>
    </row>
    <row r="24" spans="1:24">
      <c r="A24" s="1" t="s">
        <v>29</v>
      </c>
      <c r="B24">
        <v>1013</v>
      </c>
      <c r="C24">
        <v>958</v>
      </c>
      <c r="D24">
        <v>924</v>
      </c>
      <c r="E24">
        <v>929</v>
      </c>
      <c r="F24">
        <v>929</v>
      </c>
      <c r="G24">
        <v>964</v>
      </c>
      <c r="H24">
        <v>974</v>
      </c>
      <c r="I24">
        <v>968</v>
      </c>
      <c r="J24">
        <v>1011</v>
      </c>
      <c r="K24">
        <v>1028</v>
      </c>
      <c r="L24">
        <v>1044</v>
      </c>
      <c r="M24" s="5" t="s">
        <v>14</v>
      </c>
      <c r="N24">
        <v>3662</v>
      </c>
      <c r="O24">
        <v>3710</v>
      </c>
      <c r="P24">
        <v>3674</v>
      </c>
      <c r="Q24">
        <v>3734</v>
      </c>
      <c r="R24">
        <v>3704</v>
      </c>
      <c r="S24">
        <v>3778</v>
      </c>
      <c r="T24">
        <v>3732</v>
      </c>
      <c r="U24">
        <v>3944</v>
      </c>
      <c r="V24">
        <v>4104</v>
      </c>
      <c r="W24">
        <v>4078</v>
      </c>
    </row>
    <row r="25" spans="1:24">
      <c r="A25" s="1" t="s">
        <v>30</v>
      </c>
      <c r="B25">
        <v>105</v>
      </c>
      <c r="C25">
        <v>108</v>
      </c>
      <c r="D25">
        <v>107</v>
      </c>
      <c r="E25">
        <v>112</v>
      </c>
      <c r="F25">
        <v>112</v>
      </c>
      <c r="G25">
        <v>116</v>
      </c>
      <c r="H25">
        <v>119</v>
      </c>
      <c r="I25">
        <v>127</v>
      </c>
      <c r="J25">
        <v>139</v>
      </c>
      <c r="K25">
        <v>141</v>
      </c>
      <c r="L25">
        <v>143</v>
      </c>
      <c r="M25" s="6" t="s">
        <v>16</v>
      </c>
      <c r="N25">
        <v>6084</v>
      </c>
      <c r="O25">
        <v>5934</v>
      </c>
      <c r="P25">
        <v>5550</v>
      </c>
      <c r="Q25">
        <v>5530</v>
      </c>
      <c r="R25">
        <v>5644</v>
      </c>
      <c r="S25">
        <v>5634</v>
      </c>
      <c r="T25">
        <v>6098</v>
      </c>
      <c r="U25">
        <v>6742</v>
      </c>
      <c r="V25">
        <v>7194</v>
      </c>
      <c r="W25">
        <v>7770</v>
      </c>
    </row>
    <row r="26" spans="1:24">
      <c r="A26" s="1" t="s">
        <v>32</v>
      </c>
      <c r="B26">
        <v>24</v>
      </c>
      <c r="C26">
        <v>19</v>
      </c>
      <c r="D26">
        <v>19</v>
      </c>
      <c r="E26">
        <v>19</v>
      </c>
      <c r="F26">
        <v>20</v>
      </c>
      <c r="G26">
        <v>21</v>
      </c>
      <c r="H26">
        <v>23</v>
      </c>
      <c r="I26">
        <v>24</v>
      </c>
      <c r="J26">
        <v>28</v>
      </c>
      <c r="K26">
        <v>29</v>
      </c>
      <c r="L26">
        <v>29</v>
      </c>
      <c r="M26" s="7" t="s">
        <v>18</v>
      </c>
      <c r="N26">
        <v>27218</v>
      </c>
      <c r="O26">
        <v>26594</v>
      </c>
      <c r="P26">
        <v>27430</v>
      </c>
      <c r="Q26">
        <v>26998</v>
      </c>
      <c r="R26">
        <v>26496</v>
      </c>
      <c r="S26">
        <v>26754</v>
      </c>
      <c r="T26">
        <v>26412</v>
      </c>
      <c r="U26">
        <v>27694</v>
      </c>
      <c r="V26">
        <v>28604</v>
      </c>
      <c r="W26">
        <v>29046</v>
      </c>
    </row>
    <row r="27" spans="1:24">
      <c r="A27" s="1" t="s">
        <v>34</v>
      </c>
      <c r="B27">
        <v>160</v>
      </c>
      <c r="C27">
        <v>160</v>
      </c>
      <c r="D27">
        <v>148</v>
      </c>
      <c r="E27">
        <v>150</v>
      </c>
      <c r="F27">
        <v>158</v>
      </c>
      <c r="G27">
        <v>168</v>
      </c>
      <c r="H27">
        <v>166</v>
      </c>
      <c r="I27">
        <v>163</v>
      </c>
      <c r="J27">
        <v>169</v>
      </c>
      <c r="K27">
        <v>163</v>
      </c>
      <c r="L27">
        <v>169</v>
      </c>
      <c r="M27" s="8" t="s">
        <v>20</v>
      </c>
      <c r="N27">
        <v>9734</v>
      </c>
      <c r="O27">
        <v>9916</v>
      </c>
      <c r="P27">
        <v>10106</v>
      </c>
      <c r="Q27">
        <v>10860</v>
      </c>
      <c r="R27">
        <v>10784</v>
      </c>
      <c r="S27">
        <v>10884</v>
      </c>
      <c r="T27">
        <v>11232</v>
      </c>
      <c r="U27">
        <v>12176</v>
      </c>
      <c r="V27">
        <v>12910</v>
      </c>
      <c r="W27">
        <v>13494</v>
      </c>
    </row>
    <row r="28" spans="1:24">
      <c r="A28" s="1" t="s">
        <v>35</v>
      </c>
      <c r="B28">
        <v>31</v>
      </c>
      <c r="C28">
        <v>32</v>
      </c>
      <c r="D28">
        <v>30</v>
      </c>
      <c r="E28">
        <v>33</v>
      </c>
      <c r="F28">
        <v>32</v>
      </c>
      <c r="G28">
        <v>35</v>
      </c>
      <c r="H28">
        <v>34</v>
      </c>
      <c r="I28">
        <v>35</v>
      </c>
      <c r="J28">
        <v>34</v>
      </c>
      <c r="K28">
        <v>28</v>
      </c>
      <c r="L28">
        <v>25</v>
      </c>
      <c r="M28" s="9" t="s">
        <v>22</v>
      </c>
      <c r="N28">
        <v>12196</v>
      </c>
      <c r="O28">
        <v>12436</v>
      </c>
      <c r="P28">
        <v>12522</v>
      </c>
      <c r="Q28">
        <v>12698</v>
      </c>
      <c r="R28">
        <v>12454</v>
      </c>
      <c r="S28">
        <v>12804</v>
      </c>
      <c r="T28">
        <v>13520</v>
      </c>
      <c r="U28">
        <v>14730</v>
      </c>
      <c r="V28">
        <v>15732</v>
      </c>
      <c r="W28">
        <v>16260</v>
      </c>
    </row>
    <row r="29" spans="1:24">
      <c r="A29" s="1" t="s">
        <v>37</v>
      </c>
      <c r="B29">
        <v>46</v>
      </c>
      <c r="C29">
        <v>47</v>
      </c>
      <c r="D29">
        <v>44</v>
      </c>
      <c r="E29">
        <v>40</v>
      </c>
      <c r="F29">
        <v>37</v>
      </c>
      <c r="G29">
        <v>40</v>
      </c>
      <c r="H29">
        <v>40</v>
      </c>
      <c r="I29">
        <v>40</v>
      </c>
      <c r="J29">
        <v>37</v>
      </c>
      <c r="K29">
        <v>39</v>
      </c>
      <c r="L29">
        <v>42</v>
      </c>
      <c r="N29">
        <v>2008</v>
      </c>
      <c r="O29">
        <v>2009</v>
      </c>
      <c r="P29">
        <v>2010</v>
      </c>
      <c r="Q29">
        <v>2011</v>
      </c>
      <c r="R29">
        <v>2012</v>
      </c>
      <c r="S29">
        <v>2013</v>
      </c>
      <c r="T29">
        <v>2014</v>
      </c>
      <c r="U29">
        <v>2015</v>
      </c>
      <c r="V29">
        <v>2016</v>
      </c>
      <c r="W29">
        <v>2017</v>
      </c>
    </row>
    <row r="30" spans="1:24">
      <c r="A30" s="1" t="s">
        <v>38</v>
      </c>
      <c r="B30">
        <v>11</v>
      </c>
      <c r="C30">
        <v>10</v>
      </c>
      <c r="D30">
        <v>12</v>
      </c>
      <c r="E30">
        <v>11</v>
      </c>
      <c r="F30">
        <v>12</v>
      </c>
      <c r="G30">
        <v>15</v>
      </c>
      <c r="H30">
        <v>17</v>
      </c>
      <c r="I30">
        <v>19</v>
      </c>
      <c r="J30">
        <v>25</v>
      </c>
      <c r="K30">
        <v>18</v>
      </c>
      <c r="L30">
        <v>20</v>
      </c>
      <c r="M30" s="1" t="s">
        <v>6</v>
      </c>
      <c r="N30">
        <f t="shared" ref="N30:N38" si="9">(N20-AVERAGE($N20:$W20))/STDEV($N20:$W20)</f>
        <v>1.8450204940593717</v>
      </c>
      <c r="O30">
        <f t="shared" ref="O30:O38" si="10">(O20-AVERAGE($N20:$W20))/STDEV($N20:$W20)</f>
        <v>1.477408324820344</v>
      </c>
      <c r="P30">
        <f t="shared" ref="P30:P38" si="11">(P20-AVERAGE($N20:$W20))/STDEV($N20:$W20)</f>
        <v>0.61726722980475501</v>
      </c>
      <c r="Q30">
        <f t="shared" ref="Q30:Q38" si="12">(Q20-AVERAGE($N20:$W20))/STDEV($N20:$W20)</f>
        <v>0.10332400290747364</v>
      </c>
      <c r="R30">
        <f t="shared" ref="R30:R38" si="13">(R20-AVERAGE($N20:$W20))/STDEV($N20:$W20)</f>
        <v>-0.32139296932014089</v>
      </c>
      <c r="S30">
        <f t="shared" ref="S30:S38" si="14">(S20-AVERAGE($N20:$W20))/STDEV($N20:$W20)</f>
        <v>-0.73361826589400203</v>
      </c>
      <c r="T30">
        <f t="shared" ref="T30:T38" si="15">(T20-AVERAGE($N20:$W20))/STDEV($N20:$W20)</f>
        <v>-0.92813150107387588</v>
      </c>
      <c r="U30">
        <f t="shared" ref="U30:U38" si="16">(U20-AVERAGE($N20:$W20))/STDEV($N20:$W20)</f>
        <v>-0.84425882168438893</v>
      </c>
      <c r="V30">
        <f t="shared" ref="V30:V38" si="17">(V20-AVERAGE($N20:$W20))/STDEV($N20:$W20)</f>
        <v>-0.79072306888258881</v>
      </c>
      <c r="W30">
        <f t="shared" ref="W30:W38" si="18">(W20-AVERAGE($N20:$W20))/STDEV($N20:$W20)</f>
        <v>-0.42489542473695446</v>
      </c>
    </row>
    <row r="31" spans="1:24">
      <c r="A31" s="1" t="s">
        <v>39</v>
      </c>
      <c r="B31">
        <v>444</v>
      </c>
      <c r="C31">
        <v>393</v>
      </c>
      <c r="D31">
        <v>383</v>
      </c>
      <c r="E31">
        <v>380</v>
      </c>
      <c r="F31">
        <v>379</v>
      </c>
      <c r="G31">
        <v>390</v>
      </c>
      <c r="H31">
        <v>394</v>
      </c>
      <c r="I31">
        <v>393</v>
      </c>
      <c r="J31">
        <v>406</v>
      </c>
      <c r="K31">
        <v>440</v>
      </c>
      <c r="L31">
        <v>447</v>
      </c>
      <c r="M31" s="2" t="s">
        <v>8</v>
      </c>
      <c r="N31">
        <f t="shared" si="9"/>
        <v>2.2105591658995549</v>
      </c>
      <c r="O31">
        <f t="shared" si="10"/>
        <v>1.1150641592583763</v>
      </c>
      <c r="P31">
        <f t="shared" si="11"/>
        <v>0.41409837097677199</v>
      </c>
      <c r="Q31">
        <f t="shared" si="12"/>
        <v>9.7594069804737046E-2</v>
      </c>
      <c r="R31">
        <f t="shared" si="13"/>
        <v>-0.21324713253917005</v>
      </c>
      <c r="S31">
        <f t="shared" si="14"/>
        <v>-0.62413641418000265</v>
      </c>
      <c r="T31">
        <f t="shared" si="15"/>
        <v>-0.80032171105509176</v>
      </c>
      <c r="U31">
        <f t="shared" si="16"/>
        <v>-0.75564615363319421</v>
      </c>
      <c r="V31">
        <f t="shared" si="17"/>
        <v>-0.72040909425817634</v>
      </c>
      <c r="W31">
        <f t="shared" si="18"/>
        <v>-0.7235552602738029</v>
      </c>
    </row>
    <row r="32" spans="1:24">
      <c r="A32" s="1" t="s">
        <v>40</v>
      </c>
      <c r="B32">
        <v>168</v>
      </c>
      <c r="C32">
        <v>156</v>
      </c>
      <c r="D32">
        <v>149</v>
      </c>
      <c r="E32">
        <v>155</v>
      </c>
      <c r="F32">
        <v>147</v>
      </c>
      <c r="G32">
        <v>146</v>
      </c>
      <c r="H32">
        <v>146</v>
      </c>
      <c r="I32">
        <v>136</v>
      </c>
      <c r="J32">
        <v>138</v>
      </c>
      <c r="K32">
        <v>134</v>
      </c>
      <c r="L32">
        <v>133</v>
      </c>
      <c r="M32" s="3" t="s">
        <v>10</v>
      </c>
      <c r="N32">
        <f t="shared" si="9"/>
        <v>1.9757162420108403</v>
      </c>
      <c r="O32">
        <f t="shared" si="10"/>
        <v>1.3772224705321621</v>
      </c>
      <c r="P32">
        <f t="shared" si="11"/>
        <v>0.30189595653112711</v>
      </c>
      <c r="Q32">
        <f t="shared" si="12"/>
        <v>4.6113454523738452E-3</v>
      </c>
      <c r="R32">
        <f t="shared" si="13"/>
        <v>-0.63607133122889969</v>
      </c>
      <c r="S32">
        <f t="shared" si="14"/>
        <v>-0.95003527692263257</v>
      </c>
      <c r="T32">
        <f t="shared" si="15"/>
        <v>-1.2227914547440628</v>
      </c>
      <c r="U32">
        <f t="shared" si="16"/>
        <v>-0.44965523847324584</v>
      </c>
      <c r="V32">
        <f t="shared" si="17"/>
        <v>-0.30935260024135897</v>
      </c>
      <c r="W32">
        <f t="shared" si="18"/>
        <v>-9.1540112916331837E-2</v>
      </c>
    </row>
    <row r="33" spans="1:23">
      <c r="A33" s="1" t="s">
        <v>41</v>
      </c>
      <c r="B33">
        <v>24</v>
      </c>
      <c r="C33">
        <v>33</v>
      </c>
      <c r="D33">
        <v>32</v>
      </c>
      <c r="E33">
        <v>29</v>
      </c>
      <c r="F33">
        <v>32</v>
      </c>
      <c r="G33">
        <v>33</v>
      </c>
      <c r="H33">
        <v>35</v>
      </c>
      <c r="I33">
        <v>31</v>
      </c>
      <c r="J33">
        <v>35</v>
      </c>
      <c r="K33">
        <v>36</v>
      </c>
      <c r="L33">
        <v>36</v>
      </c>
      <c r="M33" s="4" t="s">
        <v>12</v>
      </c>
      <c r="N33">
        <f t="shared" si="9"/>
        <v>-0.76703495042928882</v>
      </c>
      <c r="O33">
        <f t="shared" si="10"/>
        <v>-0.67016486484120419</v>
      </c>
      <c r="P33">
        <f t="shared" si="11"/>
        <v>-0.49403743649923204</v>
      </c>
      <c r="Q33">
        <f t="shared" si="12"/>
        <v>-0.59971389350441529</v>
      </c>
      <c r="R33">
        <f t="shared" si="13"/>
        <v>-0.61732663633861251</v>
      </c>
      <c r="S33">
        <f t="shared" si="14"/>
        <v>-0.52045655075052788</v>
      </c>
      <c r="T33">
        <f t="shared" si="15"/>
        <v>-0.40597372232824597</v>
      </c>
      <c r="U33">
        <f t="shared" si="16"/>
        <v>0.70362907622617854</v>
      </c>
      <c r="V33">
        <f t="shared" si="17"/>
        <v>1.2584304755033908</v>
      </c>
      <c r="W33">
        <f t="shared" si="18"/>
        <v>2.1126485029619557</v>
      </c>
    </row>
    <row r="34" spans="1:23">
      <c r="A34" s="1" t="s">
        <v>42</v>
      </c>
      <c r="B34">
        <v>117</v>
      </c>
      <c r="C34">
        <v>108</v>
      </c>
      <c r="D34">
        <v>107</v>
      </c>
      <c r="E34">
        <v>108</v>
      </c>
      <c r="F34">
        <v>104</v>
      </c>
      <c r="G34">
        <v>98</v>
      </c>
      <c r="H34">
        <v>100</v>
      </c>
      <c r="I34">
        <v>100</v>
      </c>
      <c r="J34">
        <v>106</v>
      </c>
      <c r="K34">
        <v>112</v>
      </c>
      <c r="L34">
        <v>103</v>
      </c>
      <c r="M34" s="5" t="s">
        <v>14</v>
      </c>
      <c r="N34">
        <f t="shared" si="9"/>
        <v>-0.89874980979238306</v>
      </c>
      <c r="O34">
        <f t="shared" si="10"/>
        <v>-0.61114987065882043</v>
      </c>
      <c r="P34">
        <f t="shared" si="11"/>
        <v>-0.8268498250089924</v>
      </c>
      <c r="Q34">
        <f t="shared" si="12"/>
        <v>-0.46734990109203917</v>
      </c>
      <c r="R34">
        <f t="shared" si="13"/>
        <v>-0.64709986305051581</v>
      </c>
      <c r="S34">
        <f t="shared" si="14"/>
        <v>-0.20371662355294015</v>
      </c>
      <c r="T34">
        <f t="shared" si="15"/>
        <v>-0.47933323188927096</v>
      </c>
      <c r="U34">
        <f t="shared" si="16"/>
        <v>0.79089983261729702</v>
      </c>
      <c r="V34">
        <f t="shared" si="17"/>
        <v>1.7495662963958389</v>
      </c>
      <c r="W34">
        <f t="shared" si="18"/>
        <v>1.5937829960318259</v>
      </c>
    </row>
    <row r="35" spans="1:23">
      <c r="A35" s="1" t="s">
        <v>43</v>
      </c>
      <c r="B35">
        <v>117</v>
      </c>
      <c r="C35">
        <v>108</v>
      </c>
      <c r="D35">
        <v>107</v>
      </c>
      <c r="E35">
        <v>108</v>
      </c>
      <c r="F35">
        <v>104</v>
      </c>
      <c r="G35">
        <v>98</v>
      </c>
      <c r="H35">
        <v>100</v>
      </c>
      <c r="I35">
        <v>100</v>
      </c>
      <c r="J35">
        <v>106</v>
      </c>
      <c r="K35">
        <v>112</v>
      </c>
      <c r="L35">
        <v>103</v>
      </c>
      <c r="M35" s="6" t="s">
        <v>16</v>
      </c>
      <c r="N35">
        <f t="shared" si="9"/>
        <v>-0.1739792258960611</v>
      </c>
      <c r="O35">
        <f t="shared" si="10"/>
        <v>-0.36873209070508473</v>
      </c>
      <c r="P35">
        <f t="shared" si="11"/>
        <v>-0.86729942461618525</v>
      </c>
      <c r="Q35">
        <f t="shared" si="12"/>
        <v>-0.89326647325738839</v>
      </c>
      <c r="R35">
        <f t="shared" si="13"/>
        <v>-0.74525429600253046</v>
      </c>
      <c r="S35">
        <f t="shared" si="14"/>
        <v>-0.75823782032313203</v>
      </c>
      <c r="T35">
        <f t="shared" si="15"/>
        <v>-0.15580229184721889</v>
      </c>
      <c r="U35">
        <f t="shared" si="16"/>
        <v>0.6803366743995225</v>
      </c>
      <c r="V35">
        <f t="shared" si="17"/>
        <v>1.2671919736907138</v>
      </c>
      <c r="W35">
        <f t="shared" si="18"/>
        <v>2.0150429745573644</v>
      </c>
    </row>
    <row r="36" spans="1:23">
      <c r="A36" s="1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7" t="s">
        <v>18</v>
      </c>
      <c r="N36">
        <f t="shared" si="9"/>
        <v>-0.11881617245611728</v>
      </c>
      <c r="O36">
        <f t="shared" si="10"/>
        <v>-0.81432547463827665</v>
      </c>
      <c r="P36">
        <f t="shared" si="11"/>
        <v>0.11747865456730867</v>
      </c>
      <c r="Q36">
        <f t="shared" si="12"/>
        <v>-0.36402778540495551</v>
      </c>
      <c r="R36">
        <f t="shared" si="13"/>
        <v>-0.9235561022245774</v>
      </c>
      <c r="S36">
        <f t="shared" si="14"/>
        <v>-0.63598975613003073</v>
      </c>
      <c r="T36">
        <f t="shared" si="15"/>
        <v>-1.0171823544414065</v>
      </c>
      <c r="U36">
        <f t="shared" si="16"/>
        <v>0.41173259010591456</v>
      </c>
      <c r="V36">
        <f t="shared" si="17"/>
        <v>1.4260169891215637</v>
      </c>
      <c r="W36">
        <f t="shared" si="18"/>
        <v>1.9186694115005933</v>
      </c>
    </row>
    <row r="37" spans="1:23">
      <c r="A37" s="1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8" t="s">
        <v>20</v>
      </c>
      <c r="N37">
        <f t="shared" si="9"/>
        <v>-1.1616387391008887</v>
      </c>
      <c r="O37">
        <f t="shared" si="10"/>
        <v>-1.0183626137848398</v>
      </c>
      <c r="P37">
        <f t="shared" si="11"/>
        <v>-0.86878863680654717</v>
      </c>
      <c r="Q37">
        <f t="shared" si="12"/>
        <v>-0.27521611764005899</v>
      </c>
      <c r="R37">
        <f t="shared" si="13"/>
        <v>-0.3350457084313761</v>
      </c>
      <c r="S37">
        <f t="shared" si="14"/>
        <v>-0.25632256265332726</v>
      </c>
      <c r="T37">
        <f t="shared" si="15"/>
        <v>1.7633984654282651E-2</v>
      </c>
      <c r="U37">
        <f t="shared" si="16"/>
        <v>0.76078048079906357</v>
      </c>
      <c r="V37">
        <f t="shared" si="17"/>
        <v>1.3386083708099419</v>
      </c>
      <c r="W37">
        <f t="shared" si="18"/>
        <v>1.798351542153747</v>
      </c>
    </row>
    <row r="38" spans="1:23">
      <c r="A38" s="1" t="s">
        <v>46</v>
      </c>
      <c r="B38">
        <v>222</v>
      </c>
      <c r="C38">
        <v>191</v>
      </c>
      <c r="D38">
        <v>184</v>
      </c>
      <c r="E38">
        <v>168</v>
      </c>
      <c r="F38">
        <v>153</v>
      </c>
      <c r="G38">
        <v>155</v>
      </c>
      <c r="H38">
        <v>161</v>
      </c>
      <c r="I38">
        <v>160</v>
      </c>
      <c r="J38">
        <v>180</v>
      </c>
      <c r="K38">
        <v>201</v>
      </c>
      <c r="L38">
        <v>218</v>
      </c>
      <c r="M38" s="9" t="s">
        <v>22</v>
      </c>
      <c r="N38">
        <f t="shared" si="9"/>
        <v>-0.8958785822685521</v>
      </c>
      <c r="O38">
        <f t="shared" si="10"/>
        <v>-0.73532686501612354</v>
      </c>
      <c r="P38">
        <f t="shared" si="11"/>
        <v>-0.67779583300066992</v>
      </c>
      <c r="Q38">
        <f t="shared" si="12"/>
        <v>-0.56005790701555558</v>
      </c>
      <c r="R38">
        <f t="shared" si="13"/>
        <v>-0.72328548622219135</v>
      </c>
      <c r="S38">
        <f t="shared" si="14"/>
        <v>-0.48914756522906633</v>
      </c>
      <c r="T38">
        <f t="shared" si="15"/>
        <v>-1.0168275425987632E-2</v>
      </c>
      <c r="U38">
        <f t="shared" si="16"/>
        <v>0.79927996572167326</v>
      </c>
      <c r="V38">
        <f t="shared" si="17"/>
        <v>1.4695833852505626</v>
      </c>
      <c r="W38">
        <f t="shared" si="18"/>
        <v>1.8227971632059057</v>
      </c>
    </row>
    <row r="39" spans="1:23">
      <c r="A39" s="1" t="s">
        <v>48</v>
      </c>
      <c r="B39">
        <v>13</v>
      </c>
      <c r="C39">
        <v>13</v>
      </c>
      <c r="D39">
        <v>13</v>
      </c>
      <c r="E39">
        <v>16</v>
      </c>
      <c r="F39">
        <v>19</v>
      </c>
      <c r="G39">
        <v>19</v>
      </c>
      <c r="H39">
        <v>20</v>
      </c>
      <c r="I39">
        <v>21</v>
      </c>
      <c r="J39">
        <v>24</v>
      </c>
      <c r="K39">
        <v>20</v>
      </c>
      <c r="L39">
        <v>21</v>
      </c>
      <c r="M39" t="s">
        <v>47</v>
      </c>
      <c r="N39">
        <v>1.3313678489244121</v>
      </c>
      <c r="O39">
        <v>3.3016494913003271E-2</v>
      </c>
      <c r="P39">
        <v>5.8671203798108432E-2</v>
      </c>
      <c r="Q39">
        <v>-0.57377314132600565</v>
      </c>
      <c r="R39">
        <v>-1.1069449172860171</v>
      </c>
      <c r="S39">
        <v>-1.1582543350562273</v>
      </c>
      <c r="T39">
        <v>-1.0812902084009119</v>
      </c>
      <c r="U39">
        <v>0.12225026494815164</v>
      </c>
      <c r="V39">
        <v>0.7859264295845676</v>
      </c>
      <c r="W39">
        <v>1.589030359900903</v>
      </c>
    </row>
    <row r="40" spans="1:23">
      <c r="A40" s="1" t="s">
        <v>49</v>
      </c>
      <c r="B40">
        <v>5</v>
      </c>
      <c r="C40">
        <v>5</v>
      </c>
      <c r="D40">
        <v>6</v>
      </c>
      <c r="E40">
        <v>5</v>
      </c>
      <c r="F40">
        <v>5</v>
      </c>
      <c r="G40">
        <v>4</v>
      </c>
      <c r="H40">
        <v>3</v>
      </c>
      <c r="I40">
        <v>5</v>
      </c>
      <c r="J40">
        <v>4</v>
      </c>
      <c r="K40">
        <v>2</v>
      </c>
      <c r="L40">
        <v>2</v>
      </c>
    </row>
    <row r="41" spans="1:23">
      <c r="A41" s="1" t="s">
        <v>50</v>
      </c>
      <c r="B41">
        <v>21</v>
      </c>
      <c r="C41">
        <v>11</v>
      </c>
      <c r="D41">
        <v>7</v>
      </c>
      <c r="E41">
        <v>7</v>
      </c>
      <c r="F41">
        <v>6</v>
      </c>
      <c r="G41">
        <v>9</v>
      </c>
      <c r="H41">
        <v>10</v>
      </c>
      <c r="I41">
        <v>9</v>
      </c>
      <c r="J41">
        <v>10</v>
      </c>
      <c r="K41">
        <v>12</v>
      </c>
      <c r="L41">
        <v>11</v>
      </c>
    </row>
    <row r="42" spans="1:23">
      <c r="A42" s="1" t="s">
        <v>51</v>
      </c>
      <c r="B42">
        <v>183</v>
      </c>
      <c r="C42">
        <v>162</v>
      </c>
      <c r="D42">
        <v>158</v>
      </c>
      <c r="E42">
        <v>140</v>
      </c>
      <c r="F42">
        <v>123</v>
      </c>
      <c r="G42">
        <v>123</v>
      </c>
      <c r="H42">
        <v>128</v>
      </c>
      <c r="I42">
        <v>125</v>
      </c>
      <c r="J42">
        <v>142</v>
      </c>
      <c r="K42">
        <v>167</v>
      </c>
      <c r="L42">
        <v>184</v>
      </c>
    </row>
    <row r="43" spans="1:23">
      <c r="A43" s="1" t="s">
        <v>52</v>
      </c>
      <c r="B43">
        <v>205</v>
      </c>
      <c r="C43">
        <v>208</v>
      </c>
      <c r="D43">
        <v>189</v>
      </c>
      <c r="E43">
        <v>193</v>
      </c>
      <c r="F43">
        <v>179</v>
      </c>
      <c r="G43">
        <v>174</v>
      </c>
      <c r="H43">
        <v>196</v>
      </c>
      <c r="I43">
        <v>205</v>
      </c>
      <c r="J43">
        <v>211</v>
      </c>
      <c r="K43">
        <v>233</v>
      </c>
      <c r="L43">
        <v>253</v>
      </c>
    </row>
    <row r="44" spans="1:23">
      <c r="A44" s="1" t="s">
        <v>53</v>
      </c>
      <c r="B44">
        <v>201</v>
      </c>
      <c r="C44">
        <v>204</v>
      </c>
      <c r="D44">
        <v>184</v>
      </c>
      <c r="E44">
        <v>186</v>
      </c>
      <c r="F44">
        <v>174</v>
      </c>
      <c r="G44">
        <v>169</v>
      </c>
      <c r="H44">
        <v>189</v>
      </c>
      <c r="I44">
        <v>198</v>
      </c>
      <c r="J44">
        <v>202</v>
      </c>
      <c r="K44">
        <v>220</v>
      </c>
      <c r="L44">
        <v>232</v>
      </c>
    </row>
    <row r="45" spans="1:23">
      <c r="A45" s="1" t="s">
        <v>54</v>
      </c>
      <c r="B45">
        <v>0</v>
      </c>
      <c r="C45">
        <v>0</v>
      </c>
      <c r="D45">
        <v>1</v>
      </c>
      <c r="E45">
        <v>2</v>
      </c>
      <c r="F45">
        <v>1</v>
      </c>
      <c r="G45">
        <v>1</v>
      </c>
      <c r="H45">
        <v>2</v>
      </c>
      <c r="I45">
        <v>2</v>
      </c>
      <c r="J45">
        <v>2</v>
      </c>
      <c r="K45">
        <v>4</v>
      </c>
      <c r="L45">
        <v>6</v>
      </c>
    </row>
    <row r="46" spans="1:23">
      <c r="A46" s="1" t="s">
        <v>55</v>
      </c>
      <c r="B46">
        <v>4</v>
      </c>
      <c r="C46">
        <v>4</v>
      </c>
      <c r="D46">
        <v>4</v>
      </c>
      <c r="E46">
        <v>5</v>
      </c>
      <c r="F46">
        <v>4</v>
      </c>
      <c r="G46">
        <v>4</v>
      </c>
      <c r="H46">
        <v>5</v>
      </c>
      <c r="I46">
        <v>5</v>
      </c>
      <c r="J46">
        <v>7</v>
      </c>
      <c r="K46">
        <v>9</v>
      </c>
      <c r="L46">
        <v>15</v>
      </c>
    </row>
    <row r="47" spans="1:23">
      <c r="A47" s="1" t="s">
        <v>56</v>
      </c>
      <c r="B47">
        <v>198</v>
      </c>
      <c r="C47">
        <v>188</v>
      </c>
      <c r="D47">
        <v>178</v>
      </c>
      <c r="E47">
        <v>177</v>
      </c>
      <c r="F47">
        <v>161</v>
      </c>
      <c r="G47">
        <v>152</v>
      </c>
      <c r="H47">
        <v>146</v>
      </c>
      <c r="I47">
        <v>152</v>
      </c>
      <c r="J47">
        <v>155</v>
      </c>
      <c r="K47">
        <v>183</v>
      </c>
      <c r="L47">
        <v>194</v>
      </c>
    </row>
    <row r="48" spans="1:23">
      <c r="A48" s="1" t="s">
        <v>57</v>
      </c>
      <c r="B48">
        <v>35</v>
      </c>
      <c r="C48">
        <v>34</v>
      </c>
      <c r="D48">
        <v>37</v>
      </c>
      <c r="E48">
        <v>34</v>
      </c>
      <c r="F48">
        <v>38</v>
      </c>
      <c r="G48">
        <v>40</v>
      </c>
      <c r="H48">
        <v>39</v>
      </c>
      <c r="I48">
        <v>43</v>
      </c>
      <c r="J48">
        <v>42</v>
      </c>
      <c r="K48">
        <v>52</v>
      </c>
      <c r="L48">
        <v>53</v>
      </c>
    </row>
    <row r="49" spans="1:12">
      <c r="A49" s="1" t="s">
        <v>58</v>
      </c>
      <c r="B49">
        <v>163</v>
      </c>
      <c r="C49">
        <v>154</v>
      </c>
      <c r="D49">
        <v>141</v>
      </c>
      <c r="E49">
        <v>143</v>
      </c>
      <c r="F49">
        <v>123</v>
      </c>
      <c r="G49">
        <v>112</v>
      </c>
      <c r="H49">
        <v>107</v>
      </c>
      <c r="I49">
        <v>109</v>
      </c>
      <c r="J49">
        <v>113</v>
      </c>
      <c r="K49">
        <v>131</v>
      </c>
      <c r="L49">
        <v>141</v>
      </c>
    </row>
    <row r="50" spans="1:12">
      <c r="A50" s="1" t="s">
        <v>59</v>
      </c>
      <c r="B50">
        <v>321</v>
      </c>
      <c r="C50">
        <v>300</v>
      </c>
      <c r="D50">
        <v>292</v>
      </c>
      <c r="E50">
        <v>314</v>
      </c>
      <c r="F50">
        <v>320</v>
      </c>
      <c r="G50">
        <v>330</v>
      </c>
      <c r="H50">
        <v>351</v>
      </c>
      <c r="I50">
        <v>377</v>
      </c>
      <c r="J50">
        <v>407</v>
      </c>
      <c r="K50">
        <v>456</v>
      </c>
      <c r="L50">
        <v>479</v>
      </c>
    </row>
    <row r="51" spans="1:12">
      <c r="A51" s="1" t="s">
        <v>60</v>
      </c>
      <c r="B51">
        <v>22</v>
      </c>
      <c r="C51">
        <v>21</v>
      </c>
      <c r="D51">
        <v>23</v>
      </c>
      <c r="E51">
        <v>29</v>
      </c>
      <c r="F51">
        <v>27</v>
      </c>
      <c r="G51">
        <v>26</v>
      </c>
      <c r="H51">
        <v>25</v>
      </c>
      <c r="I51">
        <v>25</v>
      </c>
      <c r="J51">
        <v>25</v>
      </c>
      <c r="K51">
        <v>25</v>
      </c>
      <c r="L51">
        <v>29</v>
      </c>
    </row>
    <row r="52" spans="1:12">
      <c r="A52" s="1" t="s">
        <v>61</v>
      </c>
      <c r="B52">
        <v>299</v>
      </c>
      <c r="C52">
        <v>279</v>
      </c>
      <c r="D52">
        <v>269</v>
      </c>
      <c r="E52">
        <v>285</v>
      </c>
      <c r="F52">
        <v>293</v>
      </c>
      <c r="G52">
        <v>304</v>
      </c>
      <c r="H52">
        <v>326</v>
      </c>
      <c r="I52">
        <v>352</v>
      </c>
      <c r="J52">
        <v>382</v>
      </c>
      <c r="K52">
        <v>431</v>
      </c>
      <c r="L52">
        <v>450</v>
      </c>
    </row>
    <row r="53" spans="1:12">
      <c r="A53" s="1" t="s">
        <v>62</v>
      </c>
      <c r="B53">
        <v>62</v>
      </c>
      <c r="C53">
        <v>65</v>
      </c>
      <c r="D53">
        <v>61</v>
      </c>
      <c r="E53">
        <v>64</v>
      </c>
      <c r="F53">
        <v>65</v>
      </c>
      <c r="G53">
        <v>58</v>
      </c>
      <c r="H53">
        <v>59</v>
      </c>
      <c r="I53">
        <v>59</v>
      </c>
      <c r="J53">
        <v>60</v>
      </c>
      <c r="K53">
        <v>61</v>
      </c>
      <c r="L53">
        <v>66</v>
      </c>
    </row>
    <row r="54" spans="1:12">
      <c r="A54" s="1" t="s">
        <v>63</v>
      </c>
      <c r="B54">
        <v>7</v>
      </c>
      <c r="C54">
        <v>9</v>
      </c>
      <c r="D54">
        <v>10</v>
      </c>
      <c r="E54">
        <v>10</v>
      </c>
      <c r="F54">
        <v>12</v>
      </c>
      <c r="G54">
        <v>6</v>
      </c>
      <c r="H54">
        <v>6</v>
      </c>
      <c r="I54">
        <v>6</v>
      </c>
      <c r="J54">
        <v>6</v>
      </c>
      <c r="K54">
        <v>6</v>
      </c>
      <c r="L54">
        <v>7</v>
      </c>
    </row>
    <row r="55" spans="1:12">
      <c r="A55" s="1" t="s">
        <v>64</v>
      </c>
      <c r="B55">
        <v>55</v>
      </c>
      <c r="C55">
        <v>56</v>
      </c>
      <c r="D55">
        <v>51</v>
      </c>
      <c r="E55">
        <v>54</v>
      </c>
      <c r="F55">
        <v>53</v>
      </c>
      <c r="G55">
        <v>52</v>
      </c>
      <c r="H55">
        <v>53</v>
      </c>
      <c r="I55">
        <v>53</v>
      </c>
      <c r="J55">
        <v>54</v>
      </c>
      <c r="K55">
        <v>55</v>
      </c>
      <c r="L55">
        <v>59</v>
      </c>
    </row>
    <row r="56" spans="1:12">
      <c r="A56" s="1" t="s">
        <v>65</v>
      </c>
      <c r="B56">
        <v>372</v>
      </c>
      <c r="C56">
        <v>344</v>
      </c>
      <c r="D56">
        <v>345</v>
      </c>
      <c r="E56">
        <v>322</v>
      </c>
      <c r="F56">
        <v>323</v>
      </c>
      <c r="G56">
        <v>330</v>
      </c>
      <c r="H56">
        <v>329</v>
      </c>
      <c r="I56">
        <v>345</v>
      </c>
      <c r="J56">
        <v>353</v>
      </c>
      <c r="K56">
        <v>364</v>
      </c>
      <c r="L56">
        <v>382</v>
      </c>
    </row>
    <row r="57" spans="1:12">
      <c r="A57" s="1" t="s">
        <v>66</v>
      </c>
      <c r="B57">
        <v>358</v>
      </c>
      <c r="C57">
        <v>331</v>
      </c>
      <c r="D57">
        <v>330</v>
      </c>
      <c r="E57">
        <v>307</v>
      </c>
      <c r="F57">
        <v>308</v>
      </c>
      <c r="G57">
        <v>314</v>
      </c>
      <c r="H57">
        <v>315</v>
      </c>
      <c r="I57">
        <v>326</v>
      </c>
      <c r="J57">
        <v>335</v>
      </c>
      <c r="K57">
        <v>344</v>
      </c>
      <c r="L57">
        <v>360</v>
      </c>
    </row>
    <row r="58" spans="1:12">
      <c r="A58" s="1" t="s">
        <v>67</v>
      </c>
      <c r="B58">
        <v>14</v>
      </c>
      <c r="C58">
        <v>13</v>
      </c>
      <c r="D58">
        <v>15</v>
      </c>
      <c r="E58">
        <v>15</v>
      </c>
      <c r="F58">
        <v>15</v>
      </c>
      <c r="G58">
        <v>16</v>
      </c>
      <c r="H58">
        <v>14</v>
      </c>
      <c r="I58">
        <v>19</v>
      </c>
      <c r="J58">
        <v>18</v>
      </c>
      <c r="K58">
        <v>20</v>
      </c>
      <c r="L58">
        <v>22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191</v>
      </c>
      <c r="C62">
        <v>179</v>
      </c>
      <c r="D62">
        <v>170</v>
      </c>
      <c r="E62">
        <v>173</v>
      </c>
      <c r="F62">
        <v>173</v>
      </c>
      <c r="G62">
        <v>171</v>
      </c>
      <c r="H62">
        <v>170</v>
      </c>
      <c r="I62">
        <v>183</v>
      </c>
      <c r="J62">
        <v>188</v>
      </c>
      <c r="K62">
        <v>186</v>
      </c>
      <c r="L62">
        <v>199</v>
      </c>
    </row>
    <row r="63" spans="1:12">
      <c r="A63" s="1" t="s">
        <v>72</v>
      </c>
      <c r="B63">
        <v>44</v>
      </c>
      <c r="C63">
        <v>41</v>
      </c>
      <c r="D63">
        <v>39</v>
      </c>
      <c r="E63">
        <v>38</v>
      </c>
      <c r="F63">
        <v>38</v>
      </c>
      <c r="G63">
        <v>35</v>
      </c>
      <c r="H63">
        <v>36</v>
      </c>
      <c r="I63">
        <v>37</v>
      </c>
      <c r="J63">
        <v>40</v>
      </c>
      <c r="K63">
        <v>38</v>
      </c>
      <c r="L63">
        <v>45</v>
      </c>
    </row>
    <row r="64" spans="1:12">
      <c r="A64" s="1" t="s">
        <v>73</v>
      </c>
      <c r="B64">
        <v>6</v>
      </c>
      <c r="C64">
        <v>5</v>
      </c>
      <c r="D64">
        <v>5</v>
      </c>
      <c r="E64">
        <v>5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6</v>
      </c>
    </row>
    <row r="65" spans="1:12">
      <c r="A65" s="1" t="s">
        <v>74</v>
      </c>
      <c r="B65">
        <v>21</v>
      </c>
      <c r="C65">
        <v>21</v>
      </c>
      <c r="D65">
        <v>19</v>
      </c>
      <c r="E65">
        <v>19</v>
      </c>
      <c r="F65">
        <v>20</v>
      </c>
      <c r="G65">
        <v>20</v>
      </c>
      <c r="H65">
        <v>20</v>
      </c>
      <c r="I65">
        <v>20</v>
      </c>
      <c r="J65">
        <v>21</v>
      </c>
      <c r="K65">
        <v>21</v>
      </c>
      <c r="L65">
        <v>21</v>
      </c>
    </row>
    <row r="66" spans="1:12">
      <c r="A66" s="1" t="s">
        <v>75</v>
      </c>
      <c r="B66">
        <v>71</v>
      </c>
      <c r="C66">
        <v>69</v>
      </c>
      <c r="D66">
        <v>66</v>
      </c>
      <c r="E66">
        <v>66</v>
      </c>
      <c r="F66">
        <v>67</v>
      </c>
      <c r="G66">
        <v>65</v>
      </c>
      <c r="H66">
        <v>65</v>
      </c>
      <c r="I66">
        <v>73</v>
      </c>
      <c r="J66">
        <v>72</v>
      </c>
      <c r="K66">
        <v>71</v>
      </c>
      <c r="L66">
        <v>74</v>
      </c>
    </row>
    <row r="67" spans="1:12">
      <c r="A67" s="1" t="s">
        <v>76</v>
      </c>
      <c r="B67">
        <v>46</v>
      </c>
      <c r="C67">
        <v>40</v>
      </c>
      <c r="D67">
        <v>38</v>
      </c>
      <c r="E67">
        <v>43</v>
      </c>
      <c r="F67">
        <v>40</v>
      </c>
      <c r="G67">
        <v>43</v>
      </c>
      <c r="H67">
        <v>42</v>
      </c>
      <c r="I67">
        <v>45</v>
      </c>
      <c r="J67">
        <v>49</v>
      </c>
      <c r="K67">
        <v>50</v>
      </c>
      <c r="L67">
        <v>53</v>
      </c>
    </row>
    <row r="68" spans="1:12">
      <c r="A68" s="1" t="s">
        <v>77</v>
      </c>
      <c r="B68">
        <v>3</v>
      </c>
      <c r="C68">
        <v>3</v>
      </c>
      <c r="D68">
        <v>3</v>
      </c>
      <c r="E68">
        <v>2</v>
      </c>
      <c r="F68">
        <v>2</v>
      </c>
      <c r="G68">
        <v>2</v>
      </c>
      <c r="H68">
        <v>2</v>
      </c>
      <c r="I68">
        <v>2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6</v>
      </c>
      <c r="C69">
        <v>6</v>
      </c>
      <c r="D69">
        <v>6</v>
      </c>
      <c r="E69">
        <v>7</v>
      </c>
      <c r="F69">
        <v>7</v>
      </c>
      <c r="G69">
        <v>6</v>
      </c>
      <c r="H69">
        <v>7</v>
      </c>
      <c r="I69">
        <v>9</v>
      </c>
      <c r="J69">
        <v>12</v>
      </c>
      <c r="K69">
        <v>13</v>
      </c>
      <c r="L69">
        <v>13</v>
      </c>
    </row>
    <row r="70" spans="1:12">
      <c r="A70" s="1" t="s">
        <v>79</v>
      </c>
      <c r="B70">
        <v>4</v>
      </c>
      <c r="C70">
        <v>4</v>
      </c>
      <c r="D70">
        <v>4</v>
      </c>
      <c r="E70">
        <v>5</v>
      </c>
      <c r="F70">
        <v>5</v>
      </c>
      <c r="G70">
        <v>4</v>
      </c>
      <c r="H70">
        <v>5</v>
      </c>
      <c r="I70">
        <v>7</v>
      </c>
      <c r="J70">
        <v>10</v>
      </c>
      <c r="K70">
        <v>10</v>
      </c>
      <c r="L70">
        <v>9</v>
      </c>
    </row>
    <row r="71" spans="1:12">
      <c r="A71" s="1" t="s">
        <v>80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3</v>
      </c>
      <c r="L71">
        <v>4</v>
      </c>
    </row>
    <row r="72" spans="1:12">
      <c r="A72" s="1" t="s">
        <v>81</v>
      </c>
      <c r="B72">
        <v>179</v>
      </c>
      <c r="C72">
        <v>174</v>
      </c>
      <c r="D72">
        <v>168</v>
      </c>
      <c r="E72">
        <v>174</v>
      </c>
      <c r="F72">
        <v>184</v>
      </c>
      <c r="G72">
        <v>180</v>
      </c>
      <c r="H72">
        <v>186</v>
      </c>
      <c r="I72">
        <v>195</v>
      </c>
      <c r="J72">
        <v>186</v>
      </c>
      <c r="K72">
        <v>193</v>
      </c>
      <c r="L72">
        <v>209</v>
      </c>
    </row>
    <row r="73" spans="1:12">
      <c r="A73" s="1" t="s">
        <v>82</v>
      </c>
      <c r="B73">
        <v>27</v>
      </c>
      <c r="C73">
        <v>22</v>
      </c>
      <c r="D73">
        <v>23</v>
      </c>
      <c r="E73">
        <v>22</v>
      </c>
      <c r="F73">
        <v>24</v>
      </c>
      <c r="G73">
        <v>25</v>
      </c>
      <c r="H73">
        <v>27</v>
      </c>
      <c r="I73">
        <v>31</v>
      </c>
      <c r="J73">
        <v>34</v>
      </c>
      <c r="K73">
        <v>36</v>
      </c>
      <c r="L73">
        <v>39</v>
      </c>
    </row>
    <row r="74" spans="1:12">
      <c r="A74" s="1" t="s">
        <v>83</v>
      </c>
      <c r="B74">
        <v>152</v>
      </c>
      <c r="C74">
        <v>152</v>
      </c>
      <c r="D74">
        <v>145</v>
      </c>
      <c r="E74">
        <v>152</v>
      </c>
      <c r="F74">
        <v>160</v>
      </c>
      <c r="G74">
        <v>155</v>
      </c>
      <c r="H74">
        <v>159</v>
      </c>
      <c r="I74">
        <v>164</v>
      </c>
      <c r="J74">
        <v>152</v>
      </c>
      <c r="K74">
        <v>157</v>
      </c>
      <c r="L74">
        <v>170</v>
      </c>
    </row>
    <row r="75" spans="1:12">
      <c r="A75" s="1" t="s">
        <v>84</v>
      </c>
      <c r="B75">
        <v>368</v>
      </c>
      <c r="C75">
        <v>359</v>
      </c>
      <c r="D75">
        <v>358</v>
      </c>
      <c r="E75">
        <v>375</v>
      </c>
      <c r="F75">
        <v>389</v>
      </c>
      <c r="G75">
        <v>397</v>
      </c>
      <c r="H75">
        <v>423</v>
      </c>
      <c r="I75">
        <v>443</v>
      </c>
      <c r="J75">
        <v>475</v>
      </c>
      <c r="K75">
        <v>516</v>
      </c>
      <c r="L75">
        <v>539</v>
      </c>
    </row>
    <row r="76" spans="1:12">
      <c r="A76" s="1" t="s">
        <v>85</v>
      </c>
      <c r="B76">
        <v>36</v>
      </c>
      <c r="C76">
        <v>32</v>
      </c>
      <c r="D76">
        <v>37</v>
      </c>
      <c r="E76">
        <v>38</v>
      </c>
      <c r="F76">
        <v>40</v>
      </c>
      <c r="G76">
        <v>40</v>
      </c>
      <c r="H76">
        <v>42</v>
      </c>
      <c r="I76">
        <v>44</v>
      </c>
      <c r="J76">
        <v>47</v>
      </c>
      <c r="K76">
        <v>46</v>
      </c>
      <c r="L76">
        <v>46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3</v>
      </c>
      <c r="K77">
        <v>4</v>
      </c>
      <c r="L77">
        <v>4</v>
      </c>
    </row>
    <row r="78" spans="1:12">
      <c r="A78" s="1" t="s">
        <v>87</v>
      </c>
      <c r="B78">
        <v>17</v>
      </c>
      <c r="C78">
        <v>17</v>
      </c>
      <c r="D78">
        <v>17</v>
      </c>
      <c r="E78">
        <v>22</v>
      </c>
      <c r="F78">
        <v>21</v>
      </c>
      <c r="G78">
        <v>20</v>
      </c>
      <c r="H78">
        <v>25</v>
      </c>
      <c r="I78">
        <v>22</v>
      </c>
      <c r="J78">
        <v>26</v>
      </c>
      <c r="K78">
        <v>25</v>
      </c>
      <c r="L78">
        <v>28</v>
      </c>
    </row>
    <row r="79" spans="1:12">
      <c r="A79" s="1" t="s">
        <v>88</v>
      </c>
      <c r="B79">
        <v>35</v>
      </c>
      <c r="C79">
        <v>33</v>
      </c>
      <c r="D79">
        <v>31</v>
      </c>
      <c r="E79">
        <v>29</v>
      </c>
      <c r="F79">
        <v>32</v>
      </c>
      <c r="G79">
        <v>31</v>
      </c>
      <c r="H79">
        <v>32</v>
      </c>
      <c r="I79">
        <v>37</v>
      </c>
      <c r="J79">
        <v>41</v>
      </c>
      <c r="K79">
        <v>46</v>
      </c>
      <c r="L79">
        <v>51</v>
      </c>
    </row>
    <row r="80" spans="1:12">
      <c r="A80" s="1" t="s">
        <v>89</v>
      </c>
      <c r="B80">
        <v>5</v>
      </c>
      <c r="C80">
        <v>3</v>
      </c>
      <c r="D80">
        <v>4</v>
      </c>
      <c r="E80">
        <v>4</v>
      </c>
      <c r="F80">
        <v>4</v>
      </c>
      <c r="G80">
        <v>5</v>
      </c>
      <c r="H80">
        <v>5</v>
      </c>
      <c r="I80">
        <v>5</v>
      </c>
      <c r="J80">
        <v>5</v>
      </c>
      <c r="K80">
        <v>4</v>
      </c>
      <c r="L80">
        <v>3</v>
      </c>
    </row>
    <row r="81" spans="1:12">
      <c r="A81" s="1" t="s">
        <v>90</v>
      </c>
      <c r="B81">
        <v>106</v>
      </c>
      <c r="C81">
        <v>109</v>
      </c>
      <c r="D81">
        <v>111</v>
      </c>
      <c r="E81">
        <v>116</v>
      </c>
      <c r="F81">
        <v>120</v>
      </c>
      <c r="G81">
        <v>122</v>
      </c>
      <c r="H81">
        <v>126</v>
      </c>
      <c r="I81">
        <v>140</v>
      </c>
      <c r="J81">
        <v>145</v>
      </c>
      <c r="K81">
        <v>175</v>
      </c>
      <c r="L81">
        <v>182</v>
      </c>
    </row>
    <row r="82" spans="1:12">
      <c r="A82" s="1" t="s">
        <v>91</v>
      </c>
      <c r="B82">
        <v>163</v>
      </c>
      <c r="C82">
        <v>160</v>
      </c>
      <c r="D82">
        <v>153</v>
      </c>
      <c r="E82">
        <v>159</v>
      </c>
      <c r="F82">
        <v>165</v>
      </c>
      <c r="G82">
        <v>172</v>
      </c>
      <c r="H82">
        <v>182</v>
      </c>
      <c r="I82">
        <v>183</v>
      </c>
      <c r="J82">
        <v>199</v>
      </c>
      <c r="K82">
        <v>206</v>
      </c>
      <c r="L82">
        <v>215</v>
      </c>
    </row>
    <row r="83" spans="1:12">
      <c r="A83" s="1" t="s">
        <v>92</v>
      </c>
      <c r="B83">
        <v>6</v>
      </c>
      <c r="C83">
        <v>5</v>
      </c>
      <c r="D83">
        <v>5</v>
      </c>
      <c r="E83">
        <v>7</v>
      </c>
      <c r="F83">
        <v>7</v>
      </c>
      <c r="G83">
        <v>7</v>
      </c>
      <c r="H83">
        <v>10</v>
      </c>
      <c r="I83">
        <v>10</v>
      </c>
      <c r="J83">
        <v>9</v>
      </c>
      <c r="K83">
        <v>10</v>
      </c>
      <c r="L83">
        <v>10</v>
      </c>
    </row>
    <row r="84" spans="1:12">
      <c r="A84" s="1" t="s">
        <v>93</v>
      </c>
      <c r="B84">
        <v>54</v>
      </c>
      <c r="C84">
        <v>45</v>
      </c>
      <c r="D84">
        <v>40</v>
      </c>
      <c r="E84">
        <v>40</v>
      </c>
      <c r="F84">
        <v>43</v>
      </c>
      <c r="G84">
        <v>44</v>
      </c>
      <c r="H84">
        <v>39</v>
      </c>
      <c r="I84">
        <v>41</v>
      </c>
      <c r="J84">
        <v>40</v>
      </c>
      <c r="K84">
        <v>41</v>
      </c>
      <c r="L84">
        <v>45</v>
      </c>
    </row>
    <row r="85" spans="1:12">
      <c r="A85" s="1" t="s">
        <v>94</v>
      </c>
      <c r="B85">
        <v>11</v>
      </c>
      <c r="C85">
        <v>6</v>
      </c>
      <c r="D85">
        <v>6</v>
      </c>
      <c r="E85">
        <v>5</v>
      </c>
      <c r="F85">
        <v>5</v>
      </c>
      <c r="G85">
        <v>5</v>
      </c>
      <c r="H85">
        <v>4</v>
      </c>
      <c r="I85">
        <v>3</v>
      </c>
      <c r="J85">
        <v>4</v>
      </c>
      <c r="K85">
        <v>4</v>
      </c>
      <c r="L85">
        <v>5</v>
      </c>
    </row>
    <row r="86" spans="1:12">
      <c r="A86" s="1" t="s">
        <v>95</v>
      </c>
      <c r="B86">
        <v>15</v>
      </c>
      <c r="C86">
        <v>10</v>
      </c>
      <c r="D86">
        <v>9</v>
      </c>
      <c r="E86">
        <v>7</v>
      </c>
      <c r="F86">
        <v>7</v>
      </c>
      <c r="G86">
        <v>6</v>
      </c>
      <c r="H86">
        <v>5</v>
      </c>
      <c r="I86">
        <v>5</v>
      </c>
      <c r="J86">
        <v>5</v>
      </c>
      <c r="K86">
        <v>5</v>
      </c>
      <c r="L86">
        <v>5</v>
      </c>
    </row>
    <row r="87" spans="1:12">
      <c r="A87" s="1" t="s">
        <v>96</v>
      </c>
      <c r="B87">
        <v>12</v>
      </c>
      <c r="C87">
        <v>10</v>
      </c>
      <c r="D87">
        <v>7</v>
      </c>
      <c r="E87">
        <v>7</v>
      </c>
      <c r="F87">
        <v>7</v>
      </c>
      <c r="G87">
        <v>9</v>
      </c>
      <c r="H87">
        <v>8</v>
      </c>
      <c r="I87">
        <v>10</v>
      </c>
      <c r="J87">
        <v>8</v>
      </c>
      <c r="K87">
        <v>8</v>
      </c>
      <c r="L87">
        <v>8</v>
      </c>
    </row>
    <row r="88" spans="1:12">
      <c r="A88" s="1" t="s">
        <v>97</v>
      </c>
      <c r="B88">
        <v>7</v>
      </c>
      <c r="C88">
        <v>7</v>
      </c>
      <c r="D88">
        <v>6</v>
      </c>
      <c r="E88">
        <v>7</v>
      </c>
      <c r="F88">
        <v>8</v>
      </c>
      <c r="G88">
        <v>8</v>
      </c>
      <c r="H88">
        <v>7</v>
      </c>
      <c r="I88">
        <v>7</v>
      </c>
      <c r="J88">
        <v>8</v>
      </c>
      <c r="K88">
        <v>7</v>
      </c>
      <c r="L88">
        <v>9</v>
      </c>
    </row>
    <row r="89" spans="1:12">
      <c r="A89" s="1" t="s">
        <v>98</v>
      </c>
      <c r="B89">
        <v>9</v>
      </c>
      <c r="C89">
        <v>12</v>
      </c>
      <c r="D89">
        <v>12</v>
      </c>
      <c r="E89">
        <v>14</v>
      </c>
      <c r="F89">
        <v>16</v>
      </c>
      <c r="G89">
        <v>16</v>
      </c>
      <c r="H89">
        <v>15</v>
      </c>
      <c r="I89">
        <v>16</v>
      </c>
      <c r="J89">
        <v>15</v>
      </c>
      <c r="K89">
        <v>17</v>
      </c>
      <c r="L89">
        <v>18</v>
      </c>
    </row>
    <row r="90" spans="1:12">
      <c r="A90" s="1" t="s">
        <v>99</v>
      </c>
      <c r="B90">
        <v>976</v>
      </c>
      <c r="C90">
        <v>952</v>
      </c>
      <c r="D90">
        <v>955</v>
      </c>
      <c r="E90">
        <v>974</v>
      </c>
      <c r="F90">
        <v>968</v>
      </c>
      <c r="G90">
        <v>1012</v>
      </c>
      <c r="H90">
        <v>1056</v>
      </c>
      <c r="I90">
        <v>1117</v>
      </c>
      <c r="J90">
        <v>1185</v>
      </c>
      <c r="K90">
        <v>1275</v>
      </c>
      <c r="L90">
        <v>1366</v>
      </c>
    </row>
    <row r="91" spans="1:12">
      <c r="A91" s="1" t="s">
        <v>100</v>
      </c>
      <c r="B91">
        <v>631</v>
      </c>
      <c r="C91">
        <v>593</v>
      </c>
      <c r="D91">
        <v>599</v>
      </c>
      <c r="E91">
        <v>599</v>
      </c>
      <c r="F91">
        <v>608</v>
      </c>
      <c r="G91">
        <v>655</v>
      </c>
      <c r="H91">
        <v>685</v>
      </c>
      <c r="I91">
        <v>716</v>
      </c>
      <c r="J91">
        <v>763</v>
      </c>
      <c r="K91">
        <v>863</v>
      </c>
      <c r="L91">
        <v>925</v>
      </c>
    </row>
    <row r="92" spans="1:12">
      <c r="A92" s="1" t="s">
        <v>101</v>
      </c>
      <c r="B92">
        <v>14</v>
      </c>
      <c r="C92">
        <v>15</v>
      </c>
      <c r="D92">
        <v>14</v>
      </c>
      <c r="E92">
        <v>17</v>
      </c>
      <c r="F92">
        <v>17</v>
      </c>
      <c r="G92">
        <v>16</v>
      </c>
      <c r="H92">
        <v>17</v>
      </c>
      <c r="I92">
        <v>16</v>
      </c>
      <c r="J92">
        <v>19</v>
      </c>
      <c r="K92">
        <v>17</v>
      </c>
      <c r="L92">
        <v>15</v>
      </c>
    </row>
    <row r="93" spans="1:12">
      <c r="A93" s="1" t="s">
        <v>102</v>
      </c>
      <c r="B93">
        <v>2</v>
      </c>
      <c r="C93">
        <v>2</v>
      </c>
      <c r="D93">
        <v>2</v>
      </c>
      <c r="E93">
        <v>3</v>
      </c>
      <c r="F93">
        <v>2</v>
      </c>
      <c r="G93">
        <v>2</v>
      </c>
      <c r="H93">
        <v>2</v>
      </c>
      <c r="I93">
        <v>3</v>
      </c>
      <c r="J93">
        <v>3</v>
      </c>
      <c r="K93">
        <v>3</v>
      </c>
      <c r="L93">
        <v>3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40</v>
      </c>
      <c r="C95">
        <v>40</v>
      </c>
      <c r="D95">
        <v>34</v>
      </c>
      <c r="E95">
        <v>36</v>
      </c>
      <c r="F95">
        <v>40</v>
      </c>
      <c r="G95">
        <v>39</v>
      </c>
      <c r="H95">
        <v>38</v>
      </c>
      <c r="I95">
        <v>42</v>
      </c>
      <c r="J95">
        <v>43</v>
      </c>
      <c r="K95">
        <v>32</v>
      </c>
      <c r="L95">
        <v>37</v>
      </c>
    </row>
    <row r="96" spans="1:12">
      <c r="A96" s="1" t="s">
        <v>105</v>
      </c>
      <c r="B96">
        <v>139</v>
      </c>
      <c r="C96">
        <v>151</v>
      </c>
      <c r="D96">
        <v>162</v>
      </c>
      <c r="E96">
        <v>158</v>
      </c>
      <c r="F96">
        <v>145</v>
      </c>
      <c r="G96">
        <v>141</v>
      </c>
      <c r="H96">
        <v>139</v>
      </c>
      <c r="I96">
        <v>150</v>
      </c>
      <c r="J96">
        <v>166</v>
      </c>
      <c r="K96">
        <v>162</v>
      </c>
      <c r="L96">
        <v>178</v>
      </c>
    </row>
    <row r="97" spans="1:25">
      <c r="A97" s="1" t="s">
        <v>106</v>
      </c>
      <c r="B97">
        <v>61</v>
      </c>
      <c r="C97">
        <v>65</v>
      </c>
      <c r="D97">
        <v>63</v>
      </c>
      <c r="E97">
        <v>71</v>
      </c>
      <c r="F97">
        <v>70</v>
      </c>
      <c r="G97">
        <v>73</v>
      </c>
      <c r="H97">
        <v>88</v>
      </c>
      <c r="I97">
        <v>97</v>
      </c>
      <c r="J97">
        <v>98</v>
      </c>
      <c r="K97">
        <v>83</v>
      </c>
      <c r="L97">
        <v>89</v>
      </c>
    </row>
    <row r="98" spans="1:25">
      <c r="A98" s="1" t="s">
        <v>107</v>
      </c>
      <c r="B98">
        <v>89</v>
      </c>
      <c r="C98">
        <v>86</v>
      </c>
      <c r="D98">
        <v>81</v>
      </c>
      <c r="E98">
        <v>90</v>
      </c>
      <c r="F98">
        <v>86</v>
      </c>
      <c r="G98">
        <v>86</v>
      </c>
      <c r="H98">
        <v>87</v>
      </c>
      <c r="I98">
        <v>93</v>
      </c>
      <c r="J98">
        <v>93</v>
      </c>
      <c r="K98">
        <v>115</v>
      </c>
      <c r="L98">
        <v>119</v>
      </c>
    </row>
    <row r="99" spans="1:25">
      <c r="A99" s="1" t="s">
        <v>108</v>
      </c>
      <c r="B99">
        <v>41</v>
      </c>
      <c r="C99">
        <v>46</v>
      </c>
      <c r="D99">
        <v>47</v>
      </c>
      <c r="E99">
        <v>55</v>
      </c>
      <c r="F99">
        <v>49</v>
      </c>
      <c r="G99">
        <v>53</v>
      </c>
      <c r="H99">
        <v>46</v>
      </c>
      <c r="I99">
        <v>46</v>
      </c>
      <c r="J99">
        <v>57</v>
      </c>
      <c r="K99">
        <v>61</v>
      </c>
      <c r="L99">
        <v>60</v>
      </c>
    </row>
    <row r="100" spans="1:25">
      <c r="A100" s="1" t="s">
        <v>109</v>
      </c>
      <c r="B100">
        <v>9</v>
      </c>
      <c r="C100">
        <v>13</v>
      </c>
      <c r="D100">
        <v>10</v>
      </c>
      <c r="E100">
        <v>10</v>
      </c>
      <c r="F100">
        <v>9</v>
      </c>
      <c r="G100">
        <v>10</v>
      </c>
      <c r="H100">
        <v>9</v>
      </c>
      <c r="I100">
        <v>9</v>
      </c>
      <c r="J100">
        <v>10</v>
      </c>
      <c r="K100">
        <v>10</v>
      </c>
      <c r="L100">
        <v>9</v>
      </c>
    </row>
    <row r="101" spans="1:25">
      <c r="A101" s="1" t="s">
        <v>110</v>
      </c>
      <c r="B101">
        <v>12</v>
      </c>
      <c r="C101">
        <v>14</v>
      </c>
      <c r="D101">
        <v>15</v>
      </c>
      <c r="E101">
        <v>20</v>
      </c>
      <c r="F101">
        <v>17</v>
      </c>
      <c r="G101">
        <v>18</v>
      </c>
      <c r="H101">
        <v>15</v>
      </c>
      <c r="I101">
        <v>17</v>
      </c>
      <c r="J101">
        <v>18</v>
      </c>
      <c r="K101">
        <v>21</v>
      </c>
      <c r="L101">
        <v>24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3</v>
      </c>
      <c r="K102">
        <v>4</v>
      </c>
      <c r="L102">
        <v>1</v>
      </c>
      <c r="M102" t="s">
        <v>6</v>
      </c>
      <c r="N102">
        <f t="shared" ref="N102:N110" si="19">N19</f>
        <v>2008</v>
      </c>
      <c r="O102">
        <f t="shared" ref="O102:O110" si="20">O19</f>
        <v>2009</v>
      </c>
      <c r="P102">
        <f t="shared" ref="P102:P110" si="21">P19</f>
        <v>2010</v>
      </c>
      <c r="Q102">
        <f t="shared" ref="Q102:Q110" si="22">Q19</f>
        <v>2011</v>
      </c>
      <c r="R102">
        <f t="shared" ref="R102:R110" si="23">R19</f>
        <v>2012</v>
      </c>
      <c r="S102">
        <f t="shared" ref="S102:S110" si="24">S19</f>
        <v>2013</v>
      </c>
      <c r="T102">
        <f t="shared" ref="T102:T110" si="25">T19</f>
        <v>2014</v>
      </c>
      <c r="U102">
        <f t="shared" ref="U102:U110" si="26">U19</f>
        <v>2015</v>
      </c>
      <c r="V102">
        <f t="shared" ref="V102:V110" si="27">V19</f>
        <v>2016</v>
      </c>
      <c r="W102">
        <f t="shared" ref="W102:W110" si="28">W19</f>
        <v>2017</v>
      </c>
    </row>
    <row r="103" spans="1:25">
      <c r="A103" s="1" t="s">
        <v>112</v>
      </c>
      <c r="B103">
        <v>1</v>
      </c>
      <c r="C103">
        <v>0</v>
      </c>
      <c r="D103">
        <v>0</v>
      </c>
      <c r="E103">
        <v>1</v>
      </c>
      <c r="F103">
        <v>2</v>
      </c>
      <c r="G103">
        <v>3</v>
      </c>
      <c r="H103">
        <v>2</v>
      </c>
      <c r="I103">
        <v>2</v>
      </c>
      <c r="J103">
        <v>2</v>
      </c>
      <c r="K103">
        <v>2</v>
      </c>
      <c r="L103">
        <v>1</v>
      </c>
      <c r="M103" t="s">
        <v>8</v>
      </c>
      <c r="N103">
        <f t="shared" si="19"/>
        <v>16376</v>
      </c>
      <c r="O103">
        <f t="shared" si="20"/>
        <v>15964</v>
      </c>
      <c r="P103">
        <f t="shared" si="21"/>
        <v>15000</v>
      </c>
      <c r="Q103">
        <f t="shared" si="22"/>
        <v>14424</v>
      </c>
      <c r="R103">
        <f t="shared" si="23"/>
        <v>13948</v>
      </c>
      <c r="S103">
        <f t="shared" si="24"/>
        <v>13486</v>
      </c>
      <c r="T103">
        <f t="shared" si="25"/>
        <v>13268</v>
      </c>
      <c r="U103">
        <f t="shared" si="26"/>
        <v>13362</v>
      </c>
      <c r="V103">
        <f t="shared" si="27"/>
        <v>13422</v>
      </c>
      <c r="W103">
        <f t="shared" si="28"/>
        <v>13832</v>
      </c>
    </row>
    <row r="104" spans="1:25">
      <c r="A104" s="1" t="s">
        <v>113</v>
      </c>
      <c r="B104">
        <v>12</v>
      </c>
      <c r="C104">
        <v>12</v>
      </c>
      <c r="D104">
        <v>15</v>
      </c>
      <c r="E104">
        <v>15</v>
      </c>
      <c r="F104">
        <v>12</v>
      </c>
      <c r="G104">
        <v>11</v>
      </c>
      <c r="H104">
        <v>12</v>
      </c>
      <c r="I104">
        <v>9</v>
      </c>
      <c r="J104">
        <v>13</v>
      </c>
      <c r="K104">
        <v>11</v>
      </c>
      <c r="L104">
        <v>11</v>
      </c>
      <c r="M104" t="s">
        <v>10</v>
      </c>
      <c r="N104">
        <f t="shared" si="19"/>
        <v>43244</v>
      </c>
      <c r="O104">
        <f t="shared" si="20"/>
        <v>36280</v>
      </c>
      <c r="P104">
        <f t="shared" si="21"/>
        <v>31824</v>
      </c>
      <c r="Q104">
        <f t="shared" si="22"/>
        <v>29812</v>
      </c>
      <c r="R104">
        <f t="shared" si="23"/>
        <v>27836</v>
      </c>
      <c r="S104">
        <f t="shared" si="24"/>
        <v>25224</v>
      </c>
      <c r="T104">
        <f t="shared" si="25"/>
        <v>24104</v>
      </c>
      <c r="U104">
        <f t="shared" si="26"/>
        <v>24388</v>
      </c>
      <c r="V104">
        <f t="shared" si="27"/>
        <v>24612</v>
      </c>
      <c r="W104">
        <f t="shared" si="28"/>
        <v>24592</v>
      </c>
    </row>
    <row r="105" spans="1:25">
      <c r="A105" s="1" t="s">
        <v>114</v>
      </c>
      <c r="B105">
        <v>3</v>
      </c>
      <c r="C105">
        <v>4</v>
      </c>
      <c r="D105">
        <v>5</v>
      </c>
      <c r="E105">
        <v>7</v>
      </c>
      <c r="F105">
        <v>7</v>
      </c>
      <c r="G105">
        <v>7</v>
      </c>
      <c r="H105">
        <v>6</v>
      </c>
      <c r="I105">
        <v>7</v>
      </c>
      <c r="J105">
        <v>11</v>
      </c>
      <c r="K105">
        <v>13</v>
      </c>
      <c r="L105">
        <v>14</v>
      </c>
      <c r="M105" t="s">
        <v>12</v>
      </c>
      <c r="N105">
        <f t="shared" si="19"/>
        <v>79918</v>
      </c>
      <c r="O105">
        <f t="shared" si="20"/>
        <v>78698</v>
      </c>
      <c r="P105">
        <f t="shared" si="21"/>
        <v>76506</v>
      </c>
      <c r="Q105">
        <f t="shared" si="22"/>
        <v>75900</v>
      </c>
      <c r="R105">
        <f t="shared" si="23"/>
        <v>74594</v>
      </c>
      <c r="S105">
        <f t="shared" si="24"/>
        <v>73954</v>
      </c>
      <c r="T105">
        <f t="shared" si="25"/>
        <v>73398</v>
      </c>
      <c r="U105">
        <f t="shared" si="26"/>
        <v>74974</v>
      </c>
      <c r="V105">
        <f t="shared" si="27"/>
        <v>75260</v>
      </c>
      <c r="W105">
        <f t="shared" si="28"/>
        <v>75704</v>
      </c>
    </row>
    <row r="106" spans="1:25">
      <c r="A106" s="1" t="s">
        <v>115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14</v>
      </c>
      <c r="N106">
        <f t="shared" si="19"/>
        <v>1718</v>
      </c>
      <c r="O106">
        <f t="shared" si="20"/>
        <v>1740</v>
      </c>
      <c r="P106">
        <f t="shared" si="21"/>
        <v>1780</v>
      </c>
      <c r="Q106">
        <f t="shared" si="22"/>
        <v>1756</v>
      </c>
      <c r="R106">
        <f t="shared" si="23"/>
        <v>1752</v>
      </c>
      <c r="S106">
        <f t="shared" si="24"/>
        <v>1774</v>
      </c>
      <c r="T106">
        <f t="shared" si="25"/>
        <v>1800</v>
      </c>
      <c r="U106">
        <f t="shared" si="26"/>
        <v>2052</v>
      </c>
      <c r="V106">
        <f t="shared" si="27"/>
        <v>2178</v>
      </c>
      <c r="W106">
        <f t="shared" si="28"/>
        <v>2372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19"/>
        <v>3662</v>
      </c>
      <c r="O107">
        <f t="shared" si="20"/>
        <v>3710</v>
      </c>
      <c r="P107">
        <f t="shared" si="21"/>
        <v>3674</v>
      </c>
      <c r="Q107">
        <f t="shared" si="22"/>
        <v>3734</v>
      </c>
      <c r="R107">
        <f t="shared" si="23"/>
        <v>3704</v>
      </c>
      <c r="S107">
        <f t="shared" si="24"/>
        <v>3778</v>
      </c>
      <c r="T107">
        <f t="shared" si="25"/>
        <v>3732</v>
      </c>
      <c r="U107">
        <f t="shared" si="26"/>
        <v>3944</v>
      </c>
      <c r="V107">
        <f t="shared" si="27"/>
        <v>4104</v>
      </c>
      <c r="W107">
        <f t="shared" si="28"/>
        <v>4078</v>
      </c>
    </row>
    <row r="108" spans="1:25">
      <c r="A108" s="1" t="s">
        <v>117</v>
      </c>
      <c r="B108">
        <v>55</v>
      </c>
      <c r="C108">
        <v>50</v>
      </c>
      <c r="D108">
        <v>50</v>
      </c>
      <c r="E108">
        <v>56</v>
      </c>
      <c r="F108">
        <v>55</v>
      </c>
      <c r="G108">
        <v>54</v>
      </c>
      <c r="H108">
        <v>59</v>
      </c>
      <c r="I108">
        <v>70</v>
      </c>
      <c r="J108">
        <v>82</v>
      </c>
      <c r="K108">
        <v>88</v>
      </c>
      <c r="L108">
        <v>98</v>
      </c>
      <c r="M108" t="s">
        <v>18</v>
      </c>
      <c r="N108">
        <f t="shared" si="19"/>
        <v>6084</v>
      </c>
      <c r="O108">
        <f t="shared" si="20"/>
        <v>5934</v>
      </c>
      <c r="P108">
        <f t="shared" si="21"/>
        <v>5550</v>
      </c>
      <c r="Q108">
        <f t="shared" si="22"/>
        <v>5530</v>
      </c>
      <c r="R108">
        <f t="shared" si="23"/>
        <v>5644</v>
      </c>
      <c r="S108">
        <f t="shared" si="24"/>
        <v>5634</v>
      </c>
      <c r="T108">
        <f t="shared" si="25"/>
        <v>6098</v>
      </c>
      <c r="U108">
        <f t="shared" si="26"/>
        <v>6742</v>
      </c>
      <c r="V108">
        <f t="shared" si="27"/>
        <v>7194</v>
      </c>
      <c r="W108">
        <f t="shared" si="28"/>
        <v>7770</v>
      </c>
    </row>
    <row r="109" spans="1:25">
      <c r="A109" s="1" t="s">
        <v>118</v>
      </c>
      <c r="B109">
        <v>15</v>
      </c>
      <c r="C109">
        <v>16</v>
      </c>
      <c r="D109">
        <v>17</v>
      </c>
      <c r="E109">
        <v>19</v>
      </c>
      <c r="F109">
        <v>20</v>
      </c>
      <c r="G109">
        <v>22</v>
      </c>
      <c r="H109">
        <v>22</v>
      </c>
      <c r="I109">
        <v>29</v>
      </c>
      <c r="J109">
        <v>29</v>
      </c>
      <c r="K109">
        <v>31</v>
      </c>
      <c r="L109">
        <v>35</v>
      </c>
      <c r="M109" t="s">
        <v>20</v>
      </c>
      <c r="N109">
        <f t="shared" si="19"/>
        <v>27218</v>
      </c>
      <c r="O109">
        <f t="shared" si="20"/>
        <v>26594</v>
      </c>
      <c r="P109">
        <f t="shared" si="21"/>
        <v>27430</v>
      </c>
      <c r="Q109">
        <f t="shared" si="22"/>
        <v>26998</v>
      </c>
      <c r="R109">
        <f t="shared" si="23"/>
        <v>26496</v>
      </c>
      <c r="S109">
        <f t="shared" si="24"/>
        <v>26754</v>
      </c>
      <c r="T109">
        <f t="shared" si="25"/>
        <v>26412</v>
      </c>
      <c r="U109">
        <f t="shared" si="26"/>
        <v>27694</v>
      </c>
      <c r="V109">
        <f t="shared" si="27"/>
        <v>28604</v>
      </c>
      <c r="W109">
        <f t="shared" si="28"/>
        <v>29046</v>
      </c>
    </row>
    <row r="110" spans="1:25">
      <c r="A110" s="1" t="s">
        <v>119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2</v>
      </c>
      <c r="M110" t="s">
        <v>22</v>
      </c>
      <c r="N110">
        <f t="shared" si="19"/>
        <v>9734</v>
      </c>
      <c r="O110">
        <f t="shared" si="20"/>
        <v>9916</v>
      </c>
      <c r="P110">
        <f t="shared" si="21"/>
        <v>10106</v>
      </c>
      <c r="Q110">
        <f t="shared" si="22"/>
        <v>10860</v>
      </c>
      <c r="R110">
        <f t="shared" si="23"/>
        <v>10784</v>
      </c>
      <c r="S110">
        <f t="shared" si="24"/>
        <v>10884</v>
      </c>
      <c r="T110">
        <f t="shared" si="25"/>
        <v>11232</v>
      </c>
      <c r="U110">
        <f t="shared" si="26"/>
        <v>12176</v>
      </c>
      <c r="V110">
        <f t="shared" si="27"/>
        <v>12910</v>
      </c>
      <c r="W110">
        <f t="shared" si="28"/>
        <v>13494</v>
      </c>
    </row>
    <row r="111" spans="1:25">
      <c r="A111" s="1" t="s">
        <v>120</v>
      </c>
      <c r="B111">
        <v>3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3</v>
      </c>
      <c r="J111">
        <v>4</v>
      </c>
      <c r="K111">
        <v>4</v>
      </c>
      <c r="L111">
        <v>4</v>
      </c>
    </row>
    <row r="112" spans="1:25" ht="38.25">
      <c r="A112" s="1" t="s">
        <v>121</v>
      </c>
      <c r="B112">
        <v>19</v>
      </c>
      <c r="C112">
        <v>17</v>
      </c>
      <c r="D112">
        <v>17</v>
      </c>
      <c r="E112">
        <v>17</v>
      </c>
      <c r="F112">
        <v>17</v>
      </c>
      <c r="G112">
        <v>17</v>
      </c>
      <c r="H112">
        <v>20</v>
      </c>
      <c r="I112">
        <v>22</v>
      </c>
      <c r="J112">
        <v>28</v>
      </c>
      <c r="K112">
        <v>32</v>
      </c>
      <c r="L112">
        <v>36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7</v>
      </c>
      <c r="C113">
        <v>8</v>
      </c>
      <c r="D113">
        <v>8</v>
      </c>
      <c r="E113">
        <v>10</v>
      </c>
      <c r="F113">
        <v>9</v>
      </c>
      <c r="G113">
        <v>9</v>
      </c>
      <c r="H113">
        <v>10</v>
      </c>
      <c r="I113">
        <v>11</v>
      </c>
      <c r="J113">
        <v>10</v>
      </c>
      <c r="K113">
        <v>11</v>
      </c>
      <c r="L113">
        <v>12</v>
      </c>
      <c r="M113" s="37" t="s">
        <v>358</v>
      </c>
      <c r="N113" s="38">
        <f>SUM(N102:N104)</f>
        <v>61628</v>
      </c>
      <c r="O113" s="38">
        <f>SUM(R102:R104)</f>
        <v>43796</v>
      </c>
      <c r="P113" s="38">
        <f>SUM(W102:W104)</f>
        <v>40441</v>
      </c>
      <c r="Q113" s="38">
        <f t="shared" ref="Q113:Q116" si="29">((O113-N113)/(N113))+((P113-O113)/(O113))/2</f>
        <v>-0.32765158191999333</v>
      </c>
      <c r="R113" s="37" t="s">
        <v>358</v>
      </c>
      <c r="S113" s="38">
        <f>(N113*100)/N117</f>
        <v>32.442277929270062</v>
      </c>
      <c r="T113" s="38">
        <f>(O113*100)/O117</f>
        <v>26.261317982850631</v>
      </c>
      <c r="U113" s="38">
        <f>(P113*100)/P117</f>
        <v>23.389144327810069</v>
      </c>
      <c r="V113" s="36"/>
      <c r="W113" s="37" t="s">
        <v>358</v>
      </c>
      <c r="X113" s="38">
        <f t="shared" ref="X113:X115" si="30">(O113-N113)/N113</f>
        <v>-0.28934899720906082</v>
      </c>
      <c r="Y113" s="38">
        <f t="shared" ref="Y113:Y115" si="31">(P113-O113)/O113</f>
        <v>-7.6605169421865016E-2</v>
      </c>
    </row>
    <row r="114" spans="1:25" ht="153">
      <c r="A114" s="1" t="s">
        <v>123</v>
      </c>
      <c r="B114">
        <v>10</v>
      </c>
      <c r="C114">
        <v>6</v>
      </c>
      <c r="D114">
        <v>6</v>
      </c>
      <c r="E114">
        <v>8</v>
      </c>
      <c r="F114">
        <v>7</v>
      </c>
      <c r="G114">
        <v>5</v>
      </c>
      <c r="H114">
        <v>5</v>
      </c>
      <c r="I114">
        <v>4</v>
      </c>
      <c r="J114">
        <v>10</v>
      </c>
      <c r="K114">
        <v>9</v>
      </c>
      <c r="L114">
        <v>9</v>
      </c>
      <c r="M114" s="39" t="s">
        <v>359</v>
      </c>
      <c r="N114" s="38">
        <f>SUM(N105,N107,N110,N109)</f>
        <v>120532</v>
      </c>
      <c r="O114" s="38">
        <f>SUM(R105,R107,R110,R109)</f>
        <v>115578</v>
      </c>
      <c r="P114" s="38">
        <f>SUM(W105,W107,W110,W109)</f>
        <v>122322</v>
      </c>
      <c r="Q114" s="38">
        <f t="shared" si="29"/>
        <v>-1.1926015847040464E-2</v>
      </c>
      <c r="R114" s="39" t="s">
        <v>359</v>
      </c>
      <c r="S114" s="38">
        <f>(N114*100)/N117</f>
        <v>63.45058485381287</v>
      </c>
      <c r="T114" s="38">
        <f>(O114*100)/O117</f>
        <v>69.30383162439287</v>
      </c>
      <c r="U114" s="38">
        <f>(P114*100)/P117</f>
        <v>70.74520690552616</v>
      </c>
      <c r="V114" s="36"/>
      <c r="W114" s="39" t="s">
        <v>359</v>
      </c>
      <c r="X114" s="38">
        <f t="shared" si="30"/>
        <v>-4.1101118375203263E-2</v>
      </c>
      <c r="Y114" s="38">
        <f t="shared" si="31"/>
        <v>5.8350205056325599E-2</v>
      </c>
    </row>
    <row r="115" spans="1:25" ht="114.75">
      <c r="A115" s="1" t="s">
        <v>124</v>
      </c>
      <c r="B115">
        <v>266</v>
      </c>
      <c r="C115">
        <v>255</v>
      </c>
      <c r="D115">
        <v>242</v>
      </c>
      <c r="E115">
        <v>235</v>
      </c>
      <c r="F115">
        <v>235</v>
      </c>
      <c r="G115">
        <v>237</v>
      </c>
      <c r="H115">
        <v>240</v>
      </c>
      <c r="I115">
        <v>238</v>
      </c>
      <c r="J115">
        <v>245</v>
      </c>
      <c r="K115">
        <v>289</v>
      </c>
      <c r="L115">
        <v>289</v>
      </c>
      <c r="M115" s="40" t="s">
        <v>360</v>
      </c>
      <c r="N115" s="38">
        <f>SUM(N106,N108)</f>
        <v>7802</v>
      </c>
      <c r="O115" s="38">
        <f>SUM(R106,R108)</f>
        <v>7396</v>
      </c>
      <c r="P115" s="38">
        <f>SUM(W106,W108)</f>
        <v>10142</v>
      </c>
      <c r="Q115" s="38">
        <f t="shared" si="29"/>
        <v>0.13360294797592498</v>
      </c>
      <c r="R115" s="40" t="s">
        <v>360</v>
      </c>
      <c r="S115" s="38">
        <f>(N115*100)/N117</f>
        <v>4.1071372169170672</v>
      </c>
      <c r="T115" s="38">
        <f>(O115*100)/O117</f>
        <v>4.4348503927564913</v>
      </c>
      <c r="U115" s="38">
        <f>(P115*100)/P117</f>
        <v>5.8656487666637753</v>
      </c>
      <c r="V115" s="36"/>
      <c r="W115" s="40" t="s">
        <v>360</v>
      </c>
      <c r="X115" s="38">
        <f t="shared" si="30"/>
        <v>-5.2037938990002565E-2</v>
      </c>
      <c r="Y115" s="38">
        <f t="shared" si="31"/>
        <v>0.37128177393185507</v>
      </c>
    </row>
    <row r="116" spans="1:25">
      <c r="A116" s="1" t="s">
        <v>125</v>
      </c>
      <c r="B116">
        <v>18</v>
      </c>
      <c r="C116">
        <v>15</v>
      </c>
      <c r="D116">
        <v>16</v>
      </c>
      <c r="E116">
        <v>17</v>
      </c>
      <c r="F116">
        <v>21</v>
      </c>
      <c r="G116">
        <v>18</v>
      </c>
      <c r="H116">
        <v>14</v>
      </c>
      <c r="I116">
        <v>14</v>
      </c>
      <c r="J116">
        <v>12</v>
      </c>
      <c r="K116">
        <v>12</v>
      </c>
      <c r="L116">
        <v>11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29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 ht="25.5">
      <c r="A117" s="1" t="s">
        <v>126</v>
      </c>
      <c r="B117">
        <v>67</v>
      </c>
      <c r="C117">
        <v>63</v>
      </c>
      <c r="D117">
        <v>62</v>
      </c>
      <c r="E117">
        <v>59</v>
      </c>
      <c r="F117">
        <v>59</v>
      </c>
      <c r="G117">
        <v>62</v>
      </c>
      <c r="H117">
        <v>66</v>
      </c>
      <c r="I117">
        <v>64</v>
      </c>
      <c r="J117">
        <v>66</v>
      </c>
      <c r="K117">
        <v>71</v>
      </c>
      <c r="L117">
        <v>73</v>
      </c>
      <c r="M117" s="42" t="s">
        <v>362</v>
      </c>
      <c r="N117" s="36">
        <f>SUM(N113:N115)</f>
        <v>189962</v>
      </c>
      <c r="O117" s="36">
        <f>SUM(O113:O115)</f>
        <v>166770</v>
      </c>
      <c r="P117" s="36">
        <f>SUM(P113:P115)</f>
        <v>172905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51</v>
      </c>
      <c r="C118">
        <v>46</v>
      </c>
      <c r="D118">
        <v>46</v>
      </c>
      <c r="E118">
        <v>42</v>
      </c>
      <c r="F118">
        <v>45</v>
      </c>
      <c r="G118">
        <v>47</v>
      </c>
      <c r="H118">
        <v>44</v>
      </c>
      <c r="I118">
        <v>42</v>
      </c>
      <c r="J118">
        <v>41</v>
      </c>
      <c r="K118">
        <v>57</v>
      </c>
      <c r="L118">
        <v>54</v>
      </c>
    </row>
    <row r="119" spans="1:25">
      <c r="A119" s="1" t="s">
        <v>128</v>
      </c>
      <c r="B119">
        <v>18</v>
      </c>
      <c r="C119">
        <v>16</v>
      </c>
      <c r="D119">
        <v>14</v>
      </c>
      <c r="E119">
        <v>15</v>
      </c>
      <c r="F119">
        <v>13</v>
      </c>
      <c r="G119">
        <v>14</v>
      </c>
      <c r="H119">
        <v>18</v>
      </c>
      <c r="I119">
        <v>17</v>
      </c>
      <c r="J119">
        <v>15</v>
      </c>
      <c r="K119">
        <v>15</v>
      </c>
      <c r="L119">
        <v>13</v>
      </c>
    </row>
    <row r="120" spans="1:25">
      <c r="A120" s="1" t="s">
        <v>129</v>
      </c>
      <c r="B120">
        <v>112</v>
      </c>
      <c r="C120">
        <v>115</v>
      </c>
      <c r="D120">
        <v>104</v>
      </c>
      <c r="E120">
        <v>102</v>
      </c>
      <c r="F120">
        <v>97</v>
      </c>
      <c r="G120">
        <v>96</v>
      </c>
      <c r="H120">
        <v>98</v>
      </c>
      <c r="I120">
        <v>101</v>
      </c>
      <c r="J120">
        <v>111</v>
      </c>
      <c r="K120">
        <v>134</v>
      </c>
      <c r="L120">
        <v>138</v>
      </c>
    </row>
    <row r="121" spans="1:25">
      <c r="A121" s="1" t="s">
        <v>130</v>
      </c>
      <c r="B121">
        <v>61</v>
      </c>
      <c r="C121">
        <v>57</v>
      </c>
      <c r="D121">
        <v>59</v>
      </c>
      <c r="E121">
        <v>60</v>
      </c>
      <c r="F121">
        <v>62</v>
      </c>
      <c r="G121">
        <v>64</v>
      </c>
      <c r="H121">
        <v>65</v>
      </c>
      <c r="I121">
        <v>67</v>
      </c>
      <c r="J121">
        <v>68</v>
      </c>
      <c r="K121">
        <v>73</v>
      </c>
      <c r="L121">
        <v>73</v>
      </c>
    </row>
    <row r="122" spans="1:25">
      <c r="A122" s="1" t="s">
        <v>131</v>
      </c>
      <c r="B122">
        <v>4</v>
      </c>
      <c r="C122">
        <v>2</v>
      </c>
      <c r="D122">
        <v>3</v>
      </c>
      <c r="E122">
        <v>4</v>
      </c>
      <c r="F122">
        <v>4</v>
      </c>
      <c r="G122">
        <v>3</v>
      </c>
      <c r="H122">
        <v>4</v>
      </c>
      <c r="I122">
        <v>5</v>
      </c>
      <c r="J122">
        <v>5</v>
      </c>
      <c r="K122">
        <v>5</v>
      </c>
      <c r="L122">
        <v>3</v>
      </c>
    </row>
    <row r="123" spans="1:25">
      <c r="A123" s="1" t="s">
        <v>132</v>
      </c>
      <c r="B123">
        <v>41</v>
      </c>
      <c r="C123">
        <v>38</v>
      </c>
      <c r="D123">
        <v>40</v>
      </c>
      <c r="E123">
        <v>40</v>
      </c>
      <c r="F123">
        <v>40</v>
      </c>
      <c r="G123">
        <v>44</v>
      </c>
      <c r="H123">
        <v>44</v>
      </c>
      <c r="I123">
        <v>44</v>
      </c>
      <c r="J123">
        <v>43</v>
      </c>
      <c r="K123">
        <v>47</v>
      </c>
      <c r="L123">
        <v>50</v>
      </c>
    </row>
    <row r="124" spans="1:25">
      <c r="A124" s="1" t="s">
        <v>133</v>
      </c>
      <c r="B124">
        <v>16</v>
      </c>
      <c r="C124">
        <v>17</v>
      </c>
      <c r="D124">
        <v>16</v>
      </c>
      <c r="E124">
        <v>16</v>
      </c>
      <c r="F124">
        <v>18</v>
      </c>
      <c r="G124">
        <v>17</v>
      </c>
      <c r="H124">
        <v>17</v>
      </c>
      <c r="I124">
        <v>18</v>
      </c>
      <c r="J124">
        <v>20</v>
      </c>
      <c r="K124">
        <v>21</v>
      </c>
      <c r="L124">
        <v>20</v>
      </c>
    </row>
    <row r="125" spans="1:25">
      <c r="A125" s="1" t="s">
        <v>134</v>
      </c>
      <c r="B125">
        <v>24</v>
      </c>
      <c r="C125">
        <v>23</v>
      </c>
      <c r="D125">
        <v>22</v>
      </c>
      <c r="E125">
        <v>25</v>
      </c>
      <c r="F125">
        <v>25</v>
      </c>
      <c r="G125">
        <v>24</v>
      </c>
      <c r="H125">
        <v>25</v>
      </c>
      <c r="I125">
        <v>28</v>
      </c>
      <c r="J125">
        <v>28</v>
      </c>
      <c r="K125">
        <v>32</v>
      </c>
      <c r="L125">
        <v>34</v>
      </c>
    </row>
    <row r="126" spans="1:25">
      <c r="A126" s="1" t="s">
        <v>135</v>
      </c>
      <c r="B126">
        <v>18</v>
      </c>
      <c r="C126">
        <v>16</v>
      </c>
      <c r="D126">
        <v>14</v>
      </c>
      <c r="E126">
        <v>18</v>
      </c>
      <c r="F126">
        <v>18</v>
      </c>
      <c r="G126">
        <v>18</v>
      </c>
      <c r="H126">
        <v>18</v>
      </c>
      <c r="I126">
        <v>19</v>
      </c>
      <c r="J126">
        <v>17</v>
      </c>
      <c r="K126">
        <v>21</v>
      </c>
      <c r="L126">
        <v>23</v>
      </c>
    </row>
    <row r="127" spans="1:25">
      <c r="A127" s="1" t="s">
        <v>136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25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6</v>
      </c>
      <c r="C130">
        <v>7</v>
      </c>
      <c r="D130">
        <v>7</v>
      </c>
      <c r="E130">
        <v>7</v>
      </c>
      <c r="F130">
        <v>7</v>
      </c>
      <c r="G130">
        <v>6</v>
      </c>
      <c r="H130">
        <v>7</v>
      </c>
      <c r="I130">
        <v>8</v>
      </c>
      <c r="J130">
        <v>10</v>
      </c>
      <c r="K130">
        <v>10</v>
      </c>
      <c r="L130">
        <v>10</v>
      </c>
    </row>
    <row r="131" spans="1:12">
      <c r="A131" s="1" t="s">
        <v>140</v>
      </c>
      <c r="B131">
        <v>806</v>
      </c>
      <c r="C131">
        <v>785</v>
      </c>
      <c r="D131">
        <v>767</v>
      </c>
      <c r="E131">
        <v>741</v>
      </c>
      <c r="F131">
        <v>737</v>
      </c>
      <c r="G131">
        <v>753</v>
      </c>
      <c r="H131">
        <v>796</v>
      </c>
      <c r="I131">
        <v>833</v>
      </c>
      <c r="J131">
        <v>876</v>
      </c>
      <c r="K131">
        <v>978</v>
      </c>
      <c r="L131">
        <v>1041</v>
      </c>
    </row>
    <row r="132" spans="1:12">
      <c r="A132" s="1" t="s">
        <v>141</v>
      </c>
      <c r="B132">
        <v>806</v>
      </c>
      <c r="C132">
        <v>785</v>
      </c>
      <c r="D132">
        <v>767</v>
      </c>
      <c r="E132">
        <v>741</v>
      </c>
      <c r="F132">
        <v>737</v>
      </c>
      <c r="G132">
        <v>753</v>
      </c>
      <c r="H132">
        <v>796</v>
      </c>
      <c r="I132">
        <v>833</v>
      </c>
      <c r="J132">
        <v>876</v>
      </c>
      <c r="K132">
        <v>978</v>
      </c>
      <c r="L132">
        <v>1041</v>
      </c>
    </row>
    <row r="133" spans="1:12">
      <c r="A133" s="1" t="s">
        <v>142</v>
      </c>
      <c r="B133">
        <v>269</v>
      </c>
      <c r="C133">
        <v>262</v>
      </c>
      <c r="D133">
        <v>249</v>
      </c>
      <c r="E133">
        <v>237</v>
      </c>
      <c r="F133">
        <v>227</v>
      </c>
      <c r="G133">
        <v>228</v>
      </c>
      <c r="H133">
        <v>240</v>
      </c>
      <c r="I133">
        <v>239</v>
      </c>
      <c r="J133">
        <v>239</v>
      </c>
      <c r="K133">
        <v>261</v>
      </c>
      <c r="L133">
        <v>264</v>
      </c>
    </row>
    <row r="134" spans="1:12">
      <c r="A134" s="1" t="s">
        <v>143</v>
      </c>
      <c r="B134">
        <v>38</v>
      </c>
      <c r="C134">
        <v>36</v>
      </c>
      <c r="D134">
        <v>34</v>
      </c>
      <c r="E134">
        <v>33</v>
      </c>
      <c r="F134">
        <v>34</v>
      </c>
      <c r="G134">
        <v>31</v>
      </c>
      <c r="H134">
        <v>33</v>
      </c>
      <c r="I134">
        <v>35</v>
      </c>
      <c r="J134">
        <v>38</v>
      </c>
      <c r="K134">
        <v>39</v>
      </c>
      <c r="L134">
        <v>42</v>
      </c>
    </row>
    <row r="135" spans="1:12">
      <c r="A135" s="1" t="s">
        <v>144</v>
      </c>
      <c r="B135">
        <v>4</v>
      </c>
      <c r="C135">
        <v>3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1" t="s">
        <v>145</v>
      </c>
      <c r="B136">
        <v>10</v>
      </c>
      <c r="C136">
        <v>10</v>
      </c>
      <c r="D136">
        <v>11</v>
      </c>
      <c r="E136">
        <v>11</v>
      </c>
      <c r="F136">
        <v>4</v>
      </c>
      <c r="G136">
        <v>6</v>
      </c>
      <c r="H136">
        <v>7</v>
      </c>
      <c r="I136">
        <v>7</v>
      </c>
      <c r="J136">
        <v>10</v>
      </c>
      <c r="K136">
        <v>10</v>
      </c>
      <c r="L136">
        <v>11</v>
      </c>
    </row>
    <row r="137" spans="1:12">
      <c r="A137" s="1" t="s">
        <v>146</v>
      </c>
      <c r="B137">
        <v>16</v>
      </c>
      <c r="C137">
        <v>15</v>
      </c>
      <c r="D137">
        <v>13</v>
      </c>
      <c r="E137">
        <v>15</v>
      </c>
      <c r="F137">
        <v>13</v>
      </c>
      <c r="G137">
        <v>13</v>
      </c>
      <c r="H137">
        <v>14</v>
      </c>
      <c r="I137">
        <v>13</v>
      </c>
      <c r="J137">
        <v>15</v>
      </c>
      <c r="K137">
        <v>15</v>
      </c>
      <c r="L137">
        <v>14</v>
      </c>
    </row>
    <row r="138" spans="1:12">
      <c r="A138" s="1" t="s">
        <v>147</v>
      </c>
      <c r="B138">
        <v>148</v>
      </c>
      <c r="C138">
        <v>146</v>
      </c>
      <c r="D138">
        <v>141</v>
      </c>
      <c r="E138">
        <v>131</v>
      </c>
      <c r="F138">
        <v>128</v>
      </c>
      <c r="G138">
        <v>131</v>
      </c>
      <c r="H138">
        <v>132</v>
      </c>
      <c r="I138">
        <v>134</v>
      </c>
      <c r="J138">
        <v>129</v>
      </c>
      <c r="K138">
        <v>138</v>
      </c>
      <c r="L138">
        <v>134</v>
      </c>
    </row>
    <row r="139" spans="1:12">
      <c r="A139" s="1" t="s">
        <v>148</v>
      </c>
      <c r="B139">
        <v>53</v>
      </c>
      <c r="C139">
        <v>52</v>
      </c>
      <c r="D139">
        <v>47</v>
      </c>
      <c r="E139">
        <v>46</v>
      </c>
      <c r="F139">
        <v>48</v>
      </c>
      <c r="G139">
        <v>47</v>
      </c>
      <c r="H139">
        <v>54</v>
      </c>
      <c r="I139">
        <v>50</v>
      </c>
      <c r="J139">
        <v>47</v>
      </c>
      <c r="K139">
        <v>59</v>
      </c>
      <c r="L139">
        <v>62</v>
      </c>
    </row>
    <row r="140" spans="1:12">
      <c r="A140" s="1" t="s">
        <v>149</v>
      </c>
      <c r="B140">
        <v>485</v>
      </c>
      <c r="C140">
        <v>403</v>
      </c>
      <c r="D140">
        <v>374</v>
      </c>
      <c r="E140">
        <v>371</v>
      </c>
      <c r="F140">
        <v>359</v>
      </c>
      <c r="G140">
        <v>377</v>
      </c>
      <c r="H140">
        <v>358</v>
      </c>
      <c r="I140">
        <v>385</v>
      </c>
      <c r="J140">
        <v>422</v>
      </c>
      <c r="K140">
        <v>572</v>
      </c>
      <c r="L140">
        <v>565</v>
      </c>
    </row>
    <row r="141" spans="1:12">
      <c r="A141" s="1" t="s">
        <v>150</v>
      </c>
      <c r="B141">
        <v>458</v>
      </c>
      <c r="C141">
        <v>387</v>
      </c>
      <c r="D141">
        <v>365</v>
      </c>
      <c r="E141">
        <v>363</v>
      </c>
      <c r="F141">
        <v>351</v>
      </c>
      <c r="G141">
        <v>370</v>
      </c>
      <c r="H141">
        <v>352</v>
      </c>
      <c r="I141">
        <v>379</v>
      </c>
      <c r="J141">
        <v>416</v>
      </c>
      <c r="K141">
        <v>566</v>
      </c>
      <c r="L141">
        <v>559</v>
      </c>
    </row>
    <row r="142" spans="1:12">
      <c r="A142" s="1" t="s">
        <v>151</v>
      </c>
      <c r="B142">
        <v>27</v>
      </c>
      <c r="C142">
        <v>16</v>
      </c>
      <c r="D142">
        <v>9</v>
      </c>
      <c r="E142">
        <v>8</v>
      </c>
      <c r="F142">
        <v>8</v>
      </c>
      <c r="G142">
        <v>7</v>
      </c>
      <c r="H142">
        <v>6</v>
      </c>
      <c r="I142">
        <v>6</v>
      </c>
      <c r="J142">
        <v>6</v>
      </c>
      <c r="K142">
        <v>6</v>
      </c>
      <c r="L142">
        <v>6</v>
      </c>
    </row>
    <row r="143" spans="1:12">
      <c r="A143" s="1" t="s">
        <v>152</v>
      </c>
      <c r="B143">
        <v>642</v>
      </c>
      <c r="C143">
        <v>492</v>
      </c>
      <c r="D143">
        <v>480</v>
      </c>
      <c r="E143">
        <v>457</v>
      </c>
      <c r="F143">
        <v>452</v>
      </c>
      <c r="G143">
        <v>454</v>
      </c>
      <c r="H143">
        <v>523</v>
      </c>
      <c r="I143">
        <v>515</v>
      </c>
      <c r="J143">
        <v>495</v>
      </c>
      <c r="K143">
        <v>432</v>
      </c>
      <c r="L143">
        <v>338</v>
      </c>
    </row>
    <row r="144" spans="1:12">
      <c r="A144" s="1" t="s">
        <v>153</v>
      </c>
      <c r="B144">
        <v>628</v>
      </c>
      <c r="C144">
        <v>480</v>
      </c>
      <c r="D144">
        <v>467</v>
      </c>
      <c r="E144">
        <v>449</v>
      </c>
      <c r="F144">
        <v>443</v>
      </c>
      <c r="G144">
        <v>447</v>
      </c>
      <c r="H144">
        <v>514</v>
      </c>
      <c r="I144">
        <v>504</v>
      </c>
      <c r="J144">
        <v>486</v>
      </c>
      <c r="K144">
        <v>421</v>
      </c>
      <c r="L144">
        <v>328</v>
      </c>
    </row>
    <row r="145" spans="1:16">
      <c r="A145" s="1" t="s">
        <v>154</v>
      </c>
      <c r="B145">
        <v>4</v>
      </c>
      <c r="C145">
        <v>2</v>
      </c>
      <c r="D145">
        <v>2</v>
      </c>
      <c r="E145">
        <v>2</v>
      </c>
      <c r="F145">
        <v>4</v>
      </c>
      <c r="G145">
        <v>1</v>
      </c>
      <c r="H145">
        <v>1</v>
      </c>
      <c r="I145">
        <v>3</v>
      </c>
      <c r="J145">
        <v>3</v>
      </c>
      <c r="K145">
        <v>3</v>
      </c>
      <c r="L145">
        <v>3</v>
      </c>
    </row>
    <row r="146" spans="1:16">
      <c r="A146" s="1" t="s">
        <v>155</v>
      </c>
      <c r="B146">
        <v>10</v>
      </c>
      <c r="C146">
        <v>10</v>
      </c>
      <c r="D146">
        <v>11</v>
      </c>
      <c r="E146">
        <v>6</v>
      </c>
      <c r="F146">
        <v>5</v>
      </c>
      <c r="G146">
        <v>6</v>
      </c>
      <c r="H146">
        <v>8</v>
      </c>
      <c r="I146">
        <v>8</v>
      </c>
      <c r="J146">
        <v>6</v>
      </c>
      <c r="K146">
        <v>8</v>
      </c>
      <c r="L146">
        <v>7</v>
      </c>
    </row>
    <row r="147" spans="1:16">
      <c r="A147" s="1" t="s">
        <v>156</v>
      </c>
      <c r="B147">
        <v>231</v>
      </c>
      <c r="C147">
        <v>225</v>
      </c>
      <c r="D147">
        <v>213</v>
      </c>
      <c r="E147">
        <v>201</v>
      </c>
      <c r="F147">
        <v>202</v>
      </c>
      <c r="G147">
        <v>203</v>
      </c>
      <c r="H147">
        <v>198</v>
      </c>
      <c r="I147">
        <v>207</v>
      </c>
      <c r="J147">
        <v>198</v>
      </c>
      <c r="K147">
        <v>94</v>
      </c>
      <c r="L147">
        <v>86</v>
      </c>
    </row>
    <row r="148" spans="1:16">
      <c r="A148" s="1" t="s">
        <v>157</v>
      </c>
      <c r="B148">
        <v>231</v>
      </c>
      <c r="C148">
        <v>225</v>
      </c>
      <c r="D148">
        <v>213</v>
      </c>
      <c r="E148">
        <v>201</v>
      </c>
      <c r="F148">
        <v>202</v>
      </c>
      <c r="G148">
        <v>203</v>
      </c>
      <c r="H148">
        <v>198</v>
      </c>
      <c r="I148">
        <v>207</v>
      </c>
      <c r="J148">
        <v>198</v>
      </c>
      <c r="K148">
        <v>94</v>
      </c>
      <c r="L148">
        <v>86</v>
      </c>
    </row>
    <row r="149" spans="1:16">
      <c r="A149" s="1" t="s">
        <v>158</v>
      </c>
      <c r="B149">
        <v>20</v>
      </c>
      <c r="C149">
        <v>24</v>
      </c>
      <c r="D149">
        <v>23</v>
      </c>
      <c r="E149">
        <v>20</v>
      </c>
      <c r="F149">
        <v>25</v>
      </c>
      <c r="G149">
        <v>24</v>
      </c>
      <c r="H149">
        <v>26</v>
      </c>
      <c r="I149">
        <v>30</v>
      </c>
      <c r="J149">
        <v>28</v>
      </c>
      <c r="K149">
        <v>23</v>
      </c>
      <c r="L149">
        <v>20</v>
      </c>
    </row>
    <row r="150" spans="1:16">
      <c r="A150" s="1" t="s">
        <v>159</v>
      </c>
      <c r="B150">
        <v>20</v>
      </c>
      <c r="C150">
        <v>24</v>
      </c>
      <c r="D150">
        <v>23</v>
      </c>
      <c r="E150">
        <v>20</v>
      </c>
      <c r="F150">
        <v>25</v>
      </c>
      <c r="G150">
        <v>24</v>
      </c>
      <c r="H150">
        <v>26</v>
      </c>
      <c r="I150">
        <v>30</v>
      </c>
      <c r="J150">
        <v>28</v>
      </c>
      <c r="K150">
        <v>23</v>
      </c>
      <c r="L150">
        <v>20</v>
      </c>
      <c r="M150" s="35"/>
      <c r="N150" s="35">
        <v>2008</v>
      </c>
      <c r="O150" s="35">
        <v>2012</v>
      </c>
      <c r="P150" s="35">
        <v>2017</v>
      </c>
    </row>
    <row r="151" spans="1:16" ht="89.25">
      <c r="A151" s="1" t="s">
        <v>160</v>
      </c>
      <c r="B151">
        <v>102</v>
      </c>
      <c r="C151">
        <v>109</v>
      </c>
      <c r="D151">
        <v>104</v>
      </c>
      <c r="E151">
        <v>104</v>
      </c>
      <c r="F151">
        <v>105</v>
      </c>
      <c r="G151">
        <v>96</v>
      </c>
      <c r="H151">
        <v>88</v>
      </c>
      <c r="I151">
        <v>86</v>
      </c>
      <c r="J151">
        <v>78</v>
      </c>
      <c r="K151">
        <v>102</v>
      </c>
      <c r="L151">
        <v>93</v>
      </c>
      <c r="M151" s="37" t="s">
        <v>358</v>
      </c>
      <c r="N151" s="38">
        <f t="shared" ref="N151:N153" si="32">(N113-AVERAGE($N113:$P113))/STDEV($N113:$P113)</f>
        <v>1.1421042828237364</v>
      </c>
      <c r="O151" s="38">
        <f t="shared" ref="O151:O153" si="33">(O113-AVERAGE($N113:$P113))/STDEV($N113:$P113)</f>
        <v>-0.42374852514004002</v>
      </c>
      <c r="P151" s="38">
        <f t="shared" ref="P151:P153" si="34">(P113-AVERAGE($N113:$P113))/STDEV($N113:$P113)</f>
        <v>-0.71835575768369586</v>
      </c>
    </row>
    <row r="152" spans="1:16" ht="153">
      <c r="A152" s="1" t="s">
        <v>161</v>
      </c>
      <c r="B152">
        <v>75</v>
      </c>
      <c r="C152">
        <v>79</v>
      </c>
      <c r="D152">
        <v>76</v>
      </c>
      <c r="E152">
        <v>76</v>
      </c>
      <c r="F152">
        <v>78</v>
      </c>
      <c r="G152">
        <v>70</v>
      </c>
      <c r="H152">
        <v>62</v>
      </c>
      <c r="I152">
        <v>62</v>
      </c>
      <c r="J152">
        <v>55</v>
      </c>
      <c r="K152">
        <v>88</v>
      </c>
      <c r="L152">
        <v>78</v>
      </c>
      <c r="M152" s="39" t="s">
        <v>359</v>
      </c>
      <c r="N152" s="38">
        <f t="shared" si="32"/>
        <v>0.30189296602946308</v>
      </c>
      <c r="O152" s="38">
        <f t="shared" si="33"/>
        <v>-1.1161643225703661</v>
      </c>
      <c r="P152" s="38">
        <f t="shared" si="34"/>
        <v>0.81427135654090721</v>
      </c>
    </row>
    <row r="153" spans="1:16" ht="114.75">
      <c r="A153" s="1" t="s">
        <v>162</v>
      </c>
      <c r="B153">
        <v>18</v>
      </c>
      <c r="C153">
        <v>19</v>
      </c>
      <c r="D153">
        <v>17</v>
      </c>
      <c r="E153">
        <v>17</v>
      </c>
      <c r="F153">
        <v>16</v>
      </c>
      <c r="G153">
        <v>16</v>
      </c>
      <c r="H153">
        <v>16</v>
      </c>
      <c r="I153">
        <v>12</v>
      </c>
      <c r="J153">
        <v>11</v>
      </c>
      <c r="K153">
        <v>11</v>
      </c>
      <c r="L153">
        <v>12</v>
      </c>
      <c r="M153" s="40" t="s">
        <v>360</v>
      </c>
      <c r="N153" s="38">
        <f t="shared" si="32"/>
        <v>-0.43494811295021801</v>
      </c>
      <c r="O153" s="38">
        <f t="shared" si="33"/>
        <v>-0.70887096795195847</v>
      </c>
      <c r="P153" s="38">
        <f t="shared" si="34"/>
        <v>1.1438190809021778</v>
      </c>
    </row>
    <row r="154" spans="1:16">
      <c r="A154" s="1" t="s">
        <v>163</v>
      </c>
      <c r="B154">
        <v>9</v>
      </c>
      <c r="C154">
        <v>11</v>
      </c>
      <c r="D154">
        <v>11</v>
      </c>
      <c r="E154">
        <v>11</v>
      </c>
      <c r="F154">
        <v>11</v>
      </c>
      <c r="G154">
        <v>10</v>
      </c>
      <c r="H154">
        <v>10</v>
      </c>
      <c r="I154">
        <v>12</v>
      </c>
      <c r="J154">
        <v>12</v>
      </c>
      <c r="K154">
        <v>3</v>
      </c>
      <c r="L154">
        <v>3</v>
      </c>
    </row>
    <row r="155" spans="1:16">
      <c r="A155" s="1" t="s">
        <v>164</v>
      </c>
      <c r="B155">
        <v>12</v>
      </c>
      <c r="C155">
        <v>14</v>
      </c>
      <c r="D155">
        <v>15</v>
      </c>
      <c r="E155">
        <v>15</v>
      </c>
      <c r="F155">
        <v>13</v>
      </c>
      <c r="G155">
        <v>14</v>
      </c>
      <c r="H155">
        <v>17</v>
      </c>
      <c r="I155">
        <v>15</v>
      </c>
      <c r="J155">
        <v>12</v>
      </c>
      <c r="K155">
        <v>12</v>
      </c>
      <c r="L155">
        <v>12</v>
      </c>
    </row>
    <row r="156" spans="1:16">
      <c r="A156" s="1" t="s">
        <v>165</v>
      </c>
      <c r="B156">
        <v>12</v>
      </c>
      <c r="C156">
        <v>14</v>
      </c>
      <c r="D156">
        <v>15</v>
      </c>
      <c r="E156">
        <v>15</v>
      </c>
      <c r="F156">
        <v>13</v>
      </c>
      <c r="G156">
        <v>14</v>
      </c>
      <c r="H156">
        <v>17</v>
      </c>
      <c r="I156">
        <v>15</v>
      </c>
      <c r="J156">
        <v>12</v>
      </c>
      <c r="K156">
        <v>12</v>
      </c>
      <c r="L156">
        <v>12</v>
      </c>
    </row>
    <row r="157" spans="1:16">
      <c r="A157" s="2" t="s">
        <v>166</v>
      </c>
      <c r="B157">
        <v>6898</v>
      </c>
      <c r="C157">
        <v>6887</v>
      </c>
      <c r="D157">
        <v>7029</v>
      </c>
      <c r="E157">
        <v>7037</v>
      </c>
      <c r="F157">
        <v>7106</v>
      </c>
      <c r="G157">
        <v>7437</v>
      </c>
      <c r="H157">
        <v>8219</v>
      </c>
      <c r="I157">
        <v>8867</v>
      </c>
      <c r="J157">
        <v>9384</v>
      </c>
      <c r="K157">
        <v>10847</v>
      </c>
      <c r="L157">
        <v>13027</v>
      </c>
    </row>
    <row r="158" spans="1:16">
      <c r="A158" s="2" t="s">
        <v>167</v>
      </c>
      <c r="B158">
        <v>2597</v>
      </c>
      <c r="C158">
        <v>2607</v>
      </c>
      <c r="D158">
        <v>2720</v>
      </c>
      <c r="E158">
        <v>2866</v>
      </c>
      <c r="F158">
        <v>3062</v>
      </c>
      <c r="G158">
        <v>3230</v>
      </c>
      <c r="H158">
        <v>3467</v>
      </c>
      <c r="I158">
        <v>3748</v>
      </c>
      <c r="J158">
        <v>3900</v>
      </c>
      <c r="K158">
        <v>4252</v>
      </c>
      <c r="L158">
        <v>4552</v>
      </c>
    </row>
    <row r="159" spans="1:16">
      <c r="A159" s="2" t="s">
        <v>168</v>
      </c>
      <c r="B159">
        <v>4301</v>
      </c>
      <c r="C159">
        <v>4280</v>
      </c>
      <c r="D159">
        <v>4309</v>
      </c>
      <c r="E159">
        <v>4171</v>
      </c>
      <c r="F159">
        <v>4044</v>
      </c>
      <c r="G159">
        <v>4207</v>
      </c>
      <c r="H159">
        <v>4752</v>
      </c>
      <c r="I159">
        <v>5119</v>
      </c>
      <c r="J159">
        <v>5484</v>
      </c>
      <c r="K159">
        <v>6595</v>
      </c>
      <c r="L159">
        <v>8475</v>
      </c>
    </row>
    <row r="160" spans="1:16">
      <c r="A160" s="2" t="s">
        <v>169</v>
      </c>
      <c r="B160">
        <v>425</v>
      </c>
      <c r="C160">
        <v>382</v>
      </c>
      <c r="D160">
        <v>361</v>
      </c>
      <c r="E160">
        <v>367</v>
      </c>
      <c r="F160">
        <v>379</v>
      </c>
      <c r="G160">
        <v>395</v>
      </c>
      <c r="H160">
        <v>471</v>
      </c>
      <c r="I160">
        <v>492</v>
      </c>
      <c r="J160">
        <v>473</v>
      </c>
      <c r="K160">
        <v>485</v>
      </c>
      <c r="L160">
        <v>446</v>
      </c>
    </row>
    <row r="161" spans="1:12">
      <c r="A161" s="2" t="s">
        <v>170</v>
      </c>
      <c r="B161">
        <v>47</v>
      </c>
      <c r="C161">
        <v>40</v>
      </c>
      <c r="D161">
        <v>38</v>
      </c>
      <c r="E161">
        <v>32</v>
      </c>
      <c r="F161">
        <v>41</v>
      </c>
      <c r="G161">
        <v>42</v>
      </c>
      <c r="H161">
        <v>36</v>
      </c>
      <c r="I161">
        <v>36</v>
      </c>
      <c r="J161">
        <v>26</v>
      </c>
      <c r="K161">
        <v>47</v>
      </c>
      <c r="L161">
        <v>56</v>
      </c>
    </row>
    <row r="162" spans="1:12">
      <c r="A162" s="2" t="s">
        <v>171</v>
      </c>
      <c r="B162">
        <v>70</v>
      </c>
      <c r="C162">
        <v>38</v>
      </c>
      <c r="D162">
        <v>21</v>
      </c>
      <c r="E162">
        <v>17</v>
      </c>
      <c r="F162">
        <v>18</v>
      </c>
      <c r="G162">
        <v>21</v>
      </c>
      <c r="H162">
        <v>28</v>
      </c>
      <c r="I162">
        <v>33</v>
      </c>
      <c r="J162">
        <v>53</v>
      </c>
      <c r="K162">
        <v>8</v>
      </c>
      <c r="L162">
        <v>10</v>
      </c>
    </row>
    <row r="163" spans="1:12">
      <c r="A163" s="2" t="s">
        <v>172</v>
      </c>
      <c r="B163">
        <v>308</v>
      </c>
      <c r="C163">
        <v>304</v>
      </c>
      <c r="D163">
        <v>302</v>
      </c>
      <c r="E163">
        <v>318</v>
      </c>
      <c r="F163">
        <v>320</v>
      </c>
      <c r="G163">
        <v>332</v>
      </c>
      <c r="H163">
        <v>407</v>
      </c>
      <c r="I163">
        <v>423</v>
      </c>
      <c r="J163">
        <v>394</v>
      </c>
      <c r="K163">
        <v>430</v>
      </c>
      <c r="L163">
        <v>380</v>
      </c>
    </row>
    <row r="164" spans="1:12">
      <c r="A164" s="2" t="s">
        <v>173</v>
      </c>
      <c r="B164">
        <v>5368</v>
      </c>
      <c r="C164">
        <v>5027</v>
      </c>
      <c r="D164">
        <v>4916</v>
      </c>
      <c r="E164">
        <v>4790</v>
      </c>
      <c r="F164">
        <v>4567</v>
      </c>
      <c r="G164">
        <v>4780</v>
      </c>
      <c r="H164">
        <v>5228</v>
      </c>
      <c r="I164">
        <v>5547</v>
      </c>
      <c r="J164">
        <v>6055</v>
      </c>
      <c r="K164">
        <v>6808</v>
      </c>
      <c r="L164">
        <v>8149</v>
      </c>
    </row>
    <row r="165" spans="1:12">
      <c r="A165" s="2" t="s">
        <v>174</v>
      </c>
      <c r="B165">
        <v>410</v>
      </c>
      <c r="C165">
        <v>399</v>
      </c>
      <c r="D165">
        <v>405</v>
      </c>
      <c r="E165">
        <v>412</v>
      </c>
      <c r="F165">
        <v>440</v>
      </c>
      <c r="G165">
        <v>467</v>
      </c>
      <c r="H165">
        <v>529</v>
      </c>
      <c r="I165">
        <v>592</v>
      </c>
      <c r="J165">
        <v>625</v>
      </c>
      <c r="K165">
        <v>571</v>
      </c>
      <c r="L165">
        <v>634</v>
      </c>
    </row>
    <row r="166" spans="1:12">
      <c r="A166" s="2" t="s">
        <v>175</v>
      </c>
      <c r="B166">
        <v>2506</v>
      </c>
      <c r="C166">
        <v>2406</v>
      </c>
      <c r="D166">
        <v>2398</v>
      </c>
      <c r="E166">
        <v>2353</v>
      </c>
      <c r="F166">
        <v>2195</v>
      </c>
      <c r="G166">
        <v>2247</v>
      </c>
      <c r="H166">
        <v>2430</v>
      </c>
      <c r="I166">
        <v>2518</v>
      </c>
      <c r="J166">
        <v>2684</v>
      </c>
      <c r="K166">
        <v>2915</v>
      </c>
      <c r="L166">
        <v>3296</v>
      </c>
    </row>
    <row r="167" spans="1:12">
      <c r="A167" s="2" t="s">
        <v>176</v>
      </c>
      <c r="B167">
        <v>1924</v>
      </c>
      <c r="C167">
        <v>1813</v>
      </c>
      <c r="D167">
        <v>1723</v>
      </c>
      <c r="E167">
        <v>1627</v>
      </c>
      <c r="F167">
        <v>1532</v>
      </c>
      <c r="G167">
        <v>1640</v>
      </c>
      <c r="H167">
        <v>1805</v>
      </c>
      <c r="I167">
        <v>1930</v>
      </c>
      <c r="J167">
        <v>2179</v>
      </c>
      <c r="K167">
        <v>2785</v>
      </c>
      <c r="L167">
        <v>3530</v>
      </c>
    </row>
    <row r="168" spans="1:12">
      <c r="A168" s="2" t="s">
        <v>177</v>
      </c>
      <c r="B168">
        <v>528</v>
      </c>
      <c r="C168">
        <v>409</v>
      </c>
      <c r="D168">
        <v>390</v>
      </c>
      <c r="E168">
        <v>398</v>
      </c>
      <c r="F168">
        <v>400</v>
      </c>
      <c r="G168">
        <v>426</v>
      </c>
      <c r="H168">
        <v>464</v>
      </c>
      <c r="I168">
        <v>507</v>
      </c>
      <c r="J168">
        <v>567</v>
      </c>
      <c r="K168">
        <v>537</v>
      </c>
      <c r="L168">
        <v>689</v>
      </c>
    </row>
    <row r="169" spans="1:12">
      <c r="A169" s="3" t="s">
        <v>178</v>
      </c>
      <c r="B169">
        <v>2704</v>
      </c>
      <c r="C169">
        <v>2627</v>
      </c>
      <c r="D169">
        <v>2557</v>
      </c>
      <c r="E169">
        <v>2469</v>
      </c>
      <c r="F169">
        <v>2376</v>
      </c>
      <c r="G169">
        <v>2354</v>
      </c>
      <c r="H169">
        <v>2317</v>
      </c>
      <c r="I169">
        <v>2379</v>
      </c>
      <c r="J169">
        <v>2490</v>
      </c>
      <c r="K169">
        <v>2303</v>
      </c>
      <c r="L169">
        <v>2359</v>
      </c>
    </row>
    <row r="170" spans="1:12">
      <c r="A170" s="3" t="s">
        <v>179</v>
      </c>
      <c r="B170">
        <v>540</v>
      </c>
      <c r="C170">
        <v>496</v>
      </c>
      <c r="D170">
        <v>496</v>
      </c>
      <c r="E170">
        <v>476</v>
      </c>
      <c r="F170">
        <v>445</v>
      </c>
      <c r="G170">
        <v>437</v>
      </c>
      <c r="H170">
        <v>433</v>
      </c>
      <c r="I170">
        <v>440</v>
      </c>
      <c r="J170">
        <v>501</v>
      </c>
      <c r="K170">
        <v>471</v>
      </c>
      <c r="L170">
        <v>495</v>
      </c>
    </row>
    <row r="171" spans="1:12">
      <c r="A171" s="3" t="s">
        <v>180</v>
      </c>
      <c r="B171">
        <v>1644</v>
      </c>
      <c r="C171">
        <v>1633</v>
      </c>
      <c r="D171">
        <v>1602</v>
      </c>
      <c r="E171">
        <v>1544</v>
      </c>
      <c r="F171">
        <v>1506</v>
      </c>
      <c r="G171">
        <v>1481</v>
      </c>
      <c r="H171">
        <v>1448</v>
      </c>
      <c r="I171">
        <v>1477</v>
      </c>
      <c r="J171">
        <v>1655</v>
      </c>
      <c r="K171">
        <v>1396</v>
      </c>
      <c r="L171">
        <v>1383</v>
      </c>
    </row>
    <row r="172" spans="1:12">
      <c r="A172" s="3" t="s">
        <v>181</v>
      </c>
      <c r="B172">
        <v>369</v>
      </c>
      <c r="C172">
        <v>345</v>
      </c>
      <c r="D172">
        <v>322</v>
      </c>
      <c r="E172">
        <v>317</v>
      </c>
      <c r="F172">
        <v>300</v>
      </c>
      <c r="G172">
        <v>319</v>
      </c>
      <c r="H172">
        <v>318</v>
      </c>
      <c r="I172">
        <v>331</v>
      </c>
      <c r="J172">
        <v>284</v>
      </c>
      <c r="K172">
        <v>303</v>
      </c>
      <c r="L172">
        <v>329</v>
      </c>
    </row>
    <row r="173" spans="1:12">
      <c r="A173" s="3" t="s">
        <v>182</v>
      </c>
      <c r="B173">
        <v>151</v>
      </c>
      <c r="C173">
        <v>153</v>
      </c>
      <c r="D173">
        <v>137</v>
      </c>
      <c r="E173">
        <v>132</v>
      </c>
      <c r="F173">
        <v>125</v>
      </c>
      <c r="G173">
        <v>117</v>
      </c>
      <c r="H173">
        <v>118</v>
      </c>
      <c r="I173">
        <v>131</v>
      </c>
      <c r="J173">
        <v>50</v>
      </c>
      <c r="K173">
        <v>133</v>
      </c>
      <c r="L173">
        <v>152</v>
      </c>
    </row>
    <row r="174" spans="1:12">
      <c r="A174" s="3" t="s">
        <v>183</v>
      </c>
      <c r="B174">
        <v>8285</v>
      </c>
      <c r="C174">
        <v>8169</v>
      </c>
      <c r="D174">
        <v>8143</v>
      </c>
      <c r="E174">
        <v>7946</v>
      </c>
      <c r="F174">
        <v>7449</v>
      </c>
      <c r="G174">
        <v>7280</v>
      </c>
      <c r="H174">
        <v>7273</v>
      </c>
      <c r="I174">
        <v>7215</v>
      </c>
      <c r="J174">
        <v>7029</v>
      </c>
      <c r="K174">
        <v>7383</v>
      </c>
      <c r="L174">
        <v>7478</v>
      </c>
    </row>
    <row r="175" spans="1:12">
      <c r="A175" s="3" t="s">
        <v>184</v>
      </c>
      <c r="B175">
        <v>2343</v>
      </c>
      <c r="C175">
        <v>2253</v>
      </c>
      <c r="D175">
        <v>2194</v>
      </c>
      <c r="E175">
        <v>2069</v>
      </c>
      <c r="F175">
        <v>1794</v>
      </c>
      <c r="G175">
        <v>1776</v>
      </c>
      <c r="H175">
        <v>1806</v>
      </c>
      <c r="I175">
        <v>1794</v>
      </c>
      <c r="J175">
        <v>1875</v>
      </c>
      <c r="K175">
        <v>1911</v>
      </c>
      <c r="L175">
        <v>1965</v>
      </c>
    </row>
    <row r="176" spans="1:12">
      <c r="A176" s="3" t="s">
        <v>185</v>
      </c>
      <c r="B176">
        <v>397</v>
      </c>
      <c r="C176">
        <v>383</v>
      </c>
      <c r="D176">
        <v>392</v>
      </c>
      <c r="E176">
        <v>395</v>
      </c>
      <c r="F176">
        <v>360</v>
      </c>
      <c r="G176">
        <v>353</v>
      </c>
      <c r="H176">
        <v>372</v>
      </c>
      <c r="I176">
        <v>372</v>
      </c>
      <c r="J176">
        <v>344</v>
      </c>
      <c r="K176">
        <v>367</v>
      </c>
      <c r="L176">
        <v>402</v>
      </c>
    </row>
    <row r="177" spans="1:12">
      <c r="A177" s="3" t="s">
        <v>186</v>
      </c>
      <c r="B177">
        <v>2288</v>
      </c>
      <c r="C177">
        <v>2256</v>
      </c>
      <c r="D177">
        <v>2230</v>
      </c>
      <c r="E177">
        <v>2184</v>
      </c>
      <c r="F177">
        <v>2135</v>
      </c>
      <c r="G177">
        <v>2064</v>
      </c>
      <c r="H177">
        <v>2061</v>
      </c>
      <c r="I177">
        <v>2039</v>
      </c>
      <c r="J177">
        <v>1893</v>
      </c>
      <c r="K177">
        <v>2040</v>
      </c>
      <c r="L177">
        <v>2055</v>
      </c>
    </row>
    <row r="178" spans="1:12">
      <c r="A178" s="3" t="s">
        <v>187</v>
      </c>
      <c r="B178">
        <v>1018</v>
      </c>
      <c r="C178">
        <v>1035</v>
      </c>
      <c r="D178">
        <v>1043</v>
      </c>
      <c r="E178">
        <v>1021</v>
      </c>
      <c r="F178">
        <v>1010</v>
      </c>
      <c r="G178">
        <v>984</v>
      </c>
      <c r="H178">
        <v>974</v>
      </c>
      <c r="I178">
        <v>948</v>
      </c>
      <c r="J178">
        <v>895</v>
      </c>
      <c r="K178">
        <v>1021</v>
      </c>
      <c r="L178">
        <v>1027</v>
      </c>
    </row>
    <row r="179" spans="1:12">
      <c r="A179" s="3" t="s">
        <v>188</v>
      </c>
      <c r="B179">
        <v>137</v>
      </c>
      <c r="C179">
        <v>117</v>
      </c>
      <c r="D179">
        <v>117</v>
      </c>
      <c r="E179">
        <v>126</v>
      </c>
      <c r="F179">
        <v>114</v>
      </c>
      <c r="G179">
        <v>106</v>
      </c>
      <c r="H179">
        <v>118</v>
      </c>
      <c r="I179">
        <v>104</v>
      </c>
      <c r="J179">
        <v>77</v>
      </c>
      <c r="K179">
        <v>83</v>
      </c>
      <c r="L179">
        <v>81</v>
      </c>
    </row>
    <row r="180" spans="1:12">
      <c r="A180" s="3" t="s">
        <v>189</v>
      </c>
      <c r="B180">
        <v>625</v>
      </c>
      <c r="C180">
        <v>660</v>
      </c>
      <c r="D180">
        <v>672</v>
      </c>
      <c r="E180">
        <v>690</v>
      </c>
      <c r="F180">
        <v>652</v>
      </c>
      <c r="G180">
        <v>628</v>
      </c>
      <c r="H180">
        <v>612</v>
      </c>
      <c r="I180">
        <v>631</v>
      </c>
      <c r="J180">
        <v>603</v>
      </c>
      <c r="K180">
        <v>704</v>
      </c>
      <c r="L180">
        <v>717</v>
      </c>
    </row>
    <row r="181" spans="1:12">
      <c r="A181" s="3" t="s">
        <v>190</v>
      </c>
      <c r="B181">
        <v>1199</v>
      </c>
      <c r="C181">
        <v>1218</v>
      </c>
      <c r="D181">
        <v>1263</v>
      </c>
      <c r="E181">
        <v>1235</v>
      </c>
      <c r="F181">
        <v>1174</v>
      </c>
      <c r="G181">
        <v>1166</v>
      </c>
      <c r="H181">
        <v>1137</v>
      </c>
      <c r="I181">
        <v>1129</v>
      </c>
      <c r="J181">
        <v>1112</v>
      </c>
      <c r="K181">
        <v>1138</v>
      </c>
      <c r="L181">
        <v>1101</v>
      </c>
    </row>
    <row r="182" spans="1:12">
      <c r="A182" s="3" t="s">
        <v>191</v>
      </c>
      <c r="B182">
        <v>278</v>
      </c>
      <c r="C182">
        <v>247</v>
      </c>
      <c r="D182">
        <v>232</v>
      </c>
      <c r="E182">
        <v>226</v>
      </c>
      <c r="F182">
        <v>210</v>
      </c>
      <c r="G182">
        <v>203</v>
      </c>
      <c r="H182">
        <v>193</v>
      </c>
      <c r="I182">
        <v>198</v>
      </c>
      <c r="J182">
        <v>230</v>
      </c>
      <c r="K182">
        <v>119</v>
      </c>
      <c r="L182">
        <v>130</v>
      </c>
    </row>
    <row r="183" spans="1:12">
      <c r="A183" s="3" t="s">
        <v>192</v>
      </c>
      <c r="B183">
        <v>14426</v>
      </c>
      <c r="C183">
        <v>14610</v>
      </c>
      <c r="D183">
        <v>14611</v>
      </c>
      <c r="E183">
        <v>14663</v>
      </c>
      <c r="F183">
        <v>14501</v>
      </c>
      <c r="G183">
        <v>14604</v>
      </c>
      <c r="H183">
        <v>14719</v>
      </c>
      <c r="I183">
        <v>15071</v>
      </c>
      <c r="J183">
        <v>15339</v>
      </c>
      <c r="K183">
        <v>15835</v>
      </c>
      <c r="L183">
        <v>16193</v>
      </c>
    </row>
    <row r="184" spans="1:12">
      <c r="A184" s="3" t="s">
        <v>193</v>
      </c>
      <c r="B184">
        <v>1403</v>
      </c>
      <c r="C184">
        <v>1410</v>
      </c>
      <c r="D184">
        <v>1484</v>
      </c>
      <c r="E184">
        <v>1511</v>
      </c>
      <c r="F184">
        <v>1515</v>
      </c>
      <c r="G184">
        <v>1542</v>
      </c>
      <c r="H184">
        <v>1521</v>
      </c>
      <c r="I184">
        <v>1526</v>
      </c>
      <c r="J184">
        <v>2492</v>
      </c>
      <c r="K184">
        <v>1500</v>
      </c>
      <c r="L184">
        <v>1513</v>
      </c>
    </row>
    <row r="185" spans="1:12">
      <c r="A185" s="3" t="s">
        <v>194</v>
      </c>
      <c r="B185">
        <v>2629</v>
      </c>
      <c r="C185">
        <v>2671</v>
      </c>
      <c r="D185">
        <v>2699</v>
      </c>
      <c r="E185">
        <v>2781</v>
      </c>
      <c r="F185">
        <v>2804</v>
      </c>
      <c r="G185">
        <v>2849</v>
      </c>
      <c r="H185">
        <v>2830</v>
      </c>
      <c r="I185">
        <v>2852</v>
      </c>
      <c r="J185">
        <v>2377</v>
      </c>
      <c r="K185">
        <v>2983</v>
      </c>
      <c r="L185">
        <v>2967</v>
      </c>
    </row>
    <row r="186" spans="1:12">
      <c r="A186" s="3" t="s">
        <v>195</v>
      </c>
      <c r="B186">
        <v>260</v>
      </c>
      <c r="C186">
        <v>253</v>
      </c>
      <c r="D186">
        <v>249</v>
      </c>
      <c r="E186">
        <v>239</v>
      </c>
      <c r="F186">
        <v>240</v>
      </c>
      <c r="G186">
        <v>240</v>
      </c>
      <c r="H186">
        <v>232</v>
      </c>
      <c r="I186">
        <v>231</v>
      </c>
      <c r="J186">
        <v>219</v>
      </c>
      <c r="K186">
        <v>239</v>
      </c>
      <c r="L186">
        <v>243</v>
      </c>
    </row>
    <row r="187" spans="1:12">
      <c r="A187" s="3" t="s">
        <v>196</v>
      </c>
      <c r="B187">
        <v>374</v>
      </c>
      <c r="C187">
        <v>379</v>
      </c>
      <c r="D187">
        <v>397</v>
      </c>
      <c r="E187">
        <v>413</v>
      </c>
      <c r="F187">
        <v>424</v>
      </c>
      <c r="G187">
        <v>435</v>
      </c>
      <c r="H187">
        <v>444</v>
      </c>
      <c r="I187">
        <v>474</v>
      </c>
      <c r="J187">
        <v>495</v>
      </c>
      <c r="K187">
        <v>300</v>
      </c>
      <c r="L187">
        <v>311</v>
      </c>
    </row>
    <row r="188" spans="1:12">
      <c r="A188" s="3" t="s">
        <v>197</v>
      </c>
      <c r="B188">
        <v>2374</v>
      </c>
      <c r="C188">
        <v>2477</v>
      </c>
      <c r="D188">
        <v>2527</v>
      </c>
      <c r="E188">
        <v>2528</v>
      </c>
      <c r="F188">
        <v>2560</v>
      </c>
      <c r="G188">
        <v>2563</v>
      </c>
      <c r="H188">
        <v>2726</v>
      </c>
      <c r="I188">
        <v>2837</v>
      </c>
      <c r="J188">
        <v>2628</v>
      </c>
      <c r="K188">
        <v>3107</v>
      </c>
      <c r="L188">
        <v>3270</v>
      </c>
    </row>
    <row r="189" spans="1:12">
      <c r="A189" s="3" t="s">
        <v>198</v>
      </c>
      <c r="B189">
        <v>890</v>
      </c>
      <c r="C189">
        <v>917</v>
      </c>
      <c r="D189">
        <v>955</v>
      </c>
      <c r="E189">
        <v>955</v>
      </c>
      <c r="F189">
        <v>958</v>
      </c>
      <c r="G189">
        <v>941</v>
      </c>
      <c r="H189">
        <v>930</v>
      </c>
      <c r="I189">
        <v>944</v>
      </c>
      <c r="J189">
        <v>865</v>
      </c>
      <c r="K189">
        <v>933</v>
      </c>
      <c r="L189">
        <v>964</v>
      </c>
    </row>
    <row r="190" spans="1:12">
      <c r="A190" s="3" t="s">
        <v>199</v>
      </c>
      <c r="B190">
        <v>4286</v>
      </c>
      <c r="C190">
        <v>4257</v>
      </c>
      <c r="D190">
        <v>4284</v>
      </c>
      <c r="E190">
        <v>4310</v>
      </c>
      <c r="F190">
        <v>4139</v>
      </c>
      <c r="G190">
        <v>4077</v>
      </c>
      <c r="H190">
        <v>4071</v>
      </c>
      <c r="I190">
        <v>4153</v>
      </c>
      <c r="J190">
        <v>4166</v>
      </c>
      <c r="K190">
        <v>4540</v>
      </c>
      <c r="L190">
        <v>4655</v>
      </c>
    </row>
    <row r="191" spans="1:12">
      <c r="A191" s="3" t="s">
        <v>200</v>
      </c>
      <c r="B191">
        <v>1941</v>
      </c>
      <c r="C191">
        <v>1985</v>
      </c>
      <c r="D191">
        <v>1780</v>
      </c>
      <c r="E191">
        <v>1695</v>
      </c>
      <c r="F191">
        <v>1658</v>
      </c>
      <c r="G191">
        <v>1753</v>
      </c>
      <c r="H191">
        <v>1758</v>
      </c>
      <c r="I191">
        <v>1847</v>
      </c>
      <c r="J191">
        <v>1886</v>
      </c>
      <c r="K191">
        <v>2000</v>
      </c>
      <c r="L191">
        <v>2021</v>
      </c>
    </row>
    <row r="192" spans="1:12">
      <c r="A192" s="3" t="s">
        <v>201</v>
      </c>
      <c r="B192">
        <v>269</v>
      </c>
      <c r="C192">
        <v>261</v>
      </c>
      <c r="D192">
        <v>236</v>
      </c>
      <c r="E192">
        <v>231</v>
      </c>
      <c r="F192">
        <v>203</v>
      </c>
      <c r="G192">
        <v>204</v>
      </c>
      <c r="H192">
        <v>207</v>
      </c>
      <c r="I192">
        <v>207</v>
      </c>
      <c r="J192">
        <v>211</v>
      </c>
      <c r="K192">
        <v>233</v>
      </c>
      <c r="L192">
        <v>249</v>
      </c>
    </row>
    <row r="193" spans="1:12">
      <c r="A193" s="3" t="s">
        <v>202</v>
      </c>
      <c r="B193">
        <v>4184</v>
      </c>
      <c r="C193">
        <v>4203</v>
      </c>
      <c r="D193">
        <v>4190</v>
      </c>
      <c r="E193">
        <v>4273</v>
      </c>
      <c r="F193">
        <v>4329</v>
      </c>
      <c r="G193">
        <v>4583</v>
      </c>
      <c r="H193">
        <v>4738</v>
      </c>
      <c r="I193">
        <v>4858</v>
      </c>
      <c r="J193">
        <v>5101</v>
      </c>
      <c r="K193">
        <v>5417</v>
      </c>
      <c r="L193">
        <v>5642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3" t="s">
        <v>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</row>
    <row r="196" spans="1:12">
      <c r="A196" s="3" t="s">
        <v>205</v>
      </c>
      <c r="B196">
        <v>849</v>
      </c>
      <c r="C196">
        <v>830</v>
      </c>
      <c r="D196">
        <v>826</v>
      </c>
      <c r="E196">
        <v>828</v>
      </c>
      <c r="F196">
        <v>838</v>
      </c>
      <c r="G196">
        <v>855</v>
      </c>
      <c r="H196">
        <v>876</v>
      </c>
      <c r="I196">
        <v>873</v>
      </c>
      <c r="J196">
        <v>887</v>
      </c>
      <c r="K196">
        <v>883</v>
      </c>
      <c r="L196">
        <v>889</v>
      </c>
    </row>
    <row r="197" spans="1:12">
      <c r="A197" s="3" t="s">
        <v>206</v>
      </c>
      <c r="B197">
        <v>3332</v>
      </c>
      <c r="C197">
        <v>3372</v>
      </c>
      <c r="D197">
        <v>3364</v>
      </c>
      <c r="E197">
        <v>3445</v>
      </c>
      <c r="F197">
        <v>3491</v>
      </c>
      <c r="G197">
        <v>3728</v>
      </c>
      <c r="H197">
        <v>3862</v>
      </c>
      <c r="I197">
        <v>3985</v>
      </c>
      <c r="J197">
        <v>4213</v>
      </c>
      <c r="K197">
        <v>4533</v>
      </c>
      <c r="L197">
        <v>4751</v>
      </c>
    </row>
    <row r="198" spans="1:12">
      <c r="A198" s="3" t="s">
        <v>207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s="3" t="s">
        <v>208</v>
      </c>
      <c r="B199">
        <v>19</v>
      </c>
      <c r="C199">
        <v>15</v>
      </c>
      <c r="D199">
        <v>9</v>
      </c>
      <c r="E199">
        <v>11</v>
      </c>
      <c r="F199">
        <v>7</v>
      </c>
      <c r="G199">
        <v>7</v>
      </c>
      <c r="H199">
        <v>8</v>
      </c>
      <c r="I199">
        <v>8</v>
      </c>
      <c r="J199">
        <v>8</v>
      </c>
      <c r="K199">
        <v>7</v>
      </c>
      <c r="L199">
        <v>7</v>
      </c>
    </row>
    <row r="200" spans="1:12">
      <c r="A200" s="3" t="s">
        <v>209</v>
      </c>
      <c r="B200">
        <v>15</v>
      </c>
      <c r="C200">
        <v>12</v>
      </c>
      <c r="D200">
        <v>6</v>
      </c>
      <c r="E200">
        <v>9</v>
      </c>
      <c r="F200">
        <v>4</v>
      </c>
      <c r="G200">
        <v>6</v>
      </c>
      <c r="H200">
        <v>5</v>
      </c>
      <c r="I200">
        <v>5</v>
      </c>
      <c r="J200">
        <v>5</v>
      </c>
      <c r="K200">
        <v>5</v>
      </c>
      <c r="L200">
        <v>4</v>
      </c>
    </row>
    <row r="201" spans="1:12">
      <c r="A201" s="3" t="s">
        <v>210</v>
      </c>
      <c r="B201">
        <v>3</v>
      </c>
      <c r="C201">
        <v>3</v>
      </c>
      <c r="D201">
        <v>2</v>
      </c>
      <c r="E201">
        <v>2</v>
      </c>
      <c r="F201">
        <v>3</v>
      </c>
      <c r="G201">
        <v>1</v>
      </c>
      <c r="H201">
        <v>2</v>
      </c>
      <c r="I201">
        <v>2</v>
      </c>
      <c r="J201">
        <v>2</v>
      </c>
      <c r="K201">
        <v>2</v>
      </c>
      <c r="L201">
        <v>3</v>
      </c>
    </row>
    <row r="202" spans="1:12">
      <c r="A202" s="3" t="s">
        <v>211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3</v>
      </c>
      <c r="C204">
        <v>2</v>
      </c>
      <c r="D204">
        <v>3</v>
      </c>
      <c r="E204">
        <v>3</v>
      </c>
      <c r="F204">
        <v>2</v>
      </c>
      <c r="G204">
        <v>3</v>
      </c>
      <c r="H204">
        <v>2</v>
      </c>
      <c r="I204">
        <v>1</v>
      </c>
      <c r="J204">
        <v>1</v>
      </c>
      <c r="K204">
        <v>3</v>
      </c>
      <c r="L204">
        <v>4</v>
      </c>
    </row>
    <row r="205" spans="1:12">
      <c r="A205" s="3" t="s">
        <v>214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3</v>
      </c>
    </row>
    <row r="206" spans="1:12">
      <c r="A206" s="3" t="s">
        <v>215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</row>
    <row r="207" spans="1:12">
      <c r="A207" s="3" t="s">
        <v>216</v>
      </c>
      <c r="B207">
        <v>565</v>
      </c>
      <c r="C207">
        <v>554</v>
      </c>
      <c r="D207">
        <v>559</v>
      </c>
      <c r="E207">
        <v>578</v>
      </c>
      <c r="F207">
        <v>568</v>
      </c>
      <c r="G207">
        <v>559</v>
      </c>
      <c r="H207">
        <v>573</v>
      </c>
      <c r="I207">
        <v>570</v>
      </c>
      <c r="J207">
        <v>472</v>
      </c>
      <c r="K207">
        <v>571</v>
      </c>
      <c r="L207">
        <v>584</v>
      </c>
    </row>
    <row r="208" spans="1:12">
      <c r="A208" s="3" t="s">
        <v>217</v>
      </c>
      <c r="B208">
        <v>41</v>
      </c>
      <c r="C208">
        <v>38</v>
      </c>
      <c r="D208">
        <v>36</v>
      </c>
      <c r="E208">
        <v>36</v>
      </c>
      <c r="F208">
        <v>40</v>
      </c>
      <c r="G208">
        <v>36</v>
      </c>
      <c r="H208">
        <v>34</v>
      </c>
      <c r="I208">
        <v>41</v>
      </c>
      <c r="J208">
        <v>42</v>
      </c>
      <c r="K208">
        <v>33</v>
      </c>
      <c r="L208">
        <v>34</v>
      </c>
    </row>
    <row r="209" spans="1:12">
      <c r="A209" s="3" t="s">
        <v>218</v>
      </c>
      <c r="B209">
        <v>524</v>
      </c>
      <c r="C209">
        <v>516</v>
      </c>
      <c r="D209">
        <v>523</v>
      </c>
      <c r="E209">
        <v>542</v>
      </c>
      <c r="F209">
        <v>528</v>
      </c>
      <c r="G209">
        <v>523</v>
      </c>
      <c r="H209">
        <v>539</v>
      </c>
      <c r="I209">
        <v>529</v>
      </c>
      <c r="J209">
        <v>430</v>
      </c>
      <c r="K209">
        <v>538</v>
      </c>
      <c r="L209">
        <v>550</v>
      </c>
    </row>
    <row r="210" spans="1:12">
      <c r="A210" s="3" t="s">
        <v>219</v>
      </c>
      <c r="B210">
        <v>293</v>
      </c>
      <c r="C210">
        <v>276</v>
      </c>
      <c r="D210">
        <v>281</v>
      </c>
      <c r="E210">
        <v>246</v>
      </c>
      <c r="F210">
        <v>227</v>
      </c>
      <c r="G210">
        <v>223</v>
      </c>
      <c r="H210">
        <v>199</v>
      </c>
      <c r="I210">
        <v>213</v>
      </c>
      <c r="J210">
        <v>171</v>
      </c>
      <c r="K210">
        <v>151</v>
      </c>
      <c r="L210">
        <v>142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293</v>
      </c>
      <c r="C212">
        <v>276</v>
      </c>
      <c r="D212">
        <v>281</v>
      </c>
      <c r="E212">
        <v>246</v>
      </c>
      <c r="F212">
        <v>227</v>
      </c>
      <c r="G212">
        <v>223</v>
      </c>
      <c r="H212">
        <v>199</v>
      </c>
      <c r="I212">
        <v>213</v>
      </c>
      <c r="J212">
        <v>171</v>
      </c>
      <c r="K212">
        <v>151</v>
      </c>
      <c r="L212">
        <v>142</v>
      </c>
    </row>
    <row r="213" spans="1:12">
      <c r="A213" s="3" t="s">
        <v>222</v>
      </c>
      <c r="B213">
        <v>319</v>
      </c>
      <c r="C213">
        <v>307</v>
      </c>
      <c r="D213">
        <v>292</v>
      </c>
      <c r="E213">
        <v>290</v>
      </c>
      <c r="F213">
        <v>267</v>
      </c>
      <c r="G213">
        <v>284</v>
      </c>
      <c r="H213">
        <v>272</v>
      </c>
      <c r="I213">
        <v>279</v>
      </c>
      <c r="J213">
        <v>274</v>
      </c>
      <c r="K213">
        <v>281</v>
      </c>
      <c r="L213">
        <v>284</v>
      </c>
    </row>
    <row r="214" spans="1:12">
      <c r="A214" s="3" t="s">
        <v>223</v>
      </c>
      <c r="B214">
        <v>150</v>
      </c>
      <c r="C214">
        <v>151</v>
      </c>
      <c r="D214">
        <v>145</v>
      </c>
      <c r="E214">
        <v>145</v>
      </c>
      <c r="F214">
        <v>132</v>
      </c>
      <c r="G214">
        <v>137</v>
      </c>
      <c r="H214">
        <v>132</v>
      </c>
      <c r="I214">
        <v>142</v>
      </c>
      <c r="J214">
        <v>131</v>
      </c>
      <c r="K214">
        <v>146</v>
      </c>
      <c r="L214">
        <v>150</v>
      </c>
    </row>
    <row r="215" spans="1:12">
      <c r="A215" s="3" t="s">
        <v>224</v>
      </c>
      <c r="B215">
        <v>137</v>
      </c>
      <c r="C215">
        <v>124</v>
      </c>
      <c r="D215">
        <v>116</v>
      </c>
      <c r="E215">
        <v>117</v>
      </c>
      <c r="F215">
        <v>102</v>
      </c>
      <c r="G215">
        <v>116</v>
      </c>
      <c r="H215">
        <v>110</v>
      </c>
      <c r="I215">
        <v>111</v>
      </c>
      <c r="J215">
        <v>115</v>
      </c>
      <c r="K215">
        <v>107</v>
      </c>
      <c r="L215">
        <v>105</v>
      </c>
    </row>
    <row r="216" spans="1:12">
      <c r="A216" s="3" t="s">
        <v>225</v>
      </c>
      <c r="B216">
        <v>25</v>
      </c>
      <c r="C216">
        <v>26</v>
      </c>
      <c r="D216">
        <v>26</v>
      </c>
      <c r="E216">
        <v>24</v>
      </c>
      <c r="F216">
        <v>27</v>
      </c>
      <c r="G216">
        <v>26</v>
      </c>
      <c r="H216">
        <v>24</v>
      </c>
      <c r="I216">
        <v>21</v>
      </c>
      <c r="J216">
        <v>18</v>
      </c>
      <c r="K216">
        <v>21</v>
      </c>
      <c r="L216">
        <v>22</v>
      </c>
    </row>
    <row r="217" spans="1:12">
      <c r="A217" s="3" t="s">
        <v>226</v>
      </c>
      <c r="B217">
        <v>7</v>
      </c>
      <c r="C217">
        <v>6</v>
      </c>
      <c r="D217">
        <v>5</v>
      </c>
      <c r="E217">
        <v>4</v>
      </c>
      <c r="F217">
        <v>6</v>
      </c>
      <c r="G217">
        <v>5</v>
      </c>
      <c r="H217">
        <v>6</v>
      </c>
      <c r="I217">
        <v>5</v>
      </c>
      <c r="J217">
        <v>10</v>
      </c>
      <c r="K217">
        <v>7</v>
      </c>
      <c r="L217">
        <v>7</v>
      </c>
    </row>
    <row r="218" spans="1:12">
      <c r="A218" s="3" t="s">
        <v>227</v>
      </c>
      <c r="B218">
        <v>7100</v>
      </c>
      <c r="C218">
        <v>7089</v>
      </c>
      <c r="D218">
        <v>6985</v>
      </c>
      <c r="E218">
        <v>7008</v>
      </c>
      <c r="F218">
        <v>6973</v>
      </c>
      <c r="G218">
        <v>7080</v>
      </c>
      <c r="H218">
        <v>7196</v>
      </c>
      <c r="I218">
        <v>7356</v>
      </c>
      <c r="J218">
        <v>7368</v>
      </c>
      <c r="K218">
        <v>7398</v>
      </c>
      <c r="L218">
        <v>7266</v>
      </c>
    </row>
    <row r="219" spans="1:12">
      <c r="A219" s="3" t="s">
        <v>228</v>
      </c>
      <c r="B219">
        <v>1637</v>
      </c>
      <c r="C219">
        <v>1557</v>
      </c>
      <c r="D219">
        <v>1500</v>
      </c>
      <c r="E219">
        <v>1481</v>
      </c>
      <c r="F219">
        <v>1455</v>
      </c>
      <c r="G219">
        <v>1452</v>
      </c>
      <c r="H219">
        <v>1445</v>
      </c>
      <c r="I219">
        <v>1475</v>
      </c>
      <c r="J219">
        <v>1443</v>
      </c>
      <c r="K219">
        <v>1405</v>
      </c>
      <c r="L219">
        <v>1356</v>
      </c>
    </row>
    <row r="220" spans="1:12">
      <c r="A220" s="3" t="s">
        <v>229</v>
      </c>
      <c r="B220">
        <v>464</v>
      </c>
      <c r="C220">
        <v>477</v>
      </c>
      <c r="D220">
        <v>466</v>
      </c>
      <c r="E220">
        <v>447</v>
      </c>
      <c r="F220">
        <v>434</v>
      </c>
      <c r="G220">
        <v>416</v>
      </c>
      <c r="H220">
        <v>427</v>
      </c>
      <c r="I220">
        <v>411</v>
      </c>
      <c r="J220">
        <v>422</v>
      </c>
      <c r="K220">
        <v>443</v>
      </c>
      <c r="L220">
        <v>424</v>
      </c>
    </row>
    <row r="221" spans="1:12">
      <c r="A221" s="3" t="s">
        <v>230</v>
      </c>
      <c r="B221">
        <v>4999</v>
      </c>
      <c r="C221">
        <v>5055</v>
      </c>
      <c r="D221">
        <v>5019</v>
      </c>
      <c r="E221">
        <v>5080</v>
      </c>
      <c r="F221">
        <v>5084</v>
      </c>
      <c r="G221">
        <v>5212</v>
      </c>
      <c r="H221">
        <v>5324</v>
      </c>
      <c r="I221">
        <v>5470</v>
      </c>
      <c r="J221">
        <v>5503</v>
      </c>
      <c r="K221">
        <v>5550</v>
      </c>
      <c r="L221">
        <v>5486</v>
      </c>
    </row>
    <row r="222" spans="1:12">
      <c r="A222" s="4" t="s">
        <v>231</v>
      </c>
      <c r="B222">
        <v>162</v>
      </c>
      <c r="C222">
        <v>135</v>
      </c>
      <c r="D222">
        <v>122</v>
      </c>
      <c r="E222">
        <v>136</v>
      </c>
      <c r="F222">
        <v>134</v>
      </c>
      <c r="G222">
        <v>135</v>
      </c>
      <c r="H222">
        <v>127</v>
      </c>
      <c r="I222">
        <v>116</v>
      </c>
      <c r="J222">
        <v>134</v>
      </c>
      <c r="K222">
        <v>158</v>
      </c>
      <c r="L222">
        <v>153</v>
      </c>
    </row>
    <row r="223" spans="1:12">
      <c r="A223" s="4" t="s">
        <v>232</v>
      </c>
      <c r="B223">
        <v>100</v>
      </c>
      <c r="C223">
        <v>98</v>
      </c>
      <c r="D223">
        <v>87</v>
      </c>
      <c r="E223">
        <v>95</v>
      </c>
      <c r="F223">
        <v>95</v>
      </c>
      <c r="G223">
        <v>98</v>
      </c>
      <c r="H223">
        <v>106</v>
      </c>
      <c r="I223">
        <v>98</v>
      </c>
      <c r="J223">
        <v>111</v>
      </c>
      <c r="K223">
        <v>110</v>
      </c>
      <c r="L223">
        <v>102</v>
      </c>
    </row>
    <row r="224" spans="1:12">
      <c r="A224" s="4" t="s">
        <v>233</v>
      </c>
      <c r="B224">
        <v>62</v>
      </c>
      <c r="C224">
        <v>37</v>
      </c>
      <c r="D224">
        <v>35</v>
      </c>
      <c r="E224">
        <v>41</v>
      </c>
      <c r="F224">
        <v>39</v>
      </c>
      <c r="G224">
        <v>37</v>
      </c>
      <c r="H224">
        <v>21</v>
      </c>
      <c r="I224">
        <v>18</v>
      </c>
      <c r="J224">
        <v>23</v>
      </c>
      <c r="K224">
        <v>48</v>
      </c>
      <c r="L224">
        <v>51</v>
      </c>
    </row>
    <row r="225" spans="1:12">
      <c r="A225" s="4" t="s">
        <v>234</v>
      </c>
      <c r="B225">
        <v>82</v>
      </c>
      <c r="C225">
        <v>82</v>
      </c>
      <c r="D225">
        <v>79</v>
      </c>
      <c r="E225">
        <v>69</v>
      </c>
      <c r="F225">
        <v>66</v>
      </c>
      <c r="G225">
        <v>63</v>
      </c>
      <c r="H225">
        <v>64</v>
      </c>
      <c r="I225">
        <v>82</v>
      </c>
      <c r="J225">
        <v>85</v>
      </c>
      <c r="K225">
        <v>99</v>
      </c>
      <c r="L225">
        <v>96</v>
      </c>
    </row>
    <row r="226" spans="1:12">
      <c r="A226" s="4" t="s">
        <v>235</v>
      </c>
      <c r="B226">
        <v>80</v>
      </c>
      <c r="C226">
        <v>80</v>
      </c>
      <c r="D226">
        <v>76</v>
      </c>
      <c r="E226">
        <v>67</v>
      </c>
      <c r="F226">
        <v>64</v>
      </c>
      <c r="G226">
        <v>62</v>
      </c>
      <c r="H226">
        <v>62</v>
      </c>
      <c r="I226">
        <v>80</v>
      </c>
      <c r="J226">
        <v>84</v>
      </c>
      <c r="K226">
        <v>98</v>
      </c>
      <c r="L226">
        <v>93</v>
      </c>
    </row>
    <row r="227" spans="1:12">
      <c r="A227" s="4" t="s">
        <v>236</v>
      </c>
      <c r="B227">
        <v>2</v>
      </c>
      <c r="C227">
        <v>2</v>
      </c>
      <c r="D227">
        <v>3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3</v>
      </c>
    </row>
    <row r="228" spans="1:12">
      <c r="A228" s="4" t="s">
        <v>237</v>
      </c>
      <c r="B228">
        <v>74</v>
      </c>
      <c r="C228">
        <v>77</v>
      </c>
      <c r="D228">
        <v>75</v>
      </c>
      <c r="E228">
        <v>74</v>
      </c>
      <c r="F228">
        <v>75</v>
      </c>
      <c r="G228">
        <v>68</v>
      </c>
      <c r="H228">
        <v>75</v>
      </c>
      <c r="I228">
        <v>74</v>
      </c>
      <c r="J228">
        <v>80</v>
      </c>
      <c r="K228">
        <v>96</v>
      </c>
      <c r="L228">
        <v>91</v>
      </c>
    </row>
    <row r="229" spans="1:12">
      <c r="A229" s="4" t="s">
        <v>238</v>
      </c>
      <c r="B229">
        <v>43</v>
      </c>
      <c r="C229">
        <v>45</v>
      </c>
      <c r="D229">
        <v>45</v>
      </c>
      <c r="E229">
        <v>45</v>
      </c>
      <c r="F229">
        <v>48</v>
      </c>
      <c r="G229">
        <v>39</v>
      </c>
      <c r="H229">
        <v>47</v>
      </c>
      <c r="I229">
        <v>44</v>
      </c>
      <c r="J229">
        <v>46</v>
      </c>
      <c r="K229">
        <v>57</v>
      </c>
      <c r="L229">
        <v>61</v>
      </c>
    </row>
    <row r="230" spans="1:12">
      <c r="A230" s="4" t="s">
        <v>239</v>
      </c>
      <c r="B230">
        <v>31</v>
      </c>
      <c r="C230">
        <v>32</v>
      </c>
      <c r="D230">
        <v>30</v>
      </c>
      <c r="E230">
        <v>29</v>
      </c>
      <c r="F230">
        <v>27</v>
      </c>
      <c r="G230">
        <v>29</v>
      </c>
      <c r="H230">
        <v>28</v>
      </c>
      <c r="I230">
        <v>30</v>
      </c>
      <c r="J230">
        <v>34</v>
      </c>
      <c r="K230">
        <v>39</v>
      </c>
      <c r="L230">
        <v>30</v>
      </c>
    </row>
    <row r="231" spans="1:12">
      <c r="A231" s="4" t="s">
        <v>240</v>
      </c>
      <c r="B231">
        <v>222</v>
      </c>
      <c r="C231">
        <v>195</v>
      </c>
      <c r="D231">
        <v>166</v>
      </c>
      <c r="E231">
        <v>155</v>
      </c>
      <c r="F231">
        <v>140</v>
      </c>
      <c r="G231">
        <v>139</v>
      </c>
      <c r="H231">
        <v>132</v>
      </c>
      <c r="I231">
        <v>119</v>
      </c>
      <c r="J231">
        <v>123</v>
      </c>
      <c r="K231">
        <v>107</v>
      </c>
      <c r="L231">
        <v>110</v>
      </c>
    </row>
    <row r="232" spans="1:12">
      <c r="A232" s="4" t="s">
        <v>241</v>
      </c>
      <c r="B232">
        <v>75</v>
      </c>
      <c r="C232">
        <v>56</v>
      </c>
      <c r="D232">
        <v>57</v>
      </c>
      <c r="E232">
        <v>56</v>
      </c>
      <c r="F232">
        <v>54</v>
      </c>
      <c r="G232">
        <v>64</v>
      </c>
      <c r="H232">
        <v>77</v>
      </c>
      <c r="I232">
        <v>79</v>
      </c>
      <c r="J232">
        <v>86</v>
      </c>
      <c r="K232">
        <v>56</v>
      </c>
      <c r="L232">
        <v>57</v>
      </c>
    </row>
    <row r="233" spans="1:12">
      <c r="A233" s="4" t="s">
        <v>242</v>
      </c>
      <c r="B233">
        <v>34</v>
      </c>
      <c r="C233">
        <v>27</v>
      </c>
      <c r="D233">
        <v>22</v>
      </c>
      <c r="E233">
        <v>21</v>
      </c>
      <c r="F233">
        <v>14</v>
      </c>
      <c r="G233">
        <v>9</v>
      </c>
      <c r="H233">
        <v>5</v>
      </c>
      <c r="I233">
        <v>3</v>
      </c>
      <c r="J233">
        <v>1</v>
      </c>
      <c r="K233">
        <v>10</v>
      </c>
      <c r="L233">
        <v>11</v>
      </c>
    </row>
    <row r="234" spans="1:12">
      <c r="A234" s="4" t="s">
        <v>243</v>
      </c>
      <c r="B234">
        <v>8</v>
      </c>
      <c r="C234">
        <v>8</v>
      </c>
      <c r="D234">
        <v>10</v>
      </c>
      <c r="E234">
        <v>9</v>
      </c>
      <c r="F234">
        <v>8</v>
      </c>
      <c r="G234">
        <v>11</v>
      </c>
      <c r="H234">
        <v>14</v>
      </c>
      <c r="I234">
        <v>6</v>
      </c>
      <c r="J234">
        <v>10</v>
      </c>
      <c r="K234">
        <v>1</v>
      </c>
      <c r="L234">
        <v>1</v>
      </c>
    </row>
    <row r="235" spans="1:12">
      <c r="A235" s="4" t="s">
        <v>244</v>
      </c>
      <c r="B235">
        <v>105</v>
      </c>
      <c r="C235">
        <v>104</v>
      </c>
      <c r="D235">
        <v>77</v>
      </c>
      <c r="E235">
        <v>69</v>
      </c>
      <c r="F235">
        <v>64</v>
      </c>
      <c r="G235">
        <v>55</v>
      </c>
      <c r="H235">
        <v>36</v>
      </c>
      <c r="I235">
        <v>31</v>
      </c>
      <c r="J235">
        <v>26</v>
      </c>
      <c r="K235">
        <v>40</v>
      </c>
      <c r="L235">
        <v>41</v>
      </c>
    </row>
    <row r="236" spans="1:12">
      <c r="A236" s="4" t="s">
        <v>245</v>
      </c>
      <c r="B236">
        <v>594</v>
      </c>
      <c r="C236">
        <v>578</v>
      </c>
      <c r="D236">
        <v>554</v>
      </c>
      <c r="E236">
        <v>505</v>
      </c>
      <c r="F236">
        <v>426</v>
      </c>
      <c r="G236">
        <v>437</v>
      </c>
      <c r="H236">
        <v>458</v>
      </c>
      <c r="I236">
        <v>468</v>
      </c>
      <c r="J236">
        <v>441</v>
      </c>
      <c r="K236">
        <v>339</v>
      </c>
      <c r="L236">
        <v>335</v>
      </c>
    </row>
    <row r="237" spans="1:12">
      <c r="A237" s="4" t="s">
        <v>246</v>
      </c>
      <c r="B237">
        <v>594</v>
      </c>
      <c r="C237">
        <v>578</v>
      </c>
      <c r="D237">
        <v>554</v>
      </c>
      <c r="E237">
        <v>505</v>
      </c>
      <c r="F237">
        <v>426</v>
      </c>
      <c r="G237">
        <v>437</v>
      </c>
      <c r="H237">
        <v>458</v>
      </c>
      <c r="I237">
        <v>468</v>
      </c>
      <c r="J237">
        <v>441</v>
      </c>
      <c r="K237">
        <v>339</v>
      </c>
      <c r="L237">
        <v>335</v>
      </c>
    </row>
    <row r="238" spans="1:12">
      <c r="A238" s="4" t="s">
        <v>247</v>
      </c>
      <c r="B238">
        <v>140</v>
      </c>
      <c r="C238">
        <v>119</v>
      </c>
      <c r="D238">
        <v>93</v>
      </c>
      <c r="E238">
        <v>87</v>
      </c>
      <c r="F238">
        <v>59</v>
      </c>
      <c r="G238">
        <v>45</v>
      </c>
      <c r="H238">
        <v>20</v>
      </c>
      <c r="I238">
        <v>19</v>
      </c>
      <c r="J238">
        <v>27</v>
      </c>
      <c r="K238">
        <v>71</v>
      </c>
      <c r="L238">
        <v>74</v>
      </c>
    </row>
    <row r="239" spans="1:12">
      <c r="A239" s="4" t="s">
        <v>248</v>
      </c>
      <c r="B239">
        <v>99</v>
      </c>
      <c r="C239">
        <v>104</v>
      </c>
      <c r="D239">
        <v>92</v>
      </c>
      <c r="E239">
        <v>84</v>
      </c>
      <c r="F239">
        <v>58</v>
      </c>
      <c r="G239">
        <v>42</v>
      </c>
      <c r="H239">
        <v>17</v>
      </c>
      <c r="I239">
        <v>16</v>
      </c>
      <c r="J239">
        <v>25</v>
      </c>
      <c r="K239">
        <v>70</v>
      </c>
      <c r="L239">
        <v>71</v>
      </c>
    </row>
    <row r="240" spans="1:12">
      <c r="A240" s="4" t="s">
        <v>249</v>
      </c>
      <c r="B240">
        <v>41</v>
      </c>
      <c r="C240">
        <v>15</v>
      </c>
      <c r="D240">
        <v>1</v>
      </c>
      <c r="E240">
        <v>3</v>
      </c>
      <c r="F240">
        <v>1</v>
      </c>
      <c r="G240">
        <v>3</v>
      </c>
      <c r="H240">
        <v>3</v>
      </c>
      <c r="I240">
        <v>3</v>
      </c>
      <c r="J240">
        <v>2</v>
      </c>
      <c r="K240">
        <v>1</v>
      </c>
      <c r="L240">
        <v>3</v>
      </c>
    </row>
    <row r="241" spans="1:12">
      <c r="A241" s="5" t="s">
        <v>250</v>
      </c>
      <c r="B241">
        <v>56</v>
      </c>
      <c r="C241">
        <v>48</v>
      </c>
      <c r="D241">
        <v>45</v>
      </c>
      <c r="E241">
        <v>46</v>
      </c>
      <c r="F241">
        <v>31</v>
      </c>
      <c r="G241">
        <v>62</v>
      </c>
      <c r="H241">
        <v>49</v>
      </c>
      <c r="I241">
        <v>58</v>
      </c>
      <c r="J241">
        <v>47</v>
      </c>
      <c r="K241">
        <v>52</v>
      </c>
      <c r="L241">
        <v>49</v>
      </c>
    </row>
    <row r="242" spans="1:12">
      <c r="A242" s="5" t="s">
        <v>251</v>
      </c>
      <c r="B242">
        <v>4</v>
      </c>
      <c r="C242">
        <v>4</v>
      </c>
      <c r="D242">
        <v>4</v>
      </c>
      <c r="E242">
        <v>6</v>
      </c>
      <c r="F242">
        <v>4</v>
      </c>
      <c r="G242">
        <v>5</v>
      </c>
      <c r="H242">
        <v>5</v>
      </c>
      <c r="I242">
        <v>4</v>
      </c>
      <c r="J242">
        <v>4</v>
      </c>
      <c r="K242">
        <v>3</v>
      </c>
      <c r="L242">
        <v>3</v>
      </c>
    </row>
    <row r="243" spans="1:12">
      <c r="A243" s="5" t="s">
        <v>252</v>
      </c>
      <c r="B243">
        <v>23</v>
      </c>
      <c r="C243">
        <v>20</v>
      </c>
      <c r="D243">
        <v>19</v>
      </c>
      <c r="E243">
        <v>18</v>
      </c>
      <c r="F243">
        <v>5</v>
      </c>
      <c r="G243">
        <v>31</v>
      </c>
      <c r="H243">
        <v>24</v>
      </c>
      <c r="I243">
        <v>31</v>
      </c>
      <c r="J243">
        <v>26</v>
      </c>
      <c r="K243">
        <v>28</v>
      </c>
      <c r="L243">
        <v>28</v>
      </c>
    </row>
    <row r="244" spans="1:12">
      <c r="A244" s="5" t="s">
        <v>253</v>
      </c>
      <c r="B244">
        <v>2</v>
      </c>
      <c r="C244">
        <v>10</v>
      </c>
      <c r="D244">
        <v>10</v>
      </c>
      <c r="E244">
        <v>10</v>
      </c>
      <c r="F244">
        <v>11</v>
      </c>
      <c r="G244">
        <v>11</v>
      </c>
      <c r="H244">
        <v>11</v>
      </c>
      <c r="I244">
        <v>16</v>
      </c>
      <c r="J244">
        <v>10</v>
      </c>
      <c r="K244">
        <v>2</v>
      </c>
      <c r="L244">
        <v>2</v>
      </c>
    </row>
    <row r="245" spans="1:12">
      <c r="A245" s="5" t="s">
        <v>254</v>
      </c>
      <c r="B245">
        <v>27</v>
      </c>
      <c r="C245">
        <v>14</v>
      </c>
      <c r="D245">
        <v>12</v>
      </c>
      <c r="E245">
        <v>12</v>
      </c>
      <c r="F245">
        <v>11</v>
      </c>
      <c r="G245">
        <v>15</v>
      </c>
      <c r="H245">
        <v>9</v>
      </c>
      <c r="I245">
        <v>7</v>
      </c>
      <c r="J245">
        <v>7</v>
      </c>
      <c r="K245">
        <v>19</v>
      </c>
      <c r="L245">
        <v>16</v>
      </c>
    </row>
    <row r="246" spans="1:12">
      <c r="A246" s="5" t="s">
        <v>255</v>
      </c>
      <c r="B246">
        <v>28</v>
      </c>
      <c r="C246">
        <v>20</v>
      </c>
      <c r="D246">
        <v>19</v>
      </c>
      <c r="E246">
        <v>18</v>
      </c>
      <c r="F246">
        <v>20</v>
      </c>
      <c r="G246">
        <v>20</v>
      </c>
      <c r="H246">
        <v>20</v>
      </c>
      <c r="I246">
        <v>12</v>
      </c>
      <c r="J246">
        <v>13</v>
      </c>
      <c r="K246">
        <v>11</v>
      </c>
      <c r="L246">
        <v>11</v>
      </c>
    </row>
    <row r="247" spans="1:12">
      <c r="A247" s="5" t="s">
        <v>256</v>
      </c>
      <c r="B247">
        <v>22</v>
      </c>
      <c r="C247">
        <v>14</v>
      </c>
      <c r="D247">
        <v>13</v>
      </c>
      <c r="E247">
        <v>12</v>
      </c>
      <c r="F247">
        <v>14</v>
      </c>
      <c r="G247">
        <v>14</v>
      </c>
      <c r="H247">
        <v>14</v>
      </c>
      <c r="I247">
        <v>12</v>
      </c>
      <c r="J247">
        <v>13</v>
      </c>
      <c r="K247">
        <v>11</v>
      </c>
      <c r="L247">
        <v>10</v>
      </c>
    </row>
    <row r="248" spans="1:12">
      <c r="A248" s="5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s="5" t="s">
        <v>258</v>
      </c>
      <c r="B249">
        <v>6</v>
      </c>
      <c r="C249">
        <v>6</v>
      </c>
      <c r="D249">
        <v>6</v>
      </c>
      <c r="E249">
        <v>6</v>
      </c>
      <c r="F249">
        <v>6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1997</v>
      </c>
      <c r="C250">
        <v>1971</v>
      </c>
      <c r="D250">
        <v>1988</v>
      </c>
      <c r="E250">
        <v>1908</v>
      </c>
      <c r="F250">
        <v>1815</v>
      </c>
      <c r="G250">
        <v>1807</v>
      </c>
      <c r="H250">
        <v>1783</v>
      </c>
      <c r="I250">
        <v>1797</v>
      </c>
      <c r="J250">
        <v>1777</v>
      </c>
      <c r="K250">
        <v>1792</v>
      </c>
      <c r="L250">
        <v>1771</v>
      </c>
    </row>
    <row r="251" spans="1:12">
      <c r="A251" s="5" t="s">
        <v>260</v>
      </c>
      <c r="B251">
        <v>92</v>
      </c>
      <c r="C251">
        <v>88</v>
      </c>
      <c r="D251">
        <v>82</v>
      </c>
      <c r="E251">
        <v>80</v>
      </c>
      <c r="F251">
        <v>76</v>
      </c>
      <c r="G251">
        <v>75</v>
      </c>
      <c r="H251">
        <v>80</v>
      </c>
      <c r="I251">
        <v>96</v>
      </c>
      <c r="J251">
        <v>97</v>
      </c>
      <c r="K251">
        <v>97</v>
      </c>
      <c r="L251">
        <v>113</v>
      </c>
    </row>
    <row r="252" spans="1:12">
      <c r="A252" s="5" t="s">
        <v>261</v>
      </c>
      <c r="B252">
        <v>1902</v>
      </c>
      <c r="C252">
        <v>1882</v>
      </c>
      <c r="D252">
        <v>1904</v>
      </c>
      <c r="E252">
        <v>1826</v>
      </c>
      <c r="F252">
        <v>1738</v>
      </c>
      <c r="G252">
        <v>1731</v>
      </c>
      <c r="H252">
        <v>1701</v>
      </c>
      <c r="I252">
        <v>1700</v>
      </c>
      <c r="J252">
        <v>1677</v>
      </c>
      <c r="K252">
        <v>1687</v>
      </c>
      <c r="L252">
        <v>1651</v>
      </c>
    </row>
    <row r="253" spans="1:12">
      <c r="A253" s="5" t="s">
        <v>262</v>
      </c>
      <c r="B253">
        <v>3</v>
      </c>
      <c r="C253">
        <v>1</v>
      </c>
      <c r="D253">
        <v>2</v>
      </c>
      <c r="E253">
        <v>2</v>
      </c>
      <c r="F253">
        <v>1</v>
      </c>
      <c r="G253">
        <v>1</v>
      </c>
      <c r="H253">
        <v>2</v>
      </c>
      <c r="I253">
        <v>1</v>
      </c>
      <c r="J253">
        <v>3</v>
      </c>
      <c r="K253">
        <v>8</v>
      </c>
      <c r="L253">
        <v>7</v>
      </c>
    </row>
    <row r="254" spans="1:12">
      <c r="A254" s="6" t="s">
        <v>263</v>
      </c>
      <c r="B254">
        <v>4136</v>
      </c>
      <c r="C254">
        <v>3885</v>
      </c>
      <c r="D254">
        <v>3597</v>
      </c>
      <c r="E254">
        <v>3371</v>
      </c>
      <c r="F254">
        <v>3049</v>
      </c>
      <c r="G254">
        <v>2817</v>
      </c>
      <c r="H254">
        <v>2822</v>
      </c>
      <c r="I254">
        <v>2765</v>
      </c>
      <c r="J254">
        <v>2775</v>
      </c>
      <c r="K254">
        <v>2967</v>
      </c>
      <c r="L254">
        <v>3042</v>
      </c>
    </row>
    <row r="255" spans="1:12">
      <c r="A255" s="6" t="s">
        <v>264</v>
      </c>
      <c r="B255">
        <v>28</v>
      </c>
      <c r="C255">
        <v>23</v>
      </c>
      <c r="D255">
        <v>18</v>
      </c>
      <c r="E255">
        <v>18</v>
      </c>
      <c r="F255">
        <v>14</v>
      </c>
      <c r="G255">
        <v>19</v>
      </c>
      <c r="H255">
        <v>21</v>
      </c>
      <c r="I255">
        <v>22</v>
      </c>
      <c r="J255">
        <v>8</v>
      </c>
      <c r="K255">
        <v>34</v>
      </c>
      <c r="L255">
        <v>38</v>
      </c>
    </row>
    <row r="256" spans="1:12">
      <c r="A256" s="6" t="s">
        <v>265</v>
      </c>
      <c r="B256">
        <v>2731</v>
      </c>
      <c r="C256">
        <v>2535</v>
      </c>
      <c r="D256">
        <v>2348</v>
      </c>
      <c r="E256">
        <v>2185</v>
      </c>
      <c r="F256">
        <v>2001</v>
      </c>
      <c r="G256">
        <v>1807</v>
      </c>
      <c r="H256">
        <v>1651</v>
      </c>
      <c r="I256">
        <v>1524</v>
      </c>
      <c r="J256">
        <v>1389</v>
      </c>
      <c r="K256">
        <v>1279</v>
      </c>
      <c r="L256">
        <v>1114</v>
      </c>
    </row>
    <row r="257" spans="1:12">
      <c r="A257" s="6" t="s">
        <v>266</v>
      </c>
      <c r="B257">
        <v>1377</v>
      </c>
      <c r="C257">
        <v>1327</v>
      </c>
      <c r="D257">
        <v>1231</v>
      </c>
      <c r="E257">
        <v>1168</v>
      </c>
      <c r="F257">
        <v>1034</v>
      </c>
      <c r="G257">
        <v>991</v>
      </c>
      <c r="H257">
        <v>1150</v>
      </c>
      <c r="I257">
        <v>1219</v>
      </c>
      <c r="J257">
        <v>1378</v>
      </c>
      <c r="K257">
        <v>1654</v>
      </c>
      <c r="L257">
        <v>1890</v>
      </c>
    </row>
    <row r="258" spans="1:12">
      <c r="A258" s="7" t="s">
        <v>267</v>
      </c>
      <c r="B258">
        <v>4582</v>
      </c>
      <c r="C258">
        <v>4554</v>
      </c>
      <c r="D258">
        <v>4524</v>
      </c>
      <c r="E258">
        <v>4480</v>
      </c>
      <c r="F258">
        <v>4565</v>
      </c>
      <c r="G258">
        <v>5023</v>
      </c>
      <c r="H258">
        <v>4843</v>
      </c>
      <c r="I258">
        <v>4557</v>
      </c>
      <c r="J258">
        <v>4340</v>
      </c>
      <c r="K258">
        <v>4340</v>
      </c>
      <c r="L258">
        <v>4364</v>
      </c>
    </row>
    <row r="259" spans="1:12">
      <c r="A259" s="7" t="s">
        <v>268</v>
      </c>
      <c r="B259">
        <v>2552</v>
      </c>
      <c r="C259">
        <v>2551</v>
      </c>
      <c r="D259">
        <v>2569</v>
      </c>
      <c r="E259">
        <v>2626</v>
      </c>
      <c r="F259">
        <v>2757</v>
      </c>
      <c r="G259">
        <v>3281</v>
      </c>
      <c r="H259">
        <v>3174</v>
      </c>
      <c r="I259">
        <v>2985</v>
      </c>
      <c r="J259">
        <v>2792</v>
      </c>
      <c r="K259">
        <v>2757</v>
      </c>
      <c r="L259">
        <v>2832</v>
      </c>
    </row>
    <row r="260" spans="1:12">
      <c r="A260" s="7" t="s">
        <v>269</v>
      </c>
      <c r="B260">
        <v>2030</v>
      </c>
      <c r="C260">
        <v>2003</v>
      </c>
      <c r="D260">
        <v>1955</v>
      </c>
      <c r="E260">
        <v>1854</v>
      </c>
      <c r="F260">
        <v>1808</v>
      </c>
      <c r="G260">
        <v>1742</v>
      </c>
      <c r="H260">
        <v>1669</v>
      </c>
      <c r="I260">
        <v>1572</v>
      </c>
      <c r="J260">
        <v>1548</v>
      </c>
      <c r="K260">
        <v>1583</v>
      </c>
      <c r="L260">
        <v>1532</v>
      </c>
    </row>
    <row r="261" spans="1:12">
      <c r="A261" s="7" t="s">
        <v>270</v>
      </c>
      <c r="B261">
        <v>518</v>
      </c>
      <c r="C261">
        <v>423</v>
      </c>
      <c r="D261">
        <v>399</v>
      </c>
      <c r="E261">
        <v>399</v>
      </c>
      <c r="F261">
        <v>301</v>
      </c>
      <c r="G261">
        <v>270</v>
      </c>
      <c r="H261">
        <v>255</v>
      </c>
      <c r="I261">
        <v>248</v>
      </c>
      <c r="J261">
        <v>274</v>
      </c>
      <c r="K261">
        <v>260</v>
      </c>
      <c r="L261">
        <v>248</v>
      </c>
    </row>
    <row r="262" spans="1:12">
      <c r="A262" s="7" t="s">
        <v>271</v>
      </c>
      <c r="B262">
        <v>81</v>
      </c>
      <c r="C262">
        <v>62</v>
      </c>
      <c r="D262">
        <v>61</v>
      </c>
      <c r="E262">
        <v>72</v>
      </c>
      <c r="F262">
        <v>8</v>
      </c>
      <c r="G262">
        <v>12</v>
      </c>
      <c r="H262">
        <v>8</v>
      </c>
      <c r="I262">
        <v>8</v>
      </c>
      <c r="J262">
        <v>1</v>
      </c>
      <c r="K262">
        <v>0</v>
      </c>
      <c r="L262">
        <v>0</v>
      </c>
    </row>
    <row r="263" spans="1:12">
      <c r="A263" s="7" t="s">
        <v>272</v>
      </c>
      <c r="B263">
        <v>437</v>
      </c>
      <c r="C263">
        <v>361</v>
      </c>
      <c r="D263">
        <v>338</v>
      </c>
      <c r="E263">
        <v>327</v>
      </c>
      <c r="F263">
        <v>293</v>
      </c>
      <c r="G263">
        <v>258</v>
      </c>
      <c r="H263">
        <v>247</v>
      </c>
      <c r="I263">
        <v>240</v>
      </c>
      <c r="J263">
        <v>273</v>
      </c>
      <c r="K263">
        <v>260</v>
      </c>
      <c r="L263">
        <v>248</v>
      </c>
    </row>
    <row r="264" spans="1:12">
      <c r="A264" s="7" t="s">
        <v>273</v>
      </c>
      <c r="B264">
        <v>2601</v>
      </c>
      <c r="C264">
        <v>2570</v>
      </c>
      <c r="D264">
        <v>2566</v>
      </c>
      <c r="E264">
        <v>2543</v>
      </c>
      <c r="F264">
        <v>2549</v>
      </c>
      <c r="G264">
        <v>2699</v>
      </c>
      <c r="H264">
        <v>2714</v>
      </c>
      <c r="I264">
        <v>2931</v>
      </c>
      <c r="J264">
        <v>3046</v>
      </c>
      <c r="K264">
        <v>3152</v>
      </c>
      <c r="L264">
        <v>3356</v>
      </c>
    </row>
    <row r="265" spans="1:12">
      <c r="A265" s="7" t="s">
        <v>274</v>
      </c>
      <c r="B265">
        <v>2277</v>
      </c>
      <c r="C265">
        <v>2207</v>
      </c>
      <c r="D265">
        <v>2208</v>
      </c>
      <c r="E265">
        <v>2176</v>
      </c>
      <c r="F265">
        <v>2190</v>
      </c>
      <c r="G265">
        <v>2354</v>
      </c>
      <c r="H265">
        <v>2430</v>
      </c>
      <c r="I265">
        <v>2644</v>
      </c>
      <c r="J265">
        <v>2766</v>
      </c>
      <c r="K265">
        <v>2845</v>
      </c>
      <c r="L265">
        <v>3049</v>
      </c>
    </row>
    <row r="266" spans="1:12">
      <c r="A266" s="7" t="s">
        <v>275</v>
      </c>
      <c r="B266">
        <v>324</v>
      </c>
      <c r="C266">
        <v>363</v>
      </c>
      <c r="D266">
        <v>358</v>
      </c>
      <c r="E266">
        <v>367</v>
      </c>
      <c r="F266">
        <v>359</v>
      </c>
      <c r="G266">
        <v>345</v>
      </c>
      <c r="H266">
        <v>284</v>
      </c>
      <c r="I266">
        <v>287</v>
      </c>
      <c r="J266">
        <v>280</v>
      </c>
      <c r="K266">
        <v>307</v>
      </c>
      <c r="L266">
        <v>307</v>
      </c>
    </row>
    <row r="267" spans="1:12">
      <c r="A267" s="7" t="s">
        <v>276</v>
      </c>
      <c r="B267">
        <v>202</v>
      </c>
      <c r="C267">
        <v>203</v>
      </c>
      <c r="D267">
        <v>192</v>
      </c>
      <c r="E267">
        <v>172</v>
      </c>
      <c r="F267">
        <v>151</v>
      </c>
      <c r="G267">
        <v>155</v>
      </c>
      <c r="H267">
        <v>150</v>
      </c>
      <c r="I267">
        <v>161</v>
      </c>
      <c r="J267">
        <v>537</v>
      </c>
      <c r="K267">
        <v>529</v>
      </c>
      <c r="L267">
        <v>535</v>
      </c>
    </row>
    <row r="268" spans="1:12">
      <c r="A268" s="7" t="s">
        <v>277</v>
      </c>
      <c r="B268">
        <v>132</v>
      </c>
      <c r="C268">
        <v>133</v>
      </c>
      <c r="D268">
        <v>130</v>
      </c>
      <c r="E268">
        <v>121</v>
      </c>
      <c r="F268">
        <v>104</v>
      </c>
      <c r="G268">
        <v>108</v>
      </c>
      <c r="H268">
        <v>104</v>
      </c>
      <c r="I268">
        <v>109</v>
      </c>
      <c r="J268">
        <v>125</v>
      </c>
      <c r="K268">
        <v>117</v>
      </c>
      <c r="L268">
        <v>106</v>
      </c>
    </row>
    <row r="269" spans="1:12">
      <c r="A269" s="7" t="s">
        <v>278</v>
      </c>
      <c r="B269">
        <v>70</v>
      </c>
      <c r="C269">
        <v>70</v>
      </c>
      <c r="D269">
        <v>62</v>
      </c>
      <c r="E269">
        <v>51</v>
      </c>
      <c r="F269">
        <v>47</v>
      </c>
      <c r="G269">
        <v>47</v>
      </c>
      <c r="H269">
        <v>46</v>
      </c>
      <c r="I269">
        <v>52</v>
      </c>
      <c r="J269">
        <v>412</v>
      </c>
      <c r="K269">
        <v>412</v>
      </c>
      <c r="L269">
        <v>429</v>
      </c>
    </row>
    <row r="270" spans="1:12">
      <c r="A270" s="7" t="s">
        <v>279</v>
      </c>
      <c r="B270">
        <v>739</v>
      </c>
      <c r="C270">
        <v>708</v>
      </c>
      <c r="D270">
        <v>708</v>
      </c>
      <c r="E270">
        <v>644</v>
      </c>
      <c r="F270">
        <v>556</v>
      </c>
      <c r="G270">
        <v>511</v>
      </c>
      <c r="H270">
        <v>485</v>
      </c>
      <c r="I270">
        <v>538</v>
      </c>
      <c r="J270">
        <v>554</v>
      </c>
      <c r="K270">
        <v>570</v>
      </c>
      <c r="L270">
        <v>582</v>
      </c>
    </row>
    <row r="271" spans="1:12">
      <c r="A271" s="7" t="s">
        <v>280</v>
      </c>
      <c r="B271">
        <v>700</v>
      </c>
      <c r="C271">
        <v>669</v>
      </c>
      <c r="D271">
        <v>667</v>
      </c>
      <c r="E271">
        <v>597</v>
      </c>
      <c r="F271">
        <v>513</v>
      </c>
      <c r="G271">
        <v>467</v>
      </c>
      <c r="H271">
        <v>443</v>
      </c>
      <c r="I271">
        <v>498</v>
      </c>
      <c r="J271">
        <v>516</v>
      </c>
      <c r="K271">
        <v>531</v>
      </c>
      <c r="L271">
        <v>543</v>
      </c>
    </row>
    <row r="272" spans="1:12">
      <c r="A272" s="7" t="s">
        <v>281</v>
      </c>
      <c r="B272">
        <v>39</v>
      </c>
      <c r="C272">
        <v>39</v>
      </c>
      <c r="D272">
        <v>41</v>
      </c>
      <c r="E272">
        <v>47</v>
      </c>
      <c r="F272">
        <v>43</v>
      </c>
      <c r="G272">
        <v>44</v>
      </c>
      <c r="H272">
        <v>42</v>
      </c>
      <c r="I272">
        <v>40</v>
      </c>
      <c r="J272">
        <v>38</v>
      </c>
      <c r="K272">
        <v>39</v>
      </c>
      <c r="L272">
        <v>39</v>
      </c>
    </row>
    <row r="273" spans="1:12">
      <c r="A273" s="7" t="s">
        <v>282</v>
      </c>
      <c r="B273">
        <v>1069</v>
      </c>
      <c r="C273">
        <v>974</v>
      </c>
      <c r="D273">
        <v>894</v>
      </c>
      <c r="E273">
        <v>832</v>
      </c>
      <c r="F273">
        <v>674</v>
      </c>
      <c r="G273">
        <v>603</v>
      </c>
      <c r="H273">
        <v>658</v>
      </c>
      <c r="I273">
        <v>742</v>
      </c>
      <c r="J273">
        <v>755</v>
      </c>
      <c r="K273">
        <v>710</v>
      </c>
      <c r="L273">
        <v>732</v>
      </c>
    </row>
    <row r="274" spans="1:12">
      <c r="A274" s="7" t="s">
        <v>283</v>
      </c>
      <c r="B274">
        <v>62</v>
      </c>
      <c r="C274">
        <v>43</v>
      </c>
      <c r="D274">
        <v>41</v>
      </c>
      <c r="E274">
        <v>36</v>
      </c>
      <c r="F274">
        <v>31</v>
      </c>
      <c r="G274">
        <v>21</v>
      </c>
      <c r="H274">
        <v>24</v>
      </c>
      <c r="I274">
        <v>31</v>
      </c>
      <c r="J274">
        <v>59</v>
      </c>
      <c r="K274">
        <v>22</v>
      </c>
      <c r="L274">
        <v>21</v>
      </c>
    </row>
    <row r="275" spans="1:12">
      <c r="A275" s="7" t="s">
        <v>284</v>
      </c>
      <c r="B275">
        <v>343</v>
      </c>
      <c r="C275">
        <v>356</v>
      </c>
      <c r="D275">
        <v>332</v>
      </c>
      <c r="E275">
        <v>325</v>
      </c>
      <c r="F275">
        <v>289</v>
      </c>
      <c r="G275">
        <v>263</v>
      </c>
      <c r="H275">
        <v>265</v>
      </c>
      <c r="I275">
        <v>290</v>
      </c>
      <c r="J275">
        <v>279</v>
      </c>
      <c r="K275">
        <v>305</v>
      </c>
      <c r="L275">
        <v>310</v>
      </c>
    </row>
    <row r="276" spans="1:12">
      <c r="A276" s="7" t="s">
        <v>285</v>
      </c>
      <c r="B276">
        <v>148</v>
      </c>
      <c r="C276">
        <v>118</v>
      </c>
      <c r="D276">
        <v>115</v>
      </c>
      <c r="E276">
        <v>104</v>
      </c>
      <c r="F276">
        <v>86</v>
      </c>
      <c r="G276">
        <v>89</v>
      </c>
      <c r="H276">
        <v>89</v>
      </c>
      <c r="I276">
        <v>94</v>
      </c>
      <c r="J276">
        <v>93</v>
      </c>
      <c r="K276">
        <v>74</v>
      </c>
      <c r="L276">
        <v>80</v>
      </c>
    </row>
    <row r="277" spans="1:12">
      <c r="A277" s="7" t="s">
        <v>286</v>
      </c>
      <c r="B277">
        <v>516</v>
      </c>
      <c r="C277">
        <v>457</v>
      </c>
      <c r="D277">
        <v>406</v>
      </c>
      <c r="E277">
        <v>367</v>
      </c>
      <c r="F277">
        <v>268</v>
      </c>
      <c r="G277">
        <v>230</v>
      </c>
      <c r="H277">
        <v>280</v>
      </c>
      <c r="I277">
        <v>327</v>
      </c>
      <c r="J277">
        <v>324</v>
      </c>
      <c r="K277">
        <v>309</v>
      </c>
      <c r="L277">
        <v>321</v>
      </c>
    </row>
    <row r="278" spans="1:12">
      <c r="A278" s="7" t="s">
        <v>287</v>
      </c>
      <c r="B278">
        <v>296</v>
      </c>
      <c r="C278">
        <v>290</v>
      </c>
      <c r="D278">
        <v>289</v>
      </c>
      <c r="E278">
        <v>278</v>
      </c>
      <c r="F278">
        <v>266</v>
      </c>
      <c r="G278">
        <v>255</v>
      </c>
      <c r="H278">
        <v>240</v>
      </c>
      <c r="I278">
        <v>237</v>
      </c>
      <c r="J278">
        <v>231</v>
      </c>
      <c r="K278">
        <v>235</v>
      </c>
      <c r="L278">
        <v>224</v>
      </c>
    </row>
    <row r="279" spans="1:12">
      <c r="A279" s="7" t="s">
        <v>288</v>
      </c>
      <c r="B279">
        <v>296</v>
      </c>
      <c r="C279">
        <v>290</v>
      </c>
      <c r="D279">
        <v>289</v>
      </c>
      <c r="E279">
        <v>278</v>
      </c>
      <c r="F279">
        <v>266</v>
      </c>
      <c r="G279">
        <v>255</v>
      </c>
      <c r="H279">
        <v>240</v>
      </c>
      <c r="I279">
        <v>237</v>
      </c>
      <c r="J279">
        <v>231</v>
      </c>
      <c r="K279">
        <v>235</v>
      </c>
      <c r="L279">
        <v>224</v>
      </c>
    </row>
    <row r="280" spans="1:12">
      <c r="A280" s="7" t="s">
        <v>289</v>
      </c>
      <c r="B280">
        <v>775</v>
      </c>
      <c r="C280">
        <v>821</v>
      </c>
      <c r="D280">
        <v>822</v>
      </c>
      <c r="E280">
        <v>776</v>
      </c>
      <c r="F280">
        <v>743</v>
      </c>
      <c r="G280">
        <v>734</v>
      </c>
      <c r="H280">
        <v>771</v>
      </c>
      <c r="I280">
        <v>812</v>
      </c>
      <c r="J280">
        <v>848</v>
      </c>
      <c r="K280">
        <v>838</v>
      </c>
      <c r="L280">
        <v>874</v>
      </c>
    </row>
    <row r="281" spans="1:12">
      <c r="A281" s="7" t="s">
        <v>290</v>
      </c>
      <c r="B281">
        <v>160</v>
      </c>
      <c r="C281">
        <v>174</v>
      </c>
      <c r="D281">
        <v>157</v>
      </c>
      <c r="E281">
        <v>137</v>
      </c>
      <c r="F281">
        <v>116</v>
      </c>
      <c r="G281">
        <v>95</v>
      </c>
      <c r="H281">
        <v>94</v>
      </c>
      <c r="I281">
        <v>89</v>
      </c>
      <c r="J281">
        <v>82</v>
      </c>
      <c r="K281">
        <v>92</v>
      </c>
      <c r="L281">
        <v>90</v>
      </c>
    </row>
    <row r="282" spans="1:12">
      <c r="A282" s="7" t="s">
        <v>291</v>
      </c>
      <c r="B282">
        <v>79</v>
      </c>
      <c r="C282">
        <v>83</v>
      </c>
      <c r="D282">
        <v>90</v>
      </c>
      <c r="E282">
        <v>91</v>
      </c>
      <c r="F282">
        <v>88</v>
      </c>
      <c r="G282">
        <v>90</v>
      </c>
      <c r="H282">
        <v>99</v>
      </c>
      <c r="I282">
        <v>116</v>
      </c>
      <c r="J282">
        <v>130</v>
      </c>
      <c r="K282">
        <v>154</v>
      </c>
      <c r="L282">
        <v>176</v>
      </c>
    </row>
    <row r="283" spans="1:12">
      <c r="A283" s="7" t="s">
        <v>292</v>
      </c>
      <c r="B283">
        <v>525</v>
      </c>
      <c r="C283">
        <v>560</v>
      </c>
      <c r="D283">
        <v>573</v>
      </c>
      <c r="E283">
        <v>544</v>
      </c>
      <c r="F283">
        <v>536</v>
      </c>
      <c r="G283">
        <v>548</v>
      </c>
      <c r="H283">
        <v>578</v>
      </c>
      <c r="I283">
        <v>607</v>
      </c>
      <c r="J283">
        <v>617</v>
      </c>
      <c r="K283">
        <v>591</v>
      </c>
      <c r="L283">
        <v>607</v>
      </c>
    </row>
    <row r="284" spans="1:12">
      <c r="A284" s="7" t="s">
        <v>293</v>
      </c>
      <c r="B284">
        <v>11</v>
      </c>
      <c r="C284">
        <v>4</v>
      </c>
      <c r="D284">
        <v>2</v>
      </c>
      <c r="E284">
        <v>4</v>
      </c>
      <c r="F284">
        <v>3</v>
      </c>
      <c r="G284">
        <v>1</v>
      </c>
      <c r="H284">
        <v>0</v>
      </c>
      <c r="I284">
        <v>0</v>
      </c>
      <c r="J284">
        <v>19</v>
      </c>
      <c r="K284">
        <v>1</v>
      </c>
      <c r="L284">
        <v>1</v>
      </c>
    </row>
    <row r="285" spans="1:12">
      <c r="A285" s="7" t="s">
        <v>294</v>
      </c>
      <c r="B285">
        <v>110</v>
      </c>
      <c r="C285">
        <v>102</v>
      </c>
      <c r="D285">
        <v>94</v>
      </c>
      <c r="E285">
        <v>101</v>
      </c>
      <c r="F285">
        <v>87</v>
      </c>
      <c r="G285">
        <v>90</v>
      </c>
      <c r="H285">
        <v>101</v>
      </c>
      <c r="I285">
        <v>101</v>
      </c>
      <c r="J285">
        <v>107</v>
      </c>
      <c r="K285">
        <v>108</v>
      </c>
      <c r="L285">
        <v>103</v>
      </c>
    </row>
    <row r="286" spans="1:12">
      <c r="A286" s="7" t="s">
        <v>295</v>
      </c>
      <c r="B286">
        <v>52</v>
      </c>
      <c r="C286">
        <v>44</v>
      </c>
      <c r="D286">
        <v>41</v>
      </c>
      <c r="E286">
        <v>42</v>
      </c>
      <c r="F286">
        <v>37</v>
      </c>
      <c r="G286">
        <v>42</v>
      </c>
      <c r="H286">
        <v>44</v>
      </c>
      <c r="I286">
        <v>43</v>
      </c>
      <c r="J286">
        <v>43</v>
      </c>
      <c r="K286">
        <v>37</v>
      </c>
      <c r="L286">
        <v>31</v>
      </c>
    </row>
    <row r="287" spans="1:12">
      <c r="A287" s="7" t="s">
        <v>296</v>
      </c>
      <c r="B287">
        <v>45</v>
      </c>
      <c r="C287">
        <v>49</v>
      </c>
      <c r="D287">
        <v>46</v>
      </c>
      <c r="E287">
        <v>49</v>
      </c>
      <c r="F287">
        <v>46</v>
      </c>
      <c r="G287">
        <v>44</v>
      </c>
      <c r="H287">
        <v>55</v>
      </c>
      <c r="I287">
        <v>53</v>
      </c>
      <c r="J287">
        <v>51</v>
      </c>
      <c r="K287">
        <v>37</v>
      </c>
      <c r="L287">
        <v>34</v>
      </c>
    </row>
    <row r="288" spans="1:12">
      <c r="A288" s="7" t="s">
        <v>297</v>
      </c>
      <c r="B288">
        <v>13</v>
      </c>
      <c r="C288">
        <v>9</v>
      </c>
      <c r="D288">
        <v>7</v>
      </c>
      <c r="E288">
        <v>10</v>
      </c>
      <c r="F288">
        <v>4</v>
      </c>
      <c r="G288">
        <v>4</v>
      </c>
      <c r="H288">
        <v>2</v>
      </c>
      <c r="I288">
        <v>5</v>
      </c>
      <c r="J288">
        <v>13</v>
      </c>
      <c r="K288">
        <v>34</v>
      </c>
      <c r="L288">
        <v>38</v>
      </c>
    </row>
    <row r="289" spans="1:12">
      <c r="A289" s="7" t="s">
        <v>298</v>
      </c>
      <c r="B289">
        <v>222</v>
      </c>
      <c r="C289">
        <v>207</v>
      </c>
      <c r="D289">
        <v>195</v>
      </c>
      <c r="E289">
        <v>185</v>
      </c>
      <c r="F289">
        <v>177</v>
      </c>
      <c r="G289">
        <v>169</v>
      </c>
      <c r="H289">
        <v>171</v>
      </c>
      <c r="I289">
        <v>175</v>
      </c>
      <c r="J289">
        <v>176</v>
      </c>
      <c r="K289">
        <v>170</v>
      </c>
      <c r="L289">
        <v>178</v>
      </c>
    </row>
    <row r="290" spans="1:12">
      <c r="A290" s="7" t="s">
        <v>299</v>
      </c>
      <c r="B290">
        <v>197</v>
      </c>
      <c r="C290">
        <v>186</v>
      </c>
      <c r="D290">
        <v>183</v>
      </c>
      <c r="E290">
        <v>171</v>
      </c>
      <c r="F290">
        <v>165</v>
      </c>
      <c r="G290">
        <v>161</v>
      </c>
      <c r="H290">
        <v>160</v>
      </c>
      <c r="I290">
        <v>158</v>
      </c>
      <c r="J290">
        <v>160</v>
      </c>
      <c r="K290">
        <v>161</v>
      </c>
      <c r="L290">
        <v>166</v>
      </c>
    </row>
    <row r="291" spans="1:12">
      <c r="A291" s="7" t="s">
        <v>300</v>
      </c>
      <c r="B291">
        <v>25</v>
      </c>
      <c r="C291">
        <v>21</v>
      </c>
      <c r="D291">
        <v>12</v>
      </c>
      <c r="E291">
        <v>14</v>
      </c>
      <c r="F291">
        <v>12</v>
      </c>
      <c r="G291">
        <v>8</v>
      </c>
      <c r="H291">
        <v>11</v>
      </c>
      <c r="I291">
        <v>17</v>
      </c>
      <c r="J291">
        <v>16</v>
      </c>
      <c r="K291">
        <v>9</v>
      </c>
      <c r="L291">
        <v>12</v>
      </c>
    </row>
    <row r="292" spans="1:12">
      <c r="A292" s="7" t="s">
        <v>301</v>
      </c>
      <c r="B292">
        <v>114</v>
      </c>
      <c r="C292">
        <v>114</v>
      </c>
      <c r="D292">
        <v>104</v>
      </c>
      <c r="E292">
        <v>99</v>
      </c>
      <c r="F292">
        <v>94</v>
      </c>
      <c r="G292">
        <v>100</v>
      </c>
      <c r="H292">
        <v>98</v>
      </c>
      <c r="I292">
        <v>99</v>
      </c>
      <c r="J292">
        <v>111</v>
      </c>
      <c r="K292">
        <v>116</v>
      </c>
      <c r="L292">
        <v>109</v>
      </c>
    </row>
    <row r="293" spans="1:12">
      <c r="A293" s="7" t="s">
        <v>302</v>
      </c>
      <c r="B293">
        <v>80</v>
      </c>
      <c r="C293">
        <v>79</v>
      </c>
      <c r="D293">
        <v>81</v>
      </c>
      <c r="E293">
        <v>78</v>
      </c>
      <c r="F293">
        <v>70</v>
      </c>
      <c r="G293">
        <v>74</v>
      </c>
      <c r="H293">
        <v>74</v>
      </c>
      <c r="I293">
        <v>74</v>
      </c>
      <c r="J293">
        <v>77</v>
      </c>
      <c r="K293">
        <v>81</v>
      </c>
      <c r="L293">
        <v>77</v>
      </c>
    </row>
    <row r="294" spans="1:12">
      <c r="A294" s="7" t="s">
        <v>303</v>
      </c>
      <c r="B294">
        <v>13</v>
      </c>
      <c r="C294">
        <v>9</v>
      </c>
      <c r="D294">
        <v>6</v>
      </c>
      <c r="E294">
        <v>6</v>
      </c>
      <c r="F294">
        <v>3</v>
      </c>
      <c r="G294">
        <v>4</v>
      </c>
      <c r="H294">
        <v>5</v>
      </c>
      <c r="I294">
        <v>4</v>
      </c>
      <c r="J294">
        <v>4</v>
      </c>
      <c r="K294">
        <v>7</v>
      </c>
      <c r="L294">
        <v>5</v>
      </c>
    </row>
    <row r="295" spans="1:12">
      <c r="A295" s="7" t="s">
        <v>304</v>
      </c>
      <c r="B295">
        <v>21</v>
      </c>
      <c r="C295">
        <v>26</v>
      </c>
      <c r="D295">
        <v>17</v>
      </c>
      <c r="E295">
        <v>15</v>
      </c>
      <c r="F295">
        <v>21</v>
      </c>
      <c r="G295">
        <v>22</v>
      </c>
      <c r="H295">
        <v>19</v>
      </c>
      <c r="I295">
        <v>21</v>
      </c>
      <c r="J295">
        <v>30</v>
      </c>
      <c r="K295">
        <v>28</v>
      </c>
      <c r="L295">
        <v>27</v>
      </c>
    </row>
    <row r="296" spans="1:12">
      <c r="A296" s="7" t="s">
        <v>305</v>
      </c>
      <c r="B296">
        <v>1453</v>
      </c>
      <c r="C296">
        <v>1327</v>
      </c>
      <c r="D296">
        <v>1263</v>
      </c>
      <c r="E296">
        <v>1230</v>
      </c>
      <c r="F296">
        <v>1161</v>
      </c>
      <c r="G296">
        <v>1147</v>
      </c>
      <c r="H296">
        <v>1139</v>
      </c>
      <c r="I296">
        <v>1199</v>
      </c>
      <c r="J296">
        <v>1236</v>
      </c>
      <c r="K296">
        <v>743</v>
      </c>
      <c r="L296">
        <v>727</v>
      </c>
    </row>
    <row r="297" spans="1:12">
      <c r="A297" s="7" t="s">
        <v>306</v>
      </c>
      <c r="B297">
        <v>64</v>
      </c>
      <c r="C297">
        <v>43</v>
      </c>
      <c r="D297">
        <v>22</v>
      </c>
      <c r="E297">
        <v>20</v>
      </c>
      <c r="F297">
        <v>17</v>
      </c>
      <c r="G297">
        <v>19</v>
      </c>
      <c r="H297">
        <v>15</v>
      </c>
      <c r="I297">
        <v>14</v>
      </c>
      <c r="J297">
        <v>14</v>
      </c>
      <c r="K297">
        <v>13</v>
      </c>
      <c r="L297">
        <v>14</v>
      </c>
    </row>
    <row r="298" spans="1:12">
      <c r="A298" s="7" t="s">
        <v>307</v>
      </c>
      <c r="B298">
        <v>1001</v>
      </c>
      <c r="C298">
        <v>934</v>
      </c>
      <c r="D298">
        <v>890</v>
      </c>
      <c r="E298">
        <v>852</v>
      </c>
      <c r="F298">
        <v>765</v>
      </c>
      <c r="G298">
        <v>738</v>
      </c>
      <c r="H298">
        <v>692</v>
      </c>
      <c r="I298">
        <v>692</v>
      </c>
      <c r="J298">
        <v>687</v>
      </c>
      <c r="K298">
        <v>726</v>
      </c>
      <c r="L298">
        <v>709</v>
      </c>
    </row>
    <row r="299" spans="1:12">
      <c r="A299" s="7" t="s">
        <v>308</v>
      </c>
      <c r="B299">
        <v>388</v>
      </c>
      <c r="C299">
        <v>350</v>
      </c>
      <c r="D299">
        <v>351</v>
      </c>
      <c r="E299">
        <v>358</v>
      </c>
      <c r="F299">
        <v>379</v>
      </c>
      <c r="G299">
        <v>390</v>
      </c>
      <c r="H299">
        <v>432</v>
      </c>
      <c r="I299">
        <v>493</v>
      </c>
      <c r="J299">
        <v>535</v>
      </c>
      <c r="K299">
        <v>4</v>
      </c>
      <c r="L299">
        <v>4</v>
      </c>
    </row>
    <row r="300" spans="1:12">
      <c r="A300" s="7" t="s">
        <v>309</v>
      </c>
      <c r="B300">
        <v>2088</v>
      </c>
      <c r="C300">
        <v>2230</v>
      </c>
      <c r="D300">
        <v>2252</v>
      </c>
      <c r="E300">
        <v>2108</v>
      </c>
      <c r="F300">
        <v>1882</v>
      </c>
      <c r="G300">
        <v>1621</v>
      </c>
      <c r="H300">
        <v>1623</v>
      </c>
      <c r="I300">
        <v>1699</v>
      </c>
      <c r="J300">
        <v>1500</v>
      </c>
      <c r="K300">
        <v>1526</v>
      </c>
      <c r="L300">
        <v>1577</v>
      </c>
    </row>
    <row r="301" spans="1:12">
      <c r="A301" s="7" t="s">
        <v>310</v>
      </c>
      <c r="B301">
        <v>232</v>
      </c>
      <c r="C301">
        <v>241</v>
      </c>
      <c r="D301">
        <v>242</v>
      </c>
      <c r="E301">
        <v>231</v>
      </c>
      <c r="F301">
        <v>202</v>
      </c>
      <c r="G301">
        <v>197</v>
      </c>
      <c r="H301">
        <v>192</v>
      </c>
      <c r="I301">
        <v>207</v>
      </c>
      <c r="J301">
        <v>221</v>
      </c>
      <c r="K301">
        <v>259</v>
      </c>
      <c r="L301">
        <v>260</v>
      </c>
    </row>
    <row r="302" spans="1:12">
      <c r="A302" s="7" t="s">
        <v>311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7</v>
      </c>
      <c r="H302">
        <v>9</v>
      </c>
      <c r="I302">
        <v>7</v>
      </c>
      <c r="J302">
        <v>5</v>
      </c>
      <c r="K302">
        <v>3</v>
      </c>
      <c r="L302">
        <v>3</v>
      </c>
    </row>
    <row r="303" spans="1:12">
      <c r="A303" s="7" t="s">
        <v>312</v>
      </c>
      <c r="B303">
        <v>81</v>
      </c>
      <c r="C303">
        <v>80</v>
      </c>
      <c r="D303">
        <v>74</v>
      </c>
      <c r="E303">
        <v>58</v>
      </c>
      <c r="F303">
        <v>58</v>
      </c>
      <c r="G303">
        <v>55</v>
      </c>
      <c r="H303">
        <v>54</v>
      </c>
      <c r="I303">
        <v>55</v>
      </c>
      <c r="J303">
        <v>58</v>
      </c>
      <c r="K303">
        <v>60</v>
      </c>
      <c r="L303">
        <v>56</v>
      </c>
    </row>
    <row r="304" spans="1:12">
      <c r="A304" s="7" t="s">
        <v>313</v>
      </c>
      <c r="B304">
        <v>1769</v>
      </c>
      <c r="C304">
        <v>1903</v>
      </c>
      <c r="D304">
        <v>1930</v>
      </c>
      <c r="E304">
        <v>1813</v>
      </c>
      <c r="F304">
        <v>1616</v>
      </c>
      <c r="G304">
        <v>1362</v>
      </c>
      <c r="H304">
        <v>1368</v>
      </c>
      <c r="I304">
        <v>1430</v>
      </c>
      <c r="J304">
        <v>1216</v>
      </c>
      <c r="K304">
        <v>1204</v>
      </c>
      <c r="L304">
        <v>1258</v>
      </c>
    </row>
    <row r="305" spans="1:12">
      <c r="A305" s="8" t="s">
        <v>314</v>
      </c>
      <c r="B305">
        <v>2843</v>
      </c>
      <c r="C305">
        <v>2751</v>
      </c>
      <c r="D305">
        <v>2564</v>
      </c>
      <c r="E305">
        <v>2386</v>
      </c>
      <c r="F305">
        <v>2086</v>
      </c>
      <c r="G305">
        <v>1837</v>
      </c>
      <c r="H305">
        <v>1880</v>
      </c>
      <c r="I305">
        <v>1848</v>
      </c>
      <c r="J305">
        <v>1814</v>
      </c>
      <c r="K305">
        <v>1738</v>
      </c>
      <c r="L305">
        <v>1679</v>
      </c>
    </row>
    <row r="306" spans="1:12">
      <c r="A306" s="8" t="s">
        <v>315</v>
      </c>
      <c r="B306">
        <v>221</v>
      </c>
      <c r="C306">
        <v>224</v>
      </c>
      <c r="D306">
        <v>231</v>
      </c>
      <c r="E306">
        <v>220</v>
      </c>
      <c r="F306">
        <v>211</v>
      </c>
      <c r="G306">
        <v>198</v>
      </c>
      <c r="H306">
        <v>203</v>
      </c>
      <c r="I306">
        <v>217</v>
      </c>
      <c r="J306">
        <v>221</v>
      </c>
      <c r="K306">
        <v>219</v>
      </c>
      <c r="L306">
        <v>223</v>
      </c>
    </row>
    <row r="307" spans="1:12">
      <c r="A307" s="8" t="s">
        <v>316</v>
      </c>
      <c r="B307">
        <v>96</v>
      </c>
      <c r="C307">
        <v>99</v>
      </c>
      <c r="D307">
        <v>109</v>
      </c>
      <c r="E307">
        <v>110</v>
      </c>
      <c r="F307">
        <v>78</v>
      </c>
      <c r="G307">
        <v>64</v>
      </c>
      <c r="H307">
        <v>65</v>
      </c>
      <c r="I307">
        <v>74</v>
      </c>
      <c r="J307">
        <v>74</v>
      </c>
      <c r="K307">
        <v>78</v>
      </c>
      <c r="L307">
        <v>79</v>
      </c>
    </row>
    <row r="308" spans="1:12">
      <c r="A308" s="8" t="s">
        <v>317</v>
      </c>
      <c r="B308">
        <v>397</v>
      </c>
      <c r="C308">
        <v>377</v>
      </c>
      <c r="D308">
        <v>350</v>
      </c>
      <c r="E308">
        <v>363</v>
      </c>
      <c r="F308">
        <v>334</v>
      </c>
      <c r="G308">
        <v>289</v>
      </c>
      <c r="H308">
        <v>333</v>
      </c>
      <c r="I308">
        <v>316</v>
      </c>
      <c r="J308">
        <v>287</v>
      </c>
      <c r="K308">
        <v>395</v>
      </c>
      <c r="L308">
        <v>377</v>
      </c>
    </row>
    <row r="309" spans="1:12">
      <c r="A309" s="8" t="s">
        <v>318</v>
      </c>
      <c r="B309">
        <v>96</v>
      </c>
      <c r="C309">
        <v>102</v>
      </c>
      <c r="D309">
        <v>100</v>
      </c>
      <c r="E309">
        <v>89</v>
      </c>
      <c r="F309">
        <v>66</v>
      </c>
      <c r="G309">
        <v>56</v>
      </c>
      <c r="H309">
        <v>63</v>
      </c>
      <c r="I309">
        <v>62</v>
      </c>
      <c r="J309">
        <v>56</v>
      </c>
      <c r="K309">
        <v>60</v>
      </c>
      <c r="L309">
        <v>53</v>
      </c>
    </row>
    <row r="310" spans="1:12">
      <c r="A310" s="8" t="s">
        <v>319</v>
      </c>
      <c r="B310">
        <v>2005</v>
      </c>
      <c r="C310">
        <v>1924</v>
      </c>
      <c r="D310">
        <v>1761</v>
      </c>
      <c r="E310">
        <v>1594</v>
      </c>
      <c r="F310">
        <v>1385</v>
      </c>
      <c r="G310">
        <v>1220</v>
      </c>
      <c r="H310">
        <v>1208</v>
      </c>
      <c r="I310">
        <v>1174</v>
      </c>
      <c r="J310">
        <v>1169</v>
      </c>
      <c r="K310">
        <v>982</v>
      </c>
      <c r="L310">
        <v>942</v>
      </c>
    </row>
    <row r="311" spans="1:12">
      <c r="A311" s="8" t="s">
        <v>320</v>
      </c>
      <c r="B311">
        <v>28</v>
      </c>
      <c r="C311">
        <v>25</v>
      </c>
      <c r="D311">
        <v>13</v>
      </c>
      <c r="E311">
        <v>10</v>
      </c>
      <c r="F311">
        <v>12</v>
      </c>
      <c r="G311">
        <v>10</v>
      </c>
      <c r="H311">
        <v>8</v>
      </c>
      <c r="I311">
        <v>5</v>
      </c>
      <c r="J311">
        <v>7</v>
      </c>
      <c r="K311">
        <v>4</v>
      </c>
      <c r="L311">
        <v>5</v>
      </c>
    </row>
    <row r="312" spans="1:12">
      <c r="A312" s="8" t="s">
        <v>321</v>
      </c>
      <c r="B312">
        <v>3893</v>
      </c>
      <c r="C312">
        <v>3817</v>
      </c>
      <c r="D312">
        <v>3709</v>
      </c>
      <c r="E312">
        <v>3525</v>
      </c>
      <c r="F312">
        <v>3367</v>
      </c>
      <c r="G312">
        <v>3447</v>
      </c>
      <c r="H312">
        <v>3357</v>
      </c>
      <c r="I312">
        <v>3429</v>
      </c>
      <c r="J312">
        <v>3080</v>
      </c>
      <c r="K312">
        <v>3068</v>
      </c>
      <c r="L312">
        <v>3042</v>
      </c>
    </row>
    <row r="313" spans="1:12">
      <c r="A313" s="8" t="s">
        <v>322</v>
      </c>
      <c r="B313">
        <v>31</v>
      </c>
      <c r="C313">
        <v>28</v>
      </c>
      <c r="D313">
        <v>26</v>
      </c>
      <c r="E313">
        <v>31</v>
      </c>
      <c r="F313">
        <v>36</v>
      </c>
      <c r="G313">
        <v>37</v>
      </c>
      <c r="H313">
        <v>40</v>
      </c>
      <c r="I313">
        <v>48</v>
      </c>
      <c r="J313">
        <v>47</v>
      </c>
      <c r="K313">
        <v>23</v>
      </c>
      <c r="L313">
        <v>23</v>
      </c>
    </row>
    <row r="314" spans="1:12">
      <c r="A314" s="8" t="s">
        <v>323</v>
      </c>
      <c r="B314">
        <v>1999</v>
      </c>
      <c r="C314">
        <v>1956</v>
      </c>
      <c r="D314">
        <v>1893</v>
      </c>
      <c r="E314">
        <v>1842</v>
      </c>
      <c r="F314">
        <v>1840</v>
      </c>
      <c r="G314">
        <v>1924</v>
      </c>
      <c r="H314">
        <v>1853</v>
      </c>
      <c r="I314">
        <v>1899</v>
      </c>
      <c r="J314">
        <v>1876</v>
      </c>
      <c r="K314">
        <v>1855</v>
      </c>
      <c r="L314">
        <v>1848</v>
      </c>
    </row>
    <row r="315" spans="1:12">
      <c r="A315" s="8" t="s">
        <v>324</v>
      </c>
      <c r="B315">
        <v>1863</v>
      </c>
      <c r="C315">
        <v>1833</v>
      </c>
      <c r="D315">
        <v>1790</v>
      </c>
      <c r="E315">
        <v>1652</v>
      </c>
      <c r="F315">
        <v>1491</v>
      </c>
      <c r="G315">
        <v>1486</v>
      </c>
      <c r="H315">
        <v>1464</v>
      </c>
      <c r="I315">
        <v>1482</v>
      </c>
      <c r="J315">
        <v>1157</v>
      </c>
      <c r="K315">
        <v>1190</v>
      </c>
      <c r="L315">
        <v>1171</v>
      </c>
    </row>
    <row r="316" spans="1:12">
      <c r="A316" s="8" t="s">
        <v>325</v>
      </c>
      <c r="B316">
        <v>63</v>
      </c>
      <c r="C316">
        <v>66</v>
      </c>
      <c r="D316">
        <v>70</v>
      </c>
      <c r="E316">
        <v>66</v>
      </c>
      <c r="F316">
        <v>61</v>
      </c>
      <c r="G316">
        <v>60</v>
      </c>
      <c r="H316">
        <v>59</v>
      </c>
      <c r="I316">
        <v>55</v>
      </c>
      <c r="J316">
        <v>62</v>
      </c>
      <c r="K316">
        <v>50</v>
      </c>
      <c r="L316">
        <v>47</v>
      </c>
    </row>
    <row r="317" spans="1:12">
      <c r="A317" s="8" t="s">
        <v>326</v>
      </c>
      <c r="B317">
        <v>6</v>
      </c>
      <c r="C317">
        <v>8</v>
      </c>
      <c r="D317">
        <v>10</v>
      </c>
      <c r="E317">
        <v>10</v>
      </c>
      <c r="F317">
        <v>5</v>
      </c>
      <c r="G317">
        <v>6</v>
      </c>
      <c r="H317">
        <v>6</v>
      </c>
      <c r="I317">
        <v>6</v>
      </c>
      <c r="J317">
        <v>8</v>
      </c>
      <c r="K317">
        <v>1</v>
      </c>
      <c r="L317">
        <v>1</v>
      </c>
    </row>
    <row r="318" spans="1:12">
      <c r="A318" s="8" t="s">
        <v>327</v>
      </c>
      <c r="B318">
        <v>6</v>
      </c>
      <c r="C318">
        <v>5</v>
      </c>
      <c r="D318">
        <v>5</v>
      </c>
      <c r="E318">
        <v>4</v>
      </c>
      <c r="F318">
        <v>2</v>
      </c>
      <c r="G318">
        <v>2</v>
      </c>
      <c r="H318">
        <v>2</v>
      </c>
      <c r="I318">
        <v>2</v>
      </c>
      <c r="J318">
        <v>3</v>
      </c>
      <c r="K318">
        <v>0</v>
      </c>
      <c r="L318">
        <v>0</v>
      </c>
    </row>
    <row r="319" spans="1:12">
      <c r="A319" s="8" t="s">
        <v>328</v>
      </c>
      <c r="B319">
        <v>49</v>
      </c>
      <c r="C319">
        <v>51</v>
      </c>
      <c r="D319">
        <v>52</v>
      </c>
      <c r="E319">
        <v>50</v>
      </c>
      <c r="F319">
        <v>51</v>
      </c>
      <c r="G319">
        <v>48</v>
      </c>
      <c r="H319">
        <v>48</v>
      </c>
      <c r="I319">
        <v>43</v>
      </c>
      <c r="J319">
        <v>43</v>
      </c>
      <c r="K319">
        <v>44</v>
      </c>
      <c r="L319">
        <v>39</v>
      </c>
    </row>
    <row r="320" spans="1:12">
      <c r="A320" s="8" t="s">
        <v>329</v>
      </c>
      <c r="B320">
        <v>2</v>
      </c>
      <c r="C320">
        <v>2</v>
      </c>
      <c r="D320">
        <v>3</v>
      </c>
      <c r="E320">
        <v>2</v>
      </c>
      <c r="F320">
        <v>3</v>
      </c>
      <c r="G320">
        <v>4</v>
      </c>
      <c r="H320">
        <v>3</v>
      </c>
      <c r="I320">
        <v>4</v>
      </c>
      <c r="J320">
        <v>8</v>
      </c>
      <c r="K320">
        <v>5</v>
      </c>
      <c r="L320">
        <v>7</v>
      </c>
    </row>
    <row r="321" spans="1:12">
      <c r="A321" s="8" t="s">
        <v>330</v>
      </c>
      <c r="B321">
        <v>120</v>
      </c>
      <c r="C321">
        <v>113</v>
      </c>
      <c r="D321">
        <v>112</v>
      </c>
      <c r="E321">
        <v>111</v>
      </c>
      <c r="F321">
        <v>102</v>
      </c>
      <c r="G321">
        <v>98</v>
      </c>
      <c r="H321">
        <v>96</v>
      </c>
      <c r="I321">
        <v>98</v>
      </c>
      <c r="J321">
        <v>97</v>
      </c>
      <c r="K321">
        <v>102</v>
      </c>
      <c r="L321">
        <v>99</v>
      </c>
    </row>
    <row r="322" spans="1:12">
      <c r="A322" s="8" t="s">
        <v>331</v>
      </c>
      <c r="B322">
        <v>71</v>
      </c>
      <c r="C322">
        <v>73</v>
      </c>
      <c r="D322">
        <v>74</v>
      </c>
      <c r="E322">
        <v>75</v>
      </c>
      <c r="F322">
        <v>74</v>
      </c>
      <c r="G322">
        <v>76</v>
      </c>
      <c r="H322">
        <v>83</v>
      </c>
      <c r="I322">
        <v>91</v>
      </c>
      <c r="J322">
        <v>74</v>
      </c>
      <c r="K322">
        <v>38</v>
      </c>
      <c r="L322">
        <v>40</v>
      </c>
    </row>
    <row r="323" spans="1:12">
      <c r="A323" s="8" t="s">
        <v>332</v>
      </c>
      <c r="B323">
        <v>49</v>
      </c>
      <c r="C323">
        <v>40</v>
      </c>
      <c r="D323">
        <v>38</v>
      </c>
      <c r="E323">
        <v>36</v>
      </c>
      <c r="F323">
        <v>28</v>
      </c>
      <c r="G323">
        <v>22</v>
      </c>
      <c r="H323">
        <v>13</v>
      </c>
      <c r="I323">
        <v>7</v>
      </c>
      <c r="J323">
        <v>23</v>
      </c>
      <c r="K323">
        <v>64</v>
      </c>
      <c r="L323">
        <v>59</v>
      </c>
    </row>
    <row r="324" spans="1:12">
      <c r="A324" s="9" t="s">
        <v>333</v>
      </c>
      <c r="B324">
        <v>617</v>
      </c>
      <c r="C324">
        <v>552</v>
      </c>
      <c r="D324">
        <v>542</v>
      </c>
      <c r="E324">
        <v>474</v>
      </c>
      <c r="F324">
        <v>390</v>
      </c>
      <c r="G324">
        <v>367</v>
      </c>
      <c r="H324">
        <v>351</v>
      </c>
      <c r="I324">
        <v>354</v>
      </c>
      <c r="J324">
        <v>360</v>
      </c>
      <c r="K324">
        <v>352</v>
      </c>
      <c r="L324">
        <v>345</v>
      </c>
    </row>
    <row r="325" spans="1:12">
      <c r="A325" s="9" t="s">
        <v>334</v>
      </c>
      <c r="B325">
        <v>617</v>
      </c>
      <c r="C325">
        <v>552</v>
      </c>
      <c r="D325">
        <v>542</v>
      </c>
      <c r="E325">
        <v>474</v>
      </c>
      <c r="F325">
        <v>390</v>
      </c>
      <c r="G325">
        <v>367</v>
      </c>
      <c r="H325">
        <v>351</v>
      </c>
      <c r="I325">
        <v>354</v>
      </c>
      <c r="J325">
        <v>360</v>
      </c>
      <c r="K325">
        <v>352</v>
      </c>
      <c r="L325">
        <v>345</v>
      </c>
    </row>
    <row r="326" spans="1:12">
      <c r="A326" s="9" t="s">
        <v>335</v>
      </c>
      <c r="B326">
        <v>80</v>
      </c>
      <c r="C326">
        <v>85</v>
      </c>
      <c r="D326">
        <v>113</v>
      </c>
      <c r="E326">
        <v>97</v>
      </c>
      <c r="F326">
        <v>88</v>
      </c>
      <c r="G326">
        <v>72</v>
      </c>
      <c r="H326">
        <v>75</v>
      </c>
      <c r="I326">
        <v>60</v>
      </c>
      <c r="J326">
        <v>56</v>
      </c>
      <c r="K326">
        <v>39</v>
      </c>
      <c r="L326">
        <v>37</v>
      </c>
    </row>
    <row r="327" spans="1:12">
      <c r="A327" s="9" t="s">
        <v>336</v>
      </c>
      <c r="B327">
        <v>80</v>
      </c>
      <c r="C327">
        <v>85</v>
      </c>
      <c r="D327">
        <v>113</v>
      </c>
      <c r="E327">
        <v>97</v>
      </c>
      <c r="F327">
        <v>88</v>
      </c>
      <c r="G327">
        <v>72</v>
      </c>
      <c r="H327">
        <v>75</v>
      </c>
      <c r="I327">
        <v>60</v>
      </c>
      <c r="J327">
        <v>56</v>
      </c>
      <c r="K327">
        <v>39</v>
      </c>
      <c r="L327">
        <v>37</v>
      </c>
    </row>
    <row r="328" spans="1:12">
      <c r="A328" s="9" t="s">
        <v>337</v>
      </c>
      <c r="B328">
        <v>309</v>
      </c>
      <c r="C328">
        <v>352</v>
      </c>
      <c r="D328">
        <v>350</v>
      </c>
      <c r="E328">
        <v>357</v>
      </c>
      <c r="F328">
        <v>366</v>
      </c>
      <c r="G328">
        <v>388</v>
      </c>
      <c r="H328">
        <v>391</v>
      </c>
      <c r="I328">
        <v>394</v>
      </c>
      <c r="J328">
        <v>383</v>
      </c>
      <c r="K328">
        <v>394</v>
      </c>
      <c r="L328">
        <v>397</v>
      </c>
    </row>
    <row r="329" spans="1:12">
      <c r="A329" s="9" t="s">
        <v>338</v>
      </c>
      <c r="B329">
        <v>309</v>
      </c>
      <c r="C329">
        <v>352</v>
      </c>
      <c r="D329">
        <v>350</v>
      </c>
      <c r="E329">
        <v>357</v>
      </c>
      <c r="F329">
        <v>366</v>
      </c>
      <c r="G329">
        <v>388</v>
      </c>
      <c r="H329">
        <v>391</v>
      </c>
      <c r="I329">
        <v>394</v>
      </c>
      <c r="J329">
        <v>383</v>
      </c>
      <c r="K329">
        <v>394</v>
      </c>
      <c r="L329">
        <v>397</v>
      </c>
    </row>
    <row r="330" spans="1:12">
      <c r="A330" s="9" t="s">
        <v>339</v>
      </c>
      <c r="B330">
        <v>1175</v>
      </c>
      <c r="C330">
        <v>1125</v>
      </c>
      <c r="D330">
        <v>1116</v>
      </c>
      <c r="E330">
        <v>1002</v>
      </c>
      <c r="F330">
        <v>903</v>
      </c>
      <c r="G330">
        <v>848</v>
      </c>
      <c r="H330">
        <v>814</v>
      </c>
      <c r="I330">
        <v>790</v>
      </c>
      <c r="J330">
        <v>800</v>
      </c>
      <c r="K330">
        <v>863</v>
      </c>
      <c r="L330">
        <v>833</v>
      </c>
    </row>
    <row r="331" spans="1:12">
      <c r="A331" s="9" t="s">
        <v>340</v>
      </c>
      <c r="B331">
        <v>796</v>
      </c>
      <c r="C331">
        <v>759</v>
      </c>
      <c r="D331">
        <v>741</v>
      </c>
      <c r="E331">
        <v>654</v>
      </c>
      <c r="F331">
        <v>559</v>
      </c>
      <c r="G331">
        <v>511</v>
      </c>
      <c r="H331">
        <v>461</v>
      </c>
      <c r="I331">
        <v>427</v>
      </c>
      <c r="J331">
        <v>414</v>
      </c>
      <c r="K331">
        <v>405</v>
      </c>
      <c r="L331">
        <v>379</v>
      </c>
    </row>
    <row r="332" spans="1:12">
      <c r="A332" s="9" t="s">
        <v>341</v>
      </c>
      <c r="B332">
        <v>379</v>
      </c>
      <c r="C332">
        <v>366</v>
      </c>
      <c r="D332">
        <v>375</v>
      </c>
      <c r="E332">
        <v>348</v>
      </c>
      <c r="F332">
        <v>344</v>
      </c>
      <c r="G332">
        <v>337</v>
      </c>
      <c r="H332">
        <v>353</v>
      </c>
      <c r="I332">
        <v>363</v>
      </c>
      <c r="J332">
        <v>386</v>
      </c>
      <c r="K332">
        <v>458</v>
      </c>
      <c r="L332">
        <v>454</v>
      </c>
    </row>
    <row r="333" spans="1:12">
      <c r="A333" s="9" t="s">
        <v>342</v>
      </c>
      <c r="B333">
        <v>1307</v>
      </c>
      <c r="C333">
        <v>1210</v>
      </c>
      <c r="D333">
        <v>1112</v>
      </c>
      <c r="E333">
        <v>1047</v>
      </c>
      <c r="F333">
        <v>973</v>
      </c>
      <c r="G333">
        <v>915</v>
      </c>
      <c r="H333">
        <v>879</v>
      </c>
      <c r="I333">
        <v>893</v>
      </c>
      <c r="J333">
        <v>882</v>
      </c>
      <c r="K333">
        <v>867</v>
      </c>
      <c r="L333">
        <v>861</v>
      </c>
    </row>
    <row r="334" spans="1:12">
      <c r="A334" s="9" t="s">
        <v>343</v>
      </c>
      <c r="B334">
        <v>152</v>
      </c>
      <c r="C334">
        <v>151</v>
      </c>
      <c r="D334">
        <v>140</v>
      </c>
      <c r="E334">
        <v>139</v>
      </c>
      <c r="F334">
        <v>145</v>
      </c>
      <c r="G334">
        <v>148</v>
      </c>
      <c r="H334">
        <v>159</v>
      </c>
      <c r="I334">
        <v>160</v>
      </c>
      <c r="J334">
        <v>158</v>
      </c>
      <c r="K334">
        <v>148</v>
      </c>
      <c r="L334">
        <v>148</v>
      </c>
    </row>
    <row r="335" spans="1:12">
      <c r="A335" s="9" t="s">
        <v>344</v>
      </c>
      <c r="B335">
        <v>11</v>
      </c>
      <c r="C335">
        <v>8</v>
      </c>
      <c r="D335">
        <v>7</v>
      </c>
      <c r="E335">
        <v>8</v>
      </c>
      <c r="F335">
        <v>8</v>
      </c>
      <c r="G335">
        <v>8</v>
      </c>
      <c r="H335">
        <v>8</v>
      </c>
      <c r="I335">
        <v>8</v>
      </c>
      <c r="J335">
        <v>8</v>
      </c>
      <c r="K335">
        <v>7</v>
      </c>
      <c r="L335">
        <v>7</v>
      </c>
    </row>
    <row r="336" spans="1:12">
      <c r="A336" s="9" t="s">
        <v>345</v>
      </c>
      <c r="B336">
        <v>1144</v>
      </c>
      <c r="C336">
        <v>1051</v>
      </c>
      <c r="D336">
        <v>965</v>
      </c>
      <c r="E336">
        <v>900</v>
      </c>
      <c r="F336">
        <v>820</v>
      </c>
      <c r="G336">
        <v>759</v>
      </c>
      <c r="H336">
        <v>712</v>
      </c>
      <c r="I336">
        <v>725</v>
      </c>
      <c r="J336">
        <v>716</v>
      </c>
      <c r="K336">
        <v>712</v>
      </c>
      <c r="L336">
        <v>706</v>
      </c>
    </row>
    <row r="337" spans="1:12">
      <c r="A337" s="9" t="s">
        <v>346</v>
      </c>
      <c r="B337">
        <v>823</v>
      </c>
      <c r="C337">
        <v>867</v>
      </c>
      <c r="D337">
        <v>869</v>
      </c>
      <c r="E337">
        <v>819</v>
      </c>
      <c r="F337">
        <v>728</v>
      </c>
      <c r="G337">
        <v>692</v>
      </c>
      <c r="H337">
        <v>700</v>
      </c>
      <c r="I337">
        <v>676</v>
      </c>
      <c r="J337">
        <v>659</v>
      </c>
      <c r="K337">
        <v>519</v>
      </c>
      <c r="L337">
        <v>506</v>
      </c>
    </row>
    <row r="338" spans="1:12">
      <c r="A338" s="9" t="s">
        <v>347</v>
      </c>
      <c r="B338">
        <v>268</v>
      </c>
      <c r="C338">
        <v>290</v>
      </c>
      <c r="D338">
        <v>299</v>
      </c>
      <c r="E338">
        <v>281</v>
      </c>
      <c r="F338">
        <v>260</v>
      </c>
      <c r="G338">
        <v>260</v>
      </c>
      <c r="H338">
        <v>276</v>
      </c>
      <c r="I338">
        <v>264</v>
      </c>
      <c r="J338">
        <v>248</v>
      </c>
      <c r="K338">
        <v>129</v>
      </c>
      <c r="L338">
        <v>123</v>
      </c>
    </row>
    <row r="339" spans="1:12">
      <c r="A339" s="9" t="s">
        <v>348</v>
      </c>
      <c r="B339">
        <v>555</v>
      </c>
      <c r="C339">
        <v>577</v>
      </c>
      <c r="D339">
        <v>570</v>
      </c>
      <c r="E339">
        <v>538</v>
      </c>
      <c r="F339">
        <v>468</v>
      </c>
      <c r="G339">
        <v>432</v>
      </c>
      <c r="H339">
        <v>424</v>
      </c>
      <c r="I339">
        <v>412</v>
      </c>
      <c r="J339">
        <v>411</v>
      </c>
      <c r="K339">
        <v>390</v>
      </c>
      <c r="L339">
        <v>383</v>
      </c>
    </row>
    <row r="340" spans="1:12">
      <c r="A340" s="9" t="s">
        <v>349</v>
      </c>
      <c r="B340">
        <v>4078</v>
      </c>
      <c r="C340">
        <v>3939</v>
      </c>
      <c r="D340">
        <v>3764</v>
      </c>
      <c r="E340">
        <v>3569</v>
      </c>
      <c r="F340">
        <v>3312</v>
      </c>
      <c r="G340">
        <v>3120</v>
      </c>
      <c r="H340">
        <v>3017</v>
      </c>
      <c r="I340">
        <v>3182</v>
      </c>
      <c r="J340">
        <v>3121</v>
      </c>
      <c r="K340">
        <v>3184</v>
      </c>
      <c r="L340">
        <v>3119</v>
      </c>
    </row>
    <row r="341" spans="1:12">
      <c r="A341" s="9" t="s">
        <v>350</v>
      </c>
      <c r="B341">
        <v>4078</v>
      </c>
      <c r="C341">
        <v>3939</v>
      </c>
      <c r="D341">
        <v>3764</v>
      </c>
      <c r="E341">
        <v>3569</v>
      </c>
      <c r="F341">
        <v>3312</v>
      </c>
      <c r="G341">
        <v>3120</v>
      </c>
      <c r="H341">
        <v>3017</v>
      </c>
      <c r="I341">
        <v>3182</v>
      </c>
      <c r="J341">
        <v>3121</v>
      </c>
      <c r="K341">
        <v>3184</v>
      </c>
      <c r="L341">
        <v>3119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opLeftCell="B1" zoomScale="60" zoomScaleNormal="60" workbookViewId="0">
      <selection activeCell="M19" sqref="M19"/>
    </sheetView>
  </sheetViews>
  <sheetFormatPr baseColWidth="10" defaultColWidth="10.85546875" defaultRowHeight="12.75"/>
  <cols>
    <col min="1" max="1" width="139.42578125" customWidth="1"/>
    <col min="2" max="2" width="5.28515625" customWidth="1"/>
    <col min="3" max="12" width="6.28515625" customWidth="1"/>
    <col min="13" max="13" width="22.28515625" customWidth="1"/>
    <col min="14" max="14" width="13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</row>
    <row r="7" spans="1:24">
      <c r="A7" t="s">
        <v>382</v>
      </c>
    </row>
    <row r="8" spans="1:24">
      <c r="A8" t="s">
        <v>4</v>
      </c>
      <c r="B8">
        <v>44289</v>
      </c>
      <c r="C8">
        <v>44120</v>
      </c>
      <c r="D8">
        <v>43907</v>
      </c>
      <c r="E8">
        <v>43131</v>
      </c>
      <c r="F8">
        <v>41582</v>
      </c>
      <c r="G8">
        <v>40860</v>
      </c>
      <c r="H8">
        <v>41305</v>
      </c>
      <c r="I8">
        <v>41541</v>
      </c>
      <c r="J8">
        <v>42347</v>
      </c>
      <c r="K8">
        <v>43282</v>
      </c>
      <c r="L8">
        <v>43847</v>
      </c>
      <c r="N8">
        <v>2018</v>
      </c>
      <c r="O8">
        <v>2017</v>
      </c>
      <c r="P8">
        <v>2016</v>
      </c>
      <c r="Q8">
        <v>2015</v>
      </c>
      <c r="R8">
        <v>2014</v>
      </c>
      <c r="S8">
        <v>2013</v>
      </c>
      <c r="T8">
        <v>2012</v>
      </c>
      <c r="U8">
        <v>2011</v>
      </c>
      <c r="V8">
        <v>2010</v>
      </c>
      <c r="W8">
        <v>2009</v>
      </c>
      <c r="X8">
        <v>2008</v>
      </c>
    </row>
    <row r="9" spans="1:24">
      <c r="A9" s="1" t="s">
        <v>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6</v>
      </c>
      <c r="N9">
        <f t="shared" ref="N9:X9" si="0">SUM(B9:B156)</f>
        <v>7970</v>
      </c>
      <c r="O9">
        <f t="shared" si="0"/>
        <v>7866</v>
      </c>
      <c r="P9">
        <f t="shared" si="0"/>
        <v>7828</v>
      </c>
      <c r="Q9">
        <f t="shared" si="0"/>
        <v>7700</v>
      </c>
      <c r="R9">
        <f t="shared" si="0"/>
        <v>7716</v>
      </c>
      <c r="S9">
        <f t="shared" si="0"/>
        <v>7802</v>
      </c>
      <c r="T9">
        <f t="shared" si="0"/>
        <v>7908</v>
      </c>
      <c r="U9">
        <f t="shared" si="0"/>
        <v>7948</v>
      </c>
      <c r="V9">
        <f t="shared" si="0"/>
        <v>8184</v>
      </c>
      <c r="W9">
        <f t="shared" si="0"/>
        <v>8496</v>
      </c>
      <c r="X9">
        <f t="shared" si="0"/>
        <v>8180</v>
      </c>
    </row>
    <row r="10" spans="1:2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 t="s">
        <v>8</v>
      </c>
      <c r="N10">
        <f t="shared" ref="N10:X10" si="1">SUM(B157:B168)</f>
        <v>12180</v>
      </c>
      <c r="O10">
        <f t="shared" si="1"/>
        <v>12290</v>
      </c>
      <c r="P10">
        <f t="shared" si="1"/>
        <v>12438</v>
      </c>
      <c r="Q10">
        <f t="shared" si="1"/>
        <v>12244</v>
      </c>
      <c r="R10">
        <f t="shared" si="1"/>
        <v>12292</v>
      </c>
      <c r="S10">
        <f t="shared" si="1"/>
        <v>12498</v>
      </c>
      <c r="T10">
        <f t="shared" si="1"/>
        <v>12668</v>
      </c>
      <c r="U10">
        <f t="shared" si="1"/>
        <v>13298</v>
      </c>
      <c r="V10">
        <f t="shared" si="1"/>
        <v>13774</v>
      </c>
      <c r="W10">
        <f t="shared" si="1"/>
        <v>14728</v>
      </c>
      <c r="X10">
        <f t="shared" si="1"/>
        <v>16594</v>
      </c>
    </row>
    <row r="11" spans="1:24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2">SUM(B169:B221)</f>
        <v>33052</v>
      </c>
      <c r="O11">
        <f t="shared" si="2"/>
        <v>33248</v>
      </c>
      <c r="P11">
        <f t="shared" si="2"/>
        <v>33404</v>
      </c>
      <c r="Q11">
        <f t="shared" si="2"/>
        <v>33376</v>
      </c>
      <c r="R11">
        <f t="shared" si="2"/>
        <v>32902</v>
      </c>
      <c r="S11">
        <f t="shared" si="2"/>
        <v>32828</v>
      </c>
      <c r="T11">
        <f t="shared" si="2"/>
        <v>32652</v>
      </c>
      <c r="U11">
        <f t="shared" si="2"/>
        <v>32726</v>
      </c>
      <c r="V11">
        <f t="shared" si="2"/>
        <v>33344</v>
      </c>
      <c r="W11">
        <f t="shared" si="2"/>
        <v>33964</v>
      </c>
      <c r="X11">
        <f t="shared" si="2"/>
        <v>34040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3">SUM(B222:B240)</f>
        <v>1378</v>
      </c>
      <c r="O12">
        <f t="shared" si="3"/>
        <v>1294</v>
      </c>
      <c r="P12">
        <f t="shared" si="3"/>
        <v>1258</v>
      </c>
      <c r="Q12">
        <f t="shared" si="3"/>
        <v>1180</v>
      </c>
      <c r="R12">
        <f t="shared" si="3"/>
        <v>1050</v>
      </c>
      <c r="S12">
        <f t="shared" si="3"/>
        <v>1012</v>
      </c>
      <c r="T12">
        <f t="shared" si="3"/>
        <v>972</v>
      </c>
      <c r="U12">
        <f t="shared" si="3"/>
        <v>938</v>
      </c>
      <c r="V12">
        <f t="shared" si="3"/>
        <v>926</v>
      </c>
      <c r="W12">
        <f t="shared" si="3"/>
        <v>910</v>
      </c>
      <c r="X12">
        <f t="shared" si="3"/>
        <v>860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4">SUM(B241:B253)</f>
        <v>1586</v>
      </c>
      <c r="O13">
        <f t="shared" si="4"/>
        <v>1638</v>
      </c>
      <c r="P13">
        <f t="shared" si="4"/>
        <v>1654</v>
      </c>
      <c r="Q13">
        <f t="shared" si="4"/>
        <v>1562</v>
      </c>
      <c r="R13">
        <f t="shared" si="4"/>
        <v>1520</v>
      </c>
      <c r="S13">
        <f t="shared" si="4"/>
        <v>1544</v>
      </c>
      <c r="T13">
        <f t="shared" si="4"/>
        <v>1534</v>
      </c>
      <c r="U13">
        <f t="shared" si="4"/>
        <v>1490</v>
      </c>
      <c r="V13">
        <f t="shared" si="4"/>
        <v>1538</v>
      </c>
      <c r="W13">
        <f t="shared" si="4"/>
        <v>1558</v>
      </c>
      <c r="X13">
        <f t="shared" si="4"/>
        <v>1518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5">SUM(B254:B257)</f>
        <v>2968</v>
      </c>
      <c r="O14">
        <f t="shared" si="5"/>
        <v>2864</v>
      </c>
      <c r="P14">
        <f t="shared" si="5"/>
        <v>2712</v>
      </c>
      <c r="Q14">
        <f t="shared" si="5"/>
        <v>2614</v>
      </c>
      <c r="R14">
        <f t="shared" si="5"/>
        <v>2412</v>
      </c>
      <c r="S14">
        <f t="shared" si="5"/>
        <v>2292</v>
      </c>
      <c r="T14">
        <f t="shared" si="5"/>
        <v>2356</v>
      </c>
      <c r="U14">
        <f t="shared" si="5"/>
        <v>2280</v>
      </c>
      <c r="V14">
        <f t="shared" si="5"/>
        <v>2208</v>
      </c>
      <c r="W14">
        <f t="shared" si="5"/>
        <v>2186</v>
      </c>
      <c r="X14">
        <f t="shared" si="5"/>
        <v>2222</v>
      </c>
    </row>
    <row r="15" spans="1:24">
      <c r="A15" s="1" t="s">
        <v>17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 t="s">
        <v>18</v>
      </c>
      <c r="N15">
        <f t="shared" ref="N15:X15" si="6">SUM(B258:B304)</f>
        <v>15586</v>
      </c>
      <c r="O15">
        <f t="shared" si="6"/>
        <v>15530</v>
      </c>
      <c r="P15">
        <f t="shared" si="6"/>
        <v>15466</v>
      </c>
      <c r="Q15">
        <f t="shared" si="6"/>
        <v>15116</v>
      </c>
      <c r="R15">
        <f t="shared" si="6"/>
        <v>13828</v>
      </c>
      <c r="S15">
        <f t="shared" si="6"/>
        <v>13202</v>
      </c>
      <c r="T15">
        <f t="shared" si="6"/>
        <v>13704</v>
      </c>
      <c r="U15">
        <f t="shared" si="6"/>
        <v>13902</v>
      </c>
      <c r="V15">
        <f t="shared" si="6"/>
        <v>14368</v>
      </c>
      <c r="W15">
        <f t="shared" si="6"/>
        <v>14338</v>
      </c>
      <c r="X15">
        <f t="shared" si="6"/>
        <v>14130</v>
      </c>
    </row>
    <row r="16" spans="1:2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8" t="s">
        <v>20</v>
      </c>
      <c r="N16">
        <f t="shared" ref="N16:X16" si="7">SUM(B305:B323)</f>
        <v>6030</v>
      </c>
      <c r="O16">
        <f t="shared" si="7"/>
        <v>5864</v>
      </c>
      <c r="P16">
        <f t="shared" si="7"/>
        <v>5646</v>
      </c>
      <c r="Q16">
        <f t="shared" si="7"/>
        <v>5336</v>
      </c>
      <c r="R16">
        <f t="shared" si="7"/>
        <v>4694</v>
      </c>
      <c r="S16">
        <f t="shared" si="7"/>
        <v>4170</v>
      </c>
      <c r="T16">
        <f t="shared" si="7"/>
        <v>4548</v>
      </c>
      <c r="U16">
        <f t="shared" si="7"/>
        <v>4202</v>
      </c>
      <c r="V16">
        <f t="shared" si="7"/>
        <v>4028</v>
      </c>
      <c r="W16">
        <f t="shared" si="7"/>
        <v>4116</v>
      </c>
      <c r="X16">
        <f t="shared" si="7"/>
        <v>4006</v>
      </c>
    </row>
    <row r="17" spans="1:24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9" t="s">
        <v>22</v>
      </c>
      <c r="N17">
        <f t="shared" ref="N17:X17" si="8">SUM(B324:B341)</f>
        <v>7828</v>
      </c>
      <c r="O17">
        <f t="shared" si="8"/>
        <v>7646</v>
      </c>
      <c r="P17">
        <f t="shared" si="8"/>
        <v>7408</v>
      </c>
      <c r="Q17">
        <f t="shared" si="8"/>
        <v>7134</v>
      </c>
      <c r="R17">
        <f t="shared" si="8"/>
        <v>6750</v>
      </c>
      <c r="S17">
        <f t="shared" si="8"/>
        <v>6372</v>
      </c>
      <c r="T17">
        <f t="shared" si="8"/>
        <v>6268</v>
      </c>
      <c r="U17">
        <f t="shared" si="8"/>
        <v>6298</v>
      </c>
      <c r="V17">
        <f t="shared" si="8"/>
        <v>6324</v>
      </c>
      <c r="W17">
        <f t="shared" si="8"/>
        <v>6268</v>
      </c>
      <c r="X17">
        <f t="shared" si="8"/>
        <v>6144</v>
      </c>
    </row>
    <row r="18" spans="1:24">
      <c r="A18" s="1" t="s">
        <v>23</v>
      </c>
      <c r="B18">
        <v>33</v>
      </c>
      <c r="C18">
        <v>32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30</v>
      </c>
      <c r="J18">
        <v>34</v>
      </c>
      <c r="K18">
        <v>31</v>
      </c>
      <c r="L18">
        <v>31</v>
      </c>
    </row>
    <row r="19" spans="1:24">
      <c r="A19" s="1" t="s">
        <v>24</v>
      </c>
      <c r="B19">
        <v>26</v>
      </c>
      <c r="C19">
        <v>26</v>
      </c>
      <c r="D19">
        <v>29</v>
      </c>
      <c r="E19">
        <v>29</v>
      </c>
      <c r="F19">
        <v>29</v>
      </c>
      <c r="G19">
        <v>30</v>
      </c>
      <c r="H19">
        <v>28</v>
      </c>
      <c r="I19">
        <v>25</v>
      </c>
      <c r="J19">
        <v>28</v>
      </c>
      <c r="K19">
        <v>28</v>
      </c>
      <c r="L19">
        <v>29</v>
      </c>
      <c r="N19">
        <v>2008</v>
      </c>
      <c r="O19">
        <v>2009</v>
      </c>
      <c r="P19">
        <v>2010</v>
      </c>
      <c r="Q19">
        <v>2011</v>
      </c>
      <c r="R19">
        <v>2012</v>
      </c>
      <c r="S19">
        <v>2013</v>
      </c>
      <c r="T19">
        <v>2014</v>
      </c>
      <c r="U19">
        <v>2015</v>
      </c>
      <c r="V19">
        <v>2016</v>
      </c>
      <c r="W19">
        <v>2017</v>
      </c>
    </row>
    <row r="20" spans="1:24">
      <c r="A20" s="1" t="s">
        <v>25</v>
      </c>
      <c r="B20">
        <v>7</v>
      </c>
      <c r="C20">
        <v>6</v>
      </c>
      <c r="D20">
        <v>6</v>
      </c>
      <c r="E20">
        <v>6</v>
      </c>
      <c r="F20">
        <v>6</v>
      </c>
      <c r="G20">
        <v>5</v>
      </c>
      <c r="H20">
        <v>7</v>
      </c>
      <c r="I20">
        <v>5</v>
      </c>
      <c r="J20">
        <v>6</v>
      </c>
      <c r="K20">
        <v>3</v>
      </c>
      <c r="L20">
        <v>2</v>
      </c>
      <c r="M20" s="1" t="s">
        <v>6</v>
      </c>
      <c r="N20">
        <v>8180</v>
      </c>
      <c r="O20">
        <v>8496</v>
      </c>
      <c r="P20">
        <v>8184</v>
      </c>
      <c r="Q20">
        <v>7948</v>
      </c>
      <c r="R20">
        <v>7908</v>
      </c>
      <c r="S20">
        <v>7802</v>
      </c>
      <c r="T20">
        <v>7716</v>
      </c>
      <c r="U20">
        <v>7700</v>
      </c>
      <c r="V20">
        <v>7828</v>
      </c>
      <c r="W20">
        <v>7866</v>
      </c>
    </row>
    <row r="21" spans="1:2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 t="s">
        <v>8</v>
      </c>
      <c r="N21">
        <v>16594</v>
      </c>
      <c r="O21">
        <v>14728</v>
      </c>
      <c r="P21">
        <v>13774</v>
      </c>
      <c r="Q21">
        <v>13298</v>
      </c>
      <c r="R21">
        <v>12668</v>
      </c>
      <c r="S21">
        <v>12498</v>
      </c>
      <c r="T21">
        <v>12292</v>
      </c>
      <c r="U21">
        <v>12244</v>
      </c>
      <c r="V21">
        <v>12438</v>
      </c>
      <c r="W21">
        <v>12290</v>
      </c>
    </row>
    <row r="22" spans="1:2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3" t="s">
        <v>10</v>
      </c>
      <c r="N22">
        <v>34040</v>
      </c>
      <c r="O22">
        <v>33964</v>
      </c>
      <c r="P22">
        <v>33344</v>
      </c>
      <c r="Q22">
        <v>32726</v>
      </c>
      <c r="R22">
        <v>32652</v>
      </c>
      <c r="S22">
        <v>32828</v>
      </c>
      <c r="T22">
        <v>32902</v>
      </c>
      <c r="U22">
        <v>33376</v>
      </c>
      <c r="V22">
        <v>33404</v>
      </c>
      <c r="W22">
        <v>33248</v>
      </c>
    </row>
    <row r="23" spans="1:2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4" t="s">
        <v>12</v>
      </c>
      <c r="N23">
        <v>860</v>
      </c>
      <c r="O23">
        <v>910</v>
      </c>
      <c r="P23">
        <v>926</v>
      </c>
      <c r="Q23">
        <v>938</v>
      </c>
      <c r="R23">
        <v>972</v>
      </c>
      <c r="S23">
        <v>1012</v>
      </c>
      <c r="T23">
        <v>1050</v>
      </c>
      <c r="U23">
        <v>1180</v>
      </c>
      <c r="V23">
        <v>1258</v>
      </c>
      <c r="W23">
        <v>1294</v>
      </c>
    </row>
    <row r="24" spans="1:24">
      <c r="A24" s="1" t="s">
        <v>29</v>
      </c>
      <c r="B24">
        <v>485</v>
      </c>
      <c r="C24">
        <v>483</v>
      </c>
      <c r="D24">
        <v>488</v>
      </c>
      <c r="E24">
        <v>480</v>
      </c>
      <c r="F24">
        <v>490</v>
      </c>
      <c r="G24">
        <v>496</v>
      </c>
      <c r="H24">
        <v>498</v>
      </c>
      <c r="I24">
        <v>495</v>
      </c>
      <c r="J24">
        <v>513</v>
      </c>
      <c r="K24">
        <v>529</v>
      </c>
      <c r="L24">
        <v>525</v>
      </c>
      <c r="M24" s="5" t="s">
        <v>14</v>
      </c>
      <c r="N24">
        <v>1518</v>
      </c>
      <c r="O24">
        <v>1558</v>
      </c>
      <c r="P24">
        <v>1538</v>
      </c>
      <c r="Q24">
        <v>1490</v>
      </c>
      <c r="R24">
        <v>1534</v>
      </c>
      <c r="S24">
        <v>1544</v>
      </c>
      <c r="T24">
        <v>1520</v>
      </c>
      <c r="U24">
        <v>1562</v>
      </c>
      <c r="V24">
        <v>1654</v>
      </c>
      <c r="W24">
        <v>1638</v>
      </c>
    </row>
    <row r="25" spans="1:24">
      <c r="A25" s="1" t="s">
        <v>30</v>
      </c>
      <c r="B25">
        <v>79</v>
      </c>
      <c r="C25">
        <v>84</v>
      </c>
      <c r="D25">
        <v>84</v>
      </c>
      <c r="E25">
        <v>77</v>
      </c>
      <c r="F25">
        <v>77</v>
      </c>
      <c r="G25">
        <v>81</v>
      </c>
      <c r="H25">
        <v>82</v>
      </c>
      <c r="I25">
        <v>84</v>
      </c>
      <c r="J25">
        <v>85</v>
      </c>
      <c r="K25">
        <v>86</v>
      </c>
      <c r="L25">
        <v>87</v>
      </c>
      <c r="M25" s="6" t="s">
        <v>16</v>
      </c>
      <c r="N25">
        <v>2222</v>
      </c>
      <c r="O25">
        <v>2186</v>
      </c>
      <c r="P25">
        <v>2208</v>
      </c>
      <c r="Q25">
        <v>2280</v>
      </c>
      <c r="R25">
        <v>2356</v>
      </c>
      <c r="S25">
        <v>2292</v>
      </c>
      <c r="T25">
        <v>2412</v>
      </c>
      <c r="U25">
        <v>2614</v>
      </c>
      <c r="V25">
        <v>2712</v>
      </c>
      <c r="W25">
        <v>2864</v>
      </c>
    </row>
    <row r="26" spans="1:24">
      <c r="A26" s="1" t="s">
        <v>32</v>
      </c>
      <c r="B26">
        <v>6</v>
      </c>
      <c r="C26">
        <v>7</v>
      </c>
      <c r="D26">
        <v>6</v>
      </c>
      <c r="E26">
        <v>6</v>
      </c>
      <c r="F26">
        <v>6</v>
      </c>
      <c r="G26">
        <v>7</v>
      </c>
      <c r="H26">
        <v>7</v>
      </c>
      <c r="I26">
        <v>6</v>
      </c>
      <c r="J26">
        <v>10</v>
      </c>
      <c r="K26">
        <v>8</v>
      </c>
      <c r="L26">
        <v>8</v>
      </c>
      <c r="M26" s="7" t="s">
        <v>18</v>
      </c>
      <c r="N26">
        <v>14130</v>
      </c>
      <c r="O26">
        <v>14338</v>
      </c>
      <c r="P26">
        <v>14368</v>
      </c>
      <c r="Q26">
        <v>13902</v>
      </c>
      <c r="R26">
        <v>13704</v>
      </c>
      <c r="S26">
        <v>13202</v>
      </c>
      <c r="T26">
        <v>13828</v>
      </c>
      <c r="U26">
        <v>15116</v>
      </c>
      <c r="V26">
        <v>15466</v>
      </c>
      <c r="W26">
        <v>15530</v>
      </c>
    </row>
    <row r="27" spans="1:24">
      <c r="A27" s="1" t="s">
        <v>34</v>
      </c>
      <c r="B27">
        <v>87</v>
      </c>
      <c r="C27">
        <v>80</v>
      </c>
      <c r="D27">
        <v>79</v>
      </c>
      <c r="E27">
        <v>83</v>
      </c>
      <c r="F27">
        <v>89</v>
      </c>
      <c r="G27">
        <v>87</v>
      </c>
      <c r="H27">
        <v>87</v>
      </c>
      <c r="I27">
        <v>82</v>
      </c>
      <c r="J27">
        <v>85</v>
      </c>
      <c r="K27">
        <v>93</v>
      </c>
      <c r="L27">
        <v>95</v>
      </c>
      <c r="M27" s="8" t="s">
        <v>20</v>
      </c>
      <c r="N27">
        <v>4006</v>
      </c>
      <c r="O27">
        <v>4116</v>
      </c>
      <c r="P27">
        <v>4028</v>
      </c>
      <c r="Q27">
        <v>4202</v>
      </c>
      <c r="R27">
        <v>4548</v>
      </c>
      <c r="S27">
        <v>4170</v>
      </c>
      <c r="T27">
        <v>4694</v>
      </c>
      <c r="U27">
        <v>5336</v>
      </c>
      <c r="V27">
        <v>5646</v>
      </c>
      <c r="W27">
        <v>5864</v>
      </c>
    </row>
    <row r="28" spans="1:24">
      <c r="A28" s="1" t="s">
        <v>35</v>
      </c>
      <c r="B28">
        <v>14</v>
      </c>
      <c r="C28">
        <v>13</v>
      </c>
      <c r="D28">
        <v>14</v>
      </c>
      <c r="E28">
        <v>15</v>
      </c>
      <c r="F28">
        <v>14</v>
      </c>
      <c r="G28">
        <v>14</v>
      </c>
      <c r="H28">
        <v>16</v>
      </c>
      <c r="I28">
        <v>16</v>
      </c>
      <c r="J28">
        <v>16</v>
      </c>
      <c r="K28">
        <v>17</v>
      </c>
      <c r="L28">
        <v>16</v>
      </c>
      <c r="M28" s="9" t="s">
        <v>22</v>
      </c>
      <c r="N28">
        <v>6144</v>
      </c>
      <c r="O28">
        <v>6268</v>
      </c>
      <c r="P28">
        <v>6324</v>
      </c>
      <c r="Q28">
        <v>6298</v>
      </c>
      <c r="R28">
        <v>6268</v>
      </c>
      <c r="S28">
        <v>6372</v>
      </c>
      <c r="T28">
        <v>6750</v>
      </c>
      <c r="U28">
        <v>7134</v>
      </c>
      <c r="V28">
        <v>7408</v>
      </c>
      <c r="W28">
        <v>7646</v>
      </c>
    </row>
    <row r="29" spans="1:24">
      <c r="A29" s="1" t="s">
        <v>37</v>
      </c>
      <c r="B29">
        <v>62</v>
      </c>
      <c r="C29">
        <v>61</v>
      </c>
      <c r="D29">
        <v>56</v>
      </c>
      <c r="E29">
        <v>52</v>
      </c>
      <c r="F29">
        <v>55</v>
      </c>
      <c r="G29">
        <v>58</v>
      </c>
      <c r="H29">
        <v>60</v>
      </c>
      <c r="I29">
        <v>55</v>
      </c>
      <c r="J29">
        <v>54</v>
      </c>
      <c r="K29">
        <v>57</v>
      </c>
      <c r="L29">
        <v>56</v>
      </c>
    </row>
    <row r="30" spans="1:24">
      <c r="A30" s="1" t="s">
        <v>38</v>
      </c>
      <c r="B30">
        <v>7</v>
      </c>
      <c r="C30">
        <v>7</v>
      </c>
      <c r="D30">
        <v>6</v>
      </c>
      <c r="E30">
        <v>8</v>
      </c>
      <c r="F30">
        <v>8</v>
      </c>
      <c r="G30">
        <v>8</v>
      </c>
      <c r="H30">
        <v>8</v>
      </c>
      <c r="I30">
        <v>10</v>
      </c>
      <c r="J30">
        <v>13</v>
      </c>
      <c r="K30">
        <v>13</v>
      </c>
      <c r="L30">
        <v>16</v>
      </c>
      <c r="N30">
        <v>2008</v>
      </c>
      <c r="O30">
        <v>2009</v>
      </c>
      <c r="P30">
        <v>2010</v>
      </c>
      <c r="Q30">
        <v>2011</v>
      </c>
      <c r="R30">
        <v>2012</v>
      </c>
      <c r="S30">
        <v>2013</v>
      </c>
      <c r="T30">
        <v>2014</v>
      </c>
      <c r="U30">
        <v>2015</v>
      </c>
      <c r="V30">
        <v>2016</v>
      </c>
      <c r="W30">
        <v>2017</v>
      </c>
    </row>
    <row r="31" spans="1:24">
      <c r="A31" s="1" t="s">
        <v>39</v>
      </c>
      <c r="B31">
        <v>137</v>
      </c>
      <c r="C31">
        <v>135</v>
      </c>
      <c r="D31">
        <v>142</v>
      </c>
      <c r="E31">
        <v>140</v>
      </c>
      <c r="F31">
        <v>144</v>
      </c>
      <c r="G31">
        <v>145</v>
      </c>
      <c r="H31">
        <v>149</v>
      </c>
      <c r="I31">
        <v>155</v>
      </c>
      <c r="J31">
        <v>156</v>
      </c>
      <c r="K31">
        <v>164</v>
      </c>
      <c r="L31">
        <v>160</v>
      </c>
      <c r="M31" s="1" t="s">
        <v>6</v>
      </c>
      <c r="N31">
        <f t="shared" ref="N31:N39" si="9">(N20-AVERAGE($N20:$W20))/STDEV($N20:$W20)</f>
        <v>0.86534429221463405</v>
      </c>
      <c r="O31">
        <f t="shared" ref="O31:O39" si="10">(O20-AVERAGE($N20:$W20))/STDEV($N20:$W20)</f>
        <v>2.1243166510536056</v>
      </c>
      <c r="P31">
        <f t="shared" ref="P31:P39" si="11">(P20-AVERAGE($N20:$W20))/STDEV($N20:$W20)</f>
        <v>0.88128065118727927</v>
      </c>
      <c r="Q31">
        <f t="shared" ref="Q31:Q39" si="12">(Q20-AVERAGE($N20:$W20))/STDEV($N20:$W20)</f>
        <v>-5.8964528198787988E-2</v>
      </c>
      <c r="R31">
        <f t="shared" ref="R31:R39" si="13">(R20-AVERAGE($N20:$W20))/STDEV($N20:$W20)</f>
        <v>-0.21832811792524007</v>
      </c>
      <c r="S31">
        <f t="shared" ref="S31:S39" si="14">(S20-AVERAGE($N20:$W20))/STDEV($N20:$W20)</f>
        <v>-0.64064163070033808</v>
      </c>
      <c r="T31">
        <f t="shared" ref="T31:T39" si="15">(T20-AVERAGE($N20:$W20))/STDEV($N20:$W20)</f>
        <v>-0.98327334861221005</v>
      </c>
      <c r="U31">
        <f t="shared" ref="U31:U39" si="16">(U20-AVERAGE($N20:$W20))/STDEV($N20:$W20)</f>
        <v>-1.0470187845027907</v>
      </c>
      <c r="V31">
        <f t="shared" ref="V31:V39" si="17">(V20-AVERAGE($N20:$W20))/STDEV($N20:$W20)</f>
        <v>-0.53705529737814417</v>
      </c>
      <c r="W31">
        <f t="shared" ref="W31:W39" si="18">(W20-AVERAGE($N20:$W20))/STDEV($N20:$W20)</f>
        <v>-0.38565988713801475</v>
      </c>
    </row>
    <row r="32" spans="1:24">
      <c r="A32" s="1" t="s">
        <v>40</v>
      </c>
      <c r="B32">
        <v>68</v>
      </c>
      <c r="C32">
        <v>69</v>
      </c>
      <c r="D32">
        <v>72</v>
      </c>
      <c r="E32">
        <v>71</v>
      </c>
      <c r="F32">
        <v>69</v>
      </c>
      <c r="G32">
        <v>66</v>
      </c>
      <c r="H32">
        <v>62</v>
      </c>
      <c r="I32">
        <v>59</v>
      </c>
      <c r="J32">
        <v>62</v>
      </c>
      <c r="K32">
        <v>59</v>
      </c>
      <c r="L32">
        <v>55</v>
      </c>
      <c r="M32" s="2" t="s">
        <v>8</v>
      </c>
      <c r="N32">
        <f t="shared" si="9"/>
        <v>2.3385275420144347</v>
      </c>
      <c r="O32">
        <f t="shared" si="10"/>
        <v>1.0208284257567541</v>
      </c>
      <c r="P32">
        <f t="shared" si="11"/>
        <v>0.34714945635170213</v>
      </c>
      <c r="Q32">
        <f t="shared" si="12"/>
        <v>1.101613409090048E-2</v>
      </c>
      <c r="R32">
        <f t="shared" si="13"/>
        <v>-0.43386620419545469</v>
      </c>
      <c r="S32">
        <f t="shared" si="14"/>
        <v>-0.55391381928859806</v>
      </c>
      <c r="T32">
        <f t="shared" si="15"/>
        <v>-0.69938328228381896</v>
      </c>
      <c r="U32">
        <f t="shared" si="16"/>
        <v>-0.73327907948658888</v>
      </c>
      <c r="V32">
        <f t="shared" si="17"/>
        <v>-0.59628356579206054</v>
      </c>
      <c r="W32">
        <f t="shared" si="18"/>
        <v>-0.70079560716726774</v>
      </c>
    </row>
    <row r="33" spans="1:23">
      <c r="A33" s="1" t="s">
        <v>41</v>
      </c>
      <c r="B33">
        <v>25</v>
      </c>
      <c r="C33">
        <v>27</v>
      </c>
      <c r="D33">
        <v>29</v>
      </c>
      <c r="E33">
        <v>28</v>
      </c>
      <c r="F33">
        <v>28</v>
      </c>
      <c r="G33">
        <v>30</v>
      </c>
      <c r="H33">
        <v>27</v>
      </c>
      <c r="I33">
        <v>28</v>
      </c>
      <c r="J33">
        <v>32</v>
      </c>
      <c r="K33">
        <v>32</v>
      </c>
      <c r="L33">
        <v>32</v>
      </c>
      <c r="M33" s="3" t="s">
        <v>10</v>
      </c>
      <c r="N33">
        <f t="shared" si="9"/>
        <v>1.6334596370237551</v>
      </c>
      <c r="O33">
        <f t="shared" si="10"/>
        <v>1.4766343055257691</v>
      </c>
      <c r="P33">
        <f t="shared" si="11"/>
        <v>0.19726975909483185</v>
      </c>
      <c r="Q33">
        <f t="shared" si="12"/>
        <v>-1.0779678049282637</v>
      </c>
      <c r="R33">
        <f t="shared" si="13"/>
        <v>-1.2306661540184078</v>
      </c>
      <c r="S33">
        <f t="shared" si="14"/>
        <v>-0.86749170212833537</v>
      </c>
      <c r="T33">
        <f t="shared" si="15"/>
        <v>-0.71479335303819114</v>
      </c>
      <c r="U33">
        <f t="shared" si="16"/>
        <v>0.2633014776202996</v>
      </c>
      <c r="V33">
        <f t="shared" si="17"/>
        <v>0.32107923133008381</v>
      </c>
      <c r="W33">
        <f t="shared" si="18"/>
        <v>-8.2539648157134936E-4</v>
      </c>
    </row>
    <row r="34" spans="1:23">
      <c r="A34" s="1" t="s">
        <v>42</v>
      </c>
      <c r="B34">
        <v>144</v>
      </c>
      <c r="C34">
        <v>142</v>
      </c>
      <c r="D34">
        <v>146</v>
      </c>
      <c r="E34">
        <v>141</v>
      </c>
      <c r="F34">
        <v>143</v>
      </c>
      <c r="G34">
        <v>150</v>
      </c>
      <c r="H34">
        <v>145</v>
      </c>
      <c r="I34">
        <v>148</v>
      </c>
      <c r="J34">
        <v>148</v>
      </c>
      <c r="K34">
        <v>152</v>
      </c>
      <c r="L34">
        <v>151</v>
      </c>
      <c r="M34" s="4" t="s">
        <v>12</v>
      </c>
      <c r="N34">
        <f t="shared" si="9"/>
        <v>-1.1788032990264905</v>
      </c>
      <c r="O34">
        <f t="shared" si="10"/>
        <v>-0.85135793818579875</v>
      </c>
      <c r="P34">
        <f t="shared" si="11"/>
        <v>-0.74657542271677735</v>
      </c>
      <c r="Q34">
        <f t="shared" si="12"/>
        <v>-0.6679885361150113</v>
      </c>
      <c r="R34">
        <f t="shared" si="13"/>
        <v>-0.44532569074334089</v>
      </c>
      <c r="S34">
        <f t="shared" si="14"/>
        <v>-0.18336940207078742</v>
      </c>
      <c r="T34">
        <f t="shared" si="15"/>
        <v>6.5489072168138374E-2</v>
      </c>
      <c r="U34">
        <f t="shared" si="16"/>
        <v>0.91684701035393712</v>
      </c>
      <c r="V34">
        <f t="shared" si="17"/>
        <v>1.4276617732654164</v>
      </c>
      <c r="W34">
        <f t="shared" si="18"/>
        <v>1.6634224330707146</v>
      </c>
    </row>
    <row r="35" spans="1:23">
      <c r="A35" s="1" t="s">
        <v>43</v>
      </c>
      <c r="B35">
        <v>144</v>
      </c>
      <c r="C35">
        <v>142</v>
      </c>
      <c r="D35">
        <v>146</v>
      </c>
      <c r="E35">
        <v>141</v>
      </c>
      <c r="F35">
        <v>143</v>
      </c>
      <c r="G35">
        <v>150</v>
      </c>
      <c r="H35">
        <v>145</v>
      </c>
      <c r="I35">
        <v>148</v>
      </c>
      <c r="J35">
        <v>148</v>
      </c>
      <c r="K35">
        <v>152</v>
      </c>
      <c r="L35">
        <v>151</v>
      </c>
      <c r="M35" s="5" t="s">
        <v>14</v>
      </c>
      <c r="N35">
        <f t="shared" si="9"/>
        <v>-0.72191501014069304</v>
      </c>
      <c r="O35">
        <f t="shared" si="10"/>
        <v>4.6079681498343968E-2</v>
      </c>
      <c r="P35">
        <f t="shared" si="11"/>
        <v>-0.33791766432117454</v>
      </c>
      <c r="Q35">
        <f t="shared" si="12"/>
        <v>-1.2595112942880189</v>
      </c>
      <c r="R35">
        <f t="shared" si="13"/>
        <v>-0.41471713348507822</v>
      </c>
      <c r="S35">
        <f t="shared" si="14"/>
        <v>-0.22271846057531899</v>
      </c>
      <c r="T35">
        <f t="shared" si="15"/>
        <v>-0.68351527555874114</v>
      </c>
      <c r="U35">
        <f t="shared" si="16"/>
        <v>0.12287915066224767</v>
      </c>
      <c r="V35">
        <f t="shared" si="17"/>
        <v>1.8892669414320329</v>
      </c>
      <c r="W35">
        <f t="shared" si="18"/>
        <v>1.582069064776418</v>
      </c>
    </row>
    <row r="36" spans="1:2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6" t="s">
        <v>16</v>
      </c>
      <c r="N36">
        <f t="shared" si="9"/>
        <v>-0.81812115670159336</v>
      </c>
      <c r="O36">
        <f t="shared" si="10"/>
        <v>-0.97104099907572294</v>
      </c>
      <c r="P36">
        <f t="shared" si="11"/>
        <v>-0.87758998429153268</v>
      </c>
      <c r="Q36">
        <f t="shared" si="12"/>
        <v>-0.57175029954327328</v>
      </c>
      <c r="R36">
        <f t="shared" si="13"/>
        <v>-0.24891952119788846</v>
      </c>
      <c r="S36">
        <f t="shared" si="14"/>
        <v>-0.52077701875189675</v>
      </c>
      <c r="T36">
        <f t="shared" si="15"/>
        <v>-1.10442108381312E-2</v>
      </c>
      <c r="U36">
        <f t="shared" si="16"/>
        <v>0.84700601581670754</v>
      </c>
      <c r="V36">
        <f t="shared" si="17"/>
        <v>1.2632878089462827</v>
      </c>
      <c r="W36">
        <f t="shared" si="18"/>
        <v>1.9089493656370524</v>
      </c>
    </row>
    <row r="37" spans="1:23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7" t="s">
        <v>18</v>
      </c>
      <c r="N37">
        <f t="shared" si="9"/>
        <v>-0.29267136091036655</v>
      </c>
      <c r="O37">
        <f t="shared" si="10"/>
        <v>-2.6140524354515676E-2</v>
      </c>
      <c r="P37">
        <f t="shared" si="11"/>
        <v>1.2301423225655122E-2</v>
      </c>
      <c r="Q37">
        <f t="shared" si="12"/>
        <v>-0.58483016251966458</v>
      </c>
      <c r="R37">
        <f t="shared" si="13"/>
        <v>-0.83854701654879182</v>
      </c>
      <c r="S37">
        <f t="shared" si="14"/>
        <v>-1.4818089393903164</v>
      </c>
      <c r="T37">
        <f t="shared" si="15"/>
        <v>-0.67965363321741923</v>
      </c>
      <c r="U37">
        <f t="shared" si="16"/>
        <v>0.97078731622458037</v>
      </c>
      <c r="V37">
        <f t="shared" si="17"/>
        <v>1.4192767046599062</v>
      </c>
      <c r="W37">
        <f t="shared" si="18"/>
        <v>1.5012861928309373</v>
      </c>
    </row>
    <row r="38" spans="1:23">
      <c r="A38" s="1" t="s">
        <v>46</v>
      </c>
      <c r="B38">
        <v>59</v>
      </c>
      <c r="C38">
        <v>63</v>
      </c>
      <c r="D38">
        <v>65</v>
      </c>
      <c r="E38">
        <v>70</v>
      </c>
      <c r="F38">
        <v>72</v>
      </c>
      <c r="G38">
        <v>76</v>
      </c>
      <c r="H38">
        <v>73</v>
      </c>
      <c r="I38">
        <v>78</v>
      </c>
      <c r="J38">
        <v>88</v>
      </c>
      <c r="K38">
        <v>94</v>
      </c>
      <c r="L38">
        <v>101</v>
      </c>
      <c r="M38" s="8" t="s">
        <v>20</v>
      </c>
      <c r="N38">
        <f t="shared" si="9"/>
        <v>-0.92988982447171387</v>
      </c>
      <c r="O38">
        <f t="shared" si="10"/>
        <v>-0.7737251211253191</v>
      </c>
      <c r="P38">
        <f t="shared" si="11"/>
        <v>-0.89865688380243491</v>
      </c>
      <c r="Q38">
        <f t="shared" si="12"/>
        <v>-0.65163271669086509</v>
      </c>
      <c r="R38">
        <f t="shared" si="13"/>
        <v>-0.16042374071038729</v>
      </c>
      <c r="S38">
        <f t="shared" si="14"/>
        <v>-0.69706244857345268</v>
      </c>
      <c r="T38">
        <f t="shared" si="15"/>
        <v>4.6849411003918408E-2</v>
      </c>
      <c r="U38">
        <f t="shared" si="16"/>
        <v>0.95828340689833102</v>
      </c>
      <c r="V38">
        <f t="shared" si="17"/>
        <v>1.3983839345108979</v>
      </c>
      <c r="W38">
        <f t="shared" si="18"/>
        <v>1.7078739829610257</v>
      </c>
    </row>
    <row r="39" spans="1:23">
      <c r="A39" s="1" t="s">
        <v>48</v>
      </c>
      <c r="B39">
        <v>1</v>
      </c>
      <c r="C39">
        <v>0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2</v>
      </c>
      <c r="M39" s="9" t="s">
        <v>22</v>
      </c>
      <c r="N39">
        <f t="shared" si="9"/>
        <v>-0.95046668865550166</v>
      </c>
      <c r="O39">
        <f t="shared" si="10"/>
        <v>-0.72258991101961179</v>
      </c>
      <c r="P39">
        <f t="shared" si="11"/>
        <v>-0.619677817893726</v>
      </c>
      <c r="Q39">
        <f t="shared" si="12"/>
        <v>-0.66745843255931581</v>
      </c>
      <c r="R39">
        <f t="shared" si="13"/>
        <v>-0.72258991101961179</v>
      </c>
      <c r="S39">
        <f t="shared" si="14"/>
        <v>-0.53146745235725257</v>
      </c>
      <c r="T39">
        <f t="shared" si="15"/>
        <v>0.16318917624247631</v>
      </c>
      <c r="U39">
        <f t="shared" si="16"/>
        <v>0.86887210053426434</v>
      </c>
      <c r="V39">
        <f t="shared" si="17"/>
        <v>1.372406270471634</v>
      </c>
      <c r="W39">
        <f t="shared" si="18"/>
        <v>1.8097826662566485</v>
      </c>
    </row>
    <row r="40" spans="1:23">
      <c r="A40" s="1" t="s">
        <v>49</v>
      </c>
      <c r="B40">
        <v>2</v>
      </c>
      <c r="C40">
        <v>2</v>
      </c>
      <c r="D40">
        <v>2</v>
      </c>
      <c r="E40">
        <v>2</v>
      </c>
      <c r="F40">
        <v>3</v>
      </c>
      <c r="G40">
        <v>2</v>
      </c>
      <c r="H40">
        <v>2</v>
      </c>
      <c r="I40">
        <v>3</v>
      </c>
      <c r="J40">
        <v>3</v>
      </c>
      <c r="K40">
        <v>2</v>
      </c>
      <c r="L40">
        <v>2</v>
      </c>
      <c r="M40" t="s">
        <v>47</v>
      </c>
      <c r="N40">
        <v>1.0369119997147223</v>
      </c>
      <c r="O40">
        <v>-3.9449158971257357E-2</v>
      </c>
      <c r="P40">
        <v>-0.16136708956675666</v>
      </c>
      <c r="Q40">
        <v>-0.35208156671257346</v>
      </c>
      <c r="R40">
        <v>-1.2647243614560255</v>
      </c>
      <c r="S40">
        <v>-1.3021705829960717</v>
      </c>
      <c r="T40">
        <v>-0.77792348143542456</v>
      </c>
      <c r="U40">
        <v>0.20874091402672337</v>
      </c>
      <c r="V40">
        <v>0.93066923162435855</v>
      </c>
      <c r="W40">
        <v>1.7213940957723113</v>
      </c>
    </row>
    <row r="41" spans="1:23">
      <c r="A41" s="1" t="s">
        <v>50</v>
      </c>
      <c r="B41">
        <v>5</v>
      </c>
      <c r="C41">
        <v>5</v>
      </c>
      <c r="D41">
        <v>5</v>
      </c>
      <c r="E41">
        <v>8</v>
      </c>
      <c r="F41">
        <v>6</v>
      </c>
      <c r="G41">
        <v>6</v>
      </c>
      <c r="H41">
        <v>8</v>
      </c>
      <c r="I41">
        <v>6</v>
      </c>
      <c r="J41">
        <v>8</v>
      </c>
      <c r="K41">
        <v>9</v>
      </c>
      <c r="L41">
        <v>10</v>
      </c>
    </row>
    <row r="42" spans="1:23">
      <c r="A42" s="1" t="s">
        <v>51</v>
      </c>
      <c r="B42">
        <v>51</v>
      </c>
      <c r="C42">
        <v>56</v>
      </c>
      <c r="D42">
        <v>57</v>
      </c>
      <c r="E42">
        <v>59</v>
      </c>
      <c r="F42">
        <v>61</v>
      </c>
      <c r="G42">
        <v>66</v>
      </c>
      <c r="H42">
        <v>62</v>
      </c>
      <c r="I42">
        <v>68</v>
      </c>
      <c r="J42">
        <v>76</v>
      </c>
      <c r="K42">
        <v>82</v>
      </c>
      <c r="L42">
        <v>87</v>
      </c>
    </row>
    <row r="43" spans="1:23">
      <c r="A43" s="1" t="s">
        <v>52</v>
      </c>
      <c r="B43">
        <v>75</v>
      </c>
      <c r="C43">
        <v>68</v>
      </c>
      <c r="D43">
        <v>71</v>
      </c>
      <c r="E43">
        <v>71</v>
      </c>
      <c r="F43">
        <v>64</v>
      </c>
      <c r="G43">
        <v>58</v>
      </c>
      <c r="H43">
        <v>63</v>
      </c>
      <c r="I43">
        <v>65</v>
      </c>
      <c r="J43">
        <v>73</v>
      </c>
      <c r="K43">
        <v>84</v>
      </c>
      <c r="L43">
        <v>97</v>
      </c>
    </row>
    <row r="44" spans="1:23">
      <c r="A44" s="1" t="s">
        <v>53</v>
      </c>
      <c r="B44">
        <v>70</v>
      </c>
      <c r="C44">
        <v>63</v>
      </c>
      <c r="D44">
        <v>64</v>
      </c>
      <c r="E44">
        <v>64</v>
      </c>
      <c r="F44">
        <v>60</v>
      </c>
      <c r="G44">
        <v>54</v>
      </c>
      <c r="H44">
        <v>59</v>
      </c>
      <c r="I44">
        <v>60</v>
      </c>
      <c r="J44">
        <v>66</v>
      </c>
      <c r="K44">
        <v>76</v>
      </c>
      <c r="L44">
        <v>89</v>
      </c>
    </row>
    <row r="45" spans="1:23">
      <c r="A45" s="1" t="s">
        <v>54</v>
      </c>
      <c r="B45">
        <v>3</v>
      </c>
      <c r="C45">
        <v>2</v>
      </c>
      <c r="D45">
        <v>3</v>
      </c>
      <c r="E45">
        <v>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23">
      <c r="A46" s="1" t="s">
        <v>55</v>
      </c>
      <c r="B46">
        <v>2</v>
      </c>
      <c r="C46">
        <v>3</v>
      </c>
      <c r="D46">
        <v>4</v>
      </c>
      <c r="E46">
        <v>4</v>
      </c>
      <c r="F46">
        <v>2</v>
      </c>
      <c r="G46">
        <v>2</v>
      </c>
      <c r="H46">
        <v>2</v>
      </c>
      <c r="I46">
        <v>3</v>
      </c>
      <c r="J46">
        <v>5</v>
      </c>
      <c r="K46">
        <v>6</v>
      </c>
      <c r="L46">
        <v>6</v>
      </c>
    </row>
    <row r="47" spans="1:23">
      <c r="A47" s="1" t="s">
        <v>56</v>
      </c>
      <c r="B47">
        <v>26</v>
      </c>
      <c r="C47">
        <v>22</v>
      </c>
      <c r="D47">
        <v>26</v>
      </c>
      <c r="E47">
        <v>25</v>
      </c>
      <c r="F47">
        <v>23</v>
      </c>
      <c r="G47">
        <v>24</v>
      </c>
      <c r="H47">
        <v>24</v>
      </c>
      <c r="I47">
        <v>21</v>
      </c>
      <c r="J47">
        <v>21</v>
      </c>
      <c r="K47">
        <v>27</v>
      </c>
      <c r="L47">
        <v>26</v>
      </c>
    </row>
    <row r="48" spans="1:23">
      <c r="A48" s="1" t="s">
        <v>57</v>
      </c>
      <c r="B48">
        <v>9</v>
      </c>
      <c r="C48">
        <v>7</v>
      </c>
      <c r="D48">
        <v>10</v>
      </c>
      <c r="E48">
        <v>9</v>
      </c>
      <c r="F48">
        <v>7</v>
      </c>
      <c r="G48">
        <v>8</v>
      </c>
      <c r="H48">
        <v>9</v>
      </c>
      <c r="I48">
        <v>8</v>
      </c>
      <c r="J48">
        <v>9</v>
      </c>
      <c r="K48">
        <v>10</v>
      </c>
      <c r="L48">
        <v>9</v>
      </c>
    </row>
    <row r="49" spans="1:12">
      <c r="A49" s="1" t="s">
        <v>58</v>
      </c>
      <c r="B49">
        <v>17</v>
      </c>
      <c r="C49">
        <v>15</v>
      </c>
      <c r="D49">
        <v>16</v>
      </c>
      <c r="E49">
        <v>16</v>
      </c>
      <c r="F49">
        <v>16</v>
      </c>
      <c r="G49">
        <v>16</v>
      </c>
      <c r="H49">
        <v>15</v>
      </c>
      <c r="I49">
        <v>13</v>
      </c>
      <c r="J49">
        <v>12</v>
      </c>
      <c r="K49">
        <v>17</v>
      </c>
      <c r="L49">
        <v>17</v>
      </c>
    </row>
    <row r="50" spans="1:12">
      <c r="A50" s="1" t="s">
        <v>59</v>
      </c>
      <c r="B50">
        <v>223</v>
      </c>
      <c r="C50">
        <v>222</v>
      </c>
      <c r="D50">
        <v>244</v>
      </c>
      <c r="E50">
        <v>253</v>
      </c>
      <c r="F50">
        <v>273</v>
      </c>
      <c r="G50">
        <v>288</v>
      </c>
      <c r="H50">
        <v>304</v>
      </c>
      <c r="I50">
        <v>321</v>
      </c>
      <c r="J50">
        <v>343</v>
      </c>
      <c r="K50">
        <v>353</v>
      </c>
      <c r="L50">
        <v>358</v>
      </c>
    </row>
    <row r="51" spans="1:12">
      <c r="A51" s="1" t="s">
        <v>60</v>
      </c>
      <c r="B51">
        <v>32</v>
      </c>
      <c r="C51">
        <v>33</v>
      </c>
      <c r="D51">
        <v>37</v>
      </c>
      <c r="E51">
        <v>35</v>
      </c>
      <c r="F51">
        <v>37</v>
      </c>
      <c r="G51">
        <v>38</v>
      </c>
      <c r="H51">
        <v>42</v>
      </c>
      <c r="I51">
        <v>41</v>
      </c>
      <c r="J51">
        <v>47</v>
      </c>
      <c r="K51">
        <v>42</v>
      </c>
      <c r="L51">
        <v>44</v>
      </c>
    </row>
    <row r="52" spans="1:12">
      <c r="A52" s="1" t="s">
        <v>61</v>
      </c>
      <c r="B52">
        <v>191</v>
      </c>
      <c r="C52">
        <v>189</v>
      </c>
      <c r="D52">
        <v>207</v>
      </c>
      <c r="E52">
        <v>218</v>
      </c>
      <c r="F52">
        <v>236</v>
      </c>
      <c r="G52">
        <v>250</v>
      </c>
      <c r="H52">
        <v>262</v>
      </c>
      <c r="I52">
        <v>280</v>
      </c>
      <c r="J52">
        <v>296</v>
      </c>
      <c r="K52">
        <v>311</v>
      </c>
      <c r="L52">
        <v>314</v>
      </c>
    </row>
    <row r="53" spans="1:12">
      <c r="A53" s="1" t="s">
        <v>62</v>
      </c>
      <c r="B53">
        <v>27</v>
      </c>
      <c r="C53">
        <v>28</v>
      </c>
      <c r="D53">
        <v>28</v>
      </c>
      <c r="E53">
        <v>28</v>
      </c>
      <c r="F53">
        <v>27</v>
      </c>
      <c r="G53">
        <v>27</v>
      </c>
      <c r="H53">
        <v>27</v>
      </c>
      <c r="I53">
        <v>28</v>
      </c>
      <c r="J53">
        <v>28</v>
      </c>
      <c r="K53">
        <v>30</v>
      </c>
      <c r="L53">
        <v>30</v>
      </c>
    </row>
    <row r="54" spans="1:12">
      <c r="A54" s="1" t="s">
        <v>63</v>
      </c>
      <c r="B54">
        <v>4</v>
      </c>
      <c r="C54">
        <v>5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5</v>
      </c>
      <c r="K54">
        <v>4</v>
      </c>
      <c r="L54">
        <v>5</v>
      </c>
    </row>
    <row r="55" spans="1:12">
      <c r="A55" s="1" t="s">
        <v>64</v>
      </c>
      <c r="B55">
        <v>23</v>
      </c>
      <c r="C55">
        <v>23</v>
      </c>
      <c r="D55">
        <v>24</v>
      </c>
      <c r="E55">
        <v>24</v>
      </c>
      <c r="F55">
        <v>23</v>
      </c>
      <c r="G55">
        <v>23</v>
      </c>
      <c r="H55">
        <v>23</v>
      </c>
      <c r="I55">
        <v>24</v>
      </c>
      <c r="J55">
        <v>23</v>
      </c>
      <c r="K55">
        <v>26</v>
      </c>
      <c r="L55">
        <v>25</v>
      </c>
    </row>
    <row r="56" spans="1:12">
      <c r="A56" s="1" t="s">
        <v>65</v>
      </c>
      <c r="B56">
        <v>174</v>
      </c>
      <c r="C56">
        <v>169</v>
      </c>
      <c r="D56">
        <v>175</v>
      </c>
      <c r="E56">
        <v>175</v>
      </c>
      <c r="F56">
        <v>172</v>
      </c>
      <c r="G56">
        <v>173</v>
      </c>
      <c r="H56">
        <v>181</v>
      </c>
      <c r="I56">
        <v>189</v>
      </c>
      <c r="J56">
        <v>189</v>
      </c>
      <c r="K56">
        <v>194</v>
      </c>
      <c r="L56">
        <v>201</v>
      </c>
    </row>
    <row r="57" spans="1:12">
      <c r="A57" s="1" t="s">
        <v>66</v>
      </c>
      <c r="B57">
        <v>156</v>
      </c>
      <c r="C57">
        <v>151</v>
      </c>
      <c r="D57">
        <v>156</v>
      </c>
      <c r="E57">
        <v>158</v>
      </c>
      <c r="F57">
        <v>159</v>
      </c>
      <c r="G57">
        <v>160</v>
      </c>
      <c r="H57">
        <v>168</v>
      </c>
      <c r="I57">
        <v>176</v>
      </c>
      <c r="J57">
        <v>176</v>
      </c>
      <c r="K57">
        <v>179</v>
      </c>
      <c r="L57">
        <v>186</v>
      </c>
    </row>
    <row r="58" spans="1:12">
      <c r="A58" s="1" t="s">
        <v>67</v>
      </c>
      <c r="B58">
        <v>18</v>
      </c>
      <c r="C58">
        <v>18</v>
      </c>
      <c r="D58">
        <v>19</v>
      </c>
      <c r="E58">
        <v>17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15</v>
      </c>
      <c r="L58">
        <v>15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45</v>
      </c>
      <c r="C62">
        <v>48</v>
      </c>
      <c r="D62">
        <v>47</v>
      </c>
      <c r="E62">
        <v>43</v>
      </c>
      <c r="F62">
        <v>43</v>
      </c>
      <c r="G62">
        <v>42</v>
      </c>
      <c r="H62">
        <v>44</v>
      </c>
      <c r="I62">
        <v>44</v>
      </c>
      <c r="J62">
        <v>51</v>
      </c>
      <c r="K62">
        <v>57</v>
      </c>
      <c r="L62">
        <v>57</v>
      </c>
    </row>
    <row r="63" spans="1:12">
      <c r="A63" s="1" t="s">
        <v>72</v>
      </c>
      <c r="B63">
        <v>25</v>
      </c>
      <c r="C63">
        <v>22</v>
      </c>
      <c r="D63">
        <v>22</v>
      </c>
      <c r="E63">
        <v>19</v>
      </c>
      <c r="F63">
        <v>17</v>
      </c>
      <c r="G63">
        <v>17</v>
      </c>
      <c r="H63">
        <v>16</v>
      </c>
      <c r="I63">
        <v>15</v>
      </c>
      <c r="J63">
        <v>18</v>
      </c>
      <c r="K63">
        <v>24</v>
      </c>
      <c r="L63">
        <v>22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</row>
    <row r="66" spans="1:12">
      <c r="A66" s="1" t="s">
        <v>75</v>
      </c>
      <c r="B66">
        <v>7</v>
      </c>
      <c r="C66">
        <v>8</v>
      </c>
      <c r="D66">
        <v>8</v>
      </c>
      <c r="E66">
        <v>8</v>
      </c>
      <c r="F66">
        <v>10</v>
      </c>
      <c r="G66">
        <v>9</v>
      </c>
      <c r="H66">
        <v>11</v>
      </c>
      <c r="I66">
        <v>12</v>
      </c>
      <c r="J66">
        <v>14</v>
      </c>
      <c r="K66">
        <v>14</v>
      </c>
      <c r="L66">
        <v>14</v>
      </c>
    </row>
    <row r="67" spans="1:12">
      <c r="A67" s="1" t="s">
        <v>76</v>
      </c>
      <c r="B67">
        <v>10</v>
      </c>
      <c r="C67">
        <v>14</v>
      </c>
      <c r="D67">
        <v>14</v>
      </c>
      <c r="E67">
        <v>13</v>
      </c>
      <c r="F67">
        <v>12</v>
      </c>
      <c r="G67">
        <v>12</v>
      </c>
      <c r="H67">
        <v>14</v>
      </c>
      <c r="I67">
        <v>14</v>
      </c>
      <c r="J67">
        <v>13</v>
      </c>
      <c r="K67">
        <v>13</v>
      </c>
      <c r="L67">
        <v>13</v>
      </c>
    </row>
    <row r="68" spans="1:12">
      <c r="A68" s="1" t="s">
        <v>77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3</v>
      </c>
      <c r="K68">
        <v>3</v>
      </c>
      <c r="L68">
        <v>3</v>
      </c>
    </row>
    <row r="69" spans="1:12">
      <c r="A69" s="1" t="s">
        <v>78</v>
      </c>
      <c r="B69">
        <v>5</v>
      </c>
      <c r="C69">
        <v>8</v>
      </c>
      <c r="D69">
        <v>7</v>
      </c>
      <c r="E69">
        <v>6</v>
      </c>
      <c r="F69">
        <v>5</v>
      </c>
      <c r="G69">
        <v>6</v>
      </c>
      <c r="H69">
        <v>6</v>
      </c>
      <c r="I69">
        <v>6</v>
      </c>
      <c r="J69">
        <v>7</v>
      </c>
      <c r="K69">
        <v>7</v>
      </c>
      <c r="L69">
        <v>7</v>
      </c>
    </row>
    <row r="70" spans="1:12">
      <c r="A70" s="1" t="s">
        <v>79</v>
      </c>
      <c r="B70">
        <v>3</v>
      </c>
      <c r="C70">
        <v>4</v>
      </c>
      <c r="D70">
        <v>3</v>
      </c>
      <c r="E70">
        <v>1</v>
      </c>
      <c r="F70">
        <v>1</v>
      </c>
      <c r="G70">
        <v>2</v>
      </c>
      <c r="H70">
        <v>2</v>
      </c>
      <c r="I70">
        <v>2</v>
      </c>
      <c r="J70">
        <v>3</v>
      </c>
      <c r="K70">
        <v>3</v>
      </c>
      <c r="L70">
        <v>3</v>
      </c>
    </row>
    <row r="71" spans="1:12">
      <c r="A71" s="1" t="s">
        <v>80</v>
      </c>
      <c r="B71">
        <v>2</v>
      </c>
      <c r="C71">
        <v>4</v>
      </c>
      <c r="D71">
        <v>4</v>
      </c>
      <c r="E71">
        <v>5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</row>
    <row r="72" spans="1:12">
      <c r="A72" s="1" t="s">
        <v>81</v>
      </c>
      <c r="B72">
        <v>101</v>
      </c>
      <c r="C72">
        <v>105</v>
      </c>
      <c r="D72">
        <v>95</v>
      </c>
      <c r="E72">
        <v>95</v>
      </c>
      <c r="F72">
        <v>92</v>
      </c>
      <c r="G72">
        <v>102</v>
      </c>
      <c r="H72">
        <v>107</v>
      </c>
      <c r="I72">
        <v>108</v>
      </c>
      <c r="J72">
        <v>105</v>
      </c>
      <c r="K72">
        <v>110</v>
      </c>
      <c r="L72">
        <v>121</v>
      </c>
    </row>
    <row r="73" spans="1:12">
      <c r="A73" s="1" t="s">
        <v>82</v>
      </c>
      <c r="B73">
        <v>29</v>
      </c>
      <c r="C73">
        <v>33</v>
      </c>
      <c r="D73">
        <v>27</v>
      </c>
      <c r="E73">
        <v>25</v>
      </c>
      <c r="F73">
        <v>25</v>
      </c>
      <c r="G73">
        <v>29</v>
      </c>
      <c r="H73">
        <v>32</v>
      </c>
      <c r="I73">
        <v>33</v>
      </c>
      <c r="J73">
        <v>33</v>
      </c>
      <c r="K73">
        <v>32</v>
      </c>
      <c r="L73">
        <v>37</v>
      </c>
    </row>
    <row r="74" spans="1:12">
      <c r="A74" s="1" t="s">
        <v>83</v>
      </c>
      <c r="B74">
        <v>72</v>
      </c>
      <c r="C74">
        <v>72</v>
      </c>
      <c r="D74">
        <v>68</v>
      </c>
      <c r="E74">
        <v>70</v>
      </c>
      <c r="F74">
        <v>67</v>
      </c>
      <c r="G74">
        <v>73</v>
      </c>
      <c r="H74">
        <v>75</v>
      </c>
      <c r="I74">
        <v>75</v>
      </c>
      <c r="J74">
        <v>72</v>
      </c>
      <c r="K74">
        <v>78</v>
      </c>
      <c r="L74">
        <v>84</v>
      </c>
    </row>
    <row r="75" spans="1:12">
      <c r="A75" s="1" t="s">
        <v>84</v>
      </c>
      <c r="B75">
        <v>119</v>
      </c>
      <c r="C75">
        <v>126</v>
      </c>
      <c r="D75">
        <v>128</v>
      </c>
      <c r="E75">
        <v>132</v>
      </c>
      <c r="F75">
        <v>136</v>
      </c>
      <c r="G75">
        <v>147</v>
      </c>
      <c r="H75">
        <v>151</v>
      </c>
      <c r="I75">
        <v>158</v>
      </c>
      <c r="J75">
        <v>162</v>
      </c>
      <c r="K75">
        <v>175</v>
      </c>
      <c r="L75">
        <v>174</v>
      </c>
    </row>
    <row r="76" spans="1:12">
      <c r="A76" s="1" t="s">
        <v>85</v>
      </c>
      <c r="B76">
        <v>14</v>
      </c>
      <c r="C76">
        <v>15</v>
      </c>
      <c r="D76">
        <v>14</v>
      </c>
      <c r="E76">
        <v>14</v>
      </c>
      <c r="F76">
        <v>14</v>
      </c>
      <c r="G76">
        <v>14</v>
      </c>
      <c r="H76">
        <v>14</v>
      </c>
      <c r="I76">
        <v>16</v>
      </c>
      <c r="J76">
        <v>19</v>
      </c>
      <c r="K76">
        <v>19</v>
      </c>
      <c r="L76">
        <v>20</v>
      </c>
    </row>
    <row r="77" spans="1:12">
      <c r="A77" s="1" t="s">
        <v>86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</row>
    <row r="78" spans="1:12">
      <c r="A78" s="1" t="s">
        <v>87</v>
      </c>
      <c r="B78">
        <v>4</v>
      </c>
      <c r="C78">
        <v>5</v>
      </c>
      <c r="D78">
        <v>6</v>
      </c>
      <c r="E78">
        <v>5</v>
      </c>
      <c r="F78">
        <v>5</v>
      </c>
      <c r="G78">
        <v>7</v>
      </c>
      <c r="H78">
        <v>8</v>
      </c>
      <c r="I78">
        <v>8</v>
      </c>
      <c r="J78">
        <v>7</v>
      </c>
      <c r="K78">
        <v>7</v>
      </c>
      <c r="L78">
        <v>7</v>
      </c>
    </row>
    <row r="79" spans="1:12">
      <c r="A79" s="1" t="s">
        <v>88</v>
      </c>
      <c r="B79">
        <v>4</v>
      </c>
      <c r="C79">
        <v>4</v>
      </c>
      <c r="D79">
        <v>4</v>
      </c>
      <c r="E79">
        <v>5</v>
      </c>
      <c r="F79">
        <v>6</v>
      </c>
      <c r="G79">
        <v>6</v>
      </c>
      <c r="H79">
        <v>7</v>
      </c>
      <c r="I79">
        <v>7</v>
      </c>
      <c r="J79">
        <v>9</v>
      </c>
      <c r="K79">
        <v>12</v>
      </c>
      <c r="L79">
        <v>12</v>
      </c>
    </row>
    <row r="80" spans="1:12">
      <c r="A80" s="1" t="s">
        <v>89</v>
      </c>
      <c r="B80">
        <v>6</v>
      </c>
      <c r="C80">
        <v>9</v>
      </c>
      <c r="D80">
        <v>8</v>
      </c>
      <c r="E80">
        <v>8</v>
      </c>
      <c r="F80">
        <v>8</v>
      </c>
      <c r="G80">
        <v>8</v>
      </c>
      <c r="H80">
        <v>10</v>
      </c>
      <c r="I80">
        <v>10</v>
      </c>
      <c r="J80">
        <v>9</v>
      </c>
      <c r="K80">
        <v>9</v>
      </c>
      <c r="L80">
        <v>9</v>
      </c>
    </row>
    <row r="81" spans="1:12">
      <c r="A81" s="1" t="s">
        <v>90</v>
      </c>
      <c r="B81">
        <v>52</v>
      </c>
      <c r="C81">
        <v>51</v>
      </c>
      <c r="D81">
        <v>52</v>
      </c>
      <c r="E81">
        <v>53</v>
      </c>
      <c r="F81">
        <v>54</v>
      </c>
      <c r="G81">
        <v>56</v>
      </c>
      <c r="H81">
        <v>58</v>
      </c>
      <c r="I81">
        <v>60</v>
      </c>
      <c r="J81">
        <v>60</v>
      </c>
      <c r="K81">
        <v>64</v>
      </c>
      <c r="L81">
        <v>61</v>
      </c>
    </row>
    <row r="82" spans="1:12">
      <c r="A82" s="1" t="s">
        <v>91</v>
      </c>
      <c r="B82">
        <v>33</v>
      </c>
      <c r="C82">
        <v>35</v>
      </c>
      <c r="D82">
        <v>36</v>
      </c>
      <c r="E82">
        <v>40</v>
      </c>
      <c r="F82">
        <v>43</v>
      </c>
      <c r="G82">
        <v>48</v>
      </c>
      <c r="H82">
        <v>47</v>
      </c>
      <c r="I82">
        <v>50</v>
      </c>
      <c r="J82">
        <v>48</v>
      </c>
      <c r="K82">
        <v>54</v>
      </c>
      <c r="L82">
        <v>54</v>
      </c>
    </row>
    <row r="83" spans="1:12">
      <c r="A83" s="1" t="s">
        <v>92</v>
      </c>
      <c r="B83">
        <v>6</v>
      </c>
      <c r="C83">
        <v>7</v>
      </c>
      <c r="D83">
        <v>7</v>
      </c>
      <c r="E83">
        <v>6</v>
      </c>
      <c r="F83">
        <v>5</v>
      </c>
      <c r="G83">
        <v>7</v>
      </c>
      <c r="H83">
        <v>6</v>
      </c>
      <c r="I83">
        <v>6</v>
      </c>
      <c r="J83">
        <v>9</v>
      </c>
      <c r="K83">
        <v>8</v>
      </c>
      <c r="L83">
        <v>9</v>
      </c>
    </row>
    <row r="84" spans="1:12">
      <c r="A84" s="1" t="s">
        <v>93</v>
      </c>
      <c r="B84">
        <v>46</v>
      </c>
      <c r="C84">
        <v>38</v>
      </c>
      <c r="D84">
        <v>38</v>
      </c>
      <c r="E84">
        <v>37</v>
      </c>
      <c r="F84">
        <v>39</v>
      </c>
      <c r="G84">
        <v>39</v>
      </c>
      <c r="H84">
        <v>40</v>
      </c>
      <c r="I84">
        <v>44</v>
      </c>
      <c r="J84">
        <v>46</v>
      </c>
      <c r="K84">
        <v>50</v>
      </c>
      <c r="L84">
        <v>50</v>
      </c>
    </row>
    <row r="85" spans="1:12">
      <c r="A85" s="1" t="s">
        <v>94</v>
      </c>
      <c r="B85">
        <v>11</v>
      </c>
      <c r="C85">
        <v>8</v>
      </c>
      <c r="D85">
        <v>5</v>
      </c>
      <c r="E85">
        <v>5</v>
      </c>
      <c r="F85">
        <v>5</v>
      </c>
      <c r="G85">
        <v>4</v>
      </c>
      <c r="H85">
        <v>4</v>
      </c>
      <c r="I85">
        <v>6</v>
      </c>
      <c r="J85">
        <v>10</v>
      </c>
      <c r="K85">
        <v>9</v>
      </c>
      <c r="L85">
        <v>10</v>
      </c>
    </row>
    <row r="86" spans="1:12">
      <c r="A86" s="1" t="s">
        <v>95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6</v>
      </c>
      <c r="L86">
        <v>6</v>
      </c>
    </row>
    <row r="87" spans="1:12">
      <c r="A87" s="1" t="s">
        <v>96</v>
      </c>
      <c r="B87">
        <v>14</v>
      </c>
      <c r="C87">
        <v>10</v>
      </c>
      <c r="D87">
        <v>11</v>
      </c>
      <c r="E87">
        <v>10</v>
      </c>
      <c r="F87">
        <v>11</v>
      </c>
      <c r="G87">
        <v>9</v>
      </c>
      <c r="H87">
        <v>9</v>
      </c>
      <c r="I87">
        <v>9</v>
      </c>
      <c r="J87">
        <v>8</v>
      </c>
      <c r="K87">
        <v>9</v>
      </c>
      <c r="L87">
        <v>9</v>
      </c>
    </row>
    <row r="88" spans="1:12">
      <c r="A88" s="1" t="s">
        <v>97</v>
      </c>
      <c r="B88">
        <v>5</v>
      </c>
      <c r="C88">
        <v>5</v>
      </c>
      <c r="D88">
        <v>6</v>
      </c>
      <c r="E88">
        <v>6</v>
      </c>
      <c r="F88">
        <v>7</v>
      </c>
      <c r="G88">
        <v>8</v>
      </c>
      <c r="H88">
        <v>9</v>
      </c>
      <c r="I88">
        <v>10</v>
      </c>
      <c r="J88">
        <v>10</v>
      </c>
      <c r="K88">
        <v>10</v>
      </c>
      <c r="L88">
        <v>10</v>
      </c>
    </row>
    <row r="89" spans="1:12">
      <c r="A89" s="1" t="s">
        <v>98</v>
      </c>
      <c r="B89">
        <v>11</v>
      </c>
      <c r="C89">
        <v>10</v>
      </c>
      <c r="D89">
        <v>11</v>
      </c>
      <c r="E89">
        <v>11</v>
      </c>
      <c r="F89">
        <v>11</v>
      </c>
      <c r="G89">
        <v>13</v>
      </c>
      <c r="H89">
        <v>13</v>
      </c>
      <c r="I89">
        <v>14</v>
      </c>
      <c r="J89">
        <v>13</v>
      </c>
      <c r="K89">
        <v>16</v>
      </c>
      <c r="L89">
        <v>15</v>
      </c>
    </row>
    <row r="90" spans="1:12">
      <c r="A90" s="1" t="s">
        <v>99</v>
      </c>
      <c r="B90">
        <v>645</v>
      </c>
      <c r="C90">
        <v>655</v>
      </c>
      <c r="D90">
        <v>646</v>
      </c>
      <c r="E90">
        <v>664</v>
      </c>
      <c r="F90">
        <v>677</v>
      </c>
      <c r="G90">
        <v>704</v>
      </c>
      <c r="H90">
        <v>713</v>
      </c>
      <c r="I90">
        <v>709</v>
      </c>
      <c r="J90">
        <v>728</v>
      </c>
      <c r="K90">
        <v>744</v>
      </c>
      <c r="L90">
        <v>743</v>
      </c>
    </row>
    <row r="91" spans="1:12">
      <c r="A91" s="1" t="s">
        <v>100</v>
      </c>
      <c r="B91">
        <v>298</v>
      </c>
      <c r="C91">
        <v>304</v>
      </c>
      <c r="D91">
        <v>293</v>
      </c>
      <c r="E91">
        <v>298</v>
      </c>
      <c r="F91">
        <v>297</v>
      </c>
      <c r="G91">
        <v>315</v>
      </c>
      <c r="H91">
        <v>330</v>
      </c>
      <c r="I91">
        <v>333</v>
      </c>
      <c r="J91">
        <v>342</v>
      </c>
      <c r="K91">
        <v>350</v>
      </c>
      <c r="L91">
        <v>343</v>
      </c>
    </row>
    <row r="92" spans="1:12">
      <c r="A92" s="1" t="s">
        <v>101</v>
      </c>
      <c r="B92">
        <v>16</v>
      </c>
      <c r="C92">
        <v>19</v>
      </c>
      <c r="D92">
        <v>17</v>
      </c>
      <c r="E92">
        <v>16</v>
      </c>
      <c r="F92">
        <v>15</v>
      </c>
      <c r="G92">
        <v>16</v>
      </c>
      <c r="H92">
        <v>19</v>
      </c>
      <c r="I92">
        <v>18</v>
      </c>
      <c r="J92">
        <v>17</v>
      </c>
      <c r="K92">
        <v>16</v>
      </c>
      <c r="L92">
        <v>15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2</v>
      </c>
      <c r="K93">
        <v>2</v>
      </c>
      <c r="L93">
        <v>2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59</v>
      </c>
      <c r="C95">
        <v>60</v>
      </c>
      <c r="D95">
        <v>62</v>
      </c>
      <c r="E95">
        <v>66</v>
      </c>
      <c r="F95">
        <v>72</v>
      </c>
      <c r="G95">
        <v>77</v>
      </c>
      <c r="H95">
        <v>79</v>
      </c>
      <c r="I95">
        <v>78</v>
      </c>
      <c r="J95">
        <v>73</v>
      </c>
      <c r="K95">
        <v>69</v>
      </c>
      <c r="L95">
        <v>71</v>
      </c>
    </row>
    <row r="96" spans="1:12">
      <c r="A96" s="1" t="s">
        <v>105</v>
      </c>
      <c r="B96">
        <v>174</v>
      </c>
      <c r="C96">
        <v>174</v>
      </c>
      <c r="D96">
        <v>178</v>
      </c>
      <c r="E96">
        <v>182</v>
      </c>
      <c r="F96">
        <v>186</v>
      </c>
      <c r="G96">
        <v>190</v>
      </c>
      <c r="H96">
        <v>177</v>
      </c>
      <c r="I96">
        <v>166</v>
      </c>
      <c r="J96">
        <v>174</v>
      </c>
      <c r="K96">
        <v>197</v>
      </c>
      <c r="L96">
        <v>199</v>
      </c>
    </row>
    <row r="97" spans="1:25">
      <c r="A97" s="1" t="s">
        <v>106</v>
      </c>
      <c r="B97">
        <v>48</v>
      </c>
      <c r="C97">
        <v>48</v>
      </c>
      <c r="D97">
        <v>47</v>
      </c>
      <c r="E97">
        <v>47</v>
      </c>
      <c r="F97">
        <v>48</v>
      </c>
      <c r="G97">
        <v>42</v>
      </c>
      <c r="H97">
        <v>47</v>
      </c>
      <c r="I97">
        <v>48</v>
      </c>
      <c r="J97">
        <v>53</v>
      </c>
      <c r="K97">
        <v>43</v>
      </c>
      <c r="L97">
        <v>43</v>
      </c>
    </row>
    <row r="98" spans="1:25">
      <c r="A98" s="1" t="s">
        <v>107</v>
      </c>
      <c r="B98">
        <v>50</v>
      </c>
      <c r="C98">
        <v>50</v>
      </c>
      <c r="D98">
        <v>49</v>
      </c>
      <c r="E98">
        <v>54</v>
      </c>
      <c r="F98">
        <v>58</v>
      </c>
      <c r="G98">
        <v>64</v>
      </c>
      <c r="H98">
        <v>61</v>
      </c>
      <c r="I98">
        <v>65</v>
      </c>
      <c r="J98">
        <v>67</v>
      </c>
      <c r="K98">
        <v>67</v>
      </c>
      <c r="L98">
        <v>70</v>
      </c>
    </row>
    <row r="99" spans="1:25">
      <c r="A99" s="1" t="s">
        <v>108</v>
      </c>
      <c r="B99">
        <v>38</v>
      </c>
      <c r="C99">
        <v>38</v>
      </c>
      <c r="D99">
        <v>34</v>
      </c>
      <c r="E99">
        <v>30</v>
      </c>
      <c r="F99">
        <v>34</v>
      </c>
      <c r="G99">
        <v>35</v>
      </c>
      <c r="H99">
        <v>37</v>
      </c>
      <c r="I99">
        <v>42</v>
      </c>
      <c r="J99">
        <v>45</v>
      </c>
      <c r="K99">
        <v>55</v>
      </c>
      <c r="L99">
        <v>57</v>
      </c>
    </row>
    <row r="100" spans="1:25">
      <c r="A100" s="1" t="s">
        <v>109</v>
      </c>
      <c r="B100">
        <v>21</v>
      </c>
      <c r="C100">
        <v>18</v>
      </c>
      <c r="D100">
        <v>18</v>
      </c>
      <c r="E100">
        <v>16</v>
      </c>
      <c r="F100">
        <v>17</v>
      </c>
      <c r="G100">
        <v>19</v>
      </c>
      <c r="H100">
        <v>19</v>
      </c>
      <c r="I100">
        <v>20</v>
      </c>
      <c r="J100">
        <v>21</v>
      </c>
      <c r="K100">
        <v>22</v>
      </c>
      <c r="L100">
        <v>26</v>
      </c>
    </row>
    <row r="101" spans="1:25">
      <c r="A101" s="1" t="s">
        <v>110</v>
      </c>
      <c r="B101">
        <v>3</v>
      </c>
      <c r="C101">
        <v>2</v>
      </c>
      <c r="D101">
        <v>1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5</v>
      </c>
      <c r="L101">
        <v>5</v>
      </c>
      <c r="N101">
        <v>2008</v>
      </c>
      <c r="O101">
        <v>2009</v>
      </c>
      <c r="P101">
        <v>2010</v>
      </c>
      <c r="Q101">
        <v>2011</v>
      </c>
      <c r="R101">
        <v>2012</v>
      </c>
      <c r="S101">
        <v>2013</v>
      </c>
      <c r="T101">
        <v>2014</v>
      </c>
      <c r="U101">
        <v>2015</v>
      </c>
      <c r="V101">
        <v>2016</v>
      </c>
      <c r="W101">
        <v>2017</v>
      </c>
    </row>
    <row r="102" spans="1:25">
      <c r="A102" s="1" t="s">
        <v>111</v>
      </c>
      <c r="B102">
        <v>3</v>
      </c>
      <c r="C102">
        <v>3</v>
      </c>
      <c r="D102">
        <v>3</v>
      </c>
      <c r="E102">
        <v>2</v>
      </c>
      <c r="F102">
        <v>4</v>
      </c>
      <c r="G102">
        <v>3</v>
      </c>
      <c r="H102">
        <v>4</v>
      </c>
      <c r="I102">
        <v>3</v>
      </c>
      <c r="J102">
        <v>5</v>
      </c>
      <c r="K102">
        <v>5</v>
      </c>
      <c r="L102">
        <v>4</v>
      </c>
      <c r="M102" t="s">
        <v>6</v>
      </c>
      <c r="N102">
        <f t="shared" ref="N102:N110" si="19">N20</f>
        <v>8180</v>
      </c>
      <c r="O102">
        <f t="shared" ref="O102:O110" si="20">O20</f>
        <v>8496</v>
      </c>
      <c r="P102">
        <f t="shared" ref="P102:P110" si="21">P20</f>
        <v>8184</v>
      </c>
      <c r="Q102">
        <f t="shared" ref="Q102:Q110" si="22">Q20</f>
        <v>7948</v>
      </c>
      <c r="R102">
        <f t="shared" ref="R102:R110" si="23">R20</f>
        <v>7908</v>
      </c>
      <c r="S102">
        <f t="shared" ref="S102:S110" si="24">S20</f>
        <v>7802</v>
      </c>
      <c r="T102">
        <f t="shared" ref="T102:T110" si="25">T20</f>
        <v>7716</v>
      </c>
      <c r="U102">
        <f t="shared" ref="U102:U110" si="26">U20</f>
        <v>7700</v>
      </c>
      <c r="V102">
        <f t="shared" ref="V102:V110" si="27">V20</f>
        <v>7828</v>
      </c>
      <c r="W102">
        <f t="shared" ref="W102:W110" si="28">W20</f>
        <v>7866</v>
      </c>
    </row>
    <row r="103" spans="1:25">
      <c r="A103" s="1" t="s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 t="s">
        <v>8</v>
      </c>
      <c r="N103">
        <f t="shared" si="19"/>
        <v>16594</v>
      </c>
      <c r="O103">
        <f t="shared" si="20"/>
        <v>14728</v>
      </c>
      <c r="P103">
        <f t="shared" si="21"/>
        <v>13774</v>
      </c>
      <c r="Q103">
        <f t="shared" si="22"/>
        <v>13298</v>
      </c>
      <c r="R103">
        <f t="shared" si="23"/>
        <v>12668</v>
      </c>
      <c r="S103">
        <f t="shared" si="24"/>
        <v>12498</v>
      </c>
      <c r="T103">
        <f t="shared" si="25"/>
        <v>12292</v>
      </c>
      <c r="U103">
        <f t="shared" si="26"/>
        <v>12244</v>
      </c>
      <c r="V103">
        <f t="shared" si="27"/>
        <v>12438</v>
      </c>
      <c r="W103">
        <f t="shared" si="28"/>
        <v>12290</v>
      </c>
    </row>
    <row r="104" spans="1:25">
      <c r="A104" s="1" t="s">
        <v>113</v>
      </c>
      <c r="B104">
        <v>6</v>
      </c>
      <c r="C104">
        <v>10</v>
      </c>
      <c r="D104">
        <v>9</v>
      </c>
      <c r="E104">
        <v>7</v>
      </c>
      <c r="F104">
        <v>7</v>
      </c>
      <c r="G104">
        <v>8</v>
      </c>
      <c r="H104">
        <v>9</v>
      </c>
      <c r="I104">
        <v>11</v>
      </c>
      <c r="J104">
        <v>11</v>
      </c>
      <c r="K104">
        <v>14</v>
      </c>
      <c r="L104">
        <v>13</v>
      </c>
      <c r="M104" t="s">
        <v>10</v>
      </c>
      <c r="N104">
        <f t="shared" si="19"/>
        <v>34040</v>
      </c>
      <c r="O104">
        <f t="shared" si="20"/>
        <v>33964</v>
      </c>
      <c r="P104">
        <f t="shared" si="21"/>
        <v>33344</v>
      </c>
      <c r="Q104">
        <f t="shared" si="22"/>
        <v>32726</v>
      </c>
      <c r="R104">
        <f t="shared" si="23"/>
        <v>32652</v>
      </c>
      <c r="S104">
        <f t="shared" si="24"/>
        <v>32828</v>
      </c>
      <c r="T104">
        <f t="shared" si="25"/>
        <v>32902</v>
      </c>
      <c r="U104">
        <f t="shared" si="26"/>
        <v>33376</v>
      </c>
      <c r="V104">
        <f t="shared" si="27"/>
        <v>33404</v>
      </c>
      <c r="W104">
        <f t="shared" si="28"/>
        <v>33248</v>
      </c>
    </row>
    <row r="105" spans="1:25">
      <c r="A105" s="1" t="s">
        <v>114</v>
      </c>
      <c r="B105">
        <v>4</v>
      </c>
      <c r="C105">
        <v>4</v>
      </c>
      <c r="D105">
        <v>3</v>
      </c>
      <c r="E105">
        <v>3</v>
      </c>
      <c r="F105">
        <v>4</v>
      </c>
      <c r="G105">
        <v>4</v>
      </c>
      <c r="H105">
        <v>4</v>
      </c>
      <c r="I105">
        <v>7</v>
      </c>
      <c r="J105">
        <v>7</v>
      </c>
      <c r="K105">
        <v>8</v>
      </c>
      <c r="L105">
        <v>8</v>
      </c>
      <c r="M105" t="s">
        <v>12</v>
      </c>
      <c r="N105">
        <f t="shared" si="19"/>
        <v>860</v>
      </c>
      <c r="O105">
        <f t="shared" si="20"/>
        <v>910</v>
      </c>
      <c r="P105">
        <f t="shared" si="21"/>
        <v>926</v>
      </c>
      <c r="Q105">
        <f t="shared" si="22"/>
        <v>938</v>
      </c>
      <c r="R105">
        <f t="shared" si="23"/>
        <v>972</v>
      </c>
      <c r="S105">
        <f t="shared" si="24"/>
        <v>1012</v>
      </c>
      <c r="T105">
        <f t="shared" si="25"/>
        <v>1050</v>
      </c>
      <c r="U105">
        <f t="shared" si="26"/>
        <v>1180</v>
      </c>
      <c r="V105">
        <f t="shared" si="27"/>
        <v>1258</v>
      </c>
      <c r="W105">
        <f t="shared" si="28"/>
        <v>1294</v>
      </c>
    </row>
    <row r="106" spans="1:25">
      <c r="A106" s="1" t="s">
        <v>115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14</v>
      </c>
      <c r="N106">
        <f t="shared" si="19"/>
        <v>1518</v>
      </c>
      <c r="O106">
        <f t="shared" si="20"/>
        <v>1558</v>
      </c>
      <c r="P106">
        <f t="shared" si="21"/>
        <v>1538</v>
      </c>
      <c r="Q106">
        <f t="shared" si="22"/>
        <v>1490</v>
      </c>
      <c r="R106">
        <f t="shared" si="23"/>
        <v>1534</v>
      </c>
      <c r="S106">
        <f t="shared" si="24"/>
        <v>1544</v>
      </c>
      <c r="T106">
        <f t="shared" si="25"/>
        <v>1520</v>
      </c>
      <c r="U106">
        <f t="shared" si="26"/>
        <v>1562</v>
      </c>
      <c r="V106">
        <f t="shared" si="27"/>
        <v>1654</v>
      </c>
      <c r="W106">
        <f t="shared" si="28"/>
        <v>1638</v>
      </c>
    </row>
    <row r="107" spans="1:25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  <c r="N107">
        <f t="shared" si="19"/>
        <v>2222</v>
      </c>
      <c r="O107">
        <f t="shared" si="20"/>
        <v>2186</v>
      </c>
      <c r="P107">
        <f t="shared" si="21"/>
        <v>2208</v>
      </c>
      <c r="Q107">
        <f t="shared" si="22"/>
        <v>2280</v>
      </c>
      <c r="R107">
        <f t="shared" si="23"/>
        <v>2356</v>
      </c>
      <c r="S107">
        <f t="shared" si="24"/>
        <v>2292</v>
      </c>
      <c r="T107">
        <f t="shared" si="25"/>
        <v>2412</v>
      </c>
      <c r="U107">
        <f t="shared" si="26"/>
        <v>2614</v>
      </c>
      <c r="V107">
        <f t="shared" si="27"/>
        <v>2712</v>
      </c>
      <c r="W107">
        <f t="shared" si="28"/>
        <v>2864</v>
      </c>
    </row>
    <row r="108" spans="1:25">
      <c r="A108" s="1" t="s">
        <v>117</v>
      </c>
      <c r="B108">
        <v>48</v>
      </c>
      <c r="C108">
        <v>45</v>
      </c>
      <c r="D108">
        <v>48</v>
      </c>
      <c r="E108">
        <v>43</v>
      </c>
      <c r="F108">
        <v>42</v>
      </c>
      <c r="G108">
        <v>46</v>
      </c>
      <c r="H108">
        <v>49</v>
      </c>
      <c r="I108">
        <v>46</v>
      </c>
      <c r="J108">
        <v>45</v>
      </c>
      <c r="K108">
        <v>55</v>
      </c>
      <c r="L108">
        <v>57</v>
      </c>
      <c r="M108" t="s">
        <v>18</v>
      </c>
      <c r="N108">
        <f t="shared" si="19"/>
        <v>14130</v>
      </c>
      <c r="O108">
        <f t="shared" si="20"/>
        <v>14338</v>
      </c>
      <c r="P108">
        <f t="shared" si="21"/>
        <v>14368</v>
      </c>
      <c r="Q108">
        <f t="shared" si="22"/>
        <v>13902</v>
      </c>
      <c r="R108">
        <f t="shared" si="23"/>
        <v>13704</v>
      </c>
      <c r="S108">
        <f t="shared" si="24"/>
        <v>13202</v>
      </c>
      <c r="T108">
        <f t="shared" si="25"/>
        <v>13828</v>
      </c>
      <c r="U108">
        <f t="shared" si="26"/>
        <v>15116</v>
      </c>
      <c r="V108">
        <f t="shared" si="27"/>
        <v>15466</v>
      </c>
      <c r="W108">
        <f t="shared" si="28"/>
        <v>15530</v>
      </c>
    </row>
    <row r="109" spans="1:25">
      <c r="A109" s="1" t="s">
        <v>118</v>
      </c>
      <c r="B109">
        <v>15</v>
      </c>
      <c r="C109">
        <v>13</v>
      </c>
      <c r="D109">
        <v>14</v>
      </c>
      <c r="E109">
        <v>11</v>
      </c>
      <c r="F109">
        <v>10</v>
      </c>
      <c r="G109">
        <v>13</v>
      </c>
      <c r="H109">
        <v>15</v>
      </c>
      <c r="I109">
        <v>12</v>
      </c>
      <c r="J109">
        <v>12</v>
      </c>
      <c r="K109">
        <v>19</v>
      </c>
      <c r="L109">
        <v>16</v>
      </c>
      <c r="M109" t="s">
        <v>20</v>
      </c>
      <c r="N109">
        <f t="shared" si="19"/>
        <v>4006</v>
      </c>
      <c r="O109">
        <f t="shared" si="20"/>
        <v>4116</v>
      </c>
      <c r="P109">
        <f t="shared" si="21"/>
        <v>4028</v>
      </c>
      <c r="Q109">
        <f t="shared" si="22"/>
        <v>4202</v>
      </c>
      <c r="R109">
        <f t="shared" si="23"/>
        <v>4548</v>
      </c>
      <c r="S109">
        <f t="shared" si="24"/>
        <v>4170</v>
      </c>
      <c r="T109">
        <f t="shared" si="25"/>
        <v>4694</v>
      </c>
      <c r="U109">
        <f t="shared" si="26"/>
        <v>5336</v>
      </c>
      <c r="V109">
        <f t="shared" si="27"/>
        <v>5646</v>
      </c>
      <c r="W109">
        <f t="shared" si="28"/>
        <v>5864</v>
      </c>
    </row>
    <row r="110" spans="1:25">
      <c r="A110" s="1" t="s">
        <v>119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  <c r="N110">
        <f t="shared" si="19"/>
        <v>6144</v>
      </c>
      <c r="O110">
        <f t="shared" si="20"/>
        <v>6268</v>
      </c>
      <c r="P110">
        <f t="shared" si="21"/>
        <v>6324</v>
      </c>
      <c r="Q110">
        <f t="shared" si="22"/>
        <v>6298</v>
      </c>
      <c r="R110">
        <f t="shared" si="23"/>
        <v>6268</v>
      </c>
      <c r="S110">
        <f t="shared" si="24"/>
        <v>6372</v>
      </c>
      <c r="T110">
        <f t="shared" si="25"/>
        <v>6750</v>
      </c>
      <c r="U110">
        <f t="shared" si="26"/>
        <v>7134</v>
      </c>
      <c r="V110">
        <f t="shared" si="27"/>
        <v>7408</v>
      </c>
      <c r="W110">
        <f t="shared" si="28"/>
        <v>7646</v>
      </c>
    </row>
    <row r="111" spans="1:25">
      <c r="A111" s="1" t="s">
        <v>120</v>
      </c>
      <c r="B111">
        <v>8</v>
      </c>
      <c r="C111">
        <v>7</v>
      </c>
      <c r="D111">
        <v>8</v>
      </c>
      <c r="E111">
        <v>7</v>
      </c>
      <c r="F111">
        <v>7</v>
      </c>
      <c r="G111">
        <v>7</v>
      </c>
      <c r="H111">
        <v>8</v>
      </c>
      <c r="I111">
        <v>7</v>
      </c>
      <c r="J111">
        <v>7</v>
      </c>
      <c r="K111">
        <v>7</v>
      </c>
      <c r="L111">
        <v>7</v>
      </c>
    </row>
    <row r="112" spans="1:25" ht="38.25">
      <c r="A112" s="1" t="s">
        <v>121</v>
      </c>
      <c r="B112">
        <v>4</v>
      </c>
      <c r="C112">
        <v>3</v>
      </c>
      <c r="D112">
        <v>3</v>
      </c>
      <c r="E112">
        <v>3</v>
      </c>
      <c r="F112">
        <v>3</v>
      </c>
      <c r="G112">
        <v>5</v>
      </c>
      <c r="H112">
        <v>5</v>
      </c>
      <c r="I112">
        <v>6</v>
      </c>
      <c r="J112">
        <v>7</v>
      </c>
      <c r="K112">
        <v>7</v>
      </c>
      <c r="L112">
        <v>9</v>
      </c>
      <c r="M112" s="35"/>
      <c r="N112" s="35">
        <v>2008</v>
      </c>
      <c r="O112" s="35">
        <v>2012</v>
      </c>
      <c r="P112" s="35">
        <v>2017</v>
      </c>
      <c r="Q112" s="35" t="s">
        <v>355</v>
      </c>
      <c r="R112" s="35"/>
      <c r="S112" s="35">
        <v>2008</v>
      </c>
      <c r="T112" s="35">
        <v>2012</v>
      </c>
      <c r="U112" s="35">
        <v>2017</v>
      </c>
      <c r="V112" s="36"/>
      <c r="W112" s="35"/>
      <c r="X112" s="35" t="s">
        <v>356</v>
      </c>
      <c r="Y112" s="35" t="s">
        <v>357</v>
      </c>
    </row>
    <row r="113" spans="1:25" ht="89.25">
      <c r="A113" s="1" t="s">
        <v>122</v>
      </c>
      <c r="B113">
        <v>3</v>
      </c>
      <c r="C113">
        <v>3</v>
      </c>
      <c r="D113">
        <v>3</v>
      </c>
      <c r="E113">
        <v>4</v>
      </c>
      <c r="F113">
        <v>4</v>
      </c>
      <c r="G113">
        <v>5</v>
      </c>
      <c r="H113">
        <v>6</v>
      </c>
      <c r="I113">
        <v>6</v>
      </c>
      <c r="J113">
        <v>4</v>
      </c>
      <c r="K113">
        <v>6</v>
      </c>
      <c r="L113">
        <v>7</v>
      </c>
      <c r="M113" s="37" t="s">
        <v>358</v>
      </c>
      <c r="N113" s="38">
        <f>SUM(N102:N104)</f>
        <v>58814</v>
      </c>
      <c r="O113" s="38">
        <f>SUM(R102:R104)</f>
        <v>53228</v>
      </c>
      <c r="P113" s="38">
        <f>SUM(W102:W104)</f>
        <v>53404</v>
      </c>
      <c r="Q113" s="38">
        <f t="shared" ref="Q113:Q116" si="29">((O113-N113)/(N113))+((P113-O113)/(O113))/2</f>
        <v>-9.3324121137818961E-2</v>
      </c>
      <c r="R113" s="37" t="s">
        <v>358</v>
      </c>
      <c r="S113" s="38">
        <f>(N113*100)/N117</f>
        <v>67.067302209957347</v>
      </c>
      <c r="T113" s="38">
        <f>(O113*100)/O117</f>
        <v>64.432877375620379</v>
      </c>
      <c r="U113" s="38">
        <f>(P113*100)/P117</f>
        <v>60.521305530371713</v>
      </c>
      <c r="V113" s="36"/>
      <c r="W113" s="37" t="s">
        <v>358</v>
      </c>
      <c r="X113" s="38">
        <f t="shared" ref="X113:X115" si="30">(O113-N113)/N113</f>
        <v>-9.4977386336586533E-2</v>
      </c>
      <c r="Y113" s="38">
        <f t="shared" ref="Y113:Y115" si="31">(P113-O113)/O113</f>
        <v>3.3065303975351318E-3</v>
      </c>
    </row>
    <row r="114" spans="1:25" ht="153">
      <c r="A114" s="1" t="s">
        <v>123</v>
      </c>
      <c r="B114">
        <v>17</v>
      </c>
      <c r="C114">
        <v>18</v>
      </c>
      <c r="D114">
        <v>19</v>
      </c>
      <c r="E114">
        <v>17</v>
      </c>
      <c r="F114">
        <v>18</v>
      </c>
      <c r="G114">
        <v>16</v>
      </c>
      <c r="H114">
        <v>15</v>
      </c>
      <c r="I114">
        <v>15</v>
      </c>
      <c r="J114">
        <v>15</v>
      </c>
      <c r="K114">
        <v>16</v>
      </c>
      <c r="L114">
        <v>18</v>
      </c>
      <c r="M114" s="39" t="s">
        <v>359</v>
      </c>
      <c r="N114" s="38">
        <f>SUM(N105,N107,N110,N109)</f>
        <v>13232</v>
      </c>
      <c r="O114" s="38">
        <f>SUM(R105,R107,R110,R109)</f>
        <v>14144</v>
      </c>
      <c r="P114" s="38">
        <f>SUM(W105,W107,W110,W109)</f>
        <v>17668</v>
      </c>
      <c r="Q114" s="38">
        <f t="shared" si="29"/>
        <v>0.19349961289510689</v>
      </c>
      <c r="R114" s="39" t="s">
        <v>359</v>
      </c>
      <c r="S114" s="38">
        <f>(N114*100)/N117</f>
        <v>15.088831619038931</v>
      </c>
      <c r="T114" s="38">
        <f>(O114*100)/O117</f>
        <v>17.121413872412539</v>
      </c>
      <c r="U114" s="38">
        <f>(P114*100)/P117</f>
        <v>20.022665457842248</v>
      </c>
      <c r="V114" s="36"/>
      <c r="W114" s="39" t="s">
        <v>359</v>
      </c>
      <c r="X114" s="38">
        <f t="shared" si="30"/>
        <v>6.8923821039903271E-2</v>
      </c>
      <c r="Y114" s="38">
        <f t="shared" si="31"/>
        <v>0.24915158371040724</v>
      </c>
    </row>
    <row r="115" spans="1:25" ht="114.75">
      <c r="A115" s="1" t="s">
        <v>124</v>
      </c>
      <c r="B115">
        <v>153</v>
      </c>
      <c r="C115">
        <v>146</v>
      </c>
      <c r="D115">
        <v>148</v>
      </c>
      <c r="E115">
        <v>136</v>
      </c>
      <c r="F115">
        <v>142</v>
      </c>
      <c r="G115">
        <v>146</v>
      </c>
      <c r="H115">
        <v>155</v>
      </c>
      <c r="I115">
        <v>154</v>
      </c>
      <c r="J115">
        <v>158</v>
      </c>
      <c r="K115">
        <v>173</v>
      </c>
      <c r="L115">
        <v>167</v>
      </c>
      <c r="M115" s="40" t="s">
        <v>360</v>
      </c>
      <c r="N115" s="38">
        <f>SUM(N106,N108)</f>
        <v>15648</v>
      </c>
      <c r="O115" s="38">
        <f>SUM(R106,R108)</f>
        <v>15238</v>
      </c>
      <c r="P115" s="38">
        <f>SUM(W106,W108)</f>
        <v>17168</v>
      </c>
      <c r="Q115" s="38">
        <f t="shared" si="29"/>
        <v>3.7127089310412482E-2</v>
      </c>
      <c r="R115" s="40" t="s">
        <v>360</v>
      </c>
      <c r="S115" s="38">
        <f>(N115*100)/N117</f>
        <v>17.843866171003718</v>
      </c>
      <c r="T115" s="38">
        <f>(O115*100)/O117</f>
        <v>18.445708751967075</v>
      </c>
      <c r="U115" s="38">
        <f>(P115*100)/P117</f>
        <v>19.45602901178604</v>
      </c>
      <c r="V115" s="36"/>
      <c r="W115" s="40" t="s">
        <v>360</v>
      </c>
      <c r="X115" s="38">
        <f t="shared" si="30"/>
        <v>-2.6201431492842535E-2</v>
      </c>
      <c r="Y115" s="38">
        <f t="shared" si="31"/>
        <v>0.12665704160651003</v>
      </c>
    </row>
    <row r="116" spans="1:25">
      <c r="A116" s="1" t="s">
        <v>125</v>
      </c>
      <c r="B116">
        <v>12</v>
      </c>
      <c r="C116">
        <v>9</v>
      </c>
      <c r="D116">
        <v>9</v>
      </c>
      <c r="E116">
        <v>12</v>
      </c>
      <c r="F116">
        <v>13</v>
      </c>
      <c r="G116">
        <v>15</v>
      </c>
      <c r="H116">
        <v>16</v>
      </c>
      <c r="I116">
        <v>15</v>
      </c>
      <c r="J116">
        <v>15</v>
      </c>
      <c r="K116">
        <v>15</v>
      </c>
      <c r="L116">
        <v>14</v>
      </c>
      <c r="M116" s="41" t="s">
        <v>361</v>
      </c>
      <c r="N116" s="38">
        <v>18625</v>
      </c>
      <c r="O116" s="38">
        <v>16666</v>
      </c>
      <c r="P116" s="38">
        <v>18470</v>
      </c>
      <c r="Q116" s="38">
        <f t="shared" si="29"/>
        <v>-5.1059043167095808E-2</v>
      </c>
      <c r="R116" s="41"/>
      <c r="S116" s="38"/>
      <c r="T116" s="38"/>
      <c r="U116" s="38"/>
      <c r="V116" s="36"/>
      <c r="W116" s="36"/>
      <c r="X116" s="36"/>
      <c r="Y116" s="36"/>
    </row>
    <row r="117" spans="1:25">
      <c r="A117" s="1" t="s">
        <v>126</v>
      </c>
      <c r="B117">
        <v>52</v>
      </c>
      <c r="C117">
        <v>53</v>
      </c>
      <c r="D117">
        <v>53</v>
      </c>
      <c r="E117">
        <v>48</v>
      </c>
      <c r="F117">
        <v>49</v>
      </c>
      <c r="G117">
        <v>49</v>
      </c>
      <c r="H117">
        <v>52</v>
      </c>
      <c r="I117">
        <v>51</v>
      </c>
      <c r="J117">
        <v>60</v>
      </c>
      <c r="K117">
        <v>56</v>
      </c>
      <c r="L117">
        <v>55</v>
      </c>
      <c r="M117" s="42" t="s">
        <v>362</v>
      </c>
      <c r="N117" s="36">
        <f>SUM(N113:N115)</f>
        <v>87694</v>
      </c>
      <c r="O117" s="36">
        <f>SUM(O113:O115)</f>
        <v>82610</v>
      </c>
      <c r="P117" s="36">
        <f>SUM(P113:P115)</f>
        <v>88240</v>
      </c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>
      <c r="A118" s="1" t="s">
        <v>127</v>
      </c>
      <c r="B118">
        <v>17</v>
      </c>
      <c r="C118">
        <v>19</v>
      </c>
      <c r="D118">
        <v>22</v>
      </c>
      <c r="E118">
        <v>20</v>
      </c>
      <c r="F118">
        <v>22</v>
      </c>
      <c r="G118">
        <v>20</v>
      </c>
      <c r="H118">
        <v>22</v>
      </c>
      <c r="I118">
        <v>21</v>
      </c>
      <c r="J118">
        <v>22</v>
      </c>
      <c r="K118">
        <v>26</v>
      </c>
      <c r="L118">
        <v>27</v>
      </c>
    </row>
    <row r="119" spans="1:25">
      <c r="A119" s="1" t="s">
        <v>128</v>
      </c>
      <c r="B119">
        <v>15</v>
      </c>
      <c r="C119">
        <v>14</v>
      </c>
      <c r="D119">
        <v>14</v>
      </c>
      <c r="E119">
        <v>12</v>
      </c>
      <c r="F119">
        <v>12</v>
      </c>
      <c r="G119">
        <v>14</v>
      </c>
      <c r="H119">
        <v>13</v>
      </c>
      <c r="I119">
        <v>16</v>
      </c>
      <c r="J119">
        <v>15</v>
      </c>
      <c r="K119">
        <v>17</v>
      </c>
      <c r="L119">
        <v>18</v>
      </c>
    </row>
    <row r="120" spans="1:25">
      <c r="A120" s="1" t="s">
        <v>129</v>
      </c>
      <c r="B120">
        <v>57</v>
      </c>
      <c r="C120">
        <v>51</v>
      </c>
      <c r="D120">
        <v>50</v>
      </c>
      <c r="E120">
        <v>44</v>
      </c>
      <c r="F120">
        <v>46</v>
      </c>
      <c r="G120">
        <v>48</v>
      </c>
      <c r="H120">
        <v>52</v>
      </c>
      <c r="I120">
        <v>51</v>
      </c>
      <c r="J120">
        <v>46</v>
      </c>
      <c r="K120">
        <v>59</v>
      </c>
      <c r="L120">
        <v>53</v>
      </c>
    </row>
    <row r="121" spans="1:25">
      <c r="A121" s="1" t="s">
        <v>130</v>
      </c>
      <c r="B121">
        <v>86</v>
      </c>
      <c r="C121">
        <v>89</v>
      </c>
      <c r="D121">
        <v>91</v>
      </c>
      <c r="E121">
        <v>99</v>
      </c>
      <c r="F121">
        <v>101</v>
      </c>
      <c r="G121">
        <v>100</v>
      </c>
      <c r="H121">
        <v>103</v>
      </c>
      <c r="I121">
        <v>112</v>
      </c>
      <c r="J121">
        <v>111</v>
      </c>
      <c r="K121">
        <v>114</v>
      </c>
      <c r="L121">
        <v>107</v>
      </c>
    </row>
    <row r="122" spans="1:25">
      <c r="A122" s="1" t="s">
        <v>131</v>
      </c>
      <c r="B122">
        <v>12</v>
      </c>
      <c r="C122">
        <v>9</v>
      </c>
      <c r="D122">
        <v>10</v>
      </c>
      <c r="E122">
        <v>13</v>
      </c>
      <c r="F122">
        <v>13</v>
      </c>
      <c r="G122">
        <v>13</v>
      </c>
      <c r="H122">
        <v>14</v>
      </c>
      <c r="I122">
        <v>14</v>
      </c>
      <c r="J122">
        <v>9</v>
      </c>
      <c r="K122">
        <v>12</v>
      </c>
      <c r="L122">
        <v>12</v>
      </c>
    </row>
    <row r="123" spans="1:25">
      <c r="A123" s="1" t="s">
        <v>132</v>
      </c>
      <c r="B123">
        <v>18</v>
      </c>
      <c r="C123">
        <v>17</v>
      </c>
      <c r="D123">
        <v>19</v>
      </c>
      <c r="E123">
        <v>18</v>
      </c>
      <c r="F123">
        <v>18</v>
      </c>
      <c r="G123">
        <v>19</v>
      </c>
      <c r="H123">
        <v>21</v>
      </c>
      <c r="I123">
        <v>22</v>
      </c>
      <c r="J123">
        <v>24</v>
      </c>
      <c r="K123">
        <v>25</v>
      </c>
      <c r="L123">
        <v>25</v>
      </c>
    </row>
    <row r="124" spans="1:25">
      <c r="A124" s="1" t="s">
        <v>133</v>
      </c>
      <c r="B124">
        <v>56</v>
      </c>
      <c r="C124">
        <v>63</v>
      </c>
      <c r="D124">
        <v>62</v>
      </c>
      <c r="E124">
        <v>68</v>
      </c>
      <c r="F124">
        <v>70</v>
      </c>
      <c r="G124">
        <v>68</v>
      </c>
      <c r="H124">
        <v>68</v>
      </c>
      <c r="I124">
        <v>76</v>
      </c>
      <c r="J124">
        <v>78</v>
      </c>
      <c r="K124">
        <v>77</v>
      </c>
      <c r="L124">
        <v>70</v>
      </c>
    </row>
    <row r="125" spans="1:25">
      <c r="A125" s="1" t="s">
        <v>134</v>
      </c>
      <c r="B125">
        <v>7</v>
      </c>
      <c r="C125">
        <v>9</v>
      </c>
      <c r="D125">
        <v>9</v>
      </c>
      <c r="E125">
        <v>7</v>
      </c>
      <c r="F125">
        <v>10</v>
      </c>
      <c r="G125">
        <v>10</v>
      </c>
      <c r="H125">
        <v>9</v>
      </c>
      <c r="I125">
        <v>9</v>
      </c>
      <c r="J125">
        <v>8</v>
      </c>
      <c r="K125">
        <v>9</v>
      </c>
      <c r="L125">
        <v>9</v>
      </c>
    </row>
    <row r="126" spans="1:25">
      <c r="A126" s="1" t="s">
        <v>135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25">
      <c r="A127" s="1" t="s">
        <v>136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2</v>
      </c>
      <c r="K127">
        <v>2</v>
      </c>
      <c r="L127">
        <v>2</v>
      </c>
    </row>
    <row r="128" spans="1:25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5</v>
      </c>
      <c r="C130">
        <v>6</v>
      </c>
      <c r="D130">
        <v>6</v>
      </c>
      <c r="E130">
        <v>5</v>
      </c>
      <c r="F130">
        <v>6</v>
      </c>
      <c r="G130">
        <v>6</v>
      </c>
      <c r="H130">
        <v>6</v>
      </c>
      <c r="I130">
        <v>6</v>
      </c>
      <c r="J130">
        <v>5</v>
      </c>
      <c r="K130">
        <v>7</v>
      </c>
      <c r="L130">
        <v>7</v>
      </c>
    </row>
    <row r="131" spans="1:12">
      <c r="A131" s="1" t="s">
        <v>140</v>
      </c>
      <c r="B131">
        <v>138</v>
      </c>
      <c r="C131">
        <v>144</v>
      </c>
      <c r="D131">
        <v>147</v>
      </c>
      <c r="E131">
        <v>158</v>
      </c>
      <c r="F131">
        <v>167</v>
      </c>
      <c r="G131">
        <v>178</v>
      </c>
      <c r="H131">
        <v>182</v>
      </c>
      <c r="I131">
        <v>177</v>
      </c>
      <c r="J131">
        <v>175</v>
      </c>
      <c r="K131">
        <v>191</v>
      </c>
      <c r="L131">
        <v>195</v>
      </c>
    </row>
    <row r="132" spans="1:12">
      <c r="A132" s="1" t="s">
        <v>141</v>
      </c>
      <c r="B132">
        <v>138</v>
      </c>
      <c r="C132">
        <v>144</v>
      </c>
      <c r="D132">
        <v>147</v>
      </c>
      <c r="E132">
        <v>158</v>
      </c>
      <c r="F132">
        <v>167</v>
      </c>
      <c r="G132">
        <v>178</v>
      </c>
      <c r="H132">
        <v>182</v>
      </c>
      <c r="I132">
        <v>177</v>
      </c>
      <c r="J132">
        <v>175</v>
      </c>
      <c r="K132">
        <v>191</v>
      </c>
      <c r="L132">
        <v>195</v>
      </c>
    </row>
    <row r="133" spans="1:12">
      <c r="A133" s="1" t="s">
        <v>142</v>
      </c>
      <c r="B133">
        <v>113</v>
      </c>
      <c r="C133">
        <v>112</v>
      </c>
      <c r="D133">
        <v>104</v>
      </c>
      <c r="E133">
        <v>102</v>
      </c>
      <c r="F133">
        <v>98</v>
      </c>
      <c r="G133">
        <v>102</v>
      </c>
      <c r="H133">
        <v>99</v>
      </c>
      <c r="I133">
        <v>97</v>
      </c>
      <c r="J133">
        <v>100</v>
      </c>
      <c r="K133">
        <v>97</v>
      </c>
      <c r="L133">
        <v>99</v>
      </c>
    </row>
    <row r="134" spans="1:12">
      <c r="A134" s="1" t="s">
        <v>143</v>
      </c>
      <c r="B134">
        <v>10</v>
      </c>
      <c r="C134">
        <v>10</v>
      </c>
      <c r="D134">
        <v>7</v>
      </c>
      <c r="E134">
        <v>6</v>
      </c>
      <c r="F134">
        <v>7</v>
      </c>
      <c r="G134">
        <v>7</v>
      </c>
      <c r="H134">
        <v>9</v>
      </c>
      <c r="I134">
        <v>12</v>
      </c>
      <c r="J134">
        <v>10</v>
      </c>
      <c r="K134">
        <v>12</v>
      </c>
      <c r="L134">
        <v>12</v>
      </c>
    </row>
    <row r="135" spans="1:12">
      <c r="A135" s="1" t="s">
        <v>144</v>
      </c>
      <c r="B135">
        <v>4</v>
      </c>
      <c r="C135">
        <v>4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5</v>
      </c>
      <c r="L135">
        <v>4</v>
      </c>
    </row>
    <row r="136" spans="1:12">
      <c r="A136" s="1" t="s">
        <v>145</v>
      </c>
      <c r="B136">
        <v>11</v>
      </c>
      <c r="C136">
        <v>6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5</v>
      </c>
      <c r="L136">
        <v>4</v>
      </c>
    </row>
    <row r="137" spans="1:12">
      <c r="A137" s="1" t="s">
        <v>146</v>
      </c>
      <c r="B137">
        <v>5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1</v>
      </c>
    </row>
    <row r="138" spans="1:12">
      <c r="A138" s="1" t="s">
        <v>147</v>
      </c>
      <c r="B138">
        <v>65</v>
      </c>
      <c r="C138">
        <v>70</v>
      </c>
      <c r="D138">
        <v>68</v>
      </c>
      <c r="E138">
        <v>67</v>
      </c>
      <c r="F138">
        <v>65</v>
      </c>
      <c r="G138">
        <v>65</v>
      </c>
      <c r="H138">
        <v>61</v>
      </c>
      <c r="I138">
        <v>56</v>
      </c>
      <c r="J138">
        <v>58</v>
      </c>
      <c r="K138">
        <v>59</v>
      </c>
      <c r="L138">
        <v>56</v>
      </c>
    </row>
    <row r="139" spans="1:12">
      <c r="A139" s="1" t="s">
        <v>148</v>
      </c>
      <c r="B139">
        <v>18</v>
      </c>
      <c r="C139">
        <v>20</v>
      </c>
      <c r="D139">
        <v>15</v>
      </c>
      <c r="E139">
        <v>15</v>
      </c>
      <c r="F139">
        <v>12</v>
      </c>
      <c r="G139">
        <v>16</v>
      </c>
      <c r="H139">
        <v>15</v>
      </c>
      <c r="I139">
        <v>15</v>
      </c>
      <c r="J139">
        <v>20</v>
      </c>
      <c r="K139">
        <v>15</v>
      </c>
      <c r="L139">
        <v>22</v>
      </c>
    </row>
    <row r="140" spans="1:12">
      <c r="A140" s="1" t="s">
        <v>149</v>
      </c>
      <c r="B140">
        <v>313</v>
      </c>
      <c r="C140">
        <v>313</v>
      </c>
      <c r="D140">
        <v>298</v>
      </c>
      <c r="E140">
        <v>292</v>
      </c>
      <c r="F140">
        <v>278</v>
      </c>
      <c r="G140">
        <v>291</v>
      </c>
      <c r="H140">
        <v>262</v>
      </c>
      <c r="I140">
        <v>263</v>
      </c>
      <c r="J140">
        <v>305</v>
      </c>
      <c r="K140">
        <v>385</v>
      </c>
      <c r="L140">
        <v>401</v>
      </c>
    </row>
    <row r="141" spans="1:12">
      <c r="A141" s="1" t="s">
        <v>150</v>
      </c>
      <c r="B141">
        <v>294</v>
      </c>
      <c r="C141">
        <v>296</v>
      </c>
      <c r="D141">
        <v>283</v>
      </c>
      <c r="E141">
        <v>282</v>
      </c>
      <c r="F141">
        <v>267</v>
      </c>
      <c r="G141">
        <v>280</v>
      </c>
      <c r="H141">
        <v>251</v>
      </c>
      <c r="I141">
        <v>254</v>
      </c>
      <c r="J141">
        <v>298</v>
      </c>
      <c r="K141">
        <v>380</v>
      </c>
      <c r="L141">
        <v>397</v>
      </c>
    </row>
    <row r="142" spans="1:12">
      <c r="A142" s="1" t="s">
        <v>151</v>
      </c>
      <c r="B142">
        <v>19</v>
      </c>
      <c r="C142">
        <v>17</v>
      </c>
      <c r="D142">
        <v>15</v>
      </c>
      <c r="E142">
        <v>10</v>
      </c>
      <c r="F142">
        <v>11</v>
      </c>
      <c r="G142">
        <v>11</v>
      </c>
      <c r="H142">
        <v>11</v>
      </c>
      <c r="I142">
        <v>9</v>
      </c>
      <c r="J142">
        <v>7</v>
      </c>
      <c r="K142">
        <v>5</v>
      </c>
      <c r="L142">
        <v>4</v>
      </c>
    </row>
    <row r="143" spans="1:12">
      <c r="A143" s="1" t="s">
        <v>152</v>
      </c>
      <c r="B143">
        <v>740</v>
      </c>
      <c r="C143">
        <v>688</v>
      </c>
      <c r="D143">
        <v>651</v>
      </c>
      <c r="E143">
        <v>584</v>
      </c>
      <c r="F143">
        <v>549</v>
      </c>
      <c r="G143">
        <v>477</v>
      </c>
      <c r="H143">
        <v>510</v>
      </c>
      <c r="I143">
        <v>493</v>
      </c>
      <c r="J143">
        <v>468</v>
      </c>
      <c r="K143">
        <v>470</v>
      </c>
      <c r="L143">
        <v>259</v>
      </c>
    </row>
    <row r="144" spans="1:12">
      <c r="A144" s="1" t="s">
        <v>153</v>
      </c>
      <c r="B144">
        <v>735</v>
      </c>
      <c r="C144">
        <v>684</v>
      </c>
      <c r="D144">
        <v>647</v>
      </c>
      <c r="E144">
        <v>582</v>
      </c>
      <c r="F144">
        <v>547</v>
      </c>
      <c r="G144">
        <v>475</v>
      </c>
      <c r="H144">
        <v>508</v>
      </c>
      <c r="I144">
        <v>492</v>
      </c>
      <c r="J144">
        <v>467</v>
      </c>
      <c r="K144">
        <v>469</v>
      </c>
      <c r="L144">
        <v>258</v>
      </c>
    </row>
    <row r="145" spans="1:16">
      <c r="A145" s="1" t="s">
        <v>154</v>
      </c>
      <c r="B145">
        <v>4</v>
      </c>
      <c r="C145">
        <v>3</v>
      </c>
      <c r="D145">
        <v>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6">
      <c r="A146" s="1" t="s">
        <v>155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6">
      <c r="A147" s="1" t="s">
        <v>156</v>
      </c>
      <c r="B147">
        <v>73</v>
      </c>
      <c r="C147">
        <v>73</v>
      </c>
      <c r="D147">
        <v>74</v>
      </c>
      <c r="E147">
        <v>74</v>
      </c>
      <c r="F147">
        <v>74</v>
      </c>
      <c r="G147">
        <v>74</v>
      </c>
      <c r="H147">
        <v>74</v>
      </c>
      <c r="I147">
        <v>73</v>
      </c>
      <c r="J147">
        <v>74</v>
      </c>
      <c r="K147">
        <v>13</v>
      </c>
      <c r="L147">
        <v>13</v>
      </c>
    </row>
    <row r="148" spans="1:16">
      <c r="A148" s="1" t="s">
        <v>157</v>
      </c>
      <c r="B148">
        <v>73</v>
      </c>
      <c r="C148">
        <v>73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73</v>
      </c>
      <c r="J148">
        <v>74</v>
      </c>
      <c r="K148">
        <v>13</v>
      </c>
      <c r="L148">
        <v>13</v>
      </c>
    </row>
    <row r="149" spans="1:16">
      <c r="A149" s="1" t="s">
        <v>158</v>
      </c>
      <c r="B149">
        <v>6</v>
      </c>
      <c r="C149">
        <v>4</v>
      </c>
      <c r="D149">
        <v>5</v>
      </c>
      <c r="E149">
        <v>3</v>
      </c>
      <c r="F149">
        <v>2</v>
      </c>
      <c r="G149">
        <v>0</v>
      </c>
      <c r="H149">
        <v>2</v>
      </c>
      <c r="I149">
        <v>3</v>
      </c>
      <c r="J149">
        <v>3</v>
      </c>
      <c r="K149">
        <v>6</v>
      </c>
      <c r="L149">
        <v>6</v>
      </c>
    </row>
    <row r="150" spans="1:16">
      <c r="A150" s="1" t="s">
        <v>159</v>
      </c>
      <c r="B150">
        <v>6</v>
      </c>
      <c r="C150">
        <v>4</v>
      </c>
      <c r="D150">
        <v>5</v>
      </c>
      <c r="E150">
        <v>3</v>
      </c>
      <c r="F150">
        <v>2</v>
      </c>
      <c r="G150">
        <v>0</v>
      </c>
      <c r="H150">
        <v>2</v>
      </c>
      <c r="I150">
        <v>3</v>
      </c>
      <c r="J150">
        <v>3</v>
      </c>
      <c r="K150">
        <v>6</v>
      </c>
      <c r="L150">
        <v>6</v>
      </c>
      <c r="M150" s="35"/>
      <c r="N150" s="35">
        <v>2008</v>
      </c>
      <c r="O150" s="35">
        <v>2012</v>
      </c>
      <c r="P150" s="35">
        <v>2017</v>
      </c>
    </row>
    <row r="151" spans="1:16" ht="38.25">
      <c r="A151" s="1" t="s">
        <v>160</v>
      </c>
      <c r="B151">
        <v>57</v>
      </c>
      <c r="C151">
        <v>58</v>
      </c>
      <c r="D151">
        <v>61</v>
      </c>
      <c r="E151">
        <v>64</v>
      </c>
      <c r="F151">
        <v>66</v>
      </c>
      <c r="G151">
        <v>72</v>
      </c>
      <c r="H151">
        <v>57</v>
      </c>
      <c r="I151">
        <v>56</v>
      </c>
      <c r="J151">
        <v>59</v>
      </c>
      <c r="K151">
        <v>39</v>
      </c>
      <c r="L151">
        <v>45</v>
      </c>
      <c r="M151" s="37" t="s">
        <v>358</v>
      </c>
      <c r="N151" s="38">
        <f t="shared" ref="N151:N153" si="32">(N113-AVERAGE($N113:$P113))/STDEV($N113:$P113)</f>
        <v>1.1542570663295753</v>
      </c>
      <c r="O151" s="38">
        <f t="shared" ref="O151:O153" si="33">(O113-AVERAGE($N113:$P113))/STDEV($N113:$P113)</f>
        <v>-0.60484077993734087</v>
      </c>
      <c r="P151" s="38">
        <f t="shared" ref="P151:P153" si="34">(P113-AVERAGE($N113:$P113))/STDEV($N113:$P113)</f>
        <v>-0.54941628639223217</v>
      </c>
    </row>
    <row r="152" spans="1:16" ht="63.75">
      <c r="A152" s="1" t="s">
        <v>161</v>
      </c>
      <c r="B152">
        <v>21</v>
      </c>
      <c r="C152">
        <v>20</v>
      </c>
      <c r="D152">
        <v>22</v>
      </c>
      <c r="E152">
        <v>24</v>
      </c>
      <c r="F152">
        <v>25</v>
      </c>
      <c r="G152">
        <v>33</v>
      </c>
      <c r="H152">
        <v>26</v>
      </c>
      <c r="I152">
        <v>25</v>
      </c>
      <c r="J152">
        <v>33</v>
      </c>
      <c r="K152">
        <v>26</v>
      </c>
      <c r="L152">
        <v>31</v>
      </c>
      <c r="M152" s="39" t="s">
        <v>359</v>
      </c>
      <c r="N152" s="38">
        <f t="shared" si="32"/>
        <v>-0.76095740779952759</v>
      </c>
      <c r="O152" s="38">
        <f t="shared" si="33"/>
        <v>-0.37165683417583495</v>
      </c>
      <c r="P152" s="38">
        <f t="shared" si="34"/>
        <v>1.1326142419753633</v>
      </c>
    </row>
    <row r="153" spans="1:16" ht="51">
      <c r="A153" s="1" t="s">
        <v>162</v>
      </c>
      <c r="B153">
        <v>11</v>
      </c>
      <c r="C153">
        <v>11</v>
      </c>
      <c r="D153">
        <v>11</v>
      </c>
      <c r="E153">
        <v>12</v>
      </c>
      <c r="F153">
        <v>11</v>
      </c>
      <c r="G153">
        <v>7</v>
      </c>
      <c r="H153">
        <v>5</v>
      </c>
      <c r="I153">
        <v>5</v>
      </c>
      <c r="J153">
        <v>3</v>
      </c>
      <c r="K153">
        <v>4</v>
      </c>
      <c r="L153">
        <v>4</v>
      </c>
      <c r="M153" s="40" t="s">
        <v>360</v>
      </c>
      <c r="N153" s="38">
        <f t="shared" si="32"/>
        <v>-0.36388357800565752</v>
      </c>
      <c r="O153" s="38">
        <f t="shared" si="33"/>
        <v>-0.76710592120111587</v>
      </c>
      <c r="P153" s="38">
        <f t="shared" si="34"/>
        <v>1.1309894992067733</v>
      </c>
    </row>
    <row r="154" spans="1:16">
      <c r="A154" s="1" t="s">
        <v>163</v>
      </c>
      <c r="B154">
        <v>25</v>
      </c>
      <c r="C154">
        <v>27</v>
      </c>
      <c r="D154">
        <v>28</v>
      </c>
      <c r="E154">
        <v>28</v>
      </c>
      <c r="F154">
        <v>30</v>
      </c>
      <c r="G154">
        <v>32</v>
      </c>
      <c r="H154">
        <v>26</v>
      </c>
      <c r="I154">
        <v>26</v>
      </c>
      <c r="J154">
        <v>23</v>
      </c>
      <c r="K154">
        <v>9</v>
      </c>
      <c r="L154">
        <v>10</v>
      </c>
    </row>
    <row r="155" spans="1:16">
      <c r="A155" s="1" t="s">
        <v>164</v>
      </c>
      <c r="B155">
        <v>5</v>
      </c>
      <c r="C155">
        <v>4</v>
      </c>
      <c r="D155">
        <v>4</v>
      </c>
      <c r="E155">
        <v>3</v>
      </c>
      <c r="F155">
        <v>3</v>
      </c>
      <c r="G155">
        <v>3</v>
      </c>
      <c r="H155">
        <v>4</v>
      </c>
      <c r="I155">
        <v>5</v>
      </c>
      <c r="J155">
        <v>5</v>
      </c>
      <c r="K155">
        <v>4</v>
      </c>
      <c r="L155">
        <v>3</v>
      </c>
    </row>
    <row r="156" spans="1:16">
      <c r="A156" s="1" t="s">
        <v>165</v>
      </c>
      <c r="B156">
        <v>5</v>
      </c>
      <c r="C156">
        <v>4</v>
      </c>
      <c r="D156">
        <v>4</v>
      </c>
      <c r="E156">
        <v>3</v>
      </c>
      <c r="F156">
        <v>3</v>
      </c>
      <c r="G156">
        <v>3</v>
      </c>
      <c r="H156">
        <v>4</v>
      </c>
      <c r="I156">
        <v>5</v>
      </c>
      <c r="J156">
        <v>5</v>
      </c>
      <c r="K156">
        <v>4</v>
      </c>
      <c r="L156">
        <v>3</v>
      </c>
    </row>
    <row r="157" spans="1:16">
      <c r="A157" s="2" t="s">
        <v>166</v>
      </c>
      <c r="B157">
        <v>2771</v>
      </c>
      <c r="C157">
        <v>2904</v>
      </c>
      <c r="D157">
        <v>2955</v>
      </c>
      <c r="E157">
        <v>2975</v>
      </c>
      <c r="F157">
        <v>2972</v>
      </c>
      <c r="G157">
        <v>3090</v>
      </c>
      <c r="H157">
        <v>3181</v>
      </c>
      <c r="I157">
        <v>3324</v>
      </c>
      <c r="J157">
        <v>3464</v>
      </c>
      <c r="K157">
        <v>3779</v>
      </c>
      <c r="L157">
        <v>4315</v>
      </c>
    </row>
    <row r="158" spans="1:16">
      <c r="A158" s="2" t="s">
        <v>167</v>
      </c>
      <c r="B158">
        <v>580</v>
      </c>
      <c r="C158">
        <v>604</v>
      </c>
      <c r="D158">
        <v>629</v>
      </c>
      <c r="E158">
        <v>672</v>
      </c>
      <c r="F158">
        <v>709</v>
      </c>
      <c r="G158">
        <v>775</v>
      </c>
      <c r="H158">
        <v>814</v>
      </c>
      <c r="I158">
        <v>828</v>
      </c>
      <c r="J158">
        <v>825</v>
      </c>
      <c r="K158">
        <v>873</v>
      </c>
      <c r="L158">
        <v>884</v>
      </c>
    </row>
    <row r="159" spans="1:16">
      <c r="A159" s="2" t="s">
        <v>168</v>
      </c>
      <c r="B159">
        <v>2191</v>
      </c>
      <c r="C159">
        <v>2300</v>
      </c>
      <c r="D159">
        <v>2326</v>
      </c>
      <c r="E159">
        <v>2303</v>
      </c>
      <c r="F159">
        <v>2263</v>
      </c>
      <c r="G159">
        <v>2315</v>
      </c>
      <c r="H159">
        <v>2367</v>
      </c>
      <c r="I159">
        <v>2496</v>
      </c>
      <c r="J159">
        <v>2639</v>
      </c>
      <c r="K159">
        <v>2906</v>
      </c>
      <c r="L159">
        <v>3431</v>
      </c>
    </row>
    <row r="160" spans="1:16">
      <c r="A160" s="2" t="s">
        <v>169</v>
      </c>
      <c r="B160">
        <v>216</v>
      </c>
      <c r="C160">
        <v>214</v>
      </c>
      <c r="D160">
        <v>207</v>
      </c>
      <c r="E160">
        <v>198</v>
      </c>
      <c r="F160">
        <v>212</v>
      </c>
      <c r="G160">
        <v>203</v>
      </c>
      <c r="H160">
        <v>182</v>
      </c>
      <c r="I160">
        <v>184</v>
      </c>
      <c r="J160">
        <v>150</v>
      </c>
      <c r="K160">
        <v>151</v>
      </c>
      <c r="L160">
        <v>143</v>
      </c>
    </row>
    <row r="161" spans="1:12">
      <c r="A161" s="2" t="s">
        <v>170</v>
      </c>
      <c r="B161">
        <v>27</v>
      </c>
      <c r="C161">
        <v>21</v>
      </c>
      <c r="D161">
        <v>25</v>
      </c>
      <c r="E161">
        <v>13</v>
      </c>
      <c r="F161">
        <v>22</v>
      </c>
      <c r="G161">
        <v>20</v>
      </c>
      <c r="H161">
        <v>16</v>
      </c>
      <c r="I161">
        <v>18</v>
      </c>
      <c r="J161">
        <v>11</v>
      </c>
      <c r="K161">
        <v>17</v>
      </c>
      <c r="L161">
        <v>18</v>
      </c>
    </row>
    <row r="162" spans="1:12">
      <c r="A162" s="2" t="s">
        <v>171</v>
      </c>
      <c r="B162">
        <v>26</v>
      </c>
      <c r="C162">
        <v>21</v>
      </c>
      <c r="D162">
        <v>11</v>
      </c>
      <c r="E162">
        <v>14</v>
      </c>
      <c r="F162">
        <v>20</v>
      </c>
      <c r="G162">
        <v>17</v>
      </c>
      <c r="H162">
        <v>6</v>
      </c>
      <c r="I162">
        <v>7</v>
      </c>
      <c r="J162">
        <v>6</v>
      </c>
      <c r="K162">
        <v>5</v>
      </c>
      <c r="L162">
        <v>5</v>
      </c>
    </row>
    <row r="163" spans="1:12">
      <c r="A163" s="2" t="s">
        <v>172</v>
      </c>
      <c r="B163">
        <v>163</v>
      </c>
      <c r="C163">
        <v>172</v>
      </c>
      <c r="D163">
        <v>171</v>
      </c>
      <c r="E163">
        <v>171</v>
      </c>
      <c r="F163">
        <v>170</v>
      </c>
      <c r="G163">
        <v>166</v>
      </c>
      <c r="H163">
        <v>160</v>
      </c>
      <c r="I163">
        <v>159</v>
      </c>
      <c r="J163">
        <v>133</v>
      </c>
      <c r="K163">
        <v>129</v>
      </c>
      <c r="L163">
        <v>120</v>
      </c>
    </row>
    <row r="164" spans="1:12">
      <c r="A164" s="2" t="s">
        <v>173</v>
      </c>
      <c r="B164">
        <v>3103</v>
      </c>
      <c r="C164">
        <v>3027</v>
      </c>
      <c r="D164">
        <v>3057</v>
      </c>
      <c r="E164">
        <v>2949</v>
      </c>
      <c r="F164">
        <v>2962</v>
      </c>
      <c r="G164">
        <v>2956</v>
      </c>
      <c r="H164">
        <v>2971</v>
      </c>
      <c r="I164">
        <v>3141</v>
      </c>
      <c r="J164">
        <v>3273</v>
      </c>
      <c r="K164">
        <v>3434</v>
      </c>
      <c r="L164">
        <v>3839</v>
      </c>
    </row>
    <row r="165" spans="1:12">
      <c r="A165" s="2" t="s">
        <v>174</v>
      </c>
      <c r="B165">
        <v>159</v>
      </c>
      <c r="C165">
        <v>139</v>
      </c>
      <c r="D165">
        <v>137</v>
      </c>
      <c r="E165">
        <v>132</v>
      </c>
      <c r="F165">
        <v>155</v>
      </c>
      <c r="G165">
        <v>163</v>
      </c>
      <c r="H165">
        <v>176</v>
      </c>
      <c r="I165">
        <v>192</v>
      </c>
      <c r="J165">
        <v>200</v>
      </c>
      <c r="K165">
        <v>208</v>
      </c>
      <c r="L165">
        <v>213</v>
      </c>
    </row>
    <row r="166" spans="1:12">
      <c r="A166" s="2" t="s">
        <v>175</v>
      </c>
      <c r="B166">
        <v>1399</v>
      </c>
      <c r="C166">
        <v>1404</v>
      </c>
      <c r="D166">
        <v>1452</v>
      </c>
      <c r="E166">
        <v>1439</v>
      </c>
      <c r="F166">
        <v>1390</v>
      </c>
      <c r="G166">
        <v>1379</v>
      </c>
      <c r="H166">
        <v>1396</v>
      </c>
      <c r="I166">
        <v>1428</v>
      </c>
      <c r="J166">
        <v>1478</v>
      </c>
      <c r="K166">
        <v>1518</v>
      </c>
      <c r="L166">
        <v>1661</v>
      </c>
    </row>
    <row r="167" spans="1:12">
      <c r="A167" s="2" t="s">
        <v>176</v>
      </c>
      <c r="B167">
        <v>1295</v>
      </c>
      <c r="C167">
        <v>1282</v>
      </c>
      <c r="D167">
        <v>1280</v>
      </c>
      <c r="E167">
        <v>1208</v>
      </c>
      <c r="F167">
        <v>1235</v>
      </c>
      <c r="G167">
        <v>1234</v>
      </c>
      <c r="H167">
        <v>1213</v>
      </c>
      <c r="I167">
        <v>1348</v>
      </c>
      <c r="J167">
        <v>1405</v>
      </c>
      <c r="K167">
        <v>1564</v>
      </c>
      <c r="L167">
        <v>1801</v>
      </c>
    </row>
    <row r="168" spans="1:12">
      <c r="A168" s="2" t="s">
        <v>177</v>
      </c>
      <c r="B168">
        <v>250</v>
      </c>
      <c r="C168">
        <v>202</v>
      </c>
      <c r="D168">
        <v>188</v>
      </c>
      <c r="E168">
        <v>170</v>
      </c>
      <c r="F168">
        <v>182</v>
      </c>
      <c r="G168">
        <v>180</v>
      </c>
      <c r="H168">
        <v>186</v>
      </c>
      <c r="I168">
        <v>173</v>
      </c>
      <c r="J168">
        <v>190</v>
      </c>
      <c r="K168">
        <v>144</v>
      </c>
      <c r="L168">
        <v>164</v>
      </c>
    </row>
    <row r="169" spans="1:12">
      <c r="A169" s="3" t="s">
        <v>178</v>
      </c>
      <c r="B169">
        <v>1052</v>
      </c>
      <c r="C169">
        <v>1060</v>
      </c>
      <c r="D169">
        <v>1028</v>
      </c>
      <c r="E169">
        <v>1011</v>
      </c>
      <c r="F169">
        <v>1001</v>
      </c>
      <c r="G169">
        <v>965</v>
      </c>
      <c r="H169">
        <v>926</v>
      </c>
      <c r="I169">
        <v>938</v>
      </c>
      <c r="J169">
        <v>990</v>
      </c>
      <c r="K169">
        <v>946</v>
      </c>
      <c r="L169">
        <v>943</v>
      </c>
    </row>
    <row r="170" spans="1:12">
      <c r="A170" s="3" t="s">
        <v>179</v>
      </c>
      <c r="B170">
        <v>237</v>
      </c>
      <c r="C170">
        <v>231</v>
      </c>
      <c r="D170">
        <v>213</v>
      </c>
      <c r="E170">
        <v>202</v>
      </c>
      <c r="F170">
        <v>200</v>
      </c>
      <c r="G170">
        <v>197</v>
      </c>
      <c r="H170">
        <v>193</v>
      </c>
      <c r="I170">
        <v>211</v>
      </c>
      <c r="J170">
        <v>221</v>
      </c>
      <c r="K170">
        <v>200</v>
      </c>
      <c r="L170">
        <v>209</v>
      </c>
    </row>
    <row r="171" spans="1:12">
      <c r="A171" s="3" t="s">
        <v>180</v>
      </c>
      <c r="B171">
        <v>666</v>
      </c>
      <c r="C171">
        <v>688</v>
      </c>
      <c r="D171">
        <v>671</v>
      </c>
      <c r="E171">
        <v>674</v>
      </c>
      <c r="F171">
        <v>658</v>
      </c>
      <c r="G171">
        <v>628</v>
      </c>
      <c r="H171">
        <v>590</v>
      </c>
      <c r="I171">
        <v>581</v>
      </c>
      <c r="J171">
        <v>657</v>
      </c>
      <c r="K171">
        <v>600</v>
      </c>
      <c r="L171">
        <v>580</v>
      </c>
    </row>
    <row r="172" spans="1:12">
      <c r="A172" s="3" t="s">
        <v>181</v>
      </c>
      <c r="B172">
        <v>93</v>
      </c>
      <c r="C172">
        <v>94</v>
      </c>
      <c r="D172">
        <v>98</v>
      </c>
      <c r="E172">
        <v>92</v>
      </c>
      <c r="F172">
        <v>96</v>
      </c>
      <c r="G172">
        <v>91</v>
      </c>
      <c r="H172">
        <v>97</v>
      </c>
      <c r="I172">
        <v>98</v>
      </c>
      <c r="J172">
        <v>92</v>
      </c>
      <c r="K172">
        <v>89</v>
      </c>
      <c r="L172">
        <v>94</v>
      </c>
    </row>
    <row r="173" spans="1:12">
      <c r="A173" s="3" t="s">
        <v>182</v>
      </c>
      <c r="B173">
        <v>56</v>
      </c>
      <c r="C173">
        <v>47</v>
      </c>
      <c r="D173">
        <v>46</v>
      </c>
      <c r="E173">
        <v>43</v>
      </c>
      <c r="F173">
        <v>47</v>
      </c>
      <c r="G173">
        <v>49</v>
      </c>
      <c r="H173">
        <v>46</v>
      </c>
      <c r="I173">
        <v>48</v>
      </c>
      <c r="J173">
        <v>20</v>
      </c>
      <c r="K173">
        <v>57</v>
      </c>
      <c r="L173">
        <v>60</v>
      </c>
    </row>
    <row r="174" spans="1:12">
      <c r="A174" s="3" t="s">
        <v>183</v>
      </c>
      <c r="B174">
        <v>2306</v>
      </c>
      <c r="C174">
        <v>2334</v>
      </c>
      <c r="D174">
        <v>2361</v>
      </c>
      <c r="E174">
        <v>2352</v>
      </c>
      <c r="F174">
        <v>2343</v>
      </c>
      <c r="G174">
        <v>2325</v>
      </c>
      <c r="H174">
        <v>2267</v>
      </c>
      <c r="I174">
        <v>2219</v>
      </c>
      <c r="J174">
        <v>2170</v>
      </c>
      <c r="K174">
        <v>2324</v>
      </c>
      <c r="L174">
        <v>2315</v>
      </c>
    </row>
    <row r="175" spans="1:12">
      <c r="A175" s="3" t="s">
        <v>184</v>
      </c>
      <c r="B175">
        <v>654</v>
      </c>
      <c r="C175">
        <v>649</v>
      </c>
      <c r="D175">
        <v>664</v>
      </c>
      <c r="E175">
        <v>654</v>
      </c>
      <c r="F175">
        <v>644</v>
      </c>
      <c r="G175">
        <v>631</v>
      </c>
      <c r="H175">
        <v>606</v>
      </c>
      <c r="I175">
        <v>590</v>
      </c>
      <c r="J175">
        <v>567</v>
      </c>
      <c r="K175">
        <v>577</v>
      </c>
      <c r="L175">
        <v>568</v>
      </c>
    </row>
    <row r="176" spans="1:12">
      <c r="A176" s="3" t="s">
        <v>185</v>
      </c>
      <c r="B176">
        <v>182</v>
      </c>
      <c r="C176">
        <v>172</v>
      </c>
      <c r="D176">
        <v>173</v>
      </c>
      <c r="E176">
        <v>176</v>
      </c>
      <c r="F176">
        <v>169</v>
      </c>
      <c r="G176">
        <v>168</v>
      </c>
      <c r="H176">
        <v>167</v>
      </c>
      <c r="I176">
        <v>161</v>
      </c>
      <c r="J176">
        <v>150</v>
      </c>
      <c r="K176">
        <v>174</v>
      </c>
      <c r="L176">
        <v>176</v>
      </c>
    </row>
    <row r="177" spans="1:12">
      <c r="A177" s="3" t="s">
        <v>186</v>
      </c>
      <c r="B177">
        <v>485</v>
      </c>
      <c r="C177">
        <v>482</v>
      </c>
      <c r="D177">
        <v>494</v>
      </c>
      <c r="E177">
        <v>490</v>
      </c>
      <c r="F177">
        <v>483</v>
      </c>
      <c r="G177">
        <v>479</v>
      </c>
      <c r="H177">
        <v>474</v>
      </c>
      <c r="I177">
        <v>493</v>
      </c>
      <c r="J177">
        <v>499</v>
      </c>
      <c r="K177">
        <v>524</v>
      </c>
      <c r="L177">
        <v>517</v>
      </c>
    </row>
    <row r="178" spans="1:12">
      <c r="A178" s="3" t="s">
        <v>187</v>
      </c>
      <c r="B178">
        <v>284</v>
      </c>
      <c r="C178">
        <v>316</v>
      </c>
      <c r="D178">
        <v>310</v>
      </c>
      <c r="E178">
        <v>311</v>
      </c>
      <c r="F178">
        <v>322</v>
      </c>
      <c r="G178">
        <v>327</v>
      </c>
      <c r="H178">
        <v>310</v>
      </c>
      <c r="I178">
        <v>293</v>
      </c>
      <c r="J178">
        <v>312</v>
      </c>
      <c r="K178">
        <v>338</v>
      </c>
      <c r="L178">
        <v>346</v>
      </c>
    </row>
    <row r="179" spans="1:12">
      <c r="A179" s="3" t="s">
        <v>188</v>
      </c>
      <c r="B179">
        <v>51</v>
      </c>
      <c r="C179">
        <v>54</v>
      </c>
      <c r="D179">
        <v>53</v>
      </c>
      <c r="E179">
        <v>50</v>
      </c>
      <c r="F179">
        <v>51</v>
      </c>
      <c r="G179">
        <v>47</v>
      </c>
      <c r="H179">
        <v>48</v>
      </c>
      <c r="I179">
        <v>48</v>
      </c>
      <c r="J179">
        <v>37</v>
      </c>
      <c r="K179">
        <v>41</v>
      </c>
      <c r="L179">
        <v>44</v>
      </c>
    </row>
    <row r="180" spans="1:12">
      <c r="A180" s="3" t="s">
        <v>189</v>
      </c>
      <c r="B180">
        <v>243</v>
      </c>
      <c r="C180">
        <v>238</v>
      </c>
      <c r="D180">
        <v>231</v>
      </c>
      <c r="E180">
        <v>226</v>
      </c>
      <c r="F180">
        <v>226</v>
      </c>
      <c r="G180">
        <v>229</v>
      </c>
      <c r="H180">
        <v>236</v>
      </c>
      <c r="I180">
        <v>227</v>
      </c>
      <c r="J180">
        <v>218</v>
      </c>
      <c r="K180">
        <v>253</v>
      </c>
      <c r="L180">
        <v>254</v>
      </c>
    </row>
    <row r="181" spans="1:12">
      <c r="A181" s="3" t="s">
        <v>190</v>
      </c>
      <c r="B181">
        <v>372</v>
      </c>
      <c r="C181">
        <v>391</v>
      </c>
      <c r="D181">
        <v>398</v>
      </c>
      <c r="E181">
        <v>406</v>
      </c>
      <c r="F181">
        <v>414</v>
      </c>
      <c r="G181">
        <v>413</v>
      </c>
      <c r="H181">
        <v>398</v>
      </c>
      <c r="I181">
        <v>377</v>
      </c>
      <c r="J181">
        <v>337</v>
      </c>
      <c r="K181">
        <v>394</v>
      </c>
      <c r="L181">
        <v>390</v>
      </c>
    </row>
    <row r="182" spans="1:12">
      <c r="A182" s="3" t="s">
        <v>191</v>
      </c>
      <c r="B182">
        <v>35</v>
      </c>
      <c r="C182">
        <v>32</v>
      </c>
      <c r="D182">
        <v>38</v>
      </c>
      <c r="E182">
        <v>39</v>
      </c>
      <c r="F182">
        <v>34</v>
      </c>
      <c r="G182">
        <v>31</v>
      </c>
      <c r="H182">
        <v>28</v>
      </c>
      <c r="I182">
        <v>30</v>
      </c>
      <c r="J182">
        <v>50</v>
      </c>
      <c r="K182">
        <v>23</v>
      </c>
      <c r="L182">
        <v>20</v>
      </c>
    </row>
    <row r="183" spans="1:12">
      <c r="A183" s="3" t="s">
        <v>192</v>
      </c>
      <c r="B183">
        <v>6261</v>
      </c>
      <c r="C183">
        <v>6373</v>
      </c>
      <c r="D183">
        <v>6480</v>
      </c>
      <c r="E183">
        <v>6467</v>
      </c>
      <c r="F183">
        <v>6348</v>
      </c>
      <c r="G183">
        <v>6313</v>
      </c>
      <c r="H183">
        <v>6298</v>
      </c>
      <c r="I183">
        <v>6479</v>
      </c>
      <c r="J183">
        <v>6481</v>
      </c>
      <c r="K183">
        <v>6603</v>
      </c>
      <c r="L183">
        <v>6654</v>
      </c>
    </row>
    <row r="184" spans="1:12">
      <c r="A184" s="3" t="s">
        <v>193</v>
      </c>
      <c r="B184">
        <v>528</v>
      </c>
      <c r="C184">
        <v>553</v>
      </c>
      <c r="D184">
        <v>553</v>
      </c>
      <c r="E184">
        <v>549</v>
      </c>
      <c r="F184">
        <v>518</v>
      </c>
      <c r="G184">
        <v>512</v>
      </c>
      <c r="H184">
        <v>499</v>
      </c>
      <c r="I184">
        <v>487</v>
      </c>
      <c r="J184">
        <v>721</v>
      </c>
      <c r="K184">
        <v>510</v>
      </c>
      <c r="L184">
        <v>462</v>
      </c>
    </row>
    <row r="185" spans="1:12">
      <c r="A185" s="3" t="s">
        <v>194</v>
      </c>
      <c r="B185">
        <v>1584</v>
      </c>
      <c r="C185">
        <v>1596</v>
      </c>
      <c r="D185">
        <v>1644</v>
      </c>
      <c r="E185">
        <v>1649</v>
      </c>
      <c r="F185">
        <v>1653</v>
      </c>
      <c r="G185">
        <v>1601</v>
      </c>
      <c r="H185">
        <v>1554</v>
      </c>
      <c r="I185">
        <v>1589</v>
      </c>
      <c r="J185">
        <v>1431</v>
      </c>
      <c r="K185">
        <v>1540</v>
      </c>
      <c r="L185">
        <v>1563</v>
      </c>
    </row>
    <row r="186" spans="1:12">
      <c r="A186" s="3" t="s">
        <v>195</v>
      </c>
      <c r="B186">
        <v>95</v>
      </c>
      <c r="C186">
        <v>95</v>
      </c>
      <c r="D186">
        <v>102</v>
      </c>
      <c r="E186">
        <v>103</v>
      </c>
      <c r="F186">
        <v>103</v>
      </c>
      <c r="G186">
        <v>104</v>
      </c>
      <c r="H186">
        <v>106</v>
      </c>
      <c r="I186">
        <v>104</v>
      </c>
      <c r="J186">
        <v>112</v>
      </c>
      <c r="K186">
        <v>114</v>
      </c>
      <c r="L186">
        <v>118</v>
      </c>
    </row>
    <row r="187" spans="1:12">
      <c r="A187" s="3" t="s">
        <v>196</v>
      </c>
      <c r="B187">
        <v>111</v>
      </c>
      <c r="C187">
        <v>95</v>
      </c>
      <c r="D187">
        <v>104</v>
      </c>
      <c r="E187">
        <v>106</v>
      </c>
      <c r="F187">
        <v>91</v>
      </c>
      <c r="G187">
        <v>100</v>
      </c>
      <c r="H187">
        <v>107</v>
      </c>
      <c r="I187">
        <v>115</v>
      </c>
      <c r="J187">
        <v>133</v>
      </c>
      <c r="K187">
        <v>122</v>
      </c>
      <c r="L187">
        <v>125</v>
      </c>
    </row>
    <row r="188" spans="1:12">
      <c r="A188" s="3" t="s">
        <v>197</v>
      </c>
      <c r="B188">
        <v>961</v>
      </c>
      <c r="C188">
        <v>973</v>
      </c>
      <c r="D188">
        <v>998</v>
      </c>
      <c r="E188">
        <v>1042</v>
      </c>
      <c r="F188">
        <v>1078</v>
      </c>
      <c r="G188">
        <v>1079</v>
      </c>
      <c r="H188">
        <v>1070</v>
      </c>
      <c r="I188">
        <v>1140</v>
      </c>
      <c r="J188">
        <v>1122</v>
      </c>
      <c r="K188">
        <v>1177</v>
      </c>
      <c r="L188">
        <v>1213</v>
      </c>
    </row>
    <row r="189" spans="1:12">
      <c r="A189" s="3" t="s">
        <v>198</v>
      </c>
      <c r="B189">
        <v>388</v>
      </c>
      <c r="C189">
        <v>373</v>
      </c>
      <c r="D189">
        <v>385</v>
      </c>
      <c r="E189">
        <v>381</v>
      </c>
      <c r="F189">
        <v>377</v>
      </c>
      <c r="G189">
        <v>379</v>
      </c>
      <c r="H189">
        <v>408</v>
      </c>
      <c r="I189">
        <v>414</v>
      </c>
      <c r="J189">
        <v>378</v>
      </c>
      <c r="K189">
        <v>427</v>
      </c>
      <c r="L189">
        <v>431</v>
      </c>
    </row>
    <row r="190" spans="1:12">
      <c r="A190" s="3" t="s">
        <v>199</v>
      </c>
      <c r="B190">
        <v>1976</v>
      </c>
      <c r="C190">
        <v>2017</v>
      </c>
      <c r="D190">
        <v>2048</v>
      </c>
      <c r="E190">
        <v>2010</v>
      </c>
      <c r="F190">
        <v>1972</v>
      </c>
      <c r="G190">
        <v>1996</v>
      </c>
      <c r="H190">
        <v>1996</v>
      </c>
      <c r="I190">
        <v>2006</v>
      </c>
      <c r="J190">
        <v>2054</v>
      </c>
      <c r="K190">
        <v>2176</v>
      </c>
      <c r="L190">
        <v>2208</v>
      </c>
    </row>
    <row r="191" spans="1:12">
      <c r="A191" s="3" t="s">
        <v>200</v>
      </c>
      <c r="B191">
        <v>451</v>
      </c>
      <c r="C191">
        <v>489</v>
      </c>
      <c r="D191">
        <v>465</v>
      </c>
      <c r="E191">
        <v>452</v>
      </c>
      <c r="F191">
        <v>394</v>
      </c>
      <c r="G191">
        <v>391</v>
      </c>
      <c r="H191">
        <v>417</v>
      </c>
      <c r="I191">
        <v>391</v>
      </c>
      <c r="J191">
        <v>409</v>
      </c>
      <c r="K191">
        <v>422</v>
      </c>
      <c r="L191">
        <v>414</v>
      </c>
    </row>
    <row r="192" spans="1:12">
      <c r="A192" s="3" t="s">
        <v>201</v>
      </c>
      <c r="B192">
        <v>167</v>
      </c>
      <c r="C192">
        <v>182</v>
      </c>
      <c r="D192">
        <v>181</v>
      </c>
      <c r="E192">
        <v>175</v>
      </c>
      <c r="F192">
        <v>162</v>
      </c>
      <c r="G192">
        <v>151</v>
      </c>
      <c r="H192">
        <v>141</v>
      </c>
      <c r="I192">
        <v>233</v>
      </c>
      <c r="J192">
        <v>121</v>
      </c>
      <c r="K192">
        <v>115</v>
      </c>
      <c r="L192">
        <v>120</v>
      </c>
    </row>
    <row r="193" spans="1:12">
      <c r="A193" s="3" t="s">
        <v>202</v>
      </c>
      <c r="B193">
        <v>2843</v>
      </c>
      <c r="C193">
        <v>2839</v>
      </c>
      <c r="D193">
        <v>2893</v>
      </c>
      <c r="E193">
        <v>2913</v>
      </c>
      <c r="F193">
        <v>2933</v>
      </c>
      <c r="G193">
        <v>3031</v>
      </c>
      <c r="H193">
        <v>3105</v>
      </c>
      <c r="I193">
        <v>3163</v>
      </c>
      <c r="J193">
        <v>3360</v>
      </c>
      <c r="K193">
        <v>3411</v>
      </c>
      <c r="L193">
        <v>3513</v>
      </c>
    </row>
    <row r="194" spans="1:12">
      <c r="A194" s="3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3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3" t="s">
        <v>205</v>
      </c>
      <c r="B196">
        <v>493</v>
      </c>
      <c r="C196">
        <v>494</v>
      </c>
      <c r="D196">
        <v>495</v>
      </c>
      <c r="E196">
        <v>482</v>
      </c>
      <c r="F196">
        <v>473</v>
      </c>
      <c r="G196">
        <v>473</v>
      </c>
      <c r="H196">
        <v>471</v>
      </c>
      <c r="I196">
        <v>462</v>
      </c>
      <c r="J196">
        <v>467</v>
      </c>
      <c r="K196">
        <v>466</v>
      </c>
      <c r="L196">
        <v>462</v>
      </c>
    </row>
    <row r="197" spans="1:12">
      <c r="A197" s="3" t="s">
        <v>206</v>
      </c>
      <c r="B197">
        <v>2350</v>
      </c>
      <c r="C197">
        <v>2345</v>
      </c>
      <c r="D197">
        <v>2398</v>
      </c>
      <c r="E197">
        <v>2431</v>
      </c>
      <c r="F197">
        <v>2460</v>
      </c>
      <c r="G197">
        <v>2558</v>
      </c>
      <c r="H197">
        <v>2634</v>
      </c>
      <c r="I197">
        <v>2700</v>
      </c>
      <c r="J197">
        <v>2892</v>
      </c>
      <c r="K197">
        <v>2944</v>
      </c>
      <c r="L197">
        <v>3050</v>
      </c>
    </row>
    <row r="198" spans="1:12">
      <c r="A198" s="3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</row>
    <row r="199" spans="1:12">
      <c r="A199" s="3" t="s">
        <v>208</v>
      </c>
      <c r="B199">
        <v>1</v>
      </c>
      <c r="C199">
        <v>2</v>
      </c>
      <c r="D199">
        <v>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3" t="s">
        <v>209</v>
      </c>
      <c r="B200">
        <v>1</v>
      </c>
      <c r="C200">
        <v>2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3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3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3" t="s">
        <v>213</v>
      </c>
      <c r="B204">
        <v>1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</row>
    <row r="205" spans="1:12">
      <c r="A205" s="3" t="s">
        <v>214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</row>
    <row r="206" spans="1:12">
      <c r="A206" s="3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3" t="s">
        <v>216</v>
      </c>
      <c r="B207">
        <v>217</v>
      </c>
      <c r="C207">
        <v>207</v>
      </c>
      <c r="D207">
        <v>203</v>
      </c>
      <c r="E207">
        <v>214</v>
      </c>
      <c r="F207">
        <v>207</v>
      </c>
      <c r="G207">
        <v>213</v>
      </c>
      <c r="H207">
        <v>211</v>
      </c>
      <c r="I207">
        <v>224</v>
      </c>
      <c r="J207">
        <v>210</v>
      </c>
      <c r="K207">
        <v>218</v>
      </c>
      <c r="L207">
        <v>221</v>
      </c>
    </row>
    <row r="208" spans="1:12">
      <c r="A208" s="3" t="s">
        <v>217</v>
      </c>
      <c r="B208">
        <v>33</v>
      </c>
      <c r="C208">
        <v>29</v>
      </c>
      <c r="D208">
        <v>31</v>
      </c>
      <c r="E208">
        <v>32</v>
      </c>
      <c r="F208">
        <v>33</v>
      </c>
      <c r="G208">
        <v>36</v>
      </c>
      <c r="H208">
        <v>34</v>
      </c>
      <c r="I208">
        <v>36</v>
      </c>
      <c r="J208">
        <v>45</v>
      </c>
      <c r="K208">
        <v>39</v>
      </c>
      <c r="L208">
        <v>36</v>
      </c>
    </row>
    <row r="209" spans="1:12">
      <c r="A209" s="3" t="s">
        <v>218</v>
      </c>
      <c r="B209">
        <v>184</v>
      </c>
      <c r="C209">
        <v>178</v>
      </c>
      <c r="D209">
        <v>172</v>
      </c>
      <c r="E209">
        <v>182</v>
      </c>
      <c r="F209">
        <v>174</v>
      </c>
      <c r="G209">
        <v>177</v>
      </c>
      <c r="H209">
        <v>177</v>
      </c>
      <c r="I209">
        <v>188</v>
      </c>
      <c r="J209">
        <v>165</v>
      </c>
      <c r="K209">
        <v>179</v>
      </c>
      <c r="L209">
        <v>185</v>
      </c>
    </row>
    <row r="210" spans="1:12">
      <c r="A210" s="3" t="s">
        <v>219</v>
      </c>
      <c r="B210">
        <v>180</v>
      </c>
      <c r="C210">
        <v>195</v>
      </c>
      <c r="D210">
        <v>168</v>
      </c>
      <c r="E210">
        <v>166</v>
      </c>
      <c r="F210">
        <v>162</v>
      </c>
      <c r="G210">
        <v>136</v>
      </c>
      <c r="H210">
        <v>126</v>
      </c>
      <c r="I210">
        <v>116</v>
      </c>
      <c r="J210">
        <v>108</v>
      </c>
      <c r="K210">
        <v>102</v>
      </c>
      <c r="L210">
        <v>102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180</v>
      </c>
      <c r="C212">
        <v>195</v>
      </c>
      <c r="D212">
        <v>168</v>
      </c>
      <c r="E212">
        <v>166</v>
      </c>
      <c r="F212">
        <v>162</v>
      </c>
      <c r="G212">
        <v>136</v>
      </c>
      <c r="H212">
        <v>126</v>
      </c>
      <c r="I212">
        <v>116</v>
      </c>
      <c r="J212">
        <v>108</v>
      </c>
      <c r="K212">
        <v>102</v>
      </c>
      <c r="L212">
        <v>102</v>
      </c>
    </row>
    <row r="213" spans="1:12">
      <c r="A213" s="3" t="s">
        <v>222</v>
      </c>
      <c r="B213">
        <v>901</v>
      </c>
      <c r="C213">
        <v>886</v>
      </c>
      <c r="D213">
        <v>860</v>
      </c>
      <c r="E213">
        <v>852</v>
      </c>
      <c r="F213">
        <v>783</v>
      </c>
      <c r="G213">
        <v>787</v>
      </c>
      <c r="H213">
        <v>797</v>
      </c>
      <c r="I213">
        <v>755</v>
      </c>
      <c r="J213">
        <v>708</v>
      </c>
      <c r="K213">
        <v>714</v>
      </c>
      <c r="L213">
        <v>656</v>
      </c>
    </row>
    <row r="214" spans="1:12">
      <c r="A214" s="3" t="s">
        <v>223</v>
      </c>
      <c r="B214">
        <v>656</v>
      </c>
      <c r="C214">
        <v>648</v>
      </c>
      <c r="D214">
        <v>638</v>
      </c>
      <c r="E214">
        <v>654</v>
      </c>
      <c r="F214">
        <v>613</v>
      </c>
      <c r="G214">
        <v>632</v>
      </c>
      <c r="H214">
        <v>663</v>
      </c>
      <c r="I214">
        <v>638</v>
      </c>
      <c r="J214">
        <v>599</v>
      </c>
      <c r="K214">
        <v>608</v>
      </c>
      <c r="L214">
        <v>567</v>
      </c>
    </row>
    <row r="215" spans="1:12">
      <c r="A215" s="3" t="s">
        <v>224</v>
      </c>
      <c r="B215">
        <v>190</v>
      </c>
      <c r="C215">
        <v>183</v>
      </c>
      <c r="D215">
        <v>170</v>
      </c>
      <c r="E215">
        <v>145</v>
      </c>
      <c r="F215">
        <v>112</v>
      </c>
      <c r="G215">
        <v>102</v>
      </c>
      <c r="H215">
        <v>87</v>
      </c>
      <c r="I215">
        <v>76</v>
      </c>
      <c r="J215">
        <v>67</v>
      </c>
      <c r="K215">
        <v>56</v>
      </c>
      <c r="L215">
        <v>49</v>
      </c>
    </row>
    <row r="216" spans="1:12">
      <c r="A216" s="3" t="s">
        <v>225</v>
      </c>
      <c r="B216">
        <v>25</v>
      </c>
      <c r="C216">
        <v>25</v>
      </c>
      <c r="D216">
        <v>26</v>
      </c>
      <c r="E216">
        <v>24</v>
      </c>
      <c r="F216">
        <v>25</v>
      </c>
      <c r="G216">
        <v>25</v>
      </c>
      <c r="H216">
        <v>23</v>
      </c>
      <c r="I216">
        <v>18</v>
      </c>
      <c r="J216">
        <v>20</v>
      </c>
      <c r="K216">
        <v>19</v>
      </c>
      <c r="L216">
        <v>15</v>
      </c>
    </row>
    <row r="217" spans="1:12">
      <c r="A217" s="3" t="s">
        <v>226</v>
      </c>
      <c r="B217">
        <v>30</v>
      </c>
      <c r="C217">
        <v>30</v>
      </c>
      <c r="D217">
        <v>26</v>
      </c>
      <c r="E217">
        <v>29</v>
      </c>
      <c r="F217">
        <v>33</v>
      </c>
      <c r="G217">
        <v>28</v>
      </c>
      <c r="H217">
        <v>24</v>
      </c>
      <c r="I217">
        <v>23</v>
      </c>
      <c r="J217">
        <v>22</v>
      </c>
      <c r="K217">
        <v>31</v>
      </c>
      <c r="L217">
        <v>25</v>
      </c>
    </row>
    <row r="218" spans="1:12">
      <c r="A218" s="3" t="s">
        <v>227</v>
      </c>
      <c r="B218">
        <v>2764</v>
      </c>
      <c r="C218">
        <v>2726</v>
      </c>
      <c r="D218">
        <v>2705</v>
      </c>
      <c r="E218">
        <v>2711</v>
      </c>
      <c r="F218">
        <v>2673</v>
      </c>
      <c r="G218">
        <v>2643</v>
      </c>
      <c r="H218">
        <v>2595</v>
      </c>
      <c r="I218">
        <v>2468</v>
      </c>
      <c r="J218">
        <v>2644</v>
      </c>
      <c r="K218">
        <v>2664</v>
      </c>
      <c r="L218">
        <v>2615</v>
      </c>
    </row>
    <row r="219" spans="1:12">
      <c r="A219" s="3" t="s">
        <v>228</v>
      </c>
      <c r="B219">
        <v>658</v>
      </c>
      <c r="C219">
        <v>665</v>
      </c>
      <c r="D219">
        <v>655</v>
      </c>
      <c r="E219">
        <v>651</v>
      </c>
      <c r="F219">
        <v>665</v>
      </c>
      <c r="G219">
        <v>645</v>
      </c>
      <c r="H219">
        <v>634</v>
      </c>
      <c r="I219">
        <v>602</v>
      </c>
      <c r="J219">
        <v>608</v>
      </c>
      <c r="K219">
        <v>627</v>
      </c>
      <c r="L219">
        <v>627</v>
      </c>
    </row>
    <row r="220" spans="1:12">
      <c r="A220" s="3" t="s">
        <v>229</v>
      </c>
      <c r="B220">
        <v>85</v>
      </c>
      <c r="C220">
        <v>88</v>
      </c>
      <c r="D220">
        <v>85</v>
      </c>
      <c r="E220">
        <v>78</v>
      </c>
      <c r="F220">
        <v>85</v>
      </c>
      <c r="G220">
        <v>73</v>
      </c>
      <c r="H220">
        <v>69</v>
      </c>
      <c r="I220">
        <v>73</v>
      </c>
      <c r="J220">
        <v>69</v>
      </c>
      <c r="K220">
        <v>82</v>
      </c>
      <c r="L220">
        <v>87</v>
      </c>
    </row>
    <row r="221" spans="1:12">
      <c r="A221" s="3" t="s">
        <v>230</v>
      </c>
      <c r="B221">
        <v>2021</v>
      </c>
      <c r="C221">
        <v>1973</v>
      </c>
      <c r="D221">
        <v>1965</v>
      </c>
      <c r="E221">
        <v>1982</v>
      </c>
      <c r="F221">
        <v>1923</v>
      </c>
      <c r="G221">
        <v>1925</v>
      </c>
      <c r="H221">
        <v>1892</v>
      </c>
      <c r="I221">
        <v>1793</v>
      </c>
      <c r="J221">
        <v>1967</v>
      </c>
      <c r="K221">
        <v>1955</v>
      </c>
      <c r="L221">
        <v>1901</v>
      </c>
    </row>
    <row r="222" spans="1:12">
      <c r="A222" s="4" t="s">
        <v>231</v>
      </c>
      <c r="B222">
        <v>120</v>
      </c>
      <c r="C222">
        <v>123</v>
      </c>
      <c r="D222">
        <v>127</v>
      </c>
      <c r="E222">
        <v>125</v>
      </c>
      <c r="F222">
        <v>109</v>
      </c>
      <c r="G222">
        <v>108</v>
      </c>
      <c r="H222">
        <v>115</v>
      </c>
      <c r="I222">
        <v>106</v>
      </c>
      <c r="J222">
        <v>107</v>
      </c>
      <c r="K222">
        <v>118</v>
      </c>
      <c r="L222">
        <v>113</v>
      </c>
    </row>
    <row r="223" spans="1:12">
      <c r="A223" s="4" t="s">
        <v>232</v>
      </c>
      <c r="B223">
        <v>109</v>
      </c>
      <c r="C223">
        <v>109</v>
      </c>
      <c r="D223">
        <v>113</v>
      </c>
      <c r="E223">
        <v>110</v>
      </c>
      <c r="F223">
        <v>102</v>
      </c>
      <c r="G223">
        <v>101</v>
      </c>
      <c r="H223">
        <v>104</v>
      </c>
      <c r="I223">
        <v>97</v>
      </c>
      <c r="J223">
        <v>99</v>
      </c>
      <c r="K223">
        <v>103</v>
      </c>
      <c r="L223">
        <v>100</v>
      </c>
    </row>
    <row r="224" spans="1:12">
      <c r="A224" s="4" t="s">
        <v>233</v>
      </c>
      <c r="B224">
        <v>11</v>
      </c>
      <c r="C224">
        <v>14</v>
      </c>
      <c r="D224">
        <v>14</v>
      </c>
      <c r="E224">
        <v>15</v>
      </c>
      <c r="F224">
        <v>7</v>
      </c>
      <c r="G224">
        <v>7</v>
      </c>
      <c r="H224">
        <v>11</v>
      </c>
      <c r="I224">
        <v>9</v>
      </c>
      <c r="J224">
        <v>8</v>
      </c>
      <c r="K224">
        <v>15</v>
      </c>
      <c r="L224">
        <v>13</v>
      </c>
    </row>
    <row r="225" spans="1:12">
      <c r="A225" s="4" t="s">
        <v>234</v>
      </c>
      <c r="B225">
        <v>86</v>
      </c>
      <c r="C225">
        <v>74</v>
      </c>
      <c r="D225">
        <v>62</v>
      </c>
      <c r="E225">
        <v>58</v>
      </c>
      <c r="F225">
        <v>59</v>
      </c>
      <c r="G225">
        <v>58</v>
      </c>
      <c r="H225">
        <v>57</v>
      </c>
      <c r="I225">
        <v>63</v>
      </c>
      <c r="J225">
        <v>60</v>
      </c>
      <c r="K225">
        <v>60</v>
      </c>
      <c r="L225">
        <v>52</v>
      </c>
    </row>
    <row r="226" spans="1:12">
      <c r="A226" s="4" t="s">
        <v>235</v>
      </c>
      <c r="B226">
        <v>84</v>
      </c>
      <c r="C226">
        <v>72</v>
      </c>
      <c r="D226">
        <v>60</v>
      </c>
      <c r="E226">
        <v>55</v>
      </c>
      <c r="F226">
        <v>56</v>
      </c>
      <c r="G226">
        <v>54</v>
      </c>
      <c r="H226">
        <v>53</v>
      </c>
      <c r="I226">
        <v>60</v>
      </c>
      <c r="J226">
        <v>56</v>
      </c>
      <c r="K226">
        <v>57</v>
      </c>
      <c r="L226">
        <v>49</v>
      </c>
    </row>
    <row r="227" spans="1:12">
      <c r="A227" s="4" t="s">
        <v>236</v>
      </c>
      <c r="B227">
        <v>2</v>
      </c>
      <c r="C227">
        <v>2</v>
      </c>
      <c r="D227">
        <v>2</v>
      </c>
      <c r="E227">
        <v>3</v>
      </c>
      <c r="F227">
        <v>3</v>
      </c>
      <c r="G227">
        <v>4</v>
      </c>
      <c r="H227">
        <v>4</v>
      </c>
      <c r="I227">
        <v>3</v>
      </c>
      <c r="J227">
        <v>4</v>
      </c>
      <c r="K227">
        <v>3</v>
      </c>
      <c r="L227">
        <v>3</v>
      </c>
    </row>
    <row r="228" spans="1:12">
      <c r="A228" s="4" t="s">
        <v>237</v>
      </c>
      <c r="B228">
        <v>21</v>
      </c>
      <c r="C228">
        <v>20</v>
      </c>
      <c r="D228">
        <v>21</v>
      </c>
      <c r="E228">
        <v>21</v>
      </c>
      <c r="F228">
        <v>20</v>
      </c>
      <c r="G228">
        <v>22</v>
      </c>
      <c r="H228">
        <v>25</v>
      </c>
      <c r="I228">
        <v>23</v>
      </c>
      <c r="J228">
        <v>18</v>
      </c>
      <c r="K228">
        <v>20</v>
      </c>
      <c r="L228">
        <v>17</v>
      </c>
    </row>
    <row r="229" spans="1:12">
      <c r="A229" s="4" t="s">
        <v>238</v>
      </c>
      <c r="B229">
        <v>18</v>
      </c>
      <c r="C229">
        <v>15</v>
      </c>
      <c r="D229">
        <v>16</v>
      </c>
      <c r="E229">
        <v>16</v>
      </c>
      <c r="F229">
        <v>16</v>
      </c>
      <c r="G229">
        <v>17</v>
      </c>
      <c r="H229">
        <v>17</v>
      </c>
      <c r="I229">
        <v>15</v>
      </c>
      <c r="J229">
        <v>12</v>
      </c>
      <c r="K229">
        <v>9</v>
      </c>
      <c r="L229">
        <v>8</v>
      </c>
    </row>
    <row r="230" spans="1:12">
      <c r="A230" s="4" t="s">
        <v>239</v>
      </c>
      <c r="B230">
        <v>3</v>
      </c>
      <c r="C230">
        <v>5</v>
      </c>
      <c r="D230">
        <v>5</v>
      </c>
      <c r="E230">
        <v>5</v>
      </c>
      <c r="F230">
        <v>4</v>
      </c>
      <c r="G230">
        <v>5</v>
      </c>
      <c r="H230">
        <v>8</v>
      </c>
      <c r="I230">
        <v>8</v>
      </c>
      <c r="J230">
        <v>6</v>
      </c>
      <c r="K230">
        <v>11</v>
      </c>
      <c r="L230">
        <v>9</v>
      </c>
    </row>
    <row r="231" spans="1:12">
      <c r="A231" s="4" t="s">
        <v>240</v>
      </c>
      <c r="B231">
        <v>38</v>
      </c>
      <c r="C231">
        <v>31</v>
      </c>
      <c r="D231">
        <v>27</v>
      </c>
      <c r="E231">
        <v>35</v>
      </c>
      <c r="F231">
        <v>33</v>
      </c>
      <c r="G231">
        <v>32</v>
      </c>
      <c r="H231">
        <v>23</v>
      </c>
      <c r="I231">
        <v>22</v>
      </c>
      <c r="J231">
        <v>23</v>
      </c>
      <c r="K231">
        <v>27</v>
      </c>
      <c r="L231">
        <v>30</v>
      </c>
    </row>
    <row r="232" spans="1:12">
      <c r="A232" s="4" t="s">
        <v>241</v>
      </c>
      <c r="B232">
        <v>14</v>
      </c>
      <c r="C232">
        <v>14</v>
      </c>
      <c r="D232">
        <v>10</v>
      </c>
      <c r="E232">
        <v>18</v>
      </c>
      <c r="F232">
        <v>19</v>
      </c>
      <c r="G232">
        <v>14</v>
      </c>
      <c r="H232">
        <v>9</v>
      </c>
      <c r="I232">
        <v>10</v>
      </c>
      <c r="J232">
        <v>15</v>
      </c>
      <c r="K232">
        <v>15</v>
      </c>
      <c r="L232">
        <v>19</v>
      </c>
    </row>
    <row r="233" spans="1:12">
      <c r="A233" s="4" t="s">
        <v>242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1</v>
      </c>
    </row>
    <row r="234" spans="1:12">
      <c r="A234" s="4" t="s">
        <v>243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>
      <c r="A235" s="4" t="s">
        <v>244</v>
      </c>
      <c r="B235">
        <v>22</v>
      </c>
      <c r="C235">
        <v>15</v>
      </c>
      <c r="D235">
        <v>15</v>
      </c>
      <c r="E235">
        <v>14</v>
      </c>
      <c r="F235">
        <v>13</v>
      </c>
      <c r="G235">
        <v>18</v>
      </c>
      <c r="H235">
        <v>14</v>
      </c>
      <c r="I235">
        <v>12</v>
      </c>
      <c r="J235">
        <v>7</v>
      </c>
      <c r="K235">
        <v>8</v>
      </c>
      <c r="L235">
        <v>10</v>
      </c>
    </row>
    <row r="236" spans="1:12">
      <c r="A236" s="4" t="s">
        <v>245</v>
      </c>
      <c r="B236">
        <v>367</v>
      </c>
      <c r="C236">
        <v>348</v>
      </c>
      <c r="D236">
        <v>345</v>
      </c>
      <c r="E236">
        <v>304</v>
      </c>
      <c r="F236">
        <v>262</v>
      </c>
      <c r="G236">
        <v>246</v>
      </c>
      <c r="H236">
        <v>225</v>
      </c>
      <c r="I236">
        <v>215</v>
      </c>
      <c r="J236">
        <v>212</v>
      </c>
      <c r="K236">
        <v>176</v>
      </c>
      <c r="L236">
        <v>167</v>
      </c>
    </row>
    <row r="237" spans="1:12">
      <c r="A237" s="4" t="s">
        <v>246</v>
      </c>
      <c r="B237">
        <v>367</v>
      </c>
      <c r="C237">
        <v>348</v>
      </c>
      <c r="D237">
        <v>345</v>
      </c>
      <c r="E237">
        <v>304</v>
      </c>
      <c r="F237">
        <v>262</v>
      </c>
      <c r="G237">
        <v>246</v>
      </c>
      <c r="H237">
        <v>225</v>
      </c>
      <c r="I237">
        <v>215</v>
      </c>
      <c r="J237">
        <v>212</v>
      </c>
      <c r="K237">
        <v>176</v>
      </c>
      <c r="L237">
        <v>167</v>
      </c>
    </row>
    <row r="238" spans="1:12">
      <c r="A238" s="4" t="s">
        <v>247</v>
      </c>
      <c r="B238">
        <v>57</v>
      </c>
      <c r="C238">
        <v>51</v>
      </c>
      <c r="D238">
        <v>47</v>
      </c>
      <c r="E238">
        <v>47</v>
      </c>
      <c r="F238">
        <v>42</v>
      </c>
      <c r="G238">
        <v>40</v>
      </c>
      <c r="H238">
        <v>41</v>
      </c>
      <c r="I238">
        <v>40</v>
      </c>
      <c r="J238">
        <v>43</v>
      </c>
      <c r="K238">
        <v>54</v>
      </c>
      <c r="L238">
        <v>51</v>
      </c>
    </row>
    <row r="239" spans="1:12">
      <c r="A239" s="4" t="s">
        <v>248</v>
      </c>
      <c r="B239">
        <v>51</v>
      </c>
      <c r="C239">
        <v>45</v>
      </c>
      <c r="D239">
        <v>43</v>
      </c>
      <c r="E239">
        <v>42</v>
      </c>
      <c r="F239">
        <v>38</v>
      </c>
      <c r="G239">
        <v>37</v>
      </c>
      <c r="H239">
        <v>39</v>
      </c>
      <c r="I239">
        <v>38</v>
      </c>
      <c r="J239">
        <v>39</v>
      </c>
      <c r="K239">
        <v>48</v>
      </c>
      <c r="L239">
        <v>45</v>
      </c>
    </row>
    <row r="240" spans="1:12">
      <c r="A240" s="4" t="s">
        <v>249</v>
      </c>
      <c r="B240">
        <v>6</v>
      </c>
      <c r="C240">
        <v>6</v>
      </c>
      <c r="D240">
        <v>4</v>
      </c>
      <c r="E240">
        <v>5</v>
      </c>
      <c r="F240">
        <v>4</v>
      </c>
      <c r="G240">
        <v>3</v>
      </c>
      <c r="H240">
        <v>2</v>
      </c>
      <c r="I240">
        <v>2</v>
      </c>
      <c r="J240">
        <v>4</v>
      </c>
      <c r="K240">
        <v>6</v>
      </c>
      <c r="L240">
        <v>6</v>
      </c>
    </row>
    <row r="241" spans="1:12">
      <c r="A241" s="5" t="s">
        <v>250</v>
      </c>
      <c r="B241">
        <v>35</v>
      </c>
      <c r="C241">
        <v>38</v>
      </c>
      <c r="D241">
        <v>33</v>
      </c>
      <c r="E241">
        <v>36</v>
      </c>
      <c r="F241">
        <v>33</v>
      </c>
      <c r="G241">
        <v>58</v>
      </c>
      <c r="H241">
        <v>58</v>
      </c>
      <c r="I241">
        <v>49</v>
      </c>
      <c r="J241">
        <v>47</v>
      </c>
      <c r="K241">
        <v>55</v>
      </c>
      <c r="L241">
        <v>52</v>
      </c>
    </row>
    <row r="242" spans="1:12">
      <c r="A242" s="5" t="s">
        <v>251</v>
      </c>
      <c r="B242">
        <v>3</v>
      </c>
      <c r="C242">
        <v>2</v>
      </c>
      <c r="D242">
        <v>2</v>
      </c>
      <c r="E242">
        <v>5</v>
      </c>
      <c r="F242">
        <v>4</v>
      </c>
      <c r="G242">
        <v>5</v>
      </c>
      <c r="H242">
        <v>5</v>
      </c>
      <c r="I242">
        <v>4</v>
      </c>
      <c r="J242">
        <v>4</v>
      </c>
      <c r="K242">
        <v>4</v>
      </c>
      <c r="L242">
        <v>5</v>
      </c>
    </row>
    <row r="243" spans="1:12">
      <c r="A243" s="5" t="s">
        <v>252</v>
      </c>
      <c r="B243">
        <v>16</v>
      </c>
      <c r="C243">
        <v>17</v>
      </c>
      <c r="D243">
        <v>15</v>
      </c>
      <c r="E243">
        <v>12</v>
      </c>
      <c r="F243">
        <v>8</v>
      </c>
      <c r="G243">
        <v>34</v>
      </c>
      <c r="H243">
        <v>35</v>
      </c>
      <c r="I243">
        <v>30</v>
      </c>
      <c r="J243">
        <v>29</v>
      </c>
      <c r="K243">
        <v>38</v>
      </c>
      <c r="L243">
        <v>33</v>
      </c>
    </row>
    <row r="244" spans="1:12">
      <c r="A244" s="5" t="s">
        <v>253</v>
      </c>
      <c r="B244">
        <v>3</v>
      </c>
      <c r="C244">
        <v>4</v>
      </c>
      <c r="D244">
        <v>2</v>
      </c>
      <c r="E244">
        <v>2</v>
      </c>
      <c r="F244">
        <v>2</v>
      </c>
      <c r="G244">
        <v>0</v>
      </c>
      <c r="H244">
        <v>1</v>
      </c>
      <c r="I244">
        <v>2</v>
      </c>
      <c r="J244">
        <v>4</v>
      </c>
      <c r="K244">
        <v>5</v>
      </c>
      <c r="L244">
        <v>3</v>
      </c>
    </row>
    <row r="245" spans="1:12">
      <c r="A245" s="5" t="s">
        <v>254</v>
      </c>
      <c r="B245">
        <v>13</v>
      </c>
      <c r="C245">
        <v>15</v>
      </c>
      <c r="D245">
        <v>14</v>
      </c>
      <c r="E245">
        <v>17</v>
      </c>
      <c r="F245">
        <v>19</v>
      </c>
      <c r="G245">
        <v>19</v>
      </c>
      <c r="H245">
        <v>17</v>
      </c>
      <c r="I245">
        <v>13</v>
      </c>
      <c r="J245">
        <v>10</v>
      </c>
      <c r="K245">
        <v>8</v>
      </c>
      <c r="L245">
        <v>11</v>
      </c>
    </row>
    <row r="246" spans="1:12">
      <c r="A246" s="5" t="s">
        <v>255</v>
      </c>
      <c r="B246">
        <v>20</v>
      </c>
      <c r="C246">
        <v>20</v>
      </c>
      <c r="D246">
        <v>15</v>
      </c>
      <c r="E246">
        <v>13</v>
      </c>
      <c r="F246">
        <v>13</v>
      </c>
      <c r="G246">
        <v>14</v>
      </c>
      <c r="H246">
        <v>14</v>
      </c>
      <c r="I246">
        <v>19</v>
      </c>
      <c r="J246">
        <v>20</v>
      </c>
      <c r="K246">
        <v>19</v>
      </c>
      <c r="L246">
        <v>13</v>
      </c>
    </row>
    <row r="247" spans="1:12">
      <c r="A247" s="5" t="s">
        <v>256</v>
      </c>
      <c r="B247">
        <v>19</v>
      </c>
      <c r="C247">
        <v>20</v>
      </c>
      <c r="D247">
        <v>15</v>
      </c>
      <c r="E247">
        <v>13</v>
      </c>
      <c r="F247">
        <v>13</v>
      </c>
      <c r="G247">
        <v>14</v>
      </c>
      <c r="H247">
        <v>14</v>
      </c>
      <c r="I247">
        <v>19</v>
      </c>
      <c r="J247">
        <v>20</v>
      </c>
      <c r="K247">
        <v>19</v>
      </c>
      <c r="L247">
        <v>13</v>
      </c>
    </row>
    <row r="248" spans="1:12">
      <c r="A248" s="5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5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5" t="s">
        <v>259</v>
      </c>
      <c r="B250">
        <v>738</v>
      </c>
      <c r="C250">
        <v>761</v>
      </c>
      <c r="D250">
        <v>779</v>
      </c>
      <c r="E250">
        <v>732</v>
      </c>
      <c r="F250">
        <v>714</v>
      </c>
      <c r="G250">
        <v>700</v>
      </c>
      <c r="H250">
        <v>695</v>
      </c>
      <c r="I250">
        <v>677</v>
      </c>
      <c r="J250">
        <v>702</v>
      </c>
      <c r="K250">
        <v>705</v>
      </c>
      <c r="L250">
        <v>694</v>
      </c>
    </row>
    <row r="251" spans="1:12">
      <c r="A251" s="5" t="s">
        <v>260</v>
      </c>
      <c r="B251">
        <v>32</v>
      </c>
      <c r="C251">
        <v>32</v>
      </c>
      <c r="D251">
        <v>27</v>
      </c>
      <c r="E251">
        <v>26</v>
      </c>
      <c r="F251">
        <v>29</v>
      </c>
      <c r="G251">
        <v>39</v>
      </c>
      <c r="H251">
        <v>27</v>
      </c>
      <c r="I251">
        <v>32</v>
      </c>
      <c r="J251">
        <v>33</v>
      </c>
      <c r="K251">
        <v>37</v>
      </c>
      <c r="L251">
        <v>30</v>
      </c>
    </row>
    <row r="252" spans="1:12">
      <c r="A252" s="5" t="s">
        <v>261</v>
      </c>
      <c r="B252">
        <v>692</v>
      </c>
      <c r="C252">
        <v>718</v>
      </c>
      <c r="D252">
        <v>743</v>
      </c>
      <c r="E252">
        <v>700</v>
      </c>
      <c r="F252">
        <v>677</v>
      </c>
      <c r="G252">
        <v>654</v>
      </c>
      <c r="H252">
        <v>659</v>
      </c>
      <c r="I252">
        <v>640</v>
      </c>
      <c r="J252">
        <v>664</v>
      </c>
      <c r="K252">
        <v>663</v>
      </c>
      <c r="L252">
        <v>660</v>
      </c>
    </row>
    <row r="253" spans="1:12">
      <c r="A253" s="5" t="s">
        <v>262</v>
      </c>
      <c r="B253">
        <v>14</v>
      </c>
      <c r="C253">
        <v>11</v>
      </c>
      <c r="D253">
        <v>9</v>
      </c>
      <c r="E253">
        <v>6</v>
      </c>
      <c r="F253">
        <v>8</v>
      </c>
      <c r="G253">
        <v>7</v>
      </c>
      <c r="H253">
        <v>9</v>
      </c>
      <c r="I253">
        <v>5</v>
      </c>
      <c r="J253">
        <v>5</v>
      </c>
      <c r="K253">
        <v>5</v>
      </c>
      <c r="L253">
        <v>4</v>
      </c>
    </row>
    <row r="254" spans="1:12">
      <c r="A254" s="6" t="s">
        <v>263</v>
      </c>
      <c r="B254">
        <v>1484</v>
      </c>
      <c r="C254">
        <v>1432</v>
      </c>
      <c r="D254">
        <v>1356</v>
      </c>
      <c r="E254">
        <v>1307</v>
      </c>
      <c r="F254">
        <v>1206</v>
      </c>
      <c r="G254">
        <v>1146</v>
      </c>
      <c r="H254">
        <v>1178</v>
      </c>
      <c r="I254">
        <v>1140</v>
      </c>
      <c r="J254">
        <v>1104</v>
      </c>
      <c r="K254">
        <v>1093</v>
      </c>
      <c r="L254">
        <v>1111</v>
      </c>
    </row>
    <row r="255" spans="1:12">
      <c r="A255" s="6" t="s">
        <v>264</v>
      </c>
      <c r="B255">
        <v>14</v>
      </c>
      <c r="C255">
        <v>11</v>
      </c>
      <c r="D255">
        <v>5</v>
      </c>
      <c r="E255">
        <v>8</v>
      </c>
      <c r="F255">
        <v>10</v>
      </c>
      <c r="G255">
        <v>14</v>
      </c>
      <c r="H255">
        <v>14</v>
      </c>
      <c r="I255">
        <v>14</v>
      </c>
      <c r="J255">
        <v>10</v>
      </c>
      <c r="K255">
        <v>17</v>
      </c>
      <c r="L255">
        <v>19</v>
      </c>
    </row>
    <row r="256" spans="1:12">
      <c r="A256" s="6" t="s">
        <v>265</v>
      </c>
      <c r="B256">
        <v>1061</v>
      </c>
      <c r="C256">
        <v>1004</v>
      </c>
      <c r="D256">
        <v>958</v>
      </c>
      <c r="E256">
        <v>920</v>
      </c>
      <c r="F256">
        <v>866</v>
      </c>
      <c r="G256">
        <v>824</v>
      </c>
      <c r="H256">
        <v>791</v>
      </c>
      <c r="I256">
        <v>733</v>
      </c>
      <c r="J256">
        <v>659</v>
      </c>
      <c r="K256">
        <v>658</v>
      </c>
      <c r="L256">
        <v>632</v>
      </c>
    </row>
    <row r="257" spans="1:12">
      <c r="A257" s="6" t="s">
        <v>266</v>
      </c>
      <c r="B257">
        <v>409</v>
      </c>
      <c r="C257">
        <v>417</v>
      </c>
      <c r="D257">
        <v>393</v>
      </c>
      <c r="E257">
        <v>379</v>
      </c>
      <c r="F257">
        <v>330</v>
      </c>
      <c r="G257">
        <v>308</v>
      </c>
      <c r="H257">
        <v>373</v>
      </c>
      <c r="I257">
        <v>393</v>
      </c>
      <c r="J257">
        <v>435</v>
      </c>
      <c r="K257">
        <v>418</v>
      </c>
      <c r="L257">
        <v>460</v>
      </c>
    </row>
    <row r="258" spans="1:12">
      <c r="A258" s="7" t="s">
        <v>267</v>
      </c>
      <c r="B258">
        <v>1956</v>
      </c>
      <c r="C258">
        <v>1989</v>
      </c>
      <c r="D258">
        <v>1998</v>
      </c>
      <c r="E258">
        <v>1966</v>
      </c>
      <c r="F258">
        <v>1802</v>
      </c>
      <c r="G258">
        <v>1782</v>
      </c>
      <c r="H258">
        <v>1765</v>
      </c>
      <c r="I258">
        <v>1743</v>
      </c>
      <c r="J258">
        <v>1777</v>
      </c>
      <c r="K258">
        <v>1829</v>
      </c>
      <c r="L258">
        <v>1821</v>
      </c>
    </row>
    <row r="259" spans="1:12">
      <c r="A259" s="7" t="s">
        <v>268</v>
      </c>
      <c r="B259">
        <v>1146</v>
      </c>
      <c r="C259">
        <v>1171</v>
      </c>
      <c r="D259">
        <v>1173</v>
      </c>
      <c r="E259">
        <v>1159</v>
      </c>
      <c r="F259">
        <v>1038</v>
      </c>
      <c r="G259">
        <v>1021</v>
      </c>
      <c r="H259">
        <v>1021</v>
      </c>
      <c r="I259">
        <v>1020</v>
      </c>
      <c r="J259">
        <v>1051</v>
      </c>
      <c r="K259">
        <v>1096</v>
      </c>
      <c r="L259">
        <v>1089</v>
      </c>
    </row>
    <row r="260" spans="1:12">
      <c r="A260" s="7" t="s">
        <v>269</v>
      </c>
      <c r="B260">
        <v>810</v>
      </c>
      <c r="C260">
        <v>818</v>
      </c>
      <c r="D260">
        <v>825</v>
      </c>
      <c r="E260">
        <v>807</v>
      </c>
      <c r="F260">
        <v>764</v>
      </c>
      <c r="G260">
        <v>761</v>
      </c>
      <c r="H260">
        <v>744</v>
      </c>
      <c r="I260">
        <v>723</v>
      </c>
      <c r="J260">
        <v>726</v>
      </c>
      <c r="K260">
        <v>733</v>
      </c>
      <c r="L260">
        <v>732</v>
      </c>
    </row>
    <row r="261" spans="1:12">
      <c r="A261" s="7" t="s">
        <v>270</v>
      </c>
      <c r="B261">
        <v>307</v>
      </c>
      <c r="C261">
        <v>254</v>
      </c>
      <c r="D261">
        <v>211</v>
      </c>
      <c r="E261">
        <v>210</v>
      </c>
      <c r="F261">
        <v>178</v>
      </c>
      <c r="G261">
        <v>165</v>
      </c>
      <c r="H261">
        <v>173</v>
      </c>
      <c r="I261">
        <v>178</v>
      </c>
      <c r="J261">
        <v>192</v>
      </c>
      <c r="K261">
        <v>263</v>
      </c>
      <c r="L261">
        <v>263</v>
      </c>
    </row>
    <row r="262" spans="1:12">
      <c r="A262" s="7" t="s">
        <v>271</v>
      </c>
      <c r="B262">
        <v>49</v>
      </c>
      <c r="C262">
        <v>35</v>
      </c>
      <c r="D262">
        <v>31</v>
      </c>
      <c r="E262">
        <v>36</v>
      </c>
      <c r="F262">
        <v>7</v>
      </c>
      <c r="G262">
        <v>3</v>
      </c>
      <c r="H262">
        <v>3</v>
      </c>
      <c r="I262">
        <v>0</v>
      </c>
      <c r="J262">
        <v>0</v>
      </c>
      <c r="K262">
        <v>0</v>
      </c>
      <c r="L262">
        <v>0</v>
      </c>
    </row>
    <row r="263" spans="1:12">
      <c r="A263" s="7" t="s">
        <v>272</v>
      </c>
      <c r="B263">
        <v>258</v>
      </c>
      <c r="C263">
        <v>219</v>
      </c>
      <c r="D263">
        <v>180</v>
      </c>
      <c r="E263">
        <v>174</v>
      </c>
      <c r="F263">
        <v>171</v>
      </c>
      <c r="G263">
        <v>162</v>
      </c>
      <c r="H263">
        <v>170</v>
      </c>
      <c r="I263">
        <v>178</v>
      </c>
      <c r="J263">
        <v>192</v>
      </c>
      <c r="K263">
        <v>263</v>
      </c>
      <c r="L263">
        <v>263</v>
      </c>
    </row>
    <row r="264" spans="1:12">
      <c r="A264" s="7" t="s">
        <v>273</v>
      </c>
      <c r="B264">
        <v>2043</v>
      </c>
      <c r="C264">
        <v>2059</v>
      </c>
      <c r="D264">
        <v>2087</v>
      </c>
      <c r="E264">
        <v>2094</v>
      </c>
      <c r="F264">
        <v>2026</v>
      </c>
      <c r="G264">
        <v>2061</v>
      </c>
      <c r="H264">
        <v>1980</v>
      </c>
      <c r="I264">
        <v>2024</v>
      </c>
      <c r="J264">
        <v>2150</v>
      </c>
      <c r="K264">
        <v>2146</v>
      </c>
      <c r="L264">
        <v>2119</v>
      </c>
    </row>
    <row r="265" spans="1:12">
      <c r="A265" s="7" t="s">
        <v>274</v>
      </c>
      <c r="B265">
        <v>1815</v>
      </c>
      <c r="C265">
        <v>1808</v>
      </c>
      <c r="D265">
        <v>1831</v>
      </c>
      <c r="E265">
        <v>1827</v>
      </c>
      <c r="F265">
        <v>1755</v>
      </c>
      <c r="G265">
        <v>1793</v>
      </c>
      <c r="H265">
        <v>1759</v>
      </c>
      <c r="I265">
        <v>1807</v>
      </c>
      <c r="J265">
        <v>1928</v>
      </c>
      <c r="K265">
        <v>1905</v>
      </c>
      <c r="L265">
        <v>1894</v>
      </c>
    </row>
    <row r="266" spans="1:12">
      <c r="A266" s="7" t="s">
        <v>275</v>
      </c>
      <c r="B266">
        <v>228</v>
      </c>
      <c r="C266">
        <v>251</v>
      </c>
      <c r="D266">
        <v>256</v>
      </c>
      <c r="E266">
        <v>267</v>
      </c>
      <c r="F266">
        <v>271</v>
      </c>
      <c r="G266">
        <v>268</v>
      </c>
      <c r="H266">
        <v>221</v>
      </c>
      <c r="I266">
        <v>217</v>
      </c>
      <c r="J266">
        <v>222</v>
      </c>
      <c r="K266">
        <v>241</v>
      </c>
      <c r="L266">
        <v>225</v>
      </c>
    </row>
    <row r="267" spans="1:12">
      <c r="A267" s="7" t="s">
        <v>276</v>
      </c>
      <c r="B267">
        <v>124</v>
      </c>
      <c r="C267">
        <v>126</v>
      </c>
      <c r="D267">
        <v>123</v>
      </c>
      <c r="E267">
        <v>121</v>
      </c>
      <c r="F267">
        <v>102</v>
      </c>
      <c r="G267">
        <v>94</v>
      </c>
      <c r="H267">
        <v>98</v>
      </c>
      <c r="I267">
        <v>90</v>
      </c>
      <c r="J267">
        <v>231</v>
      </c>
      <c r="K267">
        <v>229</v>
      </c>
      <c r="L267">
        <v>231</v>
      </c>
    </row>
    <row r="268" spans="1:12">
      <c r="A268" s="7" t="s">
        <v>277</v>
      </c>
      <c r="B268">
        <v>83</v>
      </c>
      <c r="C268">
        <v>89</v>
      </c>
      <c r="D268">
        <v>89</v>
      </c>
      <c r="E268">
        <v>84</v>
      </c>
      <c r="F268">
        <v>79</v>
      </c>
      <c r="G268">
        <v>72</v>
      </c>
      <c r="H268">
        <v>73</v>
      </c>
      <c r="I268">
        <v>65</v>
      </c>
      <c r="J268">
        <v>62</v>
      </c>
      <c r="K268">
        <v>56</v>
      </c>
      <c r="L268">
        <v>53</v>
      </c>
    </row>
    <row r="269" spans="1:12">
      <c r="A269" s="7" t="s">
        <v>278</v>
      </c>
      <c r="B269">
        <v>41</v>
      </c>
      <c r="C269">
        <v>37</v>
      </c>
      <c r="D269">
        <v>34</v>
      </c>
      <c r="E269">
        <v>37</v>
      </c>
      <c r="F269">
        <v>23</v>
      </c>
      <c r="G269">
        <v>22</v>
      </c>
      <c r="H269">
        <v>25</v>
      </c>
      <c r="I269">
        <v>25</v>
      </c>
      <c r="J269">
        <v>169</v>
      </c>
      <c r="K269">
        <v>173</v>
      </c>
      <c r="L269">
        <v>178</v>
      </c>
    </row>
    <row r="270" spans="1:12">
      <c r="A270" s="7" t="s">
        <v>279</v>
      </c>
      <c r="B270">
        <v>359</v>
      </c>
      <c r="C270">
        <v>372</v>
      </c>
      <c r="D270">
        <v>366</v>
      </c>
      <c r="E270">
        <v>361</v>
      </c>
      <c r="F270">
        <v>312</v>
      </c>
      <c r="G270">
        <v>270</v>
      </c>
      <c r="H270">
        <v>292</v>
      </c>
      <c r="I270">
        <v>327</v>
      </c>
      <c r="J270">
        <v>319</v>
      </c>
      <c r="K270">
        <v>323</v>
      </c>
      <c r="L270">
        <v>310</v>
      </c>
    </row>
    <row r="271" spans="1:12">
      <c r="A271" s="7" t="s">
        <v>280</v>
      </c>
      <c r="B271">
        <v>329</v>
      </c>
      <c r="C271">
        <v>341</v>
      </c>
      <c r="D271">
        <v>335</v>
      </c>
      <c r="E271">
        <v>331</v>
      </c>
      <c r="F271">
        <v>283</v>
      </c>
      <c r="G271">
        <v>246</v>
      </c>
      <c r="H271">
        <v>267</v>
      </c>
      <c r="I271">
        <v>302</v>
      </c>
      <c r="J271">
        <v>291</v>
      </c>
      <c r="K271">
        <v>286</v>
      </c>
      <c r="L271">
        <v>273</v>
      </c>
    </row>
    <row r="272" spans="1:12">
      <c r="A272" s="7" t="s">
        <v>281</v>
      </c>
      <c r="B272">
        <v>30</v>
      </c>
      <c r="C272">
        <v>31</v>
      </c>
      <c r="D272">
        <v>31</v>
      </c>
      <c r="E272">
        <v>30</v>
      </c>
      <c r="F272">
        <v>29</v>
      </c>
      <c r="G272">
        <v>24</v>
      </c>
      <c r="H272">
        <v>25</v>
      </c>
      <c r="I272">
        <v>25</v>
      </c>
      <c r="J272">
        <v>28</v>
      </c>
      <c r="K272">
        <v>37</v>
      </c>
      <c r="L272">
        <v>37</v>
      </c>
    </row>
    <row r="273" spans="1:12">
      <c r="A273" s="7" t="s">
        <v>282</v>
      </c>
      <c r="B273">
        <v>506</v>
      </c>
      <c r="C273">
        <v>457</v>
      </c>
      <c r="D273">
        <v>427</v>
      </c>
      <c r="E273">
        <v>371</v>
      </c>
      <c r="F273">
        <v>274</v>
      </c>
      <c r="G273">
        <v>214</v>
      </c>
      <c r="H273">
        <v>338</v>
      </c>
      <c r="I273">
        <v>355</v>
      </c>
      <c r="J273">
        <v>391</v>
      </c>
      <c r="K273">
        <v>375</v>
      </c>
      <c r="L273">
        <v>380</v>
      </c>
    </row>
    <row r="274" spans="1:12">
      <c r="A274" s="7" t="s">
        <v>283</v>
      </c>
      <c r="B274">
        <v>49</v>
      </c>
      <c r="C274">
        <v>53</v>
      </c>
      <c r="D274">
        <v>42</v>
      </c>
      <c r="E274">
        <v>34</v>
      </c>
      <c r="F274">
        <v>17</v>
      </c>
      <c r="G274">
        <v>13</v>
      </c>
      <c r="H274">
        <v>26</v>
      </c>
      <c r="I274">
        <v>34</v>
      </c>
      <c r="J274">
        <v>69</v>
      </c>
      <c r="K274">
        <v>35</v>
      </c>
      <c r="L274">
        <v>35</v>
      </c>
    </row>
    <row r="275" spans="1:12">
      <c r="A275" s="7" t="s">
        <v>284</v>
      </c>
      <c r="B275">
        <v>172</v>
      </c>
      <c r="C275">
        <v>160</v>
      </c>
      <c r="D275">
        <v>144</v>
      </c>
      <c r="E275">
        <v>118</v>
      </c>
      <c r="F275">
        <v>100</v>
      </c>
      <c r="G275">
        <v>86</v>
      </c>
      <c r="H275">
        <v>115</v>
      </c>
      <c r="I275">
        <v>128</v>
      </c>
      <c r="J275">
        <v>119</v>
      </c>
      <c r="K275">
        <v>127</v>
      </c>
      <c r="L275">
        <v>126</v>
      </c>
    </row>
    <row r="276" spans="1:12">
      <c r="A276" s="7" t="s">
        <v>285</v>
      </c>
      <c r="B276">
        <v>89</v>
      </c>
      <c r="C276">
        <v>77</v>
      </c>
      <c r="D276">
        <v>75</v>
      </c>
      <c r="E276">
        <v>76</v>
      </c>
      <c r="F276">
        <v>56</v>
      </c>
      <c r="G276">
        <v>45</v>
      </c>
      <c r="H276">
        <v>48</v>
      </c>
      <c r="I276">
        <v>56</v>
      </c>
      <c r="J276">
        <v>53</v>
      </c>
      <c r="K276">
        <v>54</v>
      </c>
      <c r="L276">
        <v>55</v>
      </c>
    </row>
    <row r="277" spans="1:12">
      <c r="A277" s="7" t="s">
        <v>286</v>
      </c>
      <c r="B277">
        <v>196</v>
      </c>
      <c r="C277">
        <v>167</v>
      </c>
      <c r="D277">
        <v>166</v>
      </c>
      <c r="E277">
        <v>143</v>
      </c>
      <c r="F277">
        <v>101</v>
      </c>
      <c r="G277">
        <v>70</v>
      </c>
      <c r="H277">
        <v>149</v>
      </c>
      <c r="I277">
        <v>137</v>
      </c>
      <c r="J277">
        <v>150</v>
      </c>
      <c r="K277">
        <v>159</v>
      </c>
      <c r="L277">
        <v>164</v>
      </c>
    </row>
    <row r="278" spans="1:12">
      <c r="A278" s="7" t="s">
        <v>287</v>
      </c>
      <c r="B278">
        <v>108</v>
      </c>
      <c r="C278">
        <v>110</v>
      </c>
      <c r="D278">
        <v>113</v>
      </c>
      <c r="E278">
        <v>111</v>
      </c>
      <c r="F278">
        <v>106</v>
      </c>
      <c r="G278">
        <v>110</v>
      </c>
      <c r="H278">
        <v>103</v>
      </c>
      <c r="I278">
        <v>98</v>
      </c>
      <c r="J278">
        <v>102</v>
      </c>
      <c r="K278">
        <v>99</v>
      </c>
      <c r="L278">
        <v>95</v>
      </c>
    </row>
    <row r="279" spans="1:12">
      <c r="A279" s="7" t="s">
        <v>288</v>
      </c>
      <c r="B279">
        <v>108</v>
      </c>
      <c r="C279">
        <v>110</v>
      </c>
      <c r="D279">
        <v>113</v>
      </c>
      <c r="E279">
        <v>111</v>
      </c>
      <c r="F279">
        <v>106</v>
      </c>
      <c r="G279">
        <v>110</v>
      </c>
      <c r="H279">
        <v>103</v>
      </c>
      <c r="I279">
        <v>98</v>
      </c>
      <c r="J279">
        <v>102</v>
      </c>
      <c r="K279">
        <v>99</v>
      </c>
      <c r="L279">
        <v>95</v>
      </c>
    </row>
    <row r="280" spans="1:12">
      <c r="A280" s="7" t="s">
        <v>289</v>
      </c>
      <c r="B280">
        <v>238</v>
      </c>
      <c r="C280">
        <v>248</v>
      </c>
      <c r="D280">
        <v>253</v>
      </c>
      <c r="E280">
        <v>249</v>
      </c>
      <c r="F280">
        <v>248</v>
      </c>
      <c r="G280">
        <v>266</v>
      </c>
      <c r="H280">
        <v>277</v>
      </c>
      <c r="I280">
        <v>282</v>
      </c>
      <c r="J280">
        <v>294</v>
      </c>
      <c r="K280">
        <v>300</v>
      </c>
      <c r="L280">
        <v>293</v>
      </c>
    </row>
    <row r="281" spans="1:12">
      <c r="A281" s="7" t="s">
        <v>290</v>
      </c>
      <c r="B281">
        <v>29</v>
      </c>
      <c r="C281">
        <v>31</v>
      </c>
      <c r="D281">
        <v>27</v>
      </c>
      <c r="E281">
        <v>19</v>
      </c>
      <c r="F281">
        <v>15</v>
      </c>
      <c r="G281">
        <v>18</v>
      </c>
      <c r="H281">
        <v>18</v>
      </c>
      <c r="I281">
        <v>12</v>
      </c>
      <c r="J281">
        <v>17</v>
      </c>
      <c r="K281">
        <v>21</v>
      </c>
      <c r="L281">
        <v>18</v>
      </c>
    </row>
    <row r="282" spans="1:12">
      <c r="A282" s="7" t="s">
        <v>291</v>
      </c>
      <c r="B282">
        <v>17</v>
      </c>
      <c r="C282">
        <v>21</v>
      </c>
      <c r="D282">
        <v>23</v>
      </c>
      <c r="E282">
        <v>29</v>
      </c>
      <c r="F282">
        <v>31</v>
      </c>
      <c r="G282">
        <v>39</v>
      </c>
      <c r="H282">
        <v>35</v>
      </c>
      <c r="I282">
        <v>39</v>
      </c>
      <c r="J282">
        <v>53</v>
      </c>
      <c r="K282">
        <v>61</v>
      </c>
      <c r="L282">
        <v>70</v>
      </c>
    </row>
    <row r="283" spans="1:12">
      <c r="A283" s="7" t="s">
        <v>292</v>
      </c>
      <c r="B283">
        <v>185</v>
      </c>
      <c r="C283">
        <v>190</v>
      </c>
      <c r="D283">
        <v>198</v>
      </c>
      <c r="E283">
        <v>197</v>
      </c>
      <c r="F283">
        <v>199</v>
      </c>
      <c r="G283">
        <v>208</v>
      </c>
      <c r="H283">
        <v>223</v>
      </c>
      <c r="I283">
        <v>231</v>
      </c>
      <c r="J283">
        <v>221</v>
      </c>
      <c r="K283">
        <v>218</v>
      </c>
      <c r="L283">
        <v>205</v>
      </c>
    </row>
    <row r="284" spans="1:12">
      <c r="A284" s="7" t="s">
        <v>293</v>
      </c>
      <c r="B284">
        <v>7</v>
      </c>
      <c r="C284">
        <v>6</v>
      </c>
      <c r="D284">
        <v>5</v>
      </c>
      <c r="E284">
        <v>4</v>
      </c>
      <c r="F284">
        <v>3</v>
      </c>
      <c r="G284">
        <v>1</v>
      </c>
      <c r="H284">
        <v>1</v>
      </c>
      <c r="I284">
        <v>0</v>
      </c>
      <c r="J284">
        <v>3</v>
      </c>
      <c r="K284">
        <v>0</v>
      </c>
      <c r="L284">
        <v>0</v>
      </c>
    </row>
    <row r="285" spans="1:12">
      <c r="A285" s="7" t="s">
        <v>294</v>
      </c>
      <c r="B285">
        <v>59</v>
      </c>
      <c r="C285">
        <v>50</v>
      </c>
      <c r="D285">
        <v>50</v>
      </c>
      <c r="E285">
        <v>52</v>
      </c>
      <c r="F285">
        <v>45</v>
      </c>
      <c r="G285">
        <v>41</v>
      </c>
      <c r="H285">
        <v>37</v>
      </c>
      <c r="I285">
        <v>45</v>
      </c>
      <c r="J285">
        <v>48</v>
      </c>
      <c r="K285">
        <v>46</v>
      </c>
      <c r="L285">
        <v>41</v>
      </c>
    </row>
    <row r="286" spans="1:12">
      <c r="A286" s="7" t="s">
        <v>295</v>
      </c>
      <c r="B286">
        <v>31</v>
      </c>
      <c r="C286">
        <v>21</v>
      </c>
      <c r="D286">
        <v>19</v>
      </c>
      <c r="E286">
        <v>25</v>
      </c>
      <c r="F286">
        <v>20</v>
      </c>
      <c r="G286">
        <v>19</v>
      </c>
      <c r="H286">
        <v>19</v>
      </c>
      <c r="I286">
        <v>19</v>
      </c>
      <c r="J286">
        <v>21</v>
      </c>
      <c r="K286">
        <v>16</v>
      </c>
      <c r="L286">
        <v>15</v>
      </c>
    </row>
    <row r="287" spans="1:12">
      <c r="A287" s="7" t="s">
        <v>296</v>
      </c>
      <c r="B287">
        <v>11</v>
      </c>
      <c r="C287">
        <v>12</v>
      </c>
      <c r="D287">
        <v>11</v>
      </c>
      <c r="E287">
        <v>9</v>
      </c>
      <c r="F287">
        <v>11</v>
      </c>
      <c r="G287">
        <v>11</v>
      </c>
      <c r="H287">
        <v>10</v>
      </c>
      <c r="I287">
        <v>11</v>
      </c>
      <c r="J287">
        <v>5</v>
      </c>
      <c r="K287">
        <v>11</v>
      </c>
      <c r="L287">
        <v>10</v>
      </c>
    </row>
    <row r="288" spans="1:12">
      <c r="A288" s="7" t="s">
        <v>297</v>
      </c>
      <c r="B288">
        <v>17</v>
      </c>
      <c r="C288">
        <v>17</v>
      </c>
      <c r="D288">
        <v>20</v>
      </c>
      <c r="E288">
        <v>18</v>
      </c>
      <c r="F288">
        <v>14</v>
      </c>
      <c r="G288">
        <v>11</v>
      </c>
      <c r="H288">
        <v>8</v>
      </c>
      <c r="I288">
        <v>15</v>
      </c>
      <c r="J288">
        <v>22</v>
      </c>
      <c r="K288">
        <v>19</v>
      </c>
      <c r="L288">
        <v>16</v>
      </c>
    </row>
    <row r="289" spans="1:12">
      <c r="A289" s="7" t="s">
        <v>298</v>
      </c>
      <c r="B289">
        <v>115</v>
      </c>
      <c r="C289">
        <v>110</v>
      </c>
      <c r="D289">
        <v>97</v>
      </c>
      <c r="E289">
        <v>86</v>
      </c>
      <c r="F289">
        <v>76</v>
      </c>
      <c r="G289">
        <v>74</v>
      </c>
      <c r="H289">
        <v>73</v>
      </c>
      <c r="I289">
        <v>78</v>
      </c>
      <c r="J289">
        <v>73</v>
      </c>
      <c r="K289">
        <v>86</v>
      </c>
      <c r="L289">
        <v>87</v>
      </c>
    </row>
    <row r="290" spans="1:12">
      <c r="A290" s="7" t="s">
        <v>299</v>
      </c>
      <c r="B290">
        <v>80</v>
      </c>
      <c r="C290">
        <v>80</v>
      </c>
      <c r="D290">
        <v>72</v>
      </c>
      <c r="E290">
        <v>69</v>
      </c>
      <c r="F290">
        <v>66</v>
      </c>
      <c r="G290">
        <v>66</v>
      </c>
      <c r="H290">
        <v>64</v>
      </c>
      <c r="I290">
        <v>68</v>
      </c>
      <c r="J290">
        <v>60</v>
      </c>
      <c r="K290">
        <v>73</v>
      </c>
      <c r="L290">
        <v>74</v>
      </c>
    </row>
    <row r="291" spans="1:12">
      <c r="A291" s="7" t="s">
        <v>300</v>
      </c>
      <c r="B291">
        <v>35</v>
      </c>
      <c r="C291">
        <v>30</v>
      </c>
      <c r="D291">
        <v>25</v>
      </c>
      <c r="E291">
        <v>17</v>
      </c>
      <c r="F291">
        <v>10</v>
      </c>
      <c r="G291">
        <v>8</v>
      </c>
      <c r="H291">
        <v>9</v>
      </c>
      <c r="I291">
        <v>10</v>
      </c>
      <c r="J291">
        <v>13</v>
      </c>
      <c r="K291">
        <v>13</v>
      </c>
      <c r="L291">
        <v>13</v>
      </c>
    </row>
    <row r="292" spans="1:12">
      <c r="A292" s="7" t="s">
        <v>301</v>
      </c>
      <c r="B292">
        <v>29</v>
      </c>
      <c r="C292">
        <v>23</v>
      </c>
      <c r="D292">
        <v>21</v>
      </c>
      <c r="E292">
        <v>24</v>
      </c>
      <c r="F292">
        <v>22</v>
      </c>
      <c r="G292">
        <v>26</v>
      </c>
      <c r="H292">
        <v>25</v>
      </c>
      <c r="I292">
        <v>25</v>
      </c>
      <c r="J292">
        <v>24</v>
      </c>
      <c r="K292">
        <v>22</v>
      </c>
      <c r="L292">
        <v>22</v>
      </c>
    </row>
    <row r="293" spans="1:12">
      <c r="A293" s="7" t="s">
        <v>302</v>
      </c>
      <c r="B293">
        <v>15</v>
      </c>
      <c r="C293">
        <v>15</v>
      </c>
      <c r="D293">
        <v>16</v>
      </c>
      <c r="E293">
        <v>17</v>
      </c>
      <c r="F293">
        <v>20</v>
      </c>
      <c r="G293">
        <v>22</v>
      </c>
      <c r="H293">
        <v>21</v>
      </c>
      <c r="I293">
        <v>16</v>
      </c>
      <c r="J293">
        <v>13</v>
      </c>
      <c r="K293">
        <v>12</v>
      </c>
      <c r="L293">
        <v>12</v>
      </c>
    </row>
    <row r="294" spans="1:12">
      <c r="A294" s="7" t="s">
        <v>303</v>
      </c>
      <c r="B294">
        <v>6</v>
      </c>
      <c r="C294">
        <v>3</v>
      </c>
      <c r="D294">
        <v>2</v>
      </c>
      <c r="E294">
        <v>3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2</v>
      </c>
    </row>
    <row r="295" spans="1:12">
      <c r="A295" s="7" t="s">
        <v>304</v>
      </c>
      <c r="B295">
        <v>8</v>
      </c>
      <c r="C295">
        <v>5</v>
      </c>
      <c r="D295">
        <v>3</v>
      </c>
      <c r="E295">
        <v>4</v>
      </c>
      <c r="F295">
        <v>1</v>
      </c>
      <c r="G295">
        <v>3</v>
      </c>
      <c r="H295">
        <v>3</v>
      </c>
      <c r="I295">
        <v>7</v>
      </c>
      <c r="J295">
        <v>10</v>
      </c>
      <c r="K295">
        <v>8</v>
      </c>
      <c r="L295">
        <v>8</v>
      </c>
    </row>
    <row r="296" spans="1:12">
      <c r="A296" s="7" t="s">
        <v>305</v>
      </c>
      <c r="B296">
        <v>849</v>
      </c>
      <c r="C296">
        <v>836</v>
      </c>
      <c r="D296">
        <v>825</v>
      </c>
      <c r="E296">
        <v>829</v>
      </c>
      <c r="F296">
        <v>776</v>
      </c>
      <c r="G296">
        <v>731</v>
      </c>
      <c r="H296">
        <v>687</v>
      </c>
      <c r="I296">
        <v>667</v>
      </c>
      <c r="J296">
        <v>659</v>
      </c>
      <c r="K296">
        <v>486</v>
      </c>
      <c r="L296">
        <v>475</v>
      </c>
    </row>
    <row r="297" spans="1:12">
      <c r="A297" s="7" t="s">
        <v>306</v>
      </c>
      <c r="B297">
        <v>20</v>
      </c>
      <c r="C297">
        <v>13</v>
      </c>
      <c r="D297">
        <v>10</v>
      </c>
      <c r="E297">
        <v>10</v>
      </c>
      <c r="F297">
        <v>9</v>
      </c>
      <c r="G297">
        <v>6</v>
      </c>
      <c r="H297">
        <v>6</v>
      </c>
      <c r="I297">
        <v>3</v>
      </c>
      <c r="J297">
        <v>4</v>
      </c>
      <c r="K297">
        <v>5</v>
      </c>
      <c r="L297">
        <v>6</v>
      </c>
    </row>
    <row r="298" spans="1:12">
      <c r="A298" s="7" t="s">
        <v>307</v>
      </c>
      <c r="B298">
        <v>603</v>
      </c>
      <c r="C298">
        <v>600</v>
      </c>
      <c r="D298">
        <v>598</v>
      </c>
      <c r="E298">
        <v>600</v>
      </c>
      <c r="F298">
        <v>556</v>
      </c>
      <c r="G298">
        <v>539</v>
      </c>
      <c r="H298">
        <v>498</v>
      </c>
      <c r="I298">
        <v>483</v>
      </c>
      <c r="J298">
        <v>483</v>
      </c>
      <c r="K298">
        <v>479</v>
      </c>
      <c r="L298">
        <v>467</v>
      </c>
    </row>
    <row r="299" spans="1:12">
      <c r="A299" s="7" t="s">
        <v>308</v>
      </c>
      <c r="B299">
        <v>226</v>
      </c>
      <c r="C299">
        <v>223</v>
      </c>
      <c r="D299">
        <v>217</v>
      </c>
      <c r="E299">
        <v>219</v>
      </c>
      <c r="F299">
        <v>211</v>
      </c>
      <c r="G299">
        <v>186</v>
      </c>
      <c r="H299">
        <v>183</v>
      </c>
      <c r="I299">
        <v>181</v>
      </c>
      <c r="J299">
        <v>172</v>
      </c>
      <c r="K299">
        <v>2</v>
      </c>
      <c r="L299">
        <v>2</v>
      </c>
    </row>
    <row r="300" spans="1:12">
      <c r="A300" s="7" t="s">
        <v>309</v>
      </c>
      <c r="B300">
        <v>1100</v>
      </c>
      <c r="C300">
        <v>1131</v>
      </c>
      <c r="D300">
        <v>1162</v>
      </c>
      <c r="E300">
        <v>1084</v>
      </c>
      <c r="F300">
        <v>947</v>
      </c>
      <c r="G300">
        <v>767</v>
      </c>
      <c r="H300">
        <v>1004</v>
      </c>
      <c r="I300">
        <v>1039</v>
      </c>
      <c r="J300">
        <v>924</v>
      </c>
      <c r="K300">
        <v>965</v>
      </c>
      <c r="L300">
        <v>928</v>
      </c>
    </row>
    <row r="301" spans="1:12">
      <c r="A301" s="7" t="s">
        <v>310</v>
      </c>
      <c r="B301">
        <v>85</v>
      </c>
      <c r="C301">
        <v>71</v>
      </c>
      <c r="D301">
        <v>73</v>
      </c>
      <c r="E301">
        <v>70</v>
      </c>
      <c r="F301">
        <v>64</v>
      </c>
      <c r="G301">
        <v>53</v>
      </c>
      <c r="H301">
        <v>112</v>
      </c>
      <c r="I301">
        <v>108</v>
      </c>
      <c r="J301">
        <v>87</v>
      </c>
      <c r="K301">
        <v>95</v>
      </c>
      <c r="L301">
        <v>98</v>
      </c>
    </row>
    <row r="302" spans="1:12">
      <c r="A302" s="7" t="s">
        <v>311</v>
      </c>
      <c r="B302">
        <v>3</v>
      </c>
      <c r="C302">
        <v>2</v>
      </c>
      <c r="D302">
        <v>3</v>
      </c>
      <c r="E302">
        <v>2</v>
      </c>
      <c r="F302">
        <v>4</v>
      </c>
      <c r="G302">
        <v>5</v>
      </c>
      <c r="H302">
        <v>6</v>
      </c>
      <c r="I302">
        <v>7</v>
      </c>
      <c r="J302">
        <v>1</v>
      </c>
      <c r="K302">
        <v>4</v>
      </c>
      <c r="L302">
        <v>4</v>
      </c>
    </row>
    <row r="303" spans="1:12">
      <c r="A303" s="7" t="s">
        <v>312</v>
      </c>
      <c r="B303">
        <v>40</v>
      </c>
      <c r="C303">
        <v>44</v>
      </c>
      <c r="D303">
        <v>37</v>
      </c>
      <c r="E303">
        <v>39</v>
      </c>
      <c r="F303">
        <v>32</v>
      </c>
      <c r="G303">
        <v>31</v>
      </c>
      <c r="H303">
        <v>27</v>
      </c>
      <c r="I303">
        <v>26</v>
      </c>
      <c r="J303">
        <v>28</v>
      </c>
      <c r="K303">
        <v>27</v>
      </c>
      <c r="L303">
        <v>29</v>
      </c>
    </row>
    <row r="304" spans="1:12">
      <c r="A304" s="7" t="s">
        <v>313</v>
      </c>
      <c r="B304">
        <v>972</v>
      </c>
      <c r="C304">
        <v>1014</v>
      </c>
      <c r="D304">
        <v>1049</v>
      </c>
      <c r="E304">
        <v>973</v>
      </c>
      <c r="F304">
        <v>847</v>
      </c>
      <c r="G304">
        <v>678</v>
      </c>
      <c r="H304">
        <v>859</v>
      </c>
      <c r="I304">
        <v>898</v>
      </c>
      <c r="J304">
        <v>808</v>
      </c>
      <c r="K304">
        <v>839</v>
      </c>
      <c r="L304">
        <v>797</v>
      </c>
    </row>
    <row r="305" spans="1:12">
      <c r="A305" s="8" t="s">
        <v>314</v>
      </c>
      <c r="B305">
        <v>1367</v>
      </c>
      <c r="C305">
        <v>1283</v>
      </c>
      <c r="D305">
        <v>1200</v>
      </c>
      <c r="E305">
        <v>1099</v>
      </c>
      <c r="F305">
        <v>922</v>
      </c>
      <c r="G305">
        <v>712</v>
      </c>
      <c r="H305">
        <v>941</v>
      </c>
      <c r="I305">
        <v>821</v>
      </c>
      <c r="J305">
        <v>876</v>
      </c>
      <c r="K305">
        <v>911</v>
      </c>
      <c r="L305">
        <v>871</v>
      </c>
    </row>
    <row r="306" spans="1:12">
      <c r="A306" s="8" t="s">
        <v>315</v>
      </c>
      <c r="B306">
        <v>53</v>
      </c>
      <c r="C306">
        <v>25</v>
      </c>
      <c r="D306">
        <v>5</v>
      </c>
      <c r="E306">
        <v>6</v>
      </c>
      <c r="F306">
        <v>4</v>
      </c>
      <c r="G306">
        <v>4</v>
      </c>
      <c r="H306">
        <v>7</v>
      </c>
      <c r="I306">
        <v>11</v>
      </c>
      <c r="J306">
        <v>7</v>
      </c>
      <c r="K306">
        <v>12</v>
      </c>
      <c r="L306">
        <v>9</v>
      </c>
    </row>
    <row r="307" spans="1:12">
      <c r="A307" s="8" t="s">
        <v>316</v>
      </c>
      <c r="B307">
        <v>44</v>
      </c>
      <c r="C307">
        <v>47</v>
      </c>
      <c r="D307">
        <v>52</v>
      </c>
      <c r="E307">
        <v>47</v>
      </c>
      <c r="F307">
        <v>41</v>
      </c>
      <c r="G307">
        <v>31</v>
      </c>
      <c r="H307">
        <v>42</v>
      </c>
      <c r="I307">
        <v>32</v>
      </c>
      <c r="J307">
        <v>32</v>
      </c>
      <c r="K307">
        <v>82</v>
      </c>
      <c r="L307">
        <v>85</v>
      </c>
    </row>
    <row r="308" spans="1:12">
      <c r="A308" s="8" t="s">
        <v>317</v>
      </c>
      <c r="B308">
        <v>175</v>
      </c>
      <c r="C308">
        <v>170</v>
      </c>
      <c r="D308">
        <v>151</v>
      </c>
      <c r="E308">
        <v>150</v>
      </c>
      <c r="F308">
        <v>139</v>
      </c>
      <c r="G308">
        <v>122</v>
      </c>
      <c r="H308">
        <v>179</v>
      </c>
      <c r="I308">
        <v>164</v>
      </c>
      <c r="J308">
        <v>156</v>
      </c>
      <c r="K308">
        <v>188</v>
      </c>
      <c r="L308">
        <v>181</v>
      </c>
    </row>
    <row r="309" spans="1:12">
      <c r="A309" s="8" t="s">
        <v>318</v>
      </c>
      <c r="B309">
        <v>30</v>
      </c>
      <c r="C309">
        <v>31</v>
      </c>
      <c r="D309">
        <v>34</v>
      </c>
      <c r="E309">
        <v>29</v>
      </c>
      <c r="F309">
        <v>31</v>
      </c>
      <c r="G309">
        <v>28</v>
      </c>
      <c r="H309">
        <v>34</v>
      </c>
      <c r="I309">
        <v>34</v>
      </c>
      <c r="J309">
        <v>34</v>
      </c>
      <c r="K309">
        <v>50</v>
      </c>
      <c r="L309">
        <v>52</v>
      </c>
    </row>
    <row r="310" spans="1:12">
      <c r="A310" s="8" t="s">
        <v>319</v>
      </c>
      <c r="B310">
        <v>1061</v>
      </c>
      <c r="C310">
        <v>1006</v>
      </c>
      <c r="D310">
        <v>954</v>
      </c>
      <c r="E310">
        <v>864</v>
      </c>
      <c r="F310">
        <v>703</v>
      </c>
      <c r="G310">
        <v>524</v>
      </c>
      <c r="H310">
        <v>676</v>
      </c>
      <c r="I310">
        <v>578</v>
      </c>
      <c r="J310">
        <v>638</v>
      </c>
      <c r="K310">
        <v>570</v>
      </c>
      <c r="L310">
        <v>535</v>
      </c>
    </row>
    <row r="311" spans="1:12">
      <c r="A311" s="8" t="s">
        <v>320</v>
      </c>
      <c r="B311">
        <v>4</v>
      </c>
      <c r="C311">
        <v>4</v>
      </c>
      <c r="D311">
        <v>4</v>
      </c>
      <c r="E311">
        <v>3</v>
      </c>
      <c r="F311">
        <v>4</v>
      </c>
      <c r="G311">
        <v>3</v>
      </c>
      <c r="H311">
        <v>3</v>
      </c>
      <c r="I311">
        <v>2</v>
      </c>
      <c r="J311">
        <v>9</v>
      </c>
      <c r="K311">
        <v>9</v>
      </c>
      <c r="L311">
        <v>9</v>
      </c>
    </row>
    <row r="312" spans="1:12">
      <c r="A312" s="8" t="s">
        <v>321</v>
      </c>
      <c r="B312">
        <v>1413</v>
      </c>
      <c r="C312">
        <v>1387</v>
      </c>
      <c r="D312">
        <v>1359</v>
      </c>
      <c r="E312">
        <v>1320</v>
      </c>
      <c r="F312">
        <v>1182</v>
      </c>
      <c r="G312">
        <v>1133</v>
      </c>
      <c r="H312">
        <v>1109</v>
      </c>
      <c r="I312">
        <v>1052</v>
      </c>
      <c r="J312">
        <v>901</v>
      </c>
      <c r="K312">
        <v>909</v>
      </c>
      <c r="L312">
        <v>908</v>
      </c>
    </row>
    <row r="313" spans="1:12">
      <c r="A313" s="8" t="s">
        <v>322</v>
      </c>
      <c r="B313">
        <v>8</v>
      </c>
      <c r="C313">
        <v>8</v>
      </c>
      <c r="D313">
        <v>8</v>
      </c>
      <c r="E313">
        <v>7</v>
      </c>
      <c r="F313">
        <v>7</v>
      </c>
      <c r="G313">
        <v>7</v>
      </c>
      <c r="H313">
        <v>6</v>
      </c>
      <c r="I313">
        <v>6</v>
      </c>
      <c r="J313">
        <v>6</v>
      </c>
      <c r="K313">
        <v>8</v>
      </c>
      <c r="L313">
        <v>6</v>
      </c>
    </row>
    <row r="314" spans="1:12">
      <c r="A314" s="8" t="s">
        <v>323</v>
      </c>
      <c r="B314">
        <v>589</v>
      </c>
      <c r="C314">
        <v>584</v>
      </c>
      <c r="D314">
        <v>590</v>
      </c>
      <c r="E314">
        <v>584</v>
      </c>
      <c r="F314">
        <v>557</v>
      </c>
      <c r="G314">
        <v>562</v>
      </c>
      <c r="H314">
        <v>544</v>
      </c>
      <c r="I314">
        <v>532</v>
      </c>
      <c r="J314">
        <v>538</v>
      </c>
      <c r="K314">
        <v>553</v>
      </c>
      <c r="L314">
        <v>558</v>
      </c>
    </row>
    <row r="315" spans="1:12">
      <c r="A315" s="8" t="s">
        <v>324</v>
      </c>
      <c r="B315">
        <v>816</v>
      </c>
      <c r="C315">
        <v>795</v>
      </c>
      <c r="D315">
        <v>761</v>
      </c>
      <c r="E315">
        <v>729</v>
      </c>
      <c r="F315">
        <v>618</v>
      </c>
      <c r="G315">
        <v>564</v>
      </c>
      <c r="H315">
        <v>559</v>
      </c>
      <c r="I315">
        <v>514</v>
      </c>
      <c r="J315">
        <v>357</v>
      </c>
      <c r="K315">
        <v>348</v>
      </c>
      <c r="L315">
        <v>344</v>
      </c>
    </row>
    <row r="316" spans="1:12">
      <c r="A316" s="8" t="s">
        <v>325</v>
      </c>
      <c r="B316">
        <v>75</v>
      </c>
      <c r="C316">
        <v>74</v>
      </c>
      <c r="D316">
        <v>73</v>
      </c>
      <c r="E316">
        <v>73</v>
      </c>
      <c r="F316">
        <v>73</v>
      </c>
      <c r="G316">
        <v>70</v>
      </c>
      <c r="H316">
        <v>68</v>
      </c>
      <c r="I316">
        <v>66</v>
      </c>
      <c r="J316">
        <v>64</v>
      </c>
      <c r="K316">
        <v>68</v>
      </c>
      <c r="L316">
        <v>64</v>
      </c>
    </row>
    <row r="317" spans="1:12">
      <c r="A317" s="8" t="s">
        <v>326</v>
      </c>
      <c r="B317">
        <v>17</v>
      </c>
      <c r="C317">
        <v>16</v>
      </c>
      <c r="D317">
        <v>14</v>
      </c>
      <c r="E317">
        <v>16</v>
      </c>
      <c r="F317">
        <v>15</v>
      </c>
      <c r="G317">
        <v>13</v>
      </c>
      <c r="H317">
        <v>14</v>
      </c>
      <c r="I317">
        <v>14</v>
      </c>
      <c r="J317">
        <v>16</v>
      </c>
      <c r="K317">
        <v>1</v>
      </c>
      <c r="L317">
        <v>1</v>
      </c>
    </row>
    <row r="318" spans="1:12">
      <c r="A318" s="8" t="s">
        <v>327</v>
      </c>
      <c r="B318">
        <v>6</v>
      </c>
      <c r="C318">
        <v>4</v>
      </c>
      <c r="D318">
        <v>3</v>
      </c>
      <c r="E318">
        <v>3</v>
      </c>
      <c r="F318">
        <v>3</v>
      </c>
      <c r="G318">
        <v>1</v>
      </c>
      <c r="H318">
        <v>1</v>
      </c>
      <c r="I318">
        <v>2</v>
      </c>
      <c r="J318">
        <v>1</v>
      </c>
      <c r="K318">
        <v>0</v>
      </c>
      <c r="L318">
        <v>1</v>
      </c>
    </row>
    <row r="319" spans="1:12">
      <c r="A319" s="8" t="s">
        <v>328</v>
      </c>
      <c r="B319">
        <v>46</v>
      </c>
      <c r="C319">
        <v>51</v>
      </c>
      <c r="D319">
        <v>55</v>
      </c>
      <c r="E319">
        <v>52</v>
      </c>
      <c r="F319">
        <v>52</v>
      </c>
      <c r="G319">
        <v>54</v>
      </c>
      <c r="H319">
        <v>51</v>
      </c>
      <c r="I319">
        <v>48</v>
      </c>
      <c r="J319">
        <v>46</v>
      </c>
      <c r="K319">
        <v>65</v>
      </c>
      <c r="L319">
        <v>61</v>
      </c>
    </row>
    <row r="320" spans="1:12">
      <c r="A320" s="8" t="s">
        <v>329</v>
      </c>
      <c r="B320">
        <v>6</v>
      </c>
      <c r="C320">
        <v>3</v>
      </c>
      <c r="D320">
        <v>1</v>
      </c>
      <c r="E320">
        <v>2</v>
      </c>
      <c r="F320">
        <v>3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1</v>
      </c>
    </row>
    <row r="321" spans="1:12">
      <c r="A321" s="8" t="s">
        <v>330</v>
      </c>
      <c r="B321">
        <v>160</v>
      </c>
      <c r="C321">
        <v>188</v>
      </c>
      <c r="D321">
        <v>191</v>
      </c>
      <c r="E321">
        <v>176</v>
      </c>
      <c r="F321">
        <v>170</v>
      </c>
      <c r="G321">
        <v>170</v>
      </c>
      <c r="H321">
        <v>156</v>
      </c>
      <c r="I321">
        <v>162</v>
      </c>
      <c r="J321">
        <v>173</v>
      </c>
      <c r="K321">
        <v>170</v>
      </c>
      <c r="L321">
        <v>160</v>
      </c>
    </row>
    <row r="322" spans="1:12">
      <c r="A322" s="8" t="s">
        <v>331</v>
      </c>
      <c r="B322">
        <v>42</v>
      </c>
      <c r="C322">
        <v>38</v>
      </c>
      <c r="D322">
        <v>36</v>
      </c>
      <c r="E322">
        <v>33</v>
      </c>
      <c r="F322">
        <v>35</v>
      </c>
      <c r="G322">
        <v>38</v>
      </c>
      <c r="H322">
        <v>32</v>
      </c>
      <c r="I322">
        <v>36</v>
      </c>
      <c r="J322">
        <v>27</v>
      </c>
      <c r="K322">
        <v>21</v>
      </c>
      <c r="L322">
        <v>19</v>
      </c>
    </row>
    <row r="323" spans="1:12">
      <c r="A323" s="8" t="s">
        <v>332</v>
      </c>
      <c r="B323">
        <v>118</v>
      </c>
      <c r="C323">
        <v>150</v>
      </c>
      <c r="D323">
        <v>155</v>
      </c>
      <c r="E323">
        <v>143</v>
      </c>
      <c r="F323">
        <v>135</v>
      </c>
      <c r="G323">
        <v>132</v>
      </c>
      <c r="H323">
        <v>124</v>
      </c>
      <c r="I323">
        <v>126</v>
      </c>
      <c r="J323">
        <v>146</v>
      </c>
      <c r="K323">
        <v>149</v>
      </c>
      <c r="L323">
        <v>141</v>
      </c>
    </row>
    <row r="324" spans="1:12">
      <c r="A324" s="9" t="s">
        <v>333</v>
      </c>
      <c r="B324">
        <v>491</v>
      </c>
      <c r="C324">
        <v>482</v>
      </c>
      <c r="D324">
        <v>438</v>
      </c>
      <c r="E324">
        <v>418</v>
      </c>
      <c r="F324">
        <v>349</v>
      </c>
      <c r="G324">
        <v>329</v>
      </c>
      <c r="H324">
        <v>322</v>
      </c>
      <c r="I324">
        <v>318</v>
      </c>
      <c r="J324">
        <v>311</v>
      </c>
      <c r="K324">
        <v>304</v>
      </c>
      <c r="L324">
        <v>279</v>
      </c>
    </row>
    <row r="325" spans="1:12">
      <c r="A325" s="9" t="s">
        <v>334</v>
      </c>
      <c r="B325">
        <v>491</v>
      </c>
      <c r="C325">
        <v>482</v>
      </c>
      <c r="D325">
        <v>438</v>
      </c>
      <c r="E325">
        <v>418</v>
      </c>
      <c r="F325">
        <v>349</v>
      </c>
      <c r="G325">
        <v>329</v>
      </c>
      <c r="H325">
        <v>322</v>
      </c>
      <c r="I325">
        <v>318</v>
      </c>
      <c r="J325">
        <v>311</v>
      </c>
      <c r="K325">
        <v>304</v>
      </c>
      <c r="L325">
        <v>279</v>
      </c>
    </row>
    <row r="326" spans="1:12">
      <c r="A326" s="9" t="s">
        <v>335</v>
      </c>
      <c r="B326">
        <v>72</v>
      </c>
      <c r="C326">
        <v>80</v>
      </c>
      <c r="D326">
        <v>87</v>
      </c>
      <c r="E326">
        <v>82</v>
      </c>
      <c r="F326">
        <v>82</v>
      </c>
      <c r="G326">
        <v>65</v>
      </c>
      <c r="H326">
        <v>58</v>
      </c>
      <c r="I326">
        <v>50</v>
      </c>
      <c r="J326">
        <v>43</v>
      </c>
      <c r="K326">
        <v>14</v>
      </c>
      <c r="L326">
        <v>16</v>
      </c>
    </row>
    <row r="327" spans="1:12">
      <c r="A327" s="9" t="s">
        <v>336</v>
      </c>
      <c r="B327">
        <v>72</v>
      </c>
      <c r="C327">
        <v>80</v>
      </c>
      <c r="D327">
        <v>87</v>
      </c>
      <c r="E327">
        <v>82</v>
      </c>
      <c r="F327">
        <v>82</v>
      </c>
      <c r="G327">
        <v>65</v>
      </c>
      <c r="H327">
        <v>58</v>
      </c>
      <c r="I327">
        <v>50</v>
      </c>
      <c r="J327">
        <v>43</v>
      </c>
      <c r="K327">
        <v>14</v>
      </c>
      <c r="L327">
        <v>16</v>
      </c>
    </row>
    <row r="328" spans="1:12">
      <c r="A328" s="9" t="s">
        <v>337</v>
      </c>
      <c r="B328">
        <v>169</v>
      </c>
      <c r="C328">
        <v>183</v>
      </c>
      <c r="D328">
        <v>206</v>
      </c>
      <c r="E328">
        <v>195</v>
      </c>
      <c r="F328">
        <v>197</v>
      </c>
      <c r="G328">
        <v>200</v>
      </c>
      <c r="H328">
        <v>200</v>
      </c>
      <c r="I328">
        <v>203</v>
      </c>
      <c r="J328">
        <v>220</v>
      </c>
      <c r="K328">
        <v>216</v>
      </c>
      <c r="L328">
        <v>224</v>
      </c>
    </row>
    <row r="329" spans="1:12">
      <c r="A329" s="9" t="s">
        <v>338</v>
      </c>
      <c r="B329">
        <v>169</v>
      </c>
      <c r="C329">
        <v>183</v>
      </c>
      <c r="D329">
        <v>206</v>
      </c>
      <c r="E329">
        <v>195</v>
      </c>
      <c r="F329">
        <v>197</v>
      </c>
      <c r="G329">
        <v>200</v>
      </c>
      <c r="H329">
        <v>200</v>
      </c>
      <c r="I329">
        <v>203</v>
      </c>
      <c r="J329">
        <v>220</v>
      </c>
      <c r="K329">
        <v>216</v>
      </c>
      <c r="L329">
        <v>224</v>
      </c>
    </row>
    <row r="330" spans="1:12">
      <c r="A330" s="9" t="s">
        <v>339</v>
      </c>
      <c r="B330">
        <v>474</v>
      </c>
      <c r="C330">
        <v>439</v>
      </c>
      <c r="D330">
        <v>398</v>
      </c>
      <c r="E330">
        <v>383</v>
      </c>
      <c r="F330">
        <v>360</v>
      </c>
      <c r="G330">
        <v>344</v>
      </c>
      <c r="H330">
        <v>335</v>
      </c>
      <c r="I330">
        <v>326</v>
      </c>
      <c r="J330">
        <v>325</v>
      </c>
      <c r="K330">
        <v>355</v>
      </c>
      <c r="L330">
        <v>342</v>
      </c>
    </row>
    <row r="331" spans="1:12">
      <c r="A331" s="9" t="s">
        <v>340</v>
      </c>
      <c r="B331">
        <v>360</v>
      </c>
      <c r="C331">
        <v>331</v>
      </c>
      <c r="D331">
        <v>300</v>
      </c>
      <c r="E331">
        <v>282</v>
      </c>
      <c r="F331">
        <v>254</v>
      </c>
      <c r="G331">
        <v>224</v>
      </c>
      <c r="H331">
        <v>213</v>
      </c>
      <c r="I331">
        <v>204</v>
      </c>
      <c r="J331">
        <v>208</v>
      </c>
      <c r="K331">
        <v>206</v>
      </c>
      <c r="L331">
        <v>193</v>
      </c>
    </row>
    <row r="332" spans="1:12">
      <c r="A332" s="9" t="s">
        <v>341</v>
      </c>
      <c r="B332">
        <v>114</v>
      </c>
      <c r="C332">
        <v>108</v>
      </c>
      <c r="D332">
        <v>98</v>
      </c>
      <c r="E332">
        <v>101</v>
      </c>
      <c r="F332">
        <v>106</v>
      </c>
      <c r="G332">
        <v>120</v>
      </c>
      <c r="H332">
        <v>122</v>
      </c>
      <c r="I332">
        <v>122</v>
      </c>
      <c r="J332">
        <v>117</v>
      </c>
      <c r="K332">
        <v>149</v>
      </c>
      <c r="L332">
        <v>149</v>
      </c>
    </row>
    <row r="333" spans="1:12">
      <c r="A333" s="9" t="s">
        <v>342</v>
      </c>
      <c r="B333">
        <v>698</v>
      </c>
      <c r="C333">
        <v>636</v>
      </c>
      <c r="D333">
        <v>611</v>
      </c>
      <c r="E333">
        <v>595</v>
      </c>
      <c r="F333">
        <v>578</v>
      </c>
      <c r="G333">
        <v>535</v>
      </c>
      <c r="H333">
        <v>516</v>
      </c>
      <c r="I333">
        <v>512</v>
      </c>
      <c r="J333">
        <v>510</v>
      </c>
      <c r="K333">
        <v>536</v>
      </c>
      <c r="L333">
        <v>507</v>
      </c>
    </row>
    <row r="334" spans="1:12">
      <c r="A334" s="9" t="s">
        <v>343</v>
      </c>
      <c r="B334">
        <v>66</v>
      </c>
      <c r="C334">
        <v>64</v>
      </c>
      <c r="D334">
        <v>64</v>
      </c>
      <c r="E334">
        <v>69</v>
      </c>
      <c r="F334">
        <v>70</v>
      </c>
      <c r="G334">
        <v>66</v>
      </c>
      <c r="H334">
        <v>67</v>
      </c>
      <c r="I334">
        <v>67</v>
      </c>
      <c r="J334">
        <v>69</v>
      </c>
      <c r="K334">
        <v>66</v>
      </c>
      <c r="L334">
        <v>64</v>
      </c>
    </row>
    <row r="335" spans="1:12">
      <c r="A335" s="9" t="s">
        <v>344</v>
      </c>
      <c r="B335">
        <v>9</v>
      </c>
      <c r="C335">
        <v>8</v>
      </c>
      <c r="D335">
        <v>8</v>
      </c>
      <c r="E335">
        <v>8</v>
      </c>
      <c r="F335">
        <v>8</v>
      </c>
      <c r="G335">
        <v>7</v>
      </c>
      <c r="H335">
        <v>6</v>
      </c>
      <c r="I335">
        <v>7</v>
      </c>
      <c r="J335">
        <v>6</v>
      </c>
      <c r="K335">
        <v>6</v>
      </c>
      <c r="L335">
        <v>6</v>
      </c>
    </row>
    <row r="336" spans="1:12">
      <c r="A336" s="9" t="s">
        <v>345</v>
      </c>
      <c r="B336">
        <v>623</v>
      </c>
      <c r="C336">
        <v>564</v>
      </c>
      <c r="D336">
        <v>539</v>
      </c>
      <c r="E336">
        <v>518</v>
      </c>
      <c r="F336">
        <v>500</v>
      </c>
      <c r="G336">
        <v>462</v>
      </c>
      <c r="H336">
        <v>443</v>
      </c>
      <c r="I336">
        <v>438</v>
      </c>
      <c r="J336">
        <v>435</v>
      </c>
      <c r="K336">
        <v>464</v>
      </c>
      <c r="L336">
        <v>437</v>
      </c>
    </row>
    <row r="337" spans="1:12">
      <c r="A337" s="9" t="s">
        <v>346</v>
      </c>
      <c r="B337">
        <v>345</v>
      </c>
      <c r="C337">
        <v>351</v>
      </c>
      <c r="D337">
        <v>365</v>
      </c>
      <c r="E337">
        <v>344</v>
      </c>
      <c r="F337">
        <v>345</v>
      </c>
      <c r="G337">
        <v>325</v>
      </c>
      <c r="H337">
        <v>344</v>
      </c>
      <c r="I337">
        <v>343</v>
      </c>
      <c r="J337">
        <v>340</v>
      </c>
      <c r="K337">
        <v>282</v>
      </c>
      <c r="L337">
        <v>290</v>
      </c>
    </row>
    <row r="338" spans="1:12">
      <c r="A338" s="9" t="s">
        <v>347</v>
      </c>
      <c r="B338">
        <v>124</v>
      </c>
      <c r="C338">
        <v>134</v>
      </c>
      <c r="D338">
        <v>157</v>
      </c>
      <c r="E338">
        <v>145</v>
      </c>
      <c r="F338">
        <v>151</v>
      </c>
      <c r="G338">
        <v>137</v>
      </c>
      <c r="H338">
        <v>148</v>
      </c>
      <c r="I338">
        <v>157</v>
      </c>
      <c r="J338">
        <v>156</v>
      </c>
      <c r="K338">
        <v>80</v>
      </c>
      <c r="L338">
        <v>87</v>
      </c>
    </row>
    <row r="339" spans="1:12">
      <c r="A339" s="9" t="s">
        <v>348</v>
      </c>
      <c r="B339">
        <v>221</v>
      </c>
      <c r="C339">
        <v>217</v>
      </c>
      <c r="D339">
        <v>208</v>
      </c>
      <c r="E339">
        <v>199</v>
      </c>
      <c r="F339">
        <v>194</v>
      </c>
      <c r="G339">
        <v>188</v>
      </c>
      <c r="H339">
        <v>196</v>
      </c>
      <c r="I339">
        <v>186</v>
      </c>
      <c r="J339">
        <v>184</v>
      </c>
      <c r="K339">
        <v>202</v>
      </c>
      <c r="L339">
        <v>203</v>
      </c>
    </row>
    <row r="340" spans="1:12">
      <c r="A340" s="9" t="s">
        <v>349</v>
      </c>
      <c r="B340">
        <v>1665</v>
      </c>
      <c r="C340">
        <v>1652</v>
      </c>
      <c r="D340">
        <v>1599</v>
      </c>
      <c r="E340">
        <v>1550</v>
      </c>
      <c r="F340">
        <v>1464</v>
      </c>
      <c r="G340">
        <v>1388</v>
      </c>
      <c r="H340">
        <v>1359</v>
      </c>
      <c r="I340">
        <v>1397</v>
      </c>
      <c r="J340">
        <v>1413</v>
      </c>
      <c r="K340">
        <v>1427</v>
      </c>
      <c r="L340">
        <v>1414</v>
      </c>
    </row>
    <row r="341" spans="1:12">
      <c r="A341" s="9" t="s">
        <v>350</v>
      </c>
      <c r="B341">
        <v>1665</v>
      </c>
      <c r="C341">
        <v>1652</v>
      </c>
      <c r="D341">
        <v>1599</v>
      </c>
      <c r="E341">
        <v>1550</v>
      </c>
      <c r="F341">
        <v>1464</v>
      </c>
      <c r="G341">
        <v>1388</v>
      </c>
      <c r="H341">
        <v>1359</v>
      </c>
      <c r="I341">
        <v>1397</v>
      </c>
      <c r="J341">
        <v>1413</v>
      </c>
      <c r="K341">
        <v>1427</v>
      </c>
      <c r="L341">
        <v>1414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3"/>
  <sheetViews>
    <sheetView topLeftCell="J1" zoomScale="60" zoomScaleNormal="60" workbookViewId="0">
      <selection activeCell="M18" sqref="M18"/>
    </sheetView>
  </sheetViews>
  <sheetFormatPr baseColWidth="10" defaultColWidth="10.85546875" defaultRowHeight="12.75"/>
  <cols>
    <col min="1" max="1" width="139.42578125" customWidth="1"/>
    <col min="2" max="12" width="7.28515625" customWidth="1"/>
    <col min="13" max="13" width="28.85546875" customWidth="1"/>
    <col min="14" max="24" width="10.85546875" customWidth="1"/>
    <col min="25" max="25" width="24.8554687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  <c r="N6">
        <v>2018</v>
      </c>
      <c r="O6">
        <v>2017</v>
      </c>
      <c r="P6">
        <v>2016</v>
      </c>
      <c r="Q6">
        <v>2015</v>
      </c>
      <c r="R6">
        <v>2014</v>
      </c>
      <c r="S6">
        <v>2013</v>
      </c>
      <c r="T6">
        <v>2012</v>
      </c>
      <c r="U6">
        <v>2011</v>
      </c>
      <c r="V6">
        <v>2010</v>
      </c>
      <c r="W6">
        <v>2009</v>
      </c>
      <c r="X6">
        <v>2008</v>
      </c>
    </row>
    <row r="7" spans="1:24">
      <c r="A7" t="s">
        <v>383</v>
      </c>
    </row>
    <row r="8" spans="1:24">
      <c r="A8" t="s">
        <v>4</v>
      </c>
      <c r="B8">
        <v>144357</v>
      </c>
      <c r="C8">
        <v>140290</v>
      </c>
      <c r="D8">
        <v>151216</v>
      </c>
      <c r="E8">
        <v>148575</v>
      </c>
      <c r="F8">
        <v>149245</v>
      </c>
      <c r="G8">
        <v>153709</v>
      </c>
      <c r="H8">
        <v>159005</v>
      </c>
      <c r="I8">
        <v>165496</v>
      </c>
      <c r="J8">
        <v>169782</v>
      </c>
      <c r="K8">
        <v>172152</v>
      </c>
      <c r="L8">
        <v>175303</v>
      </c>
      <c r="N8">
        <f t="shared" ref="N8:X8" si="0">B8</f>
        <v>144357</v>
      </c>
      <c r="O8">
        <f t="shared" si="0"/>
        <v>140290</v>
      </c>
      <c r="P8">
        <f t="shared" si="0"/>
        <v>151216</v>
      </c>
      <c r="Q8">
        <f t="shared" si="0"/>
        <v>148575</v>
      </c>
      <c r="R8">
        <f t="shared" si="0"/>
        <v>149245</v>
      </c>
      <c r="S8">
        <f t="shared" si="0"/>
        <v>153709</v>
      </c>
      <c r="T8">
        <f t="shared" si="0"/>
        <v>159005</v>
      </c>
      <c r="U8">
        <f t="shared" si="0"/>
        <v>165496</v>
      </c>
      <c r="V8">
        <f t="shared" si="0"/>
        <v>169782</v>
      </c>
      <c r="W8">
        <f t="shared" si="0"/>
        <v>172152</v>
      </c>
      <c r="X8">
        <f t="shared" si="0"/>
        <v>175303</v>
      </c>
    </row>
    <row r="9" spans="1:24">
      <c r="A9" s="1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s="1" t="s">
        <v>6</v>
      </c>
      <c r="N9">
        <f t="shared" ref="N9:X9" si="1">SUM(B9:B156)</f>
        <v>22832</v>
      </c>
      <c r="O9">
        <f t="shared" si="1"/>
        <v>22816</v>
      </c>
      <c r="P9">
        <f t="shared" si="1"/>
        <v>24116</v>
      </c>
      <c r="Q9">
        <f t="shared" si="1"/>
        <v>23990</v>
      </c>
      <c r="R9">
        <f t="shared" si="1"/>
        <v>24802</v>
      </c>
      <c r="S9">
        <f t="shared" si="1"/>
        <v>26006</v>
      </c>
      <c r="T9">
        <f t="shared" si="1"/>
        <v>27248</v>
      </c>
      <c r="U9">
        <f t="shared" si="1"/>
        <v>28080</v>
      </c>
      <c r="V9">
        <f t="shared" si="1"/>
        <v>28636</v>
      </c>
      <c r="W9">
        <f t="shared" si="1"/>
        <v>28820</v>
      </c>
      <c r="X9">
        <f t="shared" si="1"/>
        <v>29016</v>
      </c>
    </row>
    <row r="10" spans="1:24">
      <c r="A10" s="1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s="2" t="s">
        <v>8</v>
      </c>
      <c r="N10">
        <f t="shared" ref="N10:X10" si="2">SUM(B157:B168)</f>
        <v>38346</v>
      </c>
      <c r="O10">
        <f t="shared" si="2"/>
        <v>37660</v>
      </c>
      <c r="P10">
        <f t="shared" si="2"/>
        <v>42804</v>
      </c>
      <c r="Q10">
        <f t="shared" si="2"/>
        <v>42326</v>
      </c>
      <c r="R10">
        <f t="shared" si="2"/>
        <v>44336</v>
      </c>
      <c r="S10">
        <f t="shared" si="2"/>
        <v>47924</v>
      </c>
      <c r="T10">
        <f t="shared" si="2"/>
        <v>51370</v>
      </c>
      <c r="U10">
        <f t="shared" si="2"/>
        <v>55978</v>
      </c>
      <c r="V10">
        <f t="shared" si="2"/>
        <v>58724</v>
      </c>
      <c r="W10">
        <f t="shared" si="2"/>
        <v>59974</v>
      </c>
      <c r="X10">
        <f t="shared" si="2"/>
        <v>63008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 t="s">
        <v>10</v>
      </c>
      <c r="N11">
        <f t="shared" ref="N11:X11" si="3">SUM(B169:B221)</f>
        <v>111112</v>
      </c>
      <c r="O11">
        <f t="shared" si="3"/>
        <v>107816</v>
      </c>
      <c r="P11">
        <f t="shared" si="3"/>
        <v>118568</v>
      </c>
      <c r="Q11">
        <f t="shared" si="3"/>
        <v>115772</v>
      </c>
      <c r="R11">
        <f t="shared" si="3"/>
        <v>116228</v>
      </c>
      <c r="S11">
        <f t="shared" si="3"/>
        <v>119186</v>
      </c>
      <c r="T11">
        <f t="shared" si="3"/>
        <v>121632</v>
      </c>
      <c r="U11">
        <f t="shared" si="3"/>
        <v>126722</v>
      </c>
      <c r="V11">
        <f t="shared" si="3"/>
        <v>131332</v>
      </c>
      <c r="W11">
        <f t="shared" si="3"/>
        <v>132944</v>
      </c>
      <c r="X11">
        <f t="shared" si="3"/>
        <v>136536</v>
      </c>
    </row>
    <row r="12" spans="1:2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4" t="s">
        <v>12</v>
      </c>
      <c r="N12">
        <f t="shared" ref="N12:X12" si="4">SUM(B222:B240)</f>
        <v>5780</v>
      </c>
      <c r="O12">
        <f t="shared" si="4"/>
        <v>5452</v>
      </c>
      <c r="P12">
        <f t="shared" si="4"/>
        <v>5642</v>
      </c>
      <c r="Q12">
        <f t="shared" si="4"/>
        <v>5546</v>
      </c>
      <c r="R12">
        <f t="shared" si="4"/>
        <v>5358</v>
      </c>
      <c r="S12">
        <f t="shared" si="4"/>
        <v>5508</v>
      </c>
      <c r="T12">
        <f t="shared" si="4"/>
        <v>5614</v>
      </c>
      <c r="U12">
        <f t="shared" si="4"/>
        <v>5792</v>
      </c>
      <c r="V12">
        <f t="shared" si="4"/>
        <v>5856</v>
      </c>
      <c r="W12">
        <f t="shared" si="4"/>
        <v>5802</v>
      </c>
      <c r="X12">
        <f t="shared" si="4"/>
        <v>4926</v>
      </c>
    </row>
    <row r="13" spans="1:24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" t="s">
        <v>14</v>
      </c>
      <c r="N13">
        <f t="shared" ref="N13:X13" si="5">SUM(B241:B253)</f>
        <v>5384</v>
      </c>
      <c r="O13">
        <f t="shared" si="5"/>
        <v>5382</v>
      </c>
      <c r="P13">
        <f t="shared" si="5"/>
        <v>5914</v>
      </c>
      <c r="Q13">
        <f t="shared" si="5"/>
        <v>5798</v>
      </c>
      <c r="R13">
        <f t="shared" si="5"/>
        <v>5636</v>
      </c>
      <c r="S13">
        <f t="shared" si="5"/>
        <v>6026</v>
      </c>
      <c r="T13">
        <f t="shared" si="5"/>
        <v>5672</v>
      </c>
      <c r="U13">
        <f t="shared" si="5"/>
        <v>5466</v>
      </c>
      <c r="V13">
        <f t="shared" si="5"/>
        <v>5380</v>
      </c>
      <c r="W13">
        <f t="shared" si="5"/>
        <v>5282</v>
      </c>
      <c r="X13">
        <f t="shared" si="5"/>
        <v>5604</v>
      </c>
    </row>
    <row r="14" spans="1:24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 t="s">
        <v>16</v>
      </c>
      <c r="N14">
        <f t="shared" ref="N14:X14" si="6">SUM(B254:B257)</f>
        <v>5426</v>
      </c>
      <c r="O14">
        <f t="shared" si="6"/>
        <v>5232</v>
      </c>
      <c r="P14">
        <f t="shared" si="6"/>
        <v>5372</v>
      </c>
      <c r="Q14">
        <f t="shared" si="6"/>
        <v>5228</v>
      </c>
      <c r="R14">
        <f t="shared" si="6"/>
        <v>5750</v>
      </c>
      <c r="S14">
        <f t="shared" si="6"/>
        <v>6662</v>
      </c>
      <c r="T14">
        <f t="shared" si="6"/>
        <v>8814</v>
      </c>
      <c r="U14">
        <f t="shared" si="6"/>
        <v>9168</v>
      </c>
      <c r="V14">
        <f t="shared" si="6"/>
        <v>9888</v>
      </c>
      <c r="W14">
        <f t="shared" si="6"/>
        <v>9652</v>
      </c>
      <c r="X14">
        <f t="shared" si="6"/>
        <v>9342</v>
      </c>
    </row>
    <row r="15" spans="1:24">
      <c r="A15" s="1" t="s">
        <v>17</v>
      </c>
      <c r="B15">
        <v>3</v>
      </c>
      <c r="C15">
        <v>3</v>
      </c>
      <c r="D15">
        <v>3</v>
      </c>
      <c r="E15">
        <v>3</v>
      </c>
      <c r="F15">
        <v>3</v>
      </c>
      <c r="G15">
        <v>4</v>
      </c>
      <c r="H15">
        <v>4</v>
      </c>
      <c r="I15">
        <v>5</v>
      </c>
      <c r="J15">
        <v>6</v>
      </c>
      <c r="K15">
        <v>6</v>
      </c>
      <c r="L15">
        <v>6</v>
      </c>
      <c r="M15" s="7" t="s">
        <v>18</v>
      </c>
      <c r="N15">
        <f t="shared" ref="N15:X15" si="7">SUM(B258:B304)</f>
        <v>49746</v>
      </c>
      <c r="O15">
        <f t="shared" si="7"/>
        <v>48628</v>
      </c>
      <c r="P15">
        <f t="shared" si="7"/>
        <v>51106</v>
      </c>
      <c r="Q15">
        <f t="shared" si="7"/>
        <v>50618</v>
      </c>
      <c r="R15">
        <f t="shared" si="7"/>
        <v>50220</v>
      </c>
      <c r="S15">
        <f t="shared" si="7"/>
        <v>50908</v>
      </c>
      <c r="T15">
        <f t="shared" si="7"/>
        <v>50938</v>
      </c>
      <c r="U15">
        <f t="shared" si="7"/>
        <v>52352</v>
      </c>
      <c r="V15">
        <f t="shared" si="7"/>
        <v>52596</v>
      </c>
      <c r="W15">
        <f t="shared" si="7"/>
        <v>53248</v>
      </c>
      <c r="X15">
        <f t="shared" si="7"/>
        <v>52532</v>
      </c>
    </row>
    <row r="16" spans="1:24">
      <c r="A16" s="1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 s="8" t="s">
        <v>20</v>
      </c>
      <c r="N16">
        <f t="shared" ref="N16:X16" si="8">SUM(B305:B323)</f>
        <v>25658</v>
      </c>
      <c r="O16">
        <f t="shared" si="8"/>
        <v>24292</v>
      </c>
      <c r="P16">
        <f t="shared" si="8"/>
        <v>24676</v>
      </c>
      <c r="Q16">
        <f t="shared" si="8"/>
        <v>24268</v>
      </c>
      <c r="R16">
        <f t="shared" si="8"/>
        <v>23094</v>
      </c>
      <c r="S16">
        <f t="shared" si="8"/>
        <v>22492</v>
      </c>
      <c r="T16">
        <f t="shared" si="8"/>
        <v>22018</v>
      </c>
      <c r="U16">
        <f t="shared" si="8"/>
        <v>21810</v>
      </c>
      <c r="V16">
        <f t="shared" si="8"/>
        <v>21080</v>
      </c>
      <c r="W16">
        <f t="shared" si="8"/>
        <v>21312</v>
      </c>
      <c r="X16">
        <f t="shared" si="8"/>
        <v>21380</v>
      </c>
    </row>
    <row r="17" spans="1:34">
      <c r="A17" s="1" t="s">
        <v>21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  <c r="M17" s="9" t="s">
        <v>22</v>
      </c>
      <c r="N17">
        <f t="shared" ref="N17:X17" si="9">SUM(B324:B341)</f>
        <v>24430</v>
      </c>
      <c r="O17">
        <f t="shared" si="9"/>
        <v>23302</v>
      </c>
      <c r="P17">
        <f t="shared" si="9"/>
        <v>24234</v>
      </c>
      <c r="Q17">
        <f t="shared" si="9"/>
        <v>23604</v>
      </c>
      <c r="R17">
        <f t="shared" si="9"/>
        <v>23066</v>
      </c>
      <c r="S17">
        <f t="shared" si="9"/>
        <v>22706</v>
      </c>
      <c r="T17">
        <f t="shared" si="9"/>
        <v>24704</v>
      </c>
      <c r="U17">
        <f t="shared" si="9"/>
        <v>25624</v>
      </c>
      <c r="V17">
        <f t="shared" si="9"/>
        <v>26072</v>
      </c>
      <c r="W17">
        <f t="shared" si="9"/>
        <v>27270</v>
      </c>
      <c r="X17">
        <f t="shared" si="9"/>
        <v>28262</v>
      </c>
    </row>
    <row r="18" spans="1:34">
      <c r="A18" s="1" t="s">
        <v>23</v>
      </c>
      <c r="B18">
        <v>43</v>
      </c>
      <c r="C18">
        <v>46</v>
      </c>
      <c r="D18">
        <v>43</v>
      </c>
      <c r="E18">
        <v>43</v>
      </c>
      <c r="F18">
        <v>46</v>
      </c>
      <c r="G18">
        <v>45</v>
      </c>
      <c r="H18">
        <v>43</v>
      </c>
      <c r="I18">
        <v>40</v>
      </c>
      <c r="J18">
        <v>41</v>
      </c>
      <c r="K18">
        <v>47</v>
      </c>
      <c r="L18">
        <v>52</v>
      </c>
      <c r="M18" s="10"/>
      <c r="N18" s="10">
        <v>2008</v>
      </c>
      <c r="O18" s="10">
        <v>2009</v>
      </c>
      <c r="P18" s="10">
        <v>2010</v>
      </c>
      <c r="Q18" s="10">
        <v>2011</v>
      </c>
      <c r="R18" s="10">
        <v>2012</v>
      </c>
      <c r="S18" s="10">
        <v>2013</v>
      </c>
      <c r="T18" s="10">
        <v>2014</v>
      </c>
      <c r="U18" s="10">
        <v>2015</v>
      </c>
      <c r="V18" s="10">
        <v>2016</v>
      </c>
      <c r="W18" s="10">
        <v>2017</v>
      </c>
    </row>
    <row r="19" spans="1:34">
      <c r="A19" s="1" t="s">
        <v>24</v>
      </c>
      <c r="B19">
        <v>40</v>
      </c>
      <c r="C19">
        <v>43</v>
      </c>
      <c r="D19">
        <v>40</v>
      </c>
      <c r="E19">
        <v>41</v>
      </c>
      <c r="F19">
        <v>43</v>
      </c>
      <c r="G19">
        <v>42</v>
      </c>
      <c r="H19">
        <v>40</v>
      </c>
      <c r="I19">
        <v>38</v>
      </c>
      <c r="J19">
        <v>36</v>
      </c>
      <c r="K19">
        <v>42</v>
      </c>
      <c r="L19">
        <v>48</v>
      </c>
      <c r="M19" s="1" t="s">
        <v>6</v>
      </c>
      <c r="N19">
        <f t="shared" ref="N19:N27" si="10">X9</f>
        <v>29016</v>
      </c>
      <c r="O19">
        <f t="shared" ref="O19:O27" si="11">W9</f>
        <v>28820</v>
      </c>
      <c r="P19">
        <f t="shared" ref="P19:P27" si="12">V9</f>
        <v>28636</v>
      </c>
      <c r="Q19">
        <f t="shared" ref="Q19:Q27" si="13">U9</f>
        <v>28080</v>
      </c>
      <c r="R19">
        <f t="shared" ref="R19:R27" si="14">T9</f>
        <v>27248</v>
      </c>
      <c r="S19">
        <f t="shared" ref="S19:S27" si="15">S9</f>
        <v>26006</v>
      </c>
      <c r="T19">
        <f t="shared" ref="T19:T27" si="16">R9</f>
        <v>24802</v>
      </c>
      <c r="U19">
        <f t="shared" ref="U19:U27" si="17">Q9</f>
        <v>23990</v>
      </c>
      <c r="V19">
        <f t="shared" ref="V19:V27" si="18">P9</f>
        <v>24116</v>
      </c>
      <c r="W19">
        <f t="shared" ref="W19:W27" si="19">O9</f>
        <v>22816</v>
      </c>
    </row>
    <row r="20" spans="1:34">
      <c r="A20" s="1" t="s">
        <v>25</v>
      </c>
      <c r="B20">
        <v>3</v>
      </c>
      <c r="C20">
        <v>3</v>
      </c>
      <c r="D20">
        <v>3</v>
      </c>
      <c r="E20">
        <v>2</v>
      </c>
      <c r="F20">
        <v>3</v>
      </c>
      <c r="G20">
        <v>3</v>
      </c>
      <c r="H20">
        <v>3</v>
      </c>
      <c r="I20">
        <v>2</v>
      </c>
      <c r="J20">
        <v>5</v>
      </c>
      <c r="K20">
        <v>5</v>
      </c>
      <c r="L20">
        <v>4</v>
      </c>
      <c r="M20" s="2" t="s">
        <v>8</v>
      </c>
      <c r="N20">
        <f t="shared" si="10"/>
        <v>63008</v>
      </c>
      <c r="O20">
        <f t="shared" si="11"/>
        <v>59974</v>
      </c>
      <c r="P20">
        <f t="shared" si="12"/>
        <v>58724</v>
      </c>
      <c r="Q20">
        <f t="shared" si="13"/>
        <v>55978</v>
      </c>
      <c r="R20">
        <f t="shared" si="14"/>
        <v>51370</v>
      </c>
      <c r="S20">
        <f t="shared" si="15"/>
        <v>47924</v>
      </c>
      <c r="T20">
        <f t="shared" si="16"/>
        <v>44336</v>
      </c>
      <c r="U20">
        <f t="shared" si="17"/>
        <v>42326</v>
      </c>
      <c r="V20">
        <f t="shared" si="18"/>
        <v>42804</v>
      </c>
      <c r="W20">
        <f t="shared" si="19"/>
        <v>37660</v>
      </c>
    </row>
    <row r="21" spans="1:34">
      <c r="A21" s="1" t="s">
        <v>26</v>
      </c>
      <c r="B21">
        <v>1</v>
      </c>
      <c r="C21">
        <v>1</v>
      </c>
      <c r="D21">
        <v>2</v>
      </c>
      <c r="E21">
        <v>2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 s="3" t="s">
        <v>10</v>
      </c>
      <c r="N21">
        <f t="shared" si="10"/>
        <v>136536</v>
      </c>
      <c r="O21">
        <f t="shared" si="11"/>
        <v>132944</v>
      </c>
      <c r="P21">
        <f t="shared" si="12"/>
        <v>131332</v>
      </c>
      <c r="Q21">
        <f t="shared" si="13"/>
        <v>126722</v>
      </c>
      <c r="R21">
        <f t="shared" si="14"/>
        <v>121632</v>
      </c>
      <c r="S21">
        <f t="shared" si="15"/>
        <v>119186</v>
      </c>
      <c r="T21">
        <f t="shared" si="16"/>
        <v>116228</v>
      </c>
      <c r="U21">
        <f t="shared" si="17"/>
        <v>115772</v>
      </c>
      <c r="V21">
        <f t="shared" si="18"/>
        <v>118568</v>
      </c>
      <c r="W21">
        <f t="shared" si="19"/>
        <v>107816</v>
      </c>
    </row>
    <row r="22" spans="1:34">
      <c r="A22" s="1" t="s">
        <v>27</v>
      </c>
      <c r="B22">
        <v>1</v>
      </c>
      <c r="C22">
        <v>1</v>
      </c>
      <c r="D22">
        <v>2</v>
      </c>
      <c r="E22">
        <v>2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 s="4" t="s">
        <v>12</v>
      </c>
      <c r="N22">
        <f t="shared" si="10"/>
        <v>4926</v>
      </c>
      <c r="O22">
        <f t="shared" si="11"/>
        <v>5802</v>
      </c>
      <c r="P22">
        <f t="shared" si="12"/>
        <v>5856</v>
      </c>
      <c r="Q22">
        <f t="shared" si="13"/>
        <v>5792</v>
      </c>
      <c r="R22">
        <f t="shared" si="14"/>
        <v>5614</v>
      </c>
      <c r="S22">
        <f t="shared" si="15"/>
        <v>5508</v>
      </c>
      <c r="T22">
        <f t="shared" si="16"/>
        <v>5358</v>
      </c>
      <c r="U22">
        <f t="shared" si="17"/>
        <v>5546</v>
      </c>
      <c r="V22">
        <f t="shared" si="18"/>
        <v>5642</v>
      </c>
      <c r="W22">
        <f t="shared" si="19"/>
        <v>5452</v>
      </c>
    </row>
    <row r="23" spans="1:3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5" t="s">
        <v>14</v>
      </c>
      <c r="N23">
        <f t="shared" si="10"/>
        <v>5604</v>
      </c>
      <c r="O23">
        <f t="shared" si="11"/>
        <v>5282</v>
      </c>
      <c r="P23">
        <f t="shared" si="12"/>
        <v>5380</v>
      </c>
      <c r="Q23">
        <f t="shared" si="13"/>
        <v>5466</v>
      </c>
      <c r="R23">
        <f t="shared" si="14"/>
        <v>5672</v>
      </c>
      <c r="S23">
        <f t="shared" si="15"/>
        <v>6026</v>
      </c>
      <c r="T23">
        <f t="shared" si="16"/>
        <v>5636</v>
      </c>
      <c r="U23">
        <f t="shared" si="17"/>
        <v>5798</v>
      </c>
      <c r="V23">
        <f t="shared" si="18"/>
        <v>5914</v>
      </c>
      <c r="W23">
        <f t="shared" si="19"/>
        <v>5382</v>
      </c>
    </row>
    <row r="24" spans="1:34">
      <c r="A24" s="1" t="s">
        <v>29</v>
      </c>
      <c r="B24">
        <v>880</v>
      </c>
      <c r="C24">
        <v>882</v>
      </c>
      <c r="D24">
        <v>889</v>
      </c>
      <c r="E24">
        <v>878</v>
      </c>
      <c r="F24">
        <v>876</v>
      </c>
      <c r="G24">
        <v>884</v>
      </c>
      <c r="H24">
        <v>929</v>
      </c>
      <c r="I24">
        <v>946</v>
      </c>
      <c r="J24">
        <v>954</v>
      </c>
      <c r="K24">
        <v>963</v>
      </c>
      <c r="L24">
        <v>970</v>
      </c>
      <c r="M24" s="6" t="s">
        <v>16</v>
      </c>
      <c r="N24">
        <f t="shared" si="10"/>
        <v>9342</v>
      </c>
      <c r="O24">
        <f t="shared" si="11"/>
        <v>9652</v>
      </c>
      <c r="P24">
        <f t="shared" si="12"/>
        <v>9888</v>
      </c>
      <c r="Q24">
        <f t="shared" si="13"/>
        <v>9168</v>
      </c>
      <c r="R24">
        <f t="shared" si="14"/>
        <v>8814</v>
      </c>
      <c r="S24">
        <f t="shared" si="15"/>
        <v>6662</v>
      </c>
      <c r="T24">
        <f t="shared" si="16"/>
        <v>5750</v>
      </c>
      <c r="U24">
        <f t="shared" si="17"/>
        <v>5228</v>
      </c>
      <c r="V24">
        <f t="shared" si="18"/>
        <v>5372</v>
      </c>
      <c r="W24">
        <f t="shared" si="19"/>
        <v>5232</v>
      </c>
    </row>
    <row r="25" spans="1:34" ht="14.25">
      <c r="A25" s="1" t="s">
        <v>30</v>
      </c>
      <c r="B25">
        <v>96</v>
      </c>
      <c r="C25">
        <v>102</v>
      </c>
      <c r="D25">
        <v>106</v>
      </c>
      <c r="E25">
        <v>104</v>
      </c>
      <c r="F25">
        <v>106</v>
      </c>
      <c r="G25">
        <v>108</v>
      </c>
      <c r="H25">
        <v>111</v>
      </c>
      <c r="I25">
        <v>120</v>
      </c>
      <c r="J25">
        <v>118</v>
      </c>
      <c r="K25">
        <v>111</v>
      </c>
      <c r="L25">
        <v>129</v>
      </c>
      <c r="M25" s="7" t="s">
        <v>18</v>
      </c>
      <c r="N25">
        <f t="shared" si="10"/>
        <v>52532</v>
      </c>
      <c r="O25">
        <f t="shared" si="11"/>
        <v>53248</v>
      </c>
      <c r="P25">
        <f t="shared" si="12"/>
        <v>52596</v>
      </c>
      <c r="Q25">
        <f t="shared" si="13"/>
        <v>52352</v>
      </c>
      <c r="R25">
        <f t="shared" si="14"/>
        <v>50938</v>
      </c>
      <c r="S25">
        <f t="shared" si="15"/>
        <v>50908</v>
      </c>
      <c r="T25">
        <f t="shared" si="16"/>
        <v>50220</v>
      </c>
      <c r="U25">
        <f t="shared" si="17"/>
        <v>50618</v>
      </c>
      <c r="V25">
        <f t="shared" si="18"/>
        <v>51106</v>
      </c>
      <c r="W25">
        <f t="shared" si="19"/>
        <v>48628</v>
      </c>
      <c r="X25" s="13" t="s">
        <v>31</v>
      </c>
      <c r="Y25" s="14">
        <v>2008</v>
      </c>
      <c r="Z25" s="14">
        <v>2009</v>
      </c>
      <c r="AA25" s="14">
        <v>2010</v>
      </c>
      <c r="AB25" s="14">
        <v>2011</v>
      </c>
      <c r="AC25" s="14">
        <v>2012</v>
      </c>
      <c r="AD25" s="14">
        <v>2013</v>
      </c>
      <c r="AE25" s="14">
        <v>2014</v>
      </c>
      <c r="AF25" s="14">
        <v>2015</v>
      </c>
      <c r="AG25" s="14">
        <v>2016</v>
      </c>
      <c r="AH25" s="14">
        <v>2017</v>
      </c>
    </row>
    <row r="26" spans="1:34">
      <c r="A26" s="1" t="s">
        <v>32</v>
      </c>
      <c r="B26">
        <v>61</v>
      </c>
      <c r="C26">
        <v>57</v>
      </c>
      <c r="D26">
        <v>66</v>
      </c>
      <c r="E26">
        <v>65</v>
      </c>
      <c r="F26">
        <v>65</v>
      </c>
      <c r="G26">
        <v>65</v>
      </c>
      <c r="H26">
        <v>68</v>
      </c>
      <c r="I26">
        <v>69</v>
      </c>
      <c r="J26">
        <v>76</v>
      </c>
      <c r="K26">
        <v>77</v>
      </c>
      <c r="L26">
        <v>74</v>
      </c>
      <c r="M26" s="8" t="s">
        <v>20</v>
      </c>
      <c r="N26">
        <f t="shared" si="10"/>
        <v>21380</v>
      </c>
      <c r="O26">
        <f t="shared" si="11"/>
        <v>21312</v>
      </c>
      <c r="P26">
        <f t="shared" si="12"/>
        <v>21080</v>
      </c>
      <c r="Q26">
        <f t="shared" si="13"/>
        <v>21810</v>
      </c>
      <c r="R26">
        <f t="shared" si="14"/>
        <v>22018</v>
      </c>
      <c r="S26">
        <f t="shared" si="15"/>
        <v>22492</v>
      </c>
      <c r="T26">
        <f t="shared" si="16"/>
        <v>23094</v>
      </c>
      <c r="U26">
        <f t="shared" si="17"/>
        <v>24268</v>
      </c>
      <c r="V26">
        <f t="shared" si="18"/>
        <v>24676</v>
      </c>
      <c r="W26">
        <f t="shared" si="19"/>
        <v>24292</v>
      </c>
      <c r="X26" s="15" t="s">
        <v>33</v>
      </c>
      <c r="Y26" s="49">
        <v>31243</v>
      </c>
      <c r="Z26" s="49">
        <v>29828</v>
      </c>
      <c r="AA26" s="49">
        <v>30114</v>
      </c>
      <c r="AB26" s="49">
        <v>29842</v>
      </c>
      <c r="AC26" s="49">
        <v>29275</v>
      </c>
      <c r="AD26" s="49">
        <v>28858</v>
      </c>
      <c r="AE26" s="49">
        <v>29509</v>
      </c>
      <c r="AF26" s="49">
        <v>30736</v>
      </c>
      <c r="AG26" s="49">
        <v>31784</v>
      </c>
      <c r="AH26" s="49">
        <v>33088</v>
      </c>
    </row>
    <row r="27" spans="1:34">
      <c r="A27" s="1" t="s">
        <v>34</v>
      </c>
      <c r="B27">
        <v>29</v>
      </c>
      <c r="C27">
        <v>28</v>
      </c>
      <c r="D27">
        <v>24</v>
      </c>
      <c r="E27">
        <v>24</v>
      </c>
      <c r="F27">
        <v>24</v>
      </c>
      <c r="G27">
        <v>25</v>
      </c>
      <c r="H27">
        <v>25</v>
      </c>
      <c r="I27">
        <v>26</v>
      </c>
      <c r="J27">
        <v>25</v>
      </c>
      <c r="K27">
        <v>23</v>
      </c>
      <c r="L27">
        <v>22</v>
      </c>
      <c r="M27" s="9" t="s">
        <v>22</v>
      </c>
      <c r="N27">
        <f t="shared" si="10"/>
        <v>28262</v>
      </c>
      <c r="O27">
        <f t="shared" si="11"/>
        <v>27270</v>
      </c>
      <c r="P27">
        <f t="shared" si="12"/>
        <v>26072</v>
      </c>
      <c r="Q27">
        <f t="shared" si="13"/>
        <v>25624</v>
      </c>
      <c r="R27">
        <f t="shared" si="14"/>
        <v>24704</v>
      </c>
      <c r="S27">
        <f t="shared" si="15"/>
        <v>22706</v>
      </c>
      <c r="T27">
        <f t="shared" si="16"/>
        <v>23066</v>
      </c>
      <c r="U27">
        <f t="shared" si="17"/>
        <v>23604</v>
      </c>
      <c r="V27">
        <f t="shared" si="18"/>
        <v>24234</v>
      </c>
      <c r="W27">
        <f t="shared" si="19"/>
        <v>23302</v>
      </c>
    </row>
    <row r="28" spans="1:34" ht="12.75" customHeight="1">
      <c r="A28" s="1" t="s">
        <v>35</v>
      </c>
      <c r="B28">
        <v>3</v>
      </c>
      <c r="C28">
        <v>4</v>
      </c>
      <c r="D28">
        <v>4</v>
      </c>
      <c r="E28">
        <v>3</v>
      </c>
      <c r="F28">
        <v>5</v>
      </c>
      <c r="G28">
        <v>4</v>
      </c>
      <c r="H28">
        <v>6</v>
      </c>
      <c r="I28">
        <v>6</v>
      </c>
      <c r="J28">
        <v>7</v>
      </c>
      <c r="K28">
        <v>6</v>
      </c>
      <c r="L28">
        <v>6</v>
      </c>
      <c r="M28" s="10"/>
      <c r="N28" s="10">
        <v>2008</v>
      </c>
      <c r="O28" s="10">
        <v>2009</v>
      </c>
      <c r="P28" s="10">
        <v>2010</v>
      </c>
      <c r="Q28" s="10">
        <v>2011</v>
      </c>
      <c r="R28" s="10">
        <v>2012</v>
      </c>
      <c r="S28" s="10">
        <v>2013</v>
      </c>
      <c r="T28" s="10">
        <v>2014</v>
      </c>
      <c r="U28" s="10">
        <v>2015</v>
      </c>
      <c r="V28" s="10">
        <v>2016</v>
      </c>
      <c r="W28" s="10">
        <v>2017</v>
      </c>
      <c r="X28" s="117" t="s">
        <v>36</v>
      </c>
      <c r="Y28" s="17"/>
      <c r="Z28" s="18">
        <v>2009</v>
      </c>
      <c r="AA28" s="18">
        <v>2010</v>
      </c>
      <c r="AB28" s="18">
        <v>2011</v>
      </c>
      <c r="AC28" s="18">
        <v>2012</v>
      </c>
      <c r="AD28" s="18">
        <v>2013</v>
      </c>
      <c r="AE28" s="18">
        <v>2014</v>
      </c>
      <c r="AF28" s="18">
        <v>2015</v>
      </c>
      <c r="AG28" s="18">
        <v>2016</v>
      </c>
      <c r="AH28" s="18">
        <v>2017</v>
      </c>
    </row>
    <row r="29" spans="1:34">
      <c r="A29" s="1" t="s">
        <v>37</v>
      </c>
      <c r="B29">
        <v>155</v>
      </c>
      <c r="C29">
        <v>148</v>
      </c>
      <c r="D29">
        <v>131</v>
      </c>
      <c r="E29">
        <v>132</v>
      </c>
      <c r="F29">
        <v>130</v>
      </c>
      <c r="G29">
        <v>125</v>
      </c>
      <c r="H29">
        <v>129</v>
      </c>
      <c r="I29">
        <v>129</v>
      </c>
      <c r="J29">
        <v>127</v>
      </c>
      <c r="K29">
        <v>126</v>
      </c>
      <c r="L29">
        <v>124</v>
      </c>
      <c r="M29" s="1" t="s">
        <v>6</v>
      </c>
      <c r="N29" s="19">
        <f t="shared" ref="N29:N37" si="20">(N19-AVERAGE($N19:$W19))/STDEV($N19:$W19)</f>
        <v>1.1555514693784295</v>
      </c>
      <c r="O29" s="19">
        <f t="shared" ref="O29:O37" si="21">(O19-AVERAGE($N19:$W19))/STDEV($N19:$W19)</f>
        <v>1.0705014926611285</v>
      </c>
      <c r="P29" s="19">
        <f t="shared" ref="P29:P37" si="22">(P19-AVERAGE($N19:$W19))/STDEV($N19:$W19)</f>
        <v>0.99065865737549919</v>
      </c>
      <c r="Q29" s="19">
        <f t="shared" ref="Q29:Q37" si="23">(Q19-AVERAGE($N19:$W19))/STDEV($N19:$W19)</f>
        <v>0.74939443770805392</v>
      </c>
      <c r="R29" s="19">
        <f t="shared" ref="R29:R37" si="24">(R19-AVERAGE($N19:$W19))/STDEV($N19:$W19)</f>
        <v>0.38836596511216459</v>
      </c>
      <c r="S29" s="19">
        <f t="shared" ref="S29:S37" si="25">(S19-AVERAGE($N19:$W19))/STDEV($N19:$W19)</f>
        <v>-0.15057317306583365</v>
      </c>
      <c r="T29" s="19">
        <f t="shared" ref="T29:T37" si="26">(T19-AVERAGE($N19:$W19))/STDEV($N19:$W19)</f>
        <v>-0.67302303004353892</v>
      </c>
      <c r="U29" s="19">
        <f t="shared" ref="U29:U37" si="27">(U19-AVERAGE($N19:$W19))/STDEV($N19:$W19)</f>
        <v>-1.0253729335866424</v>
      </c>
      <c r="V29" s="19">
        <f t="shared" ref="V29:V37" si="28">(V19-AVERAGE($N19:$W19))/STDEV($N19:$W19)</f>
        <v>-0.97069794855409186</v>
      </c>
      <c r="W29" s="19">
        <f t="shared" ref="W29:W37" si="29">(W19-AVERAGE($N19:$W19))/STDEV($N19:$W19)</f>
        <v>-1.5348049369851688</v>
      </c>
      <c r="X29" s="117"/>
      <c r="Y29" s="20" t="s">
        <v>6</v>
      </c>
      <c r="Z29" s="21">
        <f t="shared" ref="Z29:Z37" si="30">((O19-N19)/N19)*100</f>
        <v>-0.67548938516680457</v>
      </c>
      <c r="AA29" s="21">
        <f t="shared" ref="AA29:AA37" si="31">((P19-O19)/O19)*100</f>
        <v>-0.63844552394170706</v>
      </c>
      <c r="AB29" s="21">
        <f t="shared" ref="AB29:AB37" si="32">((Q19-P19)/P19)*100</f>
        <v>-1.9416119569772314</v>
      </c>
      <c r="AC29" s="21">
        <f t="shared" ref="AC29:AC37" si="33">((R19-Q19)/Q19)*100</f>
        <v>-2.9629629629629632</v>
      </c>
      <c r="AD29" s="21">
        <f t="shared" ref="AD29:AD37" si="34">((S19-R19)/R19)*100</f>
        <v>-4.5581327069876689</v>
      </c>
      <c r="AE29" s="21">
        <f t="shared" ref="AE29:AE37" si="35">((T19-S19)/S19)*100</f>
        <v>-4.629700838268092</v>
      </c>
      <c r="AF29" s="21">
        <f t="shared" ref="AF29:AF37" si="36">((U19-T19)/T19)*100</f>
        <v>-3.2739295218127573</v>
      </c>
      <c r="AG29" s="21">
        <f t="shared" ref="AG29:AG37" si="37">((V19-U19)/U19)*100</f>
        <v>0.52521884118382667</v>
      </c>
      <c r="AH29" s="21">
        <f t="shared" ref="AH29:AH37" si="38">((W19-V19)/V19)*100</f>
        <v>-5.3906120417979766</v>
      </c>
    </row>
    <row r="30" spans="1:34">
      <c r="A30" s="1" t="s">
        <v>38</v>
      </c>
      <c r="B30">
        <v>6</v>
      </c>
      <c r="C30">
        <v>5</v>
      </c>
      <c r="D30">
        <v>3</v>
      </c>
      <c r="E30">
        <v>2</v>
      </c>
      <c r="F30">
        <v>2</v>
      </c>
      <c r="G30">
        <v>3</v>
      </c>
      <c r="H30">
        <v>4</v>
      </c>
      <c r="I30">
        <v>8</v>
      </c>
      <c r="J30">
        <v>8</v>
      </c>
      <c r="K30">
        <v>8</v>
      </c>
      <c r="L30">
        <v>7</v>
      </c>
      <c r="M30" s="2" t="s">
        <v>8</v>
      </c>
      <c r="N30" s="19">
        <f t="shared" si="20"/>
        <v>1.4492184778159436</v>
      </c>
      <c r="O30" s="19">
        <f t="shared" si="21"/>
        <v>1.1001893880136342</v>
      </c>
      <c r="P30" s="19">
        <f t="shared" si="22"/>
        <v>0.95639032332909668</v>
      </c>
      <c r="Q30" s="19">
        <f t="shared" si="23"/>
        <v>0.64049253803010464</v>
      </c>
      <c r="R30" s="19">
        <f t="shared" si="24"/>
        <v>0.11039166597702559</v>
      </c>
      <c r="S30" s="19">
        <f t="shared" si="25"/>
        <v>-0.28603359554530744</v>
      </c>
      <c r="T30" s="19">
        <f t="shared" si="26"/>
        <v>-0.69879443081580384</v>
      </c>
      <c r="U30" s="19">
        <f t="shared" si="27"/>
        <v>-0.93002332682854016</v>
      </c>
      <c r="V30" s="19">
        <f t="shared" si="28"/>
        <v>-0.87503456449317307</v>
      </c>
      <c r="W30" s="19">
        <f t="shared" si="29"/>
        <v>-1.4667964754829819</v>
      </c>
      <c r="X30" s="117"/>
      <c r="Y30" s="22" t="s">
        <v>8</v>
      </c>
      <c r="Z30" s="21">
        <f t="shared" si="30"/>
        <v>-4.8152615540883694</v>
      </c>
      <c r="AA30" s="21">
        <f t="shared" si="31"/>
        <v>-2.0842365024844103</v>
      </c>
      <c r="AB30" s="21">
        <f t="shared" si="32"/>
        <v>-4.6761119814726522</v>
      </c>
      <c r="AC30" s="21">
        <f t="shared" si="33"/>
        <v>-8.2318053521026116</v>
      </c>
      <c r="AD30" s="21">
        <f t="shared" si="34"/>
        <v>-6.708195444812147</v>
      </c>
      <c r="AE30" s="21">
        <f t="shared" si="35"/>
        <v>-7.4868541857941739</v>
      </c>
      <c r="AF30" s="21">
        <f t="shared" si="36"/>
        <v>-4.5335618910140738</v>
      </c>
      <c r="AG30" s="21">
        <f t="shared" si="37"/>
        <v>1.1293294901478996</v>
      </c>
      <c r="AH30" s="21">
        <f t="shared" si="38"/>
        <v>-12.017568451546584</v>
      </c>
    </row>
    <row r="31" spans="1:34">
      <c r="A31" s="1" t="s">
        <v>39</v>
      </c>
      <c r="B31">
        <v>394</v>
      </c>
      <c r="C31">
        <v>408</v>
      </c>
      <c r="D31">
        <v>426</v>
      </c>
      <c r="E31">
        <v>421</v>
      </c>
      <c r="F31">
        <v>420</v>
      </c>
      <c r="G31">
        <v>431</v>
      </c>
      <c r="H31">
        <v>459</v>
      </c>
      <c r="I31">
        <v>458</v>
      </c>
      <c r="J31">
        <v>460</v>
      </c>
      <c r="K31">
        <v>466</v>
      </c>
      <c r="L31">
        <v>485</v>
      </c>
      <c r="M31" s="3" t="s">
        <v>10</v>
      </c>
      <c r="N31" s="19">
        <f t="shared" si="20"/>
        <v>1.5402296525828458</v>
      </c>
      <c r="O31" s="19">
        <f t="shared" si="21"/>
        <v>1.1411281324941467</v>
      </c>
      <c r="P31" s="19">
        <f t="shared" si="22"/>
        <v>0.96202132559465237</v>
      </c>
      <c r="Q31" s="19">
        <f t="shared" si="23"/>
        <v>0.44981141256322044</v>
      </c>
      <c r="R31" s="19">
        <f t="shared" si="24"/>
        <v>-0.11573055215044306</v>
      </c>
      <c r="S31" s="19">
        <f t="shared" si="25"/>
        <v>-0.38750179884781455</v>
      </c>
      <c r="T31" s="19">
        <f t="shared" si="26"/>
        <v>-0.71616056733956635</v>
      </c>
      <c r="U31" s="19">
        <f t="shared" si="27"/>
        <v>-0.76682601643768633</v>
      </c>
      <c r="V31" s="19">
        <f t="shared" si="28"/>
        <v>-0.45616681538868764</v>
      </c>
      <c r="W31" s="19">
        <f t="shared" si="29"/>
        <v>-1.6508047730706739</v>
      </c>
      <c r="X31" s="117"/>
      <c r="Y31" s="23" t="s">
        <v>10</v>
      </c>
      <c r="Z31" s="21">
        <f t="shared" si="30"/>
        <v>-2.6308079920314054</v>
      </c>
      <c r="AA31" s="21">
        <f t="shared" si="31"/>
        <v>-1.2125406186063306</v>
      </c>
      <c r="AB31" s="21">
        <f t="shared" si="32"/>
        <v>-3.5101879206895505</v>
      </c>
      <c r="AC31" s="21">
        <f t="shared" si="33"/>
        <v>-4.0166664036236801</v>
      </c>
      <c r="AD31" s="21">
        <f t="shared" si="34"/>
        <v>-2.0109839515916867</v>
      </c>
      <c r="AE31" s="21">
        <f t="shared" si="35"/>
        <v>-2.4818351148624838</v>
      </c>
      <c r="AF31" s="21">
        <f t="shared" si="36"/>
        <v>-0.39233231235158478</v>
      </c>
      <c r="AG31" s="21">
        <f t="shared" si="37"/>
        <v>2.4150917320250147</v>
      </c>
      <c r="AH31" s="21">
        <f t="shared" si="38"/>
        <v>-9.0682140206463799</v>
      </c>
    </row>
    <row r="32" spans="1:34">
      <c r="A32" s="1" t="s">
        <v>40</v>
      </c>
      <c r="B32">
        <v>119</v>
      </c>
      <c r="C32">
        <v>112</v>
      </c>
      <c r="D32">
        <v>109</v>
      </c>
      <c r="E32">
        <v>108</v>
      </c>
      <c r="F32">
        <v>104</v>
      </c>
      <c r="G32">
        <v>103</v>
      </c>
      <c r="H32">
        <v>105</v>
      </c>
      <c r="I32">
        <v>109</v>
      </c>
      <c r="J32">
        <v>113</v>
      </c>
      <c r="K32">
        <v>127</v>
      </c>
      <c r="L32">
        <v>104</v>
      </c>
      <c r="M32" s="4" t="s">
        <v>12</v>
      </c>
      <c r="N32" s="24">
        <f t="shared" si="20"/>
        <v>-2.2925947246220231</v>
      </c>
      <c r="O32" s="24">
        <f t="shared" si="21"/>
        <v>0.92791999437876438</v>
      </c>
      <c r="P32" s="24">
        <f t="shared" si="22"/>
        <v>1.1264448743171691</v>
      </c>
      <c r="Q32" s="24">
        <f t="shared" si="23"/>
        <v>0.89115612772350428</v>
      </c>
      <c r="R32" s="24">
        <f t="shared" si="24"/>
        <v>0.23675930125987391</v>
      </c>
      <c r="S32" s="24">
        <f t="shared" si="25"/>
        <v>-0.15293768528588347</v>
      </c>
      <c r="T32" s="24">
        <f t="shared" si="26"/>
        <v>-0.70439568511478545</v>
      </c>
      <c r="U32" s="24">
        <f t="shared" si="27"/>
        <v>-1.3234991995894984E-2</v>
      </c>
      <c r="V32" s="24">
        <f t="shared" si="28"/>
        <v>0.3396981278946023</v>
      </c>
      <c r="W32" s="24">
        <f t="shared" si="29"/>
        <v>-0.3588153385553402</v>
      </c>
      <c r="X32" s="117"/>
      <c r="Y32" s="25" t="s">
        <v>12</v>
      </c>
      <c r="Z32" s="21">
        <f t="shared" si="30"/>
        <v>17.783191230207066</v>
      </c>
      <c r="AA32" s="21">
        <f t="shared" si="31"/>
        <v>0.93071354705274045</v>
      </c>
      <c r="AB32" s="21">
        <f t="shared" si="32"/>
        <v>-1.0928961748633881</v>
      </c>
      <c r="AC32" s="21">
        <f t="shared" si="33"/>
        <v>-3.0732044198895028</v>
      </c>
      <c r="AD32" s="21">
        <f t="shared" si="34"/>
        <v>-1.8881368008550052</v>
      </c>
      <c r="AE32" s="21">
        <f t="shared" si="35"/>
        <v>-2.7233115468409586</v>
      </c>
      <c r="AF32" s="21">
        <f t="shared" si="36"/>
        <v>3.5087719298245612</v>
      </c>
      <c r="AG32" s="21">
        <f t="shared" si="37"/>
        <v>1.730977280923188</v>
      </c>
      <c r="AH32" s="21">
        <f t="shared" si="38"/>
        <v>-3.3676001417936905</v>
      </c>
    </row>
    <row r="33" spans="1:34">
      <c r="A33" s="1" t="s">
        <v>41</v>
      </c>
      <c r="B33">
        <v>17</v>
      </c>
      <c r="C33">
        <v>18</v>
      </c>
      <c r="D33">
        <v>20</v>
      </c>
      <c r="E33">
        <v>19</v>
      </c>
      <c r="F33">
        <v>20</v>
      </c>
      <c r="G33">
        <v>20</v>
      </c>
      <c r="H33">
        <v>22</v>
      </c>
      <c r="I33">
        <v>21</v>
      </c>
      <c r="J33">
        <v>20</v>
      </c>
      <c r="K33">
        <v>19</v>
      </c>
      <c r="L33">
        <v>19</v>
      </c>
      <c r="M33" s="5" t="s">
        <v>14</v>
      </c>
      <c r="N33" s="24">
        <f t="shared" si="20"/>
        <v>-4.9070919804043329E-2</v>
      </c>
      <c r="O33" s="24">
        <f t="shared" si="21"/>
        <v>-1.3658072678792059</v>
      </c>
      <c r="P33" s="24">
        <f t="shared" si="22"/>
        <v>-0.96506142281285212</v>
      </c>
      <c r="Q33" s="24">
        <f t="shared" si="23"/>
        <v>-0.61338649755054164</v>
      </c>
      <c r="R33" s="24">
        <f t="shared" si="24"/>
        <v>0.2289976257522022</v>
      </c>
      <c r="S33" s="24">
        <f t="shared" si="25"/>
        <v>1.6765897599714803</v>
      </c>
      <c r="T33" s="24">
        <f t="shared" si="26"/>
        <v>8.1784866340072218E-2</v>
      </c>
      <c r="U33" s="24">
        <f t="shared" si="27"/>
        <v>0.74424228369465717</v>
      </c>
      <c r="V33" s="24">
        <f t="shared" si="28"/>
        <v>1.218594508467076</v>
      </c>
      <c r="W33" s="24">
        <f t="shared" si="29"/>
        <v>-0.9568829361788449</v>
      </c>
      <c r="X33" s="117"/>
      <c r="Y33" s="26" t="s">
        <v>14</v>
      </c>
      <c r="Z33" s="21">
        <f t="shared" si="30"/>
        <v>-5.7458957887223407</v>
      </c>
      <c r="AA33" s="21">
        <f t="shared" si="31"/>
        <v>1.8553578190079516</v>
      </c>
      <c r="AB33" s="21">
        <f t="shared" si="32"/>
        <v>1.5985130111524164</v>
      </c>
      <c r="AC33" s="21">
        <f t="shared" si="33"/>
        <v>3.768752286864252</v>
      </c>
      <c r="AD33" s="21">
        <f t="shared" si="34"/>
        <v>6.241184767277856</v>
      </c>
      <c r="AE33" s="21">
        <f t="shared" si="35"/>
        <v>-6.4719548622635248</v>
      </c>
      <c r="AF33" s="21">
        <f t="shared" si="36"/>
        <v>2.8743789921930447</v>
      </c>
      <c r="AG33" s="21">
        <f t="shared" si="37"/>
        <v>2.0006898930665749</v>
      </c>
      <c r="AH33" s="21">
        <f t="shared" si="38"/>
        <v>-8.9956036523503542</v>
      </c>
    </row>
    <row r="34" spans="1:34">
      <c r="A34" s="1" t="s">
        <v>42</v>
      </c>
      <c r="B34">
        <v>528</v>
      </c>
      <c r="C34">
        <v>535</v>
      </c>
      <c r="D34">
        <v>551</v>
      </c>
      <c r="E34">
        <v>541</v>
      </c>
      <c r="F34">
        <v>545</v>
      </c>
      <c r="G34">
        <v>538</v>
      </c>
      <c r="H34">
        <v>566</v>
      </c>
      <c r="I34">
        <v>577</v>
      </c>
      <c r="J34">
        <v>605</v>
      </c>
      <c r="K34">
        <v>658</v>
      </c>
      <c r="L34">
        <v>664</v>
      </c>
      <c r="M34" s="6" t="s">
        <v>16</v>
      </c>
      <c r="N34" s="24">
        <f t="shared" si="20"/>
        <v>0.90518489744397457</v>
      </c>
      <c r="O34" s="24">
        <f t="shared" si="21"/>
        <v>1.0584217466180856</v>
      </c>
      <c r="P34" s="24">
        <f t="shared" si="22"/>
        <v>1.1750794769570863</v>
      </c>
      <c r="Q34" s="24">
        <f t="shared" si="23"/>
        <v>0.81917453693979614</v>
      </c>
      <c r="R34" s="24">
        <f t="shared" si="24"/>
        <v>0.6441879414312951</v>
      </c>
      <c r="S34" s="24">
        <f t="shared" si="25"/>
        <v>-0.41957237928704993</v>
      </c>
      <c r="T34" s="24">
        <f t="shared" si="26"/>
        <v>-0.87038530330895081</v>
      </c>
      <c r="U34" s="24">
        <f t="shared" si="27"/>
        <v>-1.1284163848214863</v>
      </c>
      <c r="V34" s="24">
        <f t="shared" si="28"/>
        <v>-1.0572353968180281</v>
      </c>
      <c r="W34" s="24">
        <f t="shared" si="29"/>
        <v>-1.1264391351547236</v>
      </c>
      <c r="X34" s="117"/>
      <c r="Y34" s="27" t="s">
        <v>16</v>
      </c>
      <c r="Z34" s="21">
        <f t="shared" si="30"/>
        <v>3.3183472489830868</v>
      </c>
      <c r="AA34" s="21">
        <f t="shared" si="31"/>
        <v>2.445089100704517</v>
      </c>
      <c r="AB34" s="21">
        <f t="shared" si="32"/>
        <v>-7.2815533980582519</v>
      </c>
      <c r="AC34" s="21">
        <f t="shared" si="33"/>
        <v>-3.8612565445026177</v>
      </c>
      <c r="AD34" s="21">
        <f t="shared" si="34"/>
        <v>-24.415702291808486</v>
      </c>
      <c r="AE34" s="21">
        <f t="shared" si="35"/>
        <v>-13.689582707895525</v>
      </c>
      <c r="AF34" s="21">
        <f t="shared" si="36"/>
        <v>-9.0782608695652183</v>
      </c>
      <c r="AG34" s="21">
        <f t="shared" si="37"/>
        <v>2.7543993879112469</v>
      </c>
      <c r="AH34" s="21">
        <f t="shared" si="38"/>
        <v>-2.6061057334326136</v>
      </c>
    </row>
    <row r="35" spans="1:34">
      <c r="A35" s="1" t="s">
        <v>43</v>
      </c>
      <c r="B35">
        <v>528</v>
      </c>
      <c r="C35">
        <v>535</v>
      </c>
      <c r="D35">
        <v>551</v>
      </c>
      <c r="E35">
        <v>541</v>
      </c>
      <c r="F35">
        <v>545</v>
      </c>
      <c r="G35">
        <v>538</v>
      </c>
      <c r="H35">
        <v>566</v>
      </c>
      <c r="I35">
        <v>577</v>
      </c>
      <c r="J35">
        <v>605</v>
      </c>
      <c r="K35">
        <v>658</v>
      </c>
      <c r="L35">
        <v>664</v>
      </c>
      <c r="M35" s="7" t="s">
        <v>18</v>
      </c>
      <c r="N35" s="28">
        <f t="shared" si="20"/>
        <v>0.88087540979260215</v>
      </c>
      <c r="O35" s="28">
        <f t="shared" si="21"/>
        <v>1.3989522895457664</v>
      </c>
      <c r="P35" s="28">
        <f t="shared" si="22"/>
        <v>0.92718395770349948</v>
      </c>
      <c r="Q35" s="28">
        <f t="shared" si="23"/>
        <v>0.7506326187932032</v>
      </c>
      <c r="R35" s="28">
        <f t="shared" si="24"/>
        <v>-0.2724968616131857</v>
      </c>
      <c r="S35" s="28">
        <f t="shared" si="25"/>
        <v>-0.29420399344641884</v>
      </c>
      <c r="T35" s="28">
        <f t="shared" si="26"/>
        <v>-0.7920208834885657</v>
      </c>
      <c r="U35" s="28">
        <f t="shared" si="27"/>
        <v>-0.50403960116767266</v>
      </c>
      <c r="V35" s="28">
        <f t="shared" si="28"/>
        <v>-0.15093692334708009</v>
      </c>
      <c r="W35" s="28">
        <f t="shared" si="29"/>
        <v>-1.943946012772138</v>
      </c>
      <c r="X35" s="117"/>
      <c r="Y35" s="29" t="s">
        <v>18</v>
      </c>
      <c r="Z35" s="21">
        <f t="shared" si="30"/>
        <v>1.3629787558059849</v>
      </c>
      <c r="AA35" s="21">
        <f t="shared" si="31"/>
        <v>-1.2244591346153846</v>
      </c>
      <c r="AB35" s="21">
        <f t="shared" si="32"/>
        <v>-0.46391360559738387</v>
      </c>
      <c r="AC35" s="21">
        <f t="shared" si="33"/>
        <v>-2.700947432762836</v>
      </c>
      <c r="AD35" s="21">
        <f t="shared" si="34"/>
        <v>-5.8895127409792296E-2</v>
      </c>
      <c r="AE35" s="21">
        <f t="shared" si="35"/>
        <v>-1.3514575312328121</v>
      </c>
      <c r="AF35" s="21">
        <f t="shared" si="36"/>
        <v>0.79251294305057751</v>
      </c>
      <c r="AG35" s="21">
        <f t="shared" si="37"/>
        <v>0.96408392271523957</v>
      </c>
      <c r="AH35" s="21">
        <f t="shared" si="38"/>
        <v>-4.8487457441396309</v>
      </c>
    </row>
    <row r="36" spans="1:3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8" t="s">
        <v>20</v>
      </c>
      <c r="N36" s="24">
        <f t="shared" si="20"/>
        <v>-0.92901166741803709</v>
      </c>
      <c r="O36" s="24">
        <f t="shared" si="21"/>
        <v>-0.97906141657381784</v>
      </c>
      <c r="P36" s="24">
        <f t="shared" si="22"/>
        <v>-1.1498193842817757</v>
      </c>
      <c r="Q36" s="24">
        <f t="shared" si="23"/>
        <v>-0.61252060658001162</v>
      </c>
      <c r="R36" s="24">
        <f t="shared" si="24"/>
        <v>-0.45942725622115282</v>
      </c>
      <c r="S36" s="24">
        <f t="shared" si="25"/>
        <v>-0.1105510635764457</v>
      </c>
      <c r="T36" s="24">
        <f t="shared" si="26"/>
        <v>0.33253642159678992</v>
      </c>
      <c r="U36" s="24">
        <f t="shared" si="27"/>
        <v>1.1966306202568873</v>
      </c>
      <c r="V36" s="24">
        <f t="shared" si="28"/>
        <v>1.4969291151915718</v>
      </c>
      <c r="W36" s="24">
        <f t="shared" si="29"/>
        <v>1.2142952376059863</v>
      </c>
      <c r="X36" s="117"/>
      <c r="Y36" s="30" t="s">
        <v>20</v>
      </c>
      <c r="Z36" s="21">
        <f t="shared" si="30"/>
        <v>-0.31805425631431244</v>
      </c>
      <c r="AA36" s="21">
        <f t="shared" si="31"/>
        <v>-1.0885885885885884</v>
      </c>
      <c r="AB36" s="21">
        <f t="shared" si="32"/>
        <v>3.4629981024667931</v>
      </c>
      <c r="AC36" s="21">
        <f t="shared" si="33"/>
        <v>0.95369096744612558</v>
      </c>
      <c r="AD36" s="21">
        <f t="shared" si="34"/>
        <v>2.1527840857480243</v>
      </c>
      <c r="AE36" s="21">
        <f t="shared" si="35"/>
        <v>2.6765072025609107</v>
      </c>
      <c r="AF36" s="21">
        <f t="shared" si="36"/>
        <v>5.0835714904304146</v>
      </c>
      <c r="AG36" s="21">
        <f t="shared" si="37"/>
        <v>1.6812263062469097</v>
      </c>
      <c r="AH36" s="21">
        <f t="shared" si="38"/>
        <v>-1.5561679364564758</v>
      </c>
    </row>
    <row r="37" spans="1:34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9" t="s">
        <v>22</v>
      </c>
      <c r="N37" s="24">
        <f t="shared" si="20"/>
        <v>1.7994816101290909</v>
      </c>
      <c r="O37" s="24">
        <f t="shared" si="21"/>
        <v>1.2709744579358002</v>
      </c>
      <c r="P37" s="24">
        <f t="shared" si="22"/>
        <v>0.63271682857333811</v>
      </c>
      <c r="Q37" s="24">
        <f t="shared" si="23"/>
        <v>0.39403617919572287</v>
      </c>
      <c r="R37" s="24">
        <f t="shared" si="24"/>
        <v>-9.6111582919022609E-2</v>
      </c>
      <c r="S37" s="24">
        <f t="shared" si="25"/>
        <v>-1.1605846575986547</v>
      </c>
      <c r="T37" s="24">
        <f t="shared" si="26"/>
        <v>-0.96878770720592822</v>
      </c>
      <c r="U37" s="24">
        <f t="shared" si="27"/>
        <v>-0.68215782023013138</v>
      </c>
      <c r="V37" s="24">
        <f t="shared" si="28"/>
        <v>-0.34651315704286001</v>
      </c>
      <c r="W37" s="24">
        <f t="shared" si="29"/>
        <v>-0.84305415083736301</v>
      </c>
      <c r="X37" s="117"/>
      <c r="Y37" s="31" t="s">
        <v>22</v>
      </c>
      <c r="Z37" s="21">
        <f t="shared" si="30"/>
        <v>-3.5100134456160212</v>
      </c>
      <c r="AA37" s="21">
        <f t="shared" si="31"/>
        <v>-4.3931059772643932</v>
      </c>
      <c r="AB37" s="21">
        <f t="shared" si="32"/>
        <v>-1.718318502608162</v>
      </c>
      <c r="AC37" s="21">
        <f t="shared" si="33"/>
        <v>-3.5903840149859505</v>
      </c>
      <c r="AD37" s="21">
        <f t="shared" si="34"/>
        <v>-8.0877590673575117</v>
      </c>
      <c r="AE37" s="21">
        <f t="shared" si="35"/>
        <v>1.5854840130362018</v>
      </c>
      <c r="AF37" s="21">
        <f t="shared" si="36"/>
        <v>2.3324373536807426</v>
      </c>
      <c r="AG37" s="21">
        <f t="shared" si="37"/>
        <v>2.6690391459074734</v>
      </c>
      <c r="AH37" s="21">
        <f t="shared" si="38"/>
        <v>-3.8458364281587851</v>
      </c>
    </row>
    <row r="38" spans="1:34">
      <c r="A38" s="1" t="s">
        <v>46</v>
      </c>
      <c r="B38">
        <v>193</v>
      </c>
      <c r="C38">
        <v>195</v>
      </c>
      <c r="D38">
        <v>196</v>
      </c>
      <c r="E38">
        <v>208</v>
      </c>
      <c r="F38">
        <v>218</v>
      </c>
      <c r="G38">
        <v>245</v>
      </c>
      <c r="H38">
        <v>255</v>
      </c>
      <c r="I38">
        <v>280</v>
      </c>
      <c r="J38">
        <v>315</v>
      </c>
      <c r="K38">
        <v>299</v>
      </c>
      <c r="L38">
        <v>176</v>
      </c>
      <c r="M38" s="32" t="s">
        <v>47</v>
      </c>
      <c r="N38" s="33">
        <v>0.62913649377588943</v>
      </c>
      <c r="O38" s="33">
        <v>-0.46276604356359829</v>
      </c>
      <c r="P38" s="33">
        <v>-0.24207054838402692</v>
      </c>
      <c r="Q38" s="33">
        <v>-0.45196276757578707</v>
      </c>
      <c r="R38" s="33">
        <v>-0.88949544508214007</v>
      </c>
      <c r="S38" s="33">
        <v>-1.2112787370048019</v>
      </c>
      <c r="T38" s="33">
        <v>-0.70892640357158176</v>
      </c>
      <c r="U38" s="33">
        <v>0.23790357050301289</v>
      </c>
      <c r="V38" s="33">
        <v>1.046605944447736</v>
      </c>
      <c r="W38" s="33">
        <v>2.0528539364552922</v>
      </c>
      <c r="X38" s="117"/>
      <c r="Y38" s="29" t="s">
        <v>47</v>
      </c>
      <c r="Z38" s="21">
        <f t="shared" ref="Z38:AH38" si="39">((Z26-Y26)/Y26)*100</f>
        <v>-4.5290144992478316</v>
      </c>
      <c r="AA38" s="21">
        <f t="shared" si="39"/>
        <v>0.95883062893925164</v>
      </c>
      <c r="AB38" s="21">
        <f t="shared" si="39"/>
        <v>-0.90323437603772339</v>
      </c>
      <c r="AC38" s="21">
        <f t="shared" si="39"/>
        <v>-1.9000067019636753</v>
      </c>
      <c r="AD38" s="21">
        <f t="shared" si="39"/>
        <v>-1.4244235695986338</v>
      </c>
      <c r="AE38" s="21">
        <f t="shared" si="39"/>
        <v>2.2558735879132303</v>
      </c>
      <c r="AF38" s="21">
        <f t="shared" si="39"/>
        <v>4.1580534752109521</v>
      </c>
      <c r="AG38" s="21">
        <f t="shared" si="39"/>
        <v>3.4096824570536177</v>
      </c>
      <c r="AH38" s="21">
        <f t="shared" si="39"/>
        <v>4.1026931789579661</v>
      </c>
    </row>
    <row r="39" spans="1:34">
      <c r="A39" s="1" t="s">
        <v>48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</row>
    <row r="40" spans="1:34">
      <c r="A40" s="1" t="s">
        <v>49</v>
      </c>
      <c r="B40">
        <v>2</v>
      </c>
      <c r="C40">
        <v>2</v>
      </c>
      <c r="D40">
        <v>1</v>
      </c>
      <c r="E40">
        <v>2</v>
      </c>
      <c r="F40">
        <v>1</v>
      </c>
      <c r="G40">
        <v>3</v>
      </c>
      <c r="H40">
        <v>2</v>
      </c>
      <c r="I40">
        <v>3</v>
      </c>
      <c r="J40">
        <v>6</v>
      </c>
      <c r="K40">
        <v>5</v>
      </c>
      <c r="L40">
        <v>6</v>
      </c>
    </row>
    <row r="41" spans="1:34">
      <c r="A41" s="1" t="s">
        <v>50</v>
      </c>
      <c r="B41">
        <v>44</v>
      </c>
      <c r="C41">
        <v>47</v>
      </c>
      <c r="D41">
        <v>50</v>
      </c>
      <c r="E41">
        <v>54</v>
      </c>
      <c r="F41">
        <v>66</v>
      </c>
      <c r="G41">
        <v>87</v>
      </c>
      <c r="H41">
        <v>95</v>
      </c>
      <c r="I41">
        <v>111</v>
      </c>
      <c r="J41">
        <v>143</v>
      </c>
      <c r="K41">
        <v>141</v>
      </c>
      <c r="L41">
        <v>18</v>
      </c>
    </row>
    <row r="42" spans="1:34">
      <c r="A42" s="1" t="s">
        <v>51</v>
      </c>
      <c r="B42">
        <v>146</v>
      </c>
      <c r="C42">
        <v>145</v>
      </c>
      <c r="D42">
        <v>144</v>
      </c>
      <c r="E42">
        <v>151</v>
      </c>
      <c r="F42">
        <v>150</v>
      </c>
      <c r="G42">
        <v>154</v>
      </c>
      <c r="H42">
        <v>156</v>
      </c>
      <c r="I42">
        <v>164</v>
      </c>
      <c r="J42">
        <v>164</v>
      </c>
      <c r="K42">
        <v>151</v>
      </c>
      <c r="L42">
        <v>150</v>
      </c>
    </row>
    <row r="43" spans="1:34">
      <c r="A43" s="1" t="s">
        <v>52</v>
      </c>
      <c r="B43">
        <v>308</v>
      </c>
      <c r="C43">
        <v>321</v>
      </c>
      <c r="D43">
        <v>311</v>
      </c>
      <c r="E43">
        <v>306</v>
      </c>
      <c r="F43">
        <v>306</v>
      </c>
      <c r="G43">
        <v>322</v>
      </c>
      <c r="H43">
        <v>325</v>
      </c>
      <c r="I43">
        <v>337</v>
      </c>
      <c r="J43">
        <v>388</v>
      </c>
      <c r="K43">
        <v>425</v>
      </c>
      <c r="L43">
        <v>440</v>
      </c>
    </row>
    <row r="44" spans="1:34">
      <c r="A44" s="1" t="s">
        <v>53</v>
      </c>
      <c r="B44">
        <v>303</v>
      </c>
      <c r="C44">
        <v>316</v>
      </c>
      <c r="D44">
        <v>308</v>
      </c>
      <c r="E44">
        <v>303</v>
      </c>
      <c r="F44">
        <v>304</v>
      </c>
      <c r="G44">
        <v>318</v>
      </c>
      <c r="H44">
        <v>318</v>
      </c>
      <c r="I44">
        <v>329</v>
      </c>
      <c r="J44">
        <v>379</v>
      </c>
      <c r="K44">
        <v>417</v>
      </c>
      <c r="L44">
        <v>431</v>
      </c>
    </row>
    <row r="45" spans="1:34">
      <c r="A45" s="1" t="s">
        <v>54</v>
      </c>
      <c r="B45">
        <v>4</v>
      </c>
      <c r="C45">
        <v>4</v>
      </c>
      <c r="D45">
        <v>3</v>
      </c>
      <c r="E45">
        <v>3</v>
      </c>
      <c r="F45">
        <v>2</v>
      </c>
      <c r="G45">
        <v>4</v>
      </c>
      <c r="H45">
        <v>7</v>
      </c>
      <c r="I45">
        <v>8</v>
      </c>
      <c r="J45">
        <v>8</v>
      </c>
      <c r="K45">
        <v>7</v>
      </c>
      <c r="L45">
        <v>8</v>
      </c>
    </row>
    <row r="46" spans="1:34">
      <c r="A46" s="1" t="s">
        <v>55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</row>
    <row r="47" spans="1:34">
      <c r="A47" s="1" t="s">
        <v>56</v>
      </c>
      <c r="B47">
        <v>24</v>
      </c>
      <c r="C47">
        <v>25</v>
      </c>
      <c r="D47">
        <v>31</v>
      </c>
      <c r="E47">
        <v>34</v>
      </c>
      <c r="F47">
        <v>33</v>
      </c>
      <c r="G47">
        <v>45</v>
      </c>
      <c r="H47">
        <v>48</v>
      </c>
      <c r="I47">
        <v>35</v>
      </c>
      <c r="J47">
        <v>33</v>
      </c>
      <c r="K47">
        <v>38</v>
      </c>
      <c r="L47">
        <v>43</v>
      </c>
    </row>
    <row r="48" spans="1:34">
      <c r="A48" s="1" t="s">
        <v>57</v>
      </c>
      <c r="B48">
        <v>17</v>
      </c>
      <c r="C48">
        <v>18</v>
      </c>
      <c r="D48">
        <v>24</v>
      </c>
      <c r="E48">
        <v>26</v>
      </c>
      <c r="F48">
        <v>28</v>
      </c>
      <c r="G48">
        <v>39</v>
      </c>
      <c r="H48">
        <v>41</v>
      </c>
      <c r="I48">
        <v>27</v>
      </c>
      <c r="J48">
        <v>23</v>
      </c>
      <c r="K48">
        <v>28</v>
      </c>
      <c r="L48">
        <v>32</v>
      </c>
    </row>
    <row r="49" spans="1:34">
      <c r="A49" s="1" t="s">
        <v>58</v>
      </c>
      <c r="B49">
        <v>7</v>
      </c>
      <c r="C49">
        <v>7</v>
      </c>
      <c r="D49">
        <v>7</v>
      </c>
      <c r="E49">
        <v>8</v>
      </c>
      <c r="F49">
        <v>5</v>
      </c>
      <c r="G49">
        <v>6</v>
      </c>
      <c r="H49">
        <v>7</v>
      </c>
      <c r="I49">
        <v>8</v>
      </c>
      <c r="J49">
        <v>10</v>
      </c>
      <c r="K49">
        <v>10</v>
      </c>
      <c r="L49">
        <v>11</v>
      </c>
    </row>
    <row r="50" spans="1:34" ht="12.75" customHeight="1">
      <c r="A50" s="1" t="s">
        <v>59</v>
      </c>
      <c r="B50">
        <v>543</v>
      </c>
      <c r="C50">
        <v>566</v>
      </c>
      <c r="D50">
        <v>645</v>
      </c>
      <c r="E50">
        <v>641</v>
      </c>
      <c r="F50">
        <v>672</v>
      </c>
      <c r="G50">
        <v>719</v>
      </c>
      <c r="H50">
        <v>753</v>
      </c>
      <c r="I50">
        <v>789</v>
      </c>
      <c r="J50">
        <v>829</v>
      </c>
      <c r="K50">
        <v>864</v>
      </c>
      <c r="L50">
        <v>916</v>
      </c>
    </row>
    <row r="51" spans="1:34">
      <c r="A51" s="1" t="s">
        <v>60</v>
      </c>
      <c r="B51">
        <v>76</v>
      </c>
      <c r="C51">
        <v>78</v>
      </c>
      <c r="D51">
        <v>86</v>
      </c>
      <c r="E51">
        <v>86</v>
      </c>
      <c r="F51">
        <v>86</v>
      </c>
      <c r="G51">
        <v>92</v>
      </c>
      <c r="H51">
        <v>102</v>
      </c>
      <c r="I51">
        <v>107</v>
      </c>
      <c r="J51">
        <v>101</v>
      </c>
      <c r="K51">
        <v>103</v>
      </c>
      <c r="L51">
        <v>107</v>
      </c>
    </row>
    <row r="52" spans="1:34">
      <c r="A52" s="1" t="s">
        <v>61</v>
      </c>
      <c r="B52">
        <v>467</v>
      </c>
      <c r="C52">
        <v>488</v>
      </c>
      <c r="D52">
        <v>559</v>
      </c>
      <c r="E52">
        <v>555</v>
      </c>
      <c r="F52">
        <v>586</v>
      </c>
      <c r="G52">
        <v>627</v>
      </c>
      <c r="H52">
        <v>651</v>
      </c>
      <c r="I52">
        <v>682</v>
      </c>
      <c r="J52">
        <v>728</v>
      </c>
      <c r="K52">
        <v>761</v>
      </c>
      <c r="L52">
        <v>809</v>
      </c>
    </row>
    <row r="53" spans="1:34">
      <c r="A53" s="1" t="s">
        <v>62</v>
      </c>
      <c r="B53">
        <v>107</v>
      </c>
      <c r="C53">
        <v>109</v>
      </c>
      <c r="D53">
        <v>120</v>
      </c>
      <c r="E53">
        <v>120</v>
      </c>
      <c r="F53">
        <v>123</v>
      </c>
      <c r="G53">
        <v>121</v>
      </c>
      <c r="H53">
        <v>128</v>
      </c>
      <c r="I53">
        <v>137</v>
      </c>
      <c r="J53">
        <v>135</v>
      </c>
      <c r="K53">
        <v>147</v>
      </c>
      <c r="L53">
        <v>146</v>
      </c>
    </row>
    <row r="54" spans="1:34">
      <c r="A54" s="1" t="s">
        <v>63</v>
      </c>
      <c r="B54">
        <v>20</v>
      </c>
      <c r="C54">
        <v>23</v>
      </c>
      <c r="D54">
        <v>24</v>
      </c>
      <c r="E54">
        <v>24</v>
      </c>
      <c r="F54">
        <v>22</v>
      </c>
      <c r="G54">
        <v>22</v>
      </c>
      <c r="H54">
        <v>25</v>
      </c>
      <c r="I54">
        <v>29</v>
      </c>
      <c r="J54">
        <v>31</v>
      </c>
      <c r="K54">
        <v>35</v>
      </c>
      <c r="L54">
        <v>36</v>
      </c>
    </row>
    <row r="55" spans="1:34">
      <c r="A55" s="1" t="s">
        <v>64</v>
      </c>
      <c r="B55">
        <v>87</v>
      </c>
      <c r="C55">
        <v>86</v>
      </c>
      <c r="D55">
        <v>96</v>
      </c>
      <c r="E55">
        <v>96</v>
      </c>
      <c r="F55">
        <v>101</v>
      </c>
      <c r="G55">
        <v>99</v>
      </c>
      <c r="H55">
        <v>103</v>
      </c>
      <c r="I55">
        <v>108</v>
      </c>
      <c r="J55">
        <v>104</v>
      </c>
      <c r="K55">
        <v>112</v>
      </c>
      <c r="L55">
        <v>110</v>
      </c>
    </row>
    <row r="56" spans="1:34">
      <c r="A56" s="1" t="s">
        <v>65</v>
      </c>
      <c r="B56">
        <v>748</v>
      </c>
      <c r="C56">
        <v>777</v>
      </c>
      <c r="D56">
        <v>834</v>
      </c>
      <c r="E56">
        <v>831</v>
      </c>
      <c r="F56">
        <v>875</v>
      </c>
      <c r="G56">
        <v>915</v>
      </c>
      <c r="H56">
        <v>963</v>
      </c>
      <c r="I56">
        <v>942</v>
      </c>
      <c r="J56">
        <v>943</v>
      </c>
      <c r="K56">
        <v>959</v>
      </c>
      <c r="L56">
        <v>984</v>
      </c>
    </row>
    <row r="57" spans="1:34">
      <c r="A57" s="1" t="s">
        <v>66</v>
      </c>
      <c r="B57">
        <v>712</v>
      </c>
      <c r="C57">
        <v>736</v>
      </c>
      <c r="D57">
        <v>791</v>
      </c>
      <c r="E57">
        <v>784</v>
      </c>
      <c r="F57">
        <v>826</v>
      </c>
      <c r="G57">
        <v>863</v>
      </c>
      <c r="H57">
        <v>912</v>
      </c>
      <c r="I57">
        <v>903</v>
      </c>
      <c r="J57">
        <v>903</v>
      </c>
      <c r="K57">
        <v>919</v>
      </c>
      <c r="L57">
        <v>949</v>
      </c>
    </row>
    <row r="58" spans="1:34">
      <c r="A58" s="1" t="s">
        <v>67</v>
      </c>
      <c r="B58">
        <v>36</v>
      </c>
      <c r="C58">
        <v>41</v>
      </c>
      <c r="D58">
        <v>43</v>
      </c>
      <c r="E58">
        <v>47</v>
      </c>
      <c r="F58">
        <v>49</v>
      </c>
      <c r="G58">
        <v>52</v>
      </c>
      <c r="H58">
        <v>51</v>
      </c>
      <c r="I58">
        <v>39</v>
      </c>
      <c r="J58">
        <v>40</v>
      </c>
      <c r="K58">
        <v>40</v>
      </c>
      <c r="L58">
        <v>35</v>
      </c>
    </row>
    <row r="59" spans="1:34">
      <c r="A59" s="1" t="s">
        <v>68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34">
      <c r="A60" s="1" t="s">
        <v>69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34">
      <c r="A61" s="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34">
      <c r="A62" s="1" t="s">
        <v>71</v>
      </c>
      <c r="B62">
        <v>148</v>
      </c>
      <c r="C62">
        <v>158</v>
      </c>
      <c r="D62">
        <v>168</v>
      </c>
      <c r="E62">
        <v>163</v>
      </c>
      <c r="F62">
        <v>159</v>
      </c>
      <c r="G62">
        <v>165</v>
      </c>
      <c r="H62">
        <v>180</v>
      </c>
      <c r="I62">
        <v>186</v>
      </c>
      <c r="J62">
        <v>199</v>
      </c>
      <c r="K62">
        <v>197</v>
      </c>
      <c r="L62">
        <v>203</v>
      </c>
    </row>
    <row r="63" spans="1:34">
      <c r="A63" s="1" t="s">
        <v>72</v>
      </c>
      <c r="B63">
        <v>45</v>
      </c>
      <c r="C63">
        <v>44</v>
      </c>
      <c r="D63">
        <v>47</v>
      </c>
      <c r="E63">
        <v>48</v>
      </c>
      <c r="F63">
        <v>41</v>
      </c>
      <c r="G63">
        <v>47</v>
      </c>
      <c r="H63">
        <v>55</v>
      </c>
      <c r="I63">
        <v>54</v>
      </c>
      <c r="J63">
        <v>56</v>
      </c>
      <c r="K63">
        <v>55</v>
      </c>
      <c r="L63">
        <v>61</v>
      </c>
    </row>
    <row r="64" spans="1:34">
      <c r="A64" s="1" t="s">
        <v>73</v>
      </c>
      <c r="B64">
        <v>2</v>
      </c>
      <c r="C64">
        <v>3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 s="18"/>
      <c r="N64" s="18">
        <v>2008</v>
      </c>
      <c r="O64" s="18">
        <v>2009</v>
      </c>
      <c r="P64" s="18">
        <v>2010</v>
      </c>
      <c r="Q64" s="18">
        <v>2011</v>
      </c>
      <c r="R64" s="18">
        <v>2012</v>
      </c>
      <c r="S64" s="18">
        <v>2013</v>
      </c>
      <c r="T64" s="18">
        <v>2014</v>
      </c>
      <c r="U64" s="18">
        <v>2015</v>
      </c>
      <c r="V64" s="18">
        <v>2016</v>
      </c>
      <c r="W64" s="18">
        <v>2017</v>
      </c>
      <c r="Y64" s="18"/>
      <c r="Z64" s="18">
        <v>2009</v>
      </c>
      <c r="AA64" s="18">
        <v>2010</v>
      </c>
      <c r="AB64" s="18">
        <v>2011</v>
      </c>
      <c r="AC64" s="18">
        <v>2012</v>
      </c>
      <c r="AD64" s="18">
        <v>2013</v>
      </c>
      <c r="AE64" s="18">
        <v>2014</v>
      </c>
      <c r="AF64" s="18">
        <v>2015</v>
      </c>
      <c r="AG64" s="18">
        <v>2016</v>
      </c>
      <c r="AH64" s="18">
        <v>2017</v>
      </c>
    </row>
    <row r="65" spans="1:34" ht="74.25" customHeight="1">
      <c r="A65" s="1" t="s">
        <v>74</v>
      </c>
      <c r="B65">
        <v>31</v>
      </c>
      <c r="C65">
        <v>32</v>
      </c>
      <c r="D65">
        <v>37</v>
      </c>
      <c r="E65">
        <v>38</v>
      </c>
      <c r="F65">
        <v>38</v>
      </c>
      <c r="G65">
        <v>41</v>
      </c>
      <c r="H65">
        <v>41</v>
      </c>
      <c r="I65">
        <v>44</v>
      </c>
      <c r="J65">
        <v>51</v>
      </c>
      <c r="K65">
        <v>47</v>
      </c>
      <c r="L65">
        <v>49</v>
      </c>
      <c r="M65" s="37" t="s">
        <v>384</v>
      </c>
      <c r="N65" s="21">
        <f t="shared" ref="N65:W65" si="40">AVERAGE(N19:N22,N24,N25,N27)</f>
        <v>46231.714285714283</v>
      </c>
      <c r="O65" s="21">
        <f t="shared" si="40"/>
        <v>45387.142857142855</v>
      </c>
      <c r="P65" s="21">
        <f t="shared" si="40"/>
        <v>44729.142857142855</v>
      </c>
      <c r="Q65" s="21">
        <f t="shared" si="40"/>
        <v>43388</v>
      </c>
      <c r="R65" s="21">
        <f t="shared" si="40"/>
        <v>41474.285714285717</v>
      </c>
      <c r="S65" s="21">
        <f t="shared" si="40"/>
        <v>39842.857142857145</v>
      </c>
      <c r="T65" s="21">
        <f t="shared" si="40"/>
        <v>38537.142857142855</v>
      </c>
      <c r="U65" s="21">
        <f t="shared" si="40"/>
        <v>38154.857142857145</v>
      </c>
      <c r="V65" s="21">
        <f t="shared" si="40"/>
        <v>38834.571428571428</v>
      </c>
      <c r="W65" s="21">
        <f t="shared" si="40"/>
        <v>35843.714285714283</v>
      </c>
      <c r="Y65" s="37" t="s">
        <v>384</v>
      </c>
      <c r="Z65" s="21">
        <f t="shared" ref="Z65:AH65" si="41">AVERAGE(Z29,Z30,Z31,Z32,Z34,Z35,Z37)</f>
        <v>1.5475635511562198</v>
      </c>
      <c r="AA65" s="21">
        <f t="shared" si="41"/>
        <v>-0.88242644416499538</v>
      </c>
      <c r="AB65" s="21">
        <f t="shared" si="41"/>
        <v>-2.9549419343238026</v>
      </c>
      <c r="AC65" s="21">
        <f t="shared" si="41"/>
        <v>-4.0624610186900227</v>
      </c>
      <c r="AD65" s="21">
        <f t="shared" si="41"/>
        <v>-6.8182579129746133</v>
      </c>
      <c r="AE65" s="21">
        <f t="shared" si="41"/>
        <v>-4.3967511302654065</v>
      </c>
      <c r="AF65" s="21">
        <f t="shared" si="41"/>
        <v>-1.5206231954553933</v>
      </c>
      <c r="AG65" s="21">
        <f t="shared" si="41"/>
        <v>1.7411628286876986</v>
      </c>
      <c r="AH65" s="21">
        <f t="shared" si="41"/>
        <v>-5.8778117945022368</v>
      </c>
    </row>
    <row r="66" spans="1:34" ht="99" customHeight="1">
      <c r="A66" s="1" t="s">
        <v>75</v>
      </c>
      <c r="B66">
        <v>30</v>
      </c>
      <c r="C66">
        <v>31</v>
      </c>
      <c r="D66">
        <v>33</v>
      </c>
      <c r="E66">
        <v>29</v>
      </c>
      <c r="F66">
        <v>34</v>
      </c>
      <c r="G66">
        <v>32</v>
      </c>
      <c r="H66">
        <v>32</v>
      </c>
      <c r="I66">
        <v>37</v>
      </c>
      <c r="J66">
        <v>42</v>
      </c>
      <c r="K66">
        <v>45</v>
      </c>
      <c r="L66">
        <v>43</v>
      </c>
      <c r="M66" s="39" t="s">
        <v>385</v>
      </c>
      <c r="N66" s="50">
        <f t="shared" ref="N66:W66" si="42">N26</f>
        <v>21380</v>
      </c>
      <c r="O66" s="50">
        <f t="shared" si="42"/>
        <v>21312</v>
      </c>
      <c r="P66" s="50">
        <f t="shared" si="42"/>
        <v>21080</v>
      </c>
      <c r="Q66" s="50">
        <f t="shared" si="42"/>
        <v>21810</v>
      </c>
      <c r="R66" s="50">
        <f t="shared" si="42"/>
        <v>22018</v>
      </c>
      <c r="S66" s="50">
        <f t="shared" si="42"/>
        <v>22492</v>
      </c>
      <c r="T66" s="50">
        <f t="shared" si="42"/>
        <v>23094</v>
      </c>
      <c r="U66" s="50">
        <f t="shared" si="42"/>
        <v>24268</v>
      </c>
      <c r="V66" s="50">
        <f t="shared" si="42"/>
        <v>24676</v>
      </c>
      <c r="W66" s="50">
        <f t="shared" si="42"/>
        <v>24292</v>
      </c>
      <c r="Y66" s="39" t="s">
        <v>385</v>
      </c>
      <c r="Z66" s="50">
        <f t="shared" ref="Z66:AH66" si="43">Z36</f>
        <v>-0.31805425631431244</v>
      </c>
      <c r="AA66" s="50">
        <f t="shared" si="43"/>
        <v>-1.0885885885885884</v>
      </c>
      <c r="AB66" s="50">
        <f t="shared" si="43"/>
        <v>3.4629981024667931</v>
      </c>
      <c r="AC66" s="50">
        <f t="shared" si="43"/>
        <v>0.95369096744612558</v>
      </c>
      <c r="AD66" s="50">
        <f t="shared" si="43"/>
        <v>2.1527840857480243</v>
      </c>
      <c r="AE66" s="50">
        <f t="shared" si="43"/>
        <v>2.6765072025609107</v>
      </c>
      <c r="AF66" s="50">
        <f t="shared" si="43"/>
        <v>5.0835714904304146</v>
      </c>
      <c r="AG66" s="50">
        <f t="shared" si="43"/>
        <v>1.6812263062469097</v>
      </c>
      <c r="AH66" s="50">
        <f t="shared" si="43"/>
        <v>-1.5561679364564758</v>
      </c>
    </row>
    <row r="67" spans="1:34" ht="51" customHeight="1">
      <c r="A67" s="1" t="s">
        <v>76</v>
      </c>
      <c r="B67">
        <v>38</v>
      </c>
      <c r="C67">
        <v>46</v>
      </c>
      <c r="D67">
        <v>47</v>
      </c>
      <c r="E67">
        <v>44</v>
      </c>
      <c r="F67">
        <v>42</v>
      </c>
      <c r="G67">
        <v>40</v>
      </c>
      <c r="H67">
        <v>46</v>
      </c>
      <c r="I67">
        <v>45</v>
      </c>
      <c r="J67">
        <v>46</v>
      </c>
      <c r="K67">
        <v>45</v>
      </c>
      <c r="L67">
        <v>46</v>
      </c>
      <c r="M67" s="40" t="s">
        <v>386</v>
      </c>
      <c r="N67" s="51">
        <f t="shared" ref="N67:W67" si="44">N23</f>
        <v>5604</v>
      </c>
      <c r="O67" s="51">
        <f t="shared" si="44"/>
        <v>5282</v>
      </c>
      <c r="P67" s="51">
        <f t="shared" si="44"/>
        <v>5380</v>
      </c>
      <c r="Q67" s="51">
        <f t="shared" si="44"/>
        <v>5466</v>
      </c>
      <c r="R67" s="51">
        <f t="shared" si="44"/>
        <v>5672</v>
      </c>
      <c r="S67" s="51">
        <f t="shared" si="44"/>
        <v>6026</v>
      </c>
      <c r="T67" s="51">
        <f t="shared" si="44"/>
        <v>5636</v>
      </c>
      <c r="U67" s="51">
        <f t="shared" si="44"/>
        <v>5798</v>
      </c>
      <c r="V67" s="51">
        <f t="shared" si="44"/>
        <v>5914</v>
      </c>
      <c r="W67" s="51">
        <f t="shared" si="44"/>
        <v>5382</v>
      </c>
      <c r="Y67" s="40" t="s">
        <v>386</v>
      </c>
      <c r="Z67" s="51">
        <f t="shared" ref="Z67:AH67" si="45">Z33</f>
        <v>-5.7458957887223407</v>
      </c>
      <c r="AA67" s="51">
        <f t="shared" si="45"/>
        <v>1.8553578190079516</v>
      </c>
      <c r="AB67" s="51">
        <f t="shared" si="45"/>
        <v>1.5985130111524164</v>
      </c>
      <c r="AC67" s="51">
        <f t="shared" si="45"/>
        <v>3.768752286864252</v>
      </c>
      <c r="AD67" s="51">
        <f t="shared" si="45"/>
        <v>6.241184767277856</v>
      </c>
      <c r="AE67" s="51">
        <f t="shared" si="45"/>
        <v>-6.4719548622635248</v>
      </c>
      <c r="AF67" s="51">
        <f t="shared" si="45"/>
        <v>2.8743789921930447</v>
      </c>
      <c r="AG67" s="51">
        <f t="shared" si="45"/>
        <v>2.0006898930665749</v>
      </c>
      <c r="AH67" s="51">
        <f t="shared" si="45"/>
        <v>-8.9956036523503542</v>
      </c>
    </row>
    <row r="68" spans="1:34">
      <c r="A68" s="1" t="s">
        <v>77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4</v>
      </c>
      <c r="I68">
        <v>4</v>
      </c>
      <c r="J68">
        <v>2</v>
      </c>
      <c r="K68">
        <v>3</v>
      </c>
      <c r="L68">
        <v>2</v>
      </c>
      <c r="M68" s="41" t="s">
        <v>361</v>
      </c>
      <c r="N68" s="52">
        <f t="shared" ref="N68:W68" si="46">Y26</f>
        <v>31243</v>
      </c>
      <c r="O68" s="52">
        <f t="shared" si="46"/>
        <v>29828</v>
      </c>
      <c r="P68" s="52">
        <f t="shared" si="46"/>
        <v>30114</v>
      </c>
      <c r="Q68" s="52">
        <f t="shared" si="46"/>
        <v>29842</v>
      </c>
      <c r="R68" s="52">
        <f t="shared" si="46"/>
        <v>29275</v>
      </c>
      <c r="S68" s="52">
        <f t="shared" si="46"/>
        <v>28858</v>
      </c>
      <c r="T68" s="52">
        <f t="shared" si="46"/>
        <v>29509</v>
      </c>
      <c r="U68" s="52">
        <f t="shared" si="46"/>
        <v>30736</v>
      </c>
      <c r="V68" s="52">
        <f t="shared" si="46"/>
        <v>31784</v>
      </c>
      <c r="W68" s="52">
        <f t="shared" si="46"/>
        <v>33088</v>
      </c>
      <c r="Y68" s="41" t="s">
        <v>361</v>
      </c>
      <c r="Z68" s="53">
        <f t="shared" ref="Z68:AH68" si="47">Z38</f>
        <v>-4.5290144992478316</v>
      </c>
      <c r="AA68" s="53">
        <f t="shared" si="47"/>
        <v>0.95883062893925164</v>
      </c>
      <c r="AB68" s="53">
        <f t="shared" si="47"/>
        <v>-0.90323437603772339</v>
      </c>
      <c r="AC68" s="53">
        <f t="shared" si="47"/>
        <v>-1.9000067019636753</v>
      </c>
      <c r="AD68" s="53">
        <f t="shared" si="47"/>
        <v>-1.4244235695986338</v>
      </c>
      <c r="AE68" s="53">
        <f t="shared" si="47"/>
        <v>2.2558735879132303</v>
      </c>
      <c r="AF68" s="53">
        <f t="shared" si="47"/>
        <v>4.1580534752109521</v>
      </c>
      <c r="AG68" s="53">
        <f t="shared" si="47"/>
        <v>3.4096824570536177</v>
      </c>
      <c r="AH68" s="53">
        <f t="shared" si="47"/>
        <v>4.1026931789579661</v>
      </c>
    </row>
    <row r="69" spans="1:34">
      <c r="A69" s="1" t="s">
        <v>78</v>
      </c>
      <c r="B69">
        <v>11</v>
      </c>
      <c r="C69">
        <v>11</v>
      </c>
      <c r="D69">
        <v>7</v>
      </c>
      <c r="E69">
        <v>8</v>
      </c>
      <c r="F69">
        <v>7</v>
      </c>
      <c r="G69">
        <v>8</v>
      </c>
      <c r="H69">
        <v>8</v>
      </c>
      <c r="I69">
        <v>8</v>
      </c>
      <c r="J69">
        <v>9</v>
      </c>
      <c r="K69">
        <v>8</v>
      </c>
      <c r="L69">
        <v>11</v>
      </c>
      <c r="M69" s="18"/>
      <c r="N69" s="18">
        <v>2008</v>
      </c>
      <c r="O69" s="18">
        <v>2009</v>
      </c>
      <c r="P69" s="18">
        <v>2010</v>
      </c>
      <c r="Q69" s="18">
        <v>2011</v>
      </c>
      <c r="R69" s="18">
        <v>2012</v>
      </c>
      <c r="S69" s="18">
        <v>2013</v>
      </c>
      <c r="T69" s="18">
        <v>2014</v>
      </c>
      <c r="U69" s="18">
        <v>2015</v>
      </c>
      <c r="V69" s="18">
        <v>2016</v>
      </c>
      <c r="W69" s="18">
        <v>2017</v>
      </c>
      <c r="Y69" s="18"/>
      <c r="Z69" s="18">
        <v>2009</v>
      </c>
      <c r="AA69" s="18">
        <v>2010</v>
      </c>
      <c r="AB69" s="18">
        <v>2011</v>
      </c>
      <c r="AC69" s="18">
        <v>2012</v>
      </c>
      <c r="AD69" s="18">
        <v>2013</v>
      </c>
      <c r="AE69" s="18">
        <v>2014</v>
      </c>
      <c r="AF69" s="18">
        <v>2015</v>
      </c>
      <c r="AG69" s="18">
        <v>2016</v>
      </c>
      <c r="AH69" s="18">
        <v>2017</v>
      </c>
    </row>
    <row r="70" spans="1:34" ht="76.5">
      <c r="A70" s="1" t="s">
        <v>79</v>
      </c>
      <c r="B70">
        <v>3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3</v>
      </c>
      <c r="K70">
        <v>1</v>
      </c>
      <c r="L70">
        <v>3</v>
      </c>
      <c r="M70" s="37" t="s">
        <v>384</v>
      </c>
      <c r="N70">
        <f t="shared" ref="N70:N73" si="48">(N65-AVERAGE($N65:$W65))/STDEV($N65:$W65)</f>
        <v>1.4103275806428466</v>
      </c>
      <c r="O70">
        <f t="shared" ref="O70:O73" si="49">(O65-AVERAGE($N65:$W65))/STDEV($N65:$W65)</f>
        <v>1.1715956288149467</v>
      </c>
      <c r="P70">
        <f t="shared" ref="P70:P73" si="50">(P65-AVERAGE($N65:$W65))/STDEV($N65:$W65)</f>
        <v>0.98560114807758081</v>
      </c>
      <c r="Q70">
        <f t="shared" ref="Q70:Q73" si="51">(Q65-AVERAGE($N65:$W65))/STDEV($N65:$W65)</f>
        <v>0.60650514608835182</v>
      </c>
      <c r="R70">
        <f t="shared" ref="R70:R73" si="52">(R65-AVERAGE($N65:$W65))/STDEV($N65:$W65)</f>
        <v>6.5562448746243576E-2</v>
      </c>
      <c r="S70">
        <f t="shared" ref="S70:S73" si="53">(S65-AVERAGE($N65:$W65))/STDEV($N65:$W65)</f>
        <v>-0.39558756645582344</v>
      </c>
      <c r="T70">
        <f t="shared" ref="T70:T73" si="54">(T65-AVERAGE($N65:$W65))/STDEV($N65:$W65)</f>
        <v>-0.76466910226553475</v>
      </c>
      <c r="U70">
        <f t="shared" ref="U70:U73" si="55">(U65-AVERAGE($N65:$W65))/STDEV($N65:$W65)</f>
        <v>-0.87272842281551</v>
      </c>
      <c r="V70">
        <f t="shared" ref="V70:V73" si="56">(V65-AVERAGE($N65:$W65))/STDEV($N65:$W65)</f>
        <v>-0.68059604345198776</v>
      </c>
      <c r="W70">
        <f t="shared" ref="W70:W73" si="57">(W65-AVERAGE($N65:$W65))/STDEV($N65:$W65)</f>
        <v>-1.5260108173811013</v>
      </c>
      <c r="Y70" s="37" t="s">
        <v>384</v>
      </c>
      <c r="Z70">
        <f t="shared" ref="Z70:Z73" si="58">(Z65-AVERAGE($Z65:$AH65))/STDEV($Z65:$AH65)</f>
        <v>1.355556848222653</v>
      </c>
      <c r="AA70">
        <f t="shared" ref="AA70:AA73" si="59">(AA65-AVERAGE($Z65:$AH65))/STDEV($Z65:$AH65)</f>
        <v>0.55760755143947172</v>
      </c>
      <c r="AB70">
        <f t="shared" ref="AB70:AB73" si="60">(AB65-AVERAGE($Z65:$AH65))/STDEV($Z65:$AH65)</f>
        <v>-0.12295585875097374</v>
      </c>
      <c r="AC70">
        <f t="shared" ref="AC70:AC73" si="61">(AC65-AVERAGE($Z65:$AH65))/STDEV($Z65:$AH65)</f>
        <v>-0.48663804519847725</v>
      </c>
      <c r="AD70">
        <f t="shared" ref="AD70:AD73" si="62">(AD65-AVERAGE($Z65:$AH65))/STDEV($Z65:$AH65)</f>
        <v>-1.3915743610292695</v>
      </c>
      <c r="AE70">
        <f t="shared" ref="AE70:AE73" si="63">(AE65-AVERAGE($Z65:$AH65))/STDEV($Z65:$AH65)</f>
        <v>-0.59641074383787562</v>
      </c>
      <c r="AF70">
        <f t="shared" ref="AF70:AF73" si="64">(AF65-AVERAGE($Z65:$AH65))/STDEV($Z65:$AH65)</f>
        <v>0.34803934338840625</v>
      </c>
      <c r="AG70">
        <f t="shared" ref="AG70:AG73" si="65">(AG65-AVERAGE($Z65:$AH65))/STDEV($Z65:$AH65)</f>
        <v>1.4191301171091184</v>
      </c>
      <c r="AH70">
        <f t="shared" ref="AH70:AH73" si="66">(AH65-AVERAGE($Z65:$AH65))/STDEV($Z65:$AH65)</f>
        <v>-1.0827548513430545</v>
      </c>
    </row>
    <row r="71" spans="1:34" ht="25.5">
      <c r="A71" s="1" t="s">
        <v>80</v>
      </c>
      <c r="B71">
        <v>8</v>
      </c>
      <c r="C71">
        <v>10</v>
      </c>
      <c r="D71">
        <v>6</v>
      </c>
      <c r="E71">
        <v>7</v>
      </c>
      <c r="F71">
        <v>6</v>
      </c>
      <c r="G71">
        <v>7</v>
      </c>
      <c r="H71">
        <v>6</v>
      </c>
      <c r="I71">
        <v>6</v>
      </c>
      <c r="J71">
        <v>6</v>
      </c>
      <c r="K71">
        <v>7</v>
      </c>
      <c r="L71">
        <v>8</v>
      </c>
      <c r="M71" s="39" t="s">
        <v>385</v>
      </c>
      <c r="N71">
        <f t="shared" si="48"/>
        <v>-0.92901166741803709</v>
      </c>
      <c r="O71">
        <f t="shared" si="49"/>
        <v>-0.97906141657381784</v>
      </c>
      <c r="P71">
        <f t="shared" si="50"/>
        <v>-1.1498193842817757</v>
      </c>
      <c r="Q71">
        <f t="shared" si="51"/>
        <v>-0.61252060658001162</v>
      </c>
      <c r="R71">
        <f t="shared" si="52"/>
        <v>-0.45942725622115282</v>
      </c>
      <c r="S71">
        <f t="shared" si="53"/>
        <v>-0.1105510635764457</v>
      </c>
      <c r="T71">
        <f t="shared" si="54"/>
        <v>0.33253642159678992</v>
      </c>
      <c r="U71">
        <f t="shared" si="55"/>
        <v>1.1966306202568873</v>
      </c>
      <c r="V71">
        <f t="shared" si="56"/>
        <v>1.4969291151915718</v>
      </c>
      <c r="W71">
        <f t="shared" si="57"/>
        <v>1.2142952376059863</v>
      </c>
      <c r="Y71" s="39" t="s">
        <v>385</v>
      </c>
      <c r="Z71">
        <f t="shared" si="58"/>
        <v>-0.80942761659231621</v>
      </c>
      <c r="AA71">
        <f t="shared" si="59"/>
        <v>-1.1622286944146092</v>
      </c>
      <c r="AB71">
        <f t="shared" si="60"/>
        <v>0.92178576561122627</v>
      </c>
      <c r="AC71">
        <f t="shared" si="61"/>
        <v>-0.22713936950830688</v>
      </c>
      <c r="AD71">
        <f t="shared" si="62"/>
        <v>0.32188398587882244</v>
      </c>
      <c r="AE71">
        <f t="shared" si="63"/>
        <v>0.56167872616856085</v>
      </c>
      <c r="AF71">
        <f t="shared" si="64"/>
        <v>1.6637903902152558</v>
      </c>
      <c r="AG71">
        <f t="shared" si="65"/>
        <v>0.10597395319742145</v>
      </c>
      <c r="AH71">
        <f t="shared" si="66"/>
        <v>-1.3763171405560544</v>
      </c>
    </row>
    <row r="72" spans="1:34" ht="25.5">
      <c r="A72" s="1" t="s">
        <v>81</v>
      </c>
      <c r="B72">
        <v>362</v>
      </c>
      <c r="C72">
        <v>356</v>
      </c>
      <c r="D72">
        <v>386</v>
      </c>
      <c r="E72">
        <v>393</v>
      </c>
      <c r="F72">
        <v>411</v>
      </c>
      <c r="G72">
        <v>436</v>
      </c>
      <c r="H72">
        <v>460</v>
      </c>
      <c r="I72">
        <v>493</v>
      </c>
      <c r="J72">
        <v>497</v>
      </c>
      <c r="K72">
        <v>515</v>
      </c>
      <c r="L72">
        <v>517</v>
      </c>
      <c r="M72" s="40" t="s">
        <v>386</v>
      </c>
      <c r="N72">
        <f t="shared" si="48"/>
        <v>-4.9070919804043329E-2</v>
      </c>
      <c r="O72">
        <f t="shared" si="49"/>
        <v>-1.3658072678792059</v>
      </c>
      <c r="P72">
        <f t="shared" si="50"/>
        <v>-0.96506142281285212</v>
      </c>
      <c r="Q72">
        <f t="shared" si="51"/>
        <v>-0.61338649755054164</v>
      </c>
      <c r="R72">
        <f t="shared" si="52"/>
        <v>0.2289976257522022</v>
      </c>
      <c r="S72">
        <f t="shared" si="53"/>
        <v>1.6765897599714803</v>
      </c>
      <c r="T72">
        <f t="shared" si="54"/>
        <v>8.1784866340072218E-2</v>
      </c>
      <c r="U72">
        <f t="shared" si="55"/>
        <v>0.74424228369465717</v>
      </c>
      <c r="V72">
        <f t="shared" si="56"/>
        <v>1.218594508467076</v>
      </c>
      <c r="W72">
        <f t="shared" si="57"/>
        <v>-0.9568829361788449</v>
      </c>
      <c r="Y72" s="40" t="s">
        <v>386</v>
      </c>
      <c r="Z72">
        <f t="shared" si="58"/>
        <v>-1.0202362201582609</v>
      </c>
      <c r="AA72">
        <f t="shared" si="59"/>
        <v>0.40887585948527971</v>
      </c>
      <c r="AB72">
        <f t="shared" si="60"/>
        <v>0.36058645402105755</v>
      </c>
      <c r="AC72">
        <f t="shared" si="61"/>
        <v>0.76861325126966751</v>
      </c>
      <c r="AD72">
        <f t="shared" si="62"/>
        <v>1.233455408393429</v>
      </c>
      <c r="AE72">
        <f t="shared" si="63"/>
        <v>-1.1567426237174407</v>
      </c>
      <c r="AF72">
        <f t="shared" si="64"/>
        <v>0.60046208238545129</v>
      </c>
      <c r="AG72">
        <f t="shared" si="65"/>
        <v>0.43619975016373391</v>
      </c>
      <c r="AH72">
        <f t="shared" si="66"/>
        <v>-1.6312139618429169</v>
      </c>
    </row>
    <row r="73" spans="1:34">
      <c r="A73" s="1" t="s">
        <v>82</v>
      </c>
      <c r="B73">
        <v>124</v>
      </c>
      <c r="C73">
        <v>119</v>
      </c>
      <c r="D73">
        <v>128</v>
      </c>
      <c r="E73">
        <v>133</v>
      </c>
      <c r="F73">
        <v>131</v>
      </c>
      <c r="G73">
        <v>140</v>
      </c>
      <c r="H73">
        <v>146</v>
      </c>
      <c r="I73">
        <v>150</v>
      </c>
      <c r="J73">
        <v>148</v>
      </c>
      <c r="K73">
        <v>153</v>
      </c>
      <c r="L73">
        <v>152</v>
      </c>
      <c r="M73" s="41" t="s">
        <v>361</v>
      </c>
      <c r="N73">
        <f t="shared" si="48"/>
        <v>0.62913649377588943</v>
      </c>
      <c r="O73">
        <f t="shared" si="49"/>
        <v>-0.46276604356359829</v>
      </c>
      <c r="P73">
        <f t="shared" si="50"/>
        <v>-0.24207054838402692</v>
      </c>
      <c r="Q73">
        <f t="shared" si="51"/>
        <v>-0.45196276757578707</v>
      </c>
      <c r="R73">
        <f t="shared" si="52"/>
        <v>-0.88949544508214007</v>
      </c>
      <c r="S73">
        <f t="shared" si="53"/>
        <v>-1.2112787370048019</v>
      </c>
      <c r="T73">
        <f t="shared" si="54"/>
        <v>-0.70892640357158176</v>
      </c>
      <c r="U73">
        <f t="shared" si="55"/>
        <v>0.23790357050301289</v>
      </c>
      <c r="V73">
        <f t="shared" si="56"/>
        <v>1.046605944447736</v>
      </c>
      <c r="W73">
        <f t="shared" si="57"/>
        <v>2.0528539364552922</v>
      </c>
      <c r="Y73" s="41" t="s">
        <v>361</v>
      </c>
      <c r="Z73">
        <f t="shared" si="58"/>
        <v>-1.706697724219248</v>
      </c>
      <c r="AA73">
        <f t="shared" si="59"/>
        <v>9.1032746322102814E-2</v>
      </c>
      <c r="AB73">
        <f t="shared" si="60"/>
        <v>-0.51895002822490577</v>
      </c>
      <c r="AC73">
        <f t="shared" si="61"/>
        <v>-0.84547673235976251</v>
      </c>
      <c r="AD73">
        <f t="shared" si="62"/>
        <v>-0.68968328914891563</v>
      </c>
      <c r="AE73">
        <f t="shared" si="63"/>
        <v>0.51592331711686001</v>
      </c>
      <c r="AF73">
        <f t="shared" si="64"/>
        <v>1.1390470868242057</v>
      </c>
      <c r="AG73">
        <f t="shared" si="65"/>
        <v>0.8938926862925094</v>
      </c>
      <c r="AH73">
        <f t="shared" si="66"/>
        <v>1.1209119373971543</v>
      </c>
    </row>
    <row r="74" spans="1:34">
      <c r="A74" s="1" t="s">
        <v>83</v>
      </c>
      <c r="B74">
        <v>238</v>
      </c>
      <c r="C74">
        <v>237</v>
      </c>
      <c r="D74">
        <v>258</v>
      </c>
      <c r="E74">
        <v>260</v>
      </c>
      <c r="F74">
        <v>280</v>
      </c>
      <c r="G74">
        <v>296</v>
      </c>
      <c r="H74">
        <v>314</v>
      </c>
      <c r="I74">
        <v>343</v>
      </c>
      <c r="J74">
        <v>349</v>
      </c>
      <c r="K74">
        <v>362</v>
      </c>
      <c r="L74">
        <v>365</v>
      </c>
    </row>
    <row r="75" spans="1:34">
      <c r="A75" s="1" t="s">
        <v>84</v>
      </c>
      <c r="B75">
        <v>263</v>
      </c>
      <c r="C75">
        <v>267</v>
      </c>
      <c r="D75">
        <v>294</v>
      </c>
      <c r="E75">
        <v>299</v>
      </c>
      <c r="F75">
        <v>309</v>
      </c>
      <c r="G75">
        <v>330</v>
      </c>
      <c r="H75">
        <v>349</v>
      </c>
      <c r="I75">
        <v>366</v>
      </c>
      <c r="J75">
        <v>376</v>
      </c>
      <c r="K75">
        <v>378</v>
      </c>
      <c r="L75">
        <v>401</v>
      </c>
    </row>
    <row r="76" spans="1:34">
      <c r="A76" s="1" t="s">
        <v>85</v>
      </c>
      <c r="B76">
        <v>57</v>
      </c>
      <c r="C76">
        <v>61</v>
      </c>
      <c r="D76">
        <v>69</v>
      </c>
      <c r="E76">
        <v>68</v>
      </c>
      <c r="F76">
        <v>68</v>
      </c>
      <c r="G76">
        <v>73</v>
      </c>
      <c r="H76">
        <v>75</v>
      </c>
      <c r="I76">
        <v>73</v>
      </c>
      <c r="J76">
        <v>72</v>
      </c>
      <c r="K76">
        <v>74</v>
      </c>
      <c r="L76">
        <v>87</v>
      </c>
    </row>
    <row r="77" spans="1:34">
      <c r="A77" s="1" t="s">
        <v>86</v>
      </c>
      <c r="B77">
        <v>14</v>
      </c>
      <c r="C77">
        <v>15</v>
      </c>
      <c r="D77">
        <v>13</v>
      </c>
      <c r="E77">
        <v>14</v>
      </c>
      <c r="F77">
        <v>13</v>
      </c>
      <c r="G77">
        <v>15</v>
      </c>
      <c r="H77">
        <v>19</v>
      </c>
      <c r="I77">
        <v>22</v>
      </c>
      <c r="J77">
        <v>20</v>
      </c>
      <c r="K77">
        <v>25</v>
      </c>
      <c r="L77">
        <v>21</v>
      </c>
    </row>
    <row r="78" spans="1:34">
      <c r="A78" s="1" t="s">
        <v>87</v>
      </c>
      <c r="B78">
        <v>3</v>
      </c>
      <c r="C78">
        <v>3</v>
      </c>
      <c r="D78">
        <v>4</v>
      </c>
      <c r="E78">
        <v>6</v>
      </c>
      <c r="F78">
        <v>7</v>
      </c>
      <c r="G78">
        <v>8</v>
      </c>
      <c r="H78">
        <v>9</v>
      </c>
      <c r="I78">
        <v>9</v>
      </c>
      <c r="J78">
        <v>9</v>
      </c>
      <c r="K78">
        <v>9</v>
      </c>
      <c r="L78">
        <v>9</v>
      </c>
    </row>
    <row r="79" spans="1:34">
      <c r="A79" s="1" t="s">
        <v>88</v>
      </c>
      <c r="B79">
        <v>16</v>
      </c>
      <c r="C79">
        <v>15</v>
      </c>
      <c r="D79">
        <v>12</v>
      </c>
      <c r="E79">
        <v>15</v>
      </c>
      <c r="F79">
        <v>15</v>
      </c>
      <c r="G79">
        <v>14</v>
      </c>
      <c r="H79">
        <v>19</v>
      </c>
      <c r="I79">
        <v>22</v>
      </c>
      <c r="J79">
        <v>27</v>
      </c>
      <c r="K79">
        <v>25</v>
      </c>
      <c r="L79">
        <v>31</v>
      </c>
    </row>
    <row r="80" spans="1:34">
      <c r="A80" s="1" t="s">
        <v>89</v>
      </c>
      <c r="B80">
        <v>4</v>
      </c>
      <c r="C80">
        <v>4</v>
      </c>
      <c r="D80">
        <v>5</v>
      </c>
      <c r="E80">
        <v>5</v>
      </c>
      <c r="F80">
        <v>4</v>
      </c>
      <c r="G80">
        <v>3</v>
      </c>
      <c r="H80">
        <v>4</v>
      </c>
      <c r="I80">
        <v>4</v>
      </c>
      <c r="J80">
        <v>3</v>
      </c>
      <c r="K80">
        <v>4</v>
      </c>
      <c r="L80">
        <v>5</v>
      </c>
    </row>
    <row r="81" spans="1:12">
      <c r="A81" s="1" t="s">
        <v>90</v>
      </c>
      <c r="B81">
        <v>58</v>
      </c>
      <c r="C81">
        <v>61</v>
      </c>
      <c r="D81">
        <v>65</v>
      </c>
      <c r="E81">
        <v>68</v>
      </c>
      <c r="F81">
        <v>69</v>
      </c>
      <c r="G81">
        <v>75</v>
      </c>
      <c r="H81">
        <v>80</v>
      </c>
      <c r="I81">
        <v>86</v>
      </c>
      <c r="J81">
        <v>87</v>
      </c>
      <c r="K81">
        <v>89</v>
      </c>
      <c r="L81">
        <v>91</v>
      </c>
    </row>
    <row r="82" spans="1:12">
      <c r="A82" s="1" t="s">
        <v>91</v>
      </c>
      <c r="B82">
        <v>85</v>
      </c>
      <c r="C82">
        <v>83</v>
      </c>
      <c r="D82">
        <v>101</v>
      </c>
      <c r="E82">
        <v>99</v>
      </c>
      <c r="F82">
        <v>108</v>
      </c>
      <c r="G82">
        <v>114</v>
      </c>
      <c r="H82">
        <v>118</v>
      </c>
      <c r="I82">
        <v>126</v>
      </c>
      <c r="J82">
        <v>135</v>
      </c>
      <c r="K82">
        <v>130</v>
      </c>
      <c r="L82">
        <v>134</v>
      </c>
    </row>
    <row r="83" spans="1:12">
      <c r="A83" s="1" t="s">
        <v>92</v>
      </c>
      <c r="B83">
        <v>26</v>
      </c>
      <c r="C83">
        <v>25</v>
      </c>
      <c r="D83">
        <v>25</v>
      </c>
      <c r="E83">
        <v>24</v>
      </c>
      <c r="F83">
        <v>25</v>
      </c>
      <c r="G83">
        <v>28</v>
      </c>
      <c r="H83">
        <v>25</v>
      </c>
      <c r="I83">
        <v>24</v>
      </c>
      <c r="J83">
        <v>23</v>
      </c>
      <c r="K83">
        <v>22</v>
      </c>
      <c r="L83">
        <v>23</v>
      </c>
    </row>
    <row r="84" spans="1:12">
      <c r="A84" s="1" t="s">
        <v>93</v>
      </c>
      <c r="B84">
        <v>202</v>
      </c>
      <c r="C84">
        <v>201</v>
      </c>
      <c r="D84">
        <v>216</v>
      </c>
      <c r="E84">
        <v>209</v>
      </c>
      <c r="F84">
        <v>217</v>
      </c>
      <c r="G84">
        <v>235</v>
      </c>
      <c r="H84">
        <v>230</v>
      </c>
      <c r="I84">
        <v>241</v>
      </c>
      <c r="J84">
        <v>259</v>
      </c>
      <c r="K84">
        <v>270</v>
      </c>
      <c r="L84">
        <v>273</v>
      </c>
    </row>
    <row r="85" spans="1:12">
      <c r="A85" s="1" t="s">
        <v>94</v>
      </c>
      <c r="B85">
        <v>29</v>
      </c>
      <c r="C85">
        <v>28</v>
      </c>
      <c r="D85">
        <v>31</v>
      </c>
      <c r="E85">
        <v>29</v>
      </c>
      <c r="F85">
        <v>28</v>
      </c>
      <c r="G85">
        <v>28</v>
      </c>
      <c r="H85">
        <v>28</v>
      </c>
      <c r="I85">
        <v>29</v>
      </c>
      <c r="J85">
        <v>39</v>
      </c>
      <c r="K85">
        <v>38</v>
      </c>
      <c r="L85">
        <v>43</v>
      </c>
    </row>
    <row r="86" spans="1:12">
      <c r="A86" s="1" t="s">
        <v>95</v>
      </c>
      <c r="B86">
        <v>18</v>
      </c>
      <c r="C86">
        <v>17</v>
      </c>
      <c r="D86">
        <v>18</v>
      </c>
      <c r="E86">
        <v>19</v>
      </c>
      <c r="F86">
        <v>18</v>
      </c>
      <c r="G86">
        <v>23</v>
      </c>
      <c r="H86">
        <v>21</v>
      </c>
      <c r="I86">
        <v>23</v>
      </c>
      <c r="J86">
        <v>20</v>
      </c>
      <c r="K86">
        <v>20</v>
      </c>
      <c r="L86">
        <v>19</v>
      </c>
    </row>
    <row r="87" spans="1:12">
      <c r="A87" s="1" t="s">
        <v>96</v>
      </c>
      <c r="B87">
        <v>33</v>
      </c>
      <c r="C87">
        <v>33</v>
      </c>
      <c r="D87">
        <v>38</v>
      </c>
      <c r="E87">
        <v>34</v>
      </c>
      <c r="F87">
        <v>36</v>
      </c>
      <c r="G87">
        <v>44</v>
      </c>
      <c r="H87">
        <v>36</v>
      </c>
      <c r="I87">
        <v>37</v>
      </c>
      <c r="J87">
        <v>41</v>
      </c>
      <c r="K87">
        <v>42</v>
      </c>
      <c r="L87">
        <v>40</v>
      </c>
    </row>
    <row r="88" spans="1:12">
      <c r="A88" s="1" t="s">
        <v>97</v>
      </c>
      <c r="B88">
        <v>22</v>
      </c>
      <c r="C88">
        <v>21</v>
      </c>
      <c r="D88">
        <v>20</v>
      </c>
      <c r="E88">
        <v>19</v>
      </c>
      <c r="F88">
        <v>19</v>
      </c>
      <c r="G88">
        <v>18</v>
      </c>
      <c r="H88">
        <v>20</v>
      </c>
      <c r="I88">
        <v>23</v>
      </c>
      <c r="J88">
        <v>25</v>
      </c>
      <c r="K88">
        <v>28</v>
      </c>
      <c r="L88">
        <v>28</v>
      </c>
    </row>
    <row r="89" spans="1:12">
      <c r="A89" s="1" t="s">
        <v>98</v>
      </c>
      <c r="B89">
        <v>100</v>
      </c>
      <c r="C89">
        <v>102</v>
      </c>
      <c r="D89">
        <v>109</v>
      </c>
      <c r="E89">
        <v>108</v>
      </c>
      <c r="F89">
        <v>116</v>
      </c>
      <c r="G89">
        <v>122</v>
      </c>
      <c r="H89">
        <v>125</v>
      </c>
      <c r="I89">
        <v>129</v>
      </c>
      <c r="J89">
        <v>134</v>
      </c>
      <c r="K89">
        <v>142</v>
      </c>
      <c r="L89">
        <v>143</v>
      </c>
    </row>
    <row r="90" spans="1:12">
      <c r="A90" s="1" t="s">
        <v>99</v>
      </c>
      <c r="B90">
        <v>3040</v>
      </c>
      <c r="C90">
        <v>3066</v>
      </c>
      <c r="D90">
        <v>3323</v>
      </c>
      <c r="E90">
        <v>3316</v>
      </c>
      <c r="F90">
        <v>3483</v>
      </c>
      <c r="G90">
        <v>3649</v>
      </c>
      <c r="H90">
        <v>3888</v>
      </c>
      <c r="I90">
        <v>4059</v>
      </c>
      <c r="J90">
        <v>4207</v>
      </c>
      <c r="K90">
        <v>4272</v>
      </c>
      <c r="L90">
        <v>4335</v>
      </c>
    </row>
    <row r="91" spans="1:12">
      <c r="A91" s="1" t="s">
        <v>100</v>
      </c>
      <c r="B91">
        <v>732</v>
      </c>
      <c r="C91">
        <v>728</v>
      </c>
      <c r="D91">
        <v>790</v>
      </c>
      <c r="E91">
        <v>774</v>
      </c>
      <c r="F91">
        <v>821</v>
      </c>
      <c r="G91">
        <v>847</v>
      </c>
      <c r="H91">
        <v>891</v>
      </c>
      <c r="I91">
        <v>893</v>
      </c>
      <c r="J91">
        <v>864</v>
      </c>
      <c r="K91">
        <v>857</v>
      </c>
      <c r="L91">
        <v>889</v>
      </c>
    </row>
    <row r="92" spans="1:12">
      <c r="A92" s="1" t="s">
        <v>101</v>
      </c>
      <c r="B92">
        <v>140</v>
      </c>
      <c r="C92">
        <v>154</v>
      </c>
      <c r="D92">
        <v>171</v>
      </c>
      <c r="E92">
        <v>180</v>
      </c>
      <c r="F92">
        <v>184</v>
      </c>
      <c r="G92">
        <v>195</v>
      </c>
      <c r="H92">
        <v>207</v>
      </c>
      <c r="I92">
        <v>210</v>
      </c>
      <c r="J92">
        <v>223</v>
      </c>
      <c r="K92">
        <v>230</v>
      </c>
      <c r="L92">
        <v>190</v>
      </c>
    </row>
    <row r="93" spans="1:12">
      <c r="A93" s="1" t="s">
        <v>102</v>
      </c>
      <c r="B93">
        <v>8</v>
      </c>
      <c r="C93">
        <v>11</v>
      </c>
      <c r="D93">
        <v>10</v>
      </c>
      <c r="E93">
        <v>12</v>
      </c>
      <c r="F93">
        <v>13</v>
      </c>
      <c r="G93">
        <v>11</v>
      </c>
      <c r="H93">
        <v>11</v>
      </c>
      <c r="I93">
        <v>13</v>
      </c>
      <c r="J93">
        <v>15</v>
      </c>
      <c r="K93">
        <v>18</v>
      </c>
      <c r="L93">
        <v>18</v>
      </c>
    </row>
    <row r="94" spans="1:12">
      <c r="A94" s="1" t="s">
        <v>103</v>
      </c>
      <c r="B94">
        <v>27</v>
      </c>
      <c r="C94">
        <v>26</v>
      </c>
      <c r="D94">
        <v>30</v>
      </c>
      <c r="E94">
        <v>29</v>
      </c>
      <c r="F94">
        <v>31</v>
      </c>
      <c r="G94">
        <v>36</v>
      </c>
      <c r="H94">
        <v>38</v>
      </c>
      <c r="I94">
        <v>38</v>
      </c>
      <c r="J94">
        <v>42</v>
      </c>
      <c r="K94">
        <v>40</v>
      </c>
      <c r="L94">
        <v>42</v>
      </c>
    </row>
    <row r="95" spans="1:12">
      <c r="A95" s="1" t="s">
        <v>104</v>
      </c>
      <c r="B95">
        <v>260</v>
      </c>
      <c r="C95">
        <v>260</v>
      </c>
      <c r="D95">
        <v>274</v>
      </c>
      <c r="E95">
        <v>263</v>
      </c>
      <c r="F95">
        <v>272</v>
      </c>
      <c r="G95">
        <v>286</v>
      </c>
      <c r="H95">
        <v>322</v>
      </c>
      <c r="I95">
        <v>330</v>
      </c>
      <c r="J95">
        <v>340</v>
      </c>
      <c r="K95">
        <v>351</v>
      </c>
      <c r="L95">
        <v>365</v>
      </c>
    </row>
    <row r="96" spans="1:12">
      <c r="A96" s="1" t="s">
        <v>105</v>
      </c>
      <c r="B96">
        <v>1283</v>
      </c>
      <c r="C96">
        <v>1298</v>
      </c>
      <c r="D96">
        <v>1397</v>
      </c>
      <c r="E96">
        <v>1409</v>
      </c>
      <c r="F96">
        <v>1484</v>
      </c>
      <c r="G96">
        <v>1570</v>
      </c>
      <c r="H96">
        <v>1688</v>
      </c>
      <c r="I96">
        <v>1798</v>
      </c>
      <c r="J96">
        <v>1866</v>
      </c>
      <c r="K96">
        <v>1906</v>
      </c>
      <c r="L96">
        <v>1959</v>
      </c>
    </row>
    <row r="97" spans="1:23">
      <c r="A97" s="1" t="s">
        <v>106</v>
      </c>
      <c r="B97">
        <v>293</v>
      </c>
      <c r="C97">
        <v>298</v>
      </c>
      <c r="D97">
        <v>321</v>
      </c>
      <c r="E97">
        <v>317</v>
      </c>
      <c r="F97">
        <v>328</v>
      </c>
      <c r="G97">
        <v>340</v>
      </c>
      <c r="H97">
        <v>348</v>
      </c>
      <c r="I97">
        <v>362</v>
      </c>
      <c r="J97">
        <v>407</v>
      </c>
      <c r="K97">
        <v>406</v>
      </c>
      <c r="L97">
        <v>402</v>
      </c>
    </row>
    <row r="98" spans="1:23">
      <c r="A98" s="1" t="s">
        <v>107</v>
      </c>
      <c r="B98">
        <v>297</v>
      </c>
      <c r="C98">
        <v>291</v>
      </c>
      <c r="D98">
        <v>330</v>
      </c>
      <c r="E98">
        <v>332</v>
      </c>
      <c r="F98">
        <v>350</v>
      </c>
      <c r="G98">
        <v>364</v>
      </c>
      <c r="H98">
        <v>383</v>
      </c>
      <c r="I98">
        <v>415</v>
      </c>
      <c r="J98">
        <v>450</v>
      </c>
      <c r="K98">
        <v>464</v>
      </c>
      <c r="L98">
        <v>470</v>
      </c>
    </row>
    <row r="99" spans="1:23">
      <c r="A99" s="1" t="s">
        <v>108</v>
      </c>
      <c r="B99">
        <v>149</v>
      </c>
      <c r="C99">
        <v>147</v>
      </c>
      <c r="D99">
        <v>156</v>
      </c>
      <c r="E99">
        <v>145</v>
      </c>
      <c r="F99">
        <v>134</v>
      </c>
      <c r="G99">
        <v>139</v>
      </c>
      <c r="H99">
        <v>159</v>
      </c>
      <c r="I99">
        <v>183</v>
      </c>
      <c r="J99">
        <v>199</v>
      </c>
      <c r="K99">
        <v>209</v>
      </c>
      <c r="L99">
        <v>230</v>
      </c>
    </row>
    <row r="100" spans="1:23">
      <c r="A100" s="1" t="s">
        <v>109</v>
      </c>
      <c r="B100">
        <v>49</v>
      </c>
      <c r="C100">
        <v>45</v>
      </c>
      <c r="D100">
        <v>57</v>
      </c>
      <c r="E100">
        <v>58</v>
      </c>
      <c r="F100">
        <v>52</v>
      </c>
      <c r="G100">
        <v>56</v>
      </c>
      <c r="H100">
        <v>58</v>
      </c>
      <c r="I100">
        <v>66</v>
      </c>
      <c r="J100">
        <v>64</v>
      </c>
      <c r="K100">
        <v>64</v>
      </c>
      <c r="L100">
        <v>69</v>
      </c>
    </row>
    <row r="101" spans="1:23">
      <c r="A101" s="1" t="s">
        <v>110</v>
      </c>
      <c r="B101">
        <v>13</v>
      </c>
      <c r="C101">
        <v>10</v>
      </c>
      <c r="D101">
        <v>9</v>
      </c>
      <c r="E101">
        <v>8</v>
      </c>
      <c r="F101">
        <v>8</v>
      </c>
      <c r="G101">
        <v>9</v>
      </c>
      <c r="H101">
        <v>10</v>
      </c>
      <c r="I101">
        <v>13</v>
      </c>
      <c r="J101">
        <v>14</v>
      </c>
      <c r="K101">
        <v>15</v>
      </c>
      <c r="L101">
        <v>29</v>
      </c>
    </row>
    <row r="102" spans="1:23">
      <c r="A102" s="1" t="s">
        <v>111</v>
      </c>
      <c r="B102">
        <v>13</v>
      </c>
      <c r="C102">
        <v>12</v>
      </c>
      <c r="D102">
        <v>12</v>
      </c>
      <c r="E102">
        <v>11</v>
      </c>
      <c r="F102">
        <v>10</v>
      </c>
      <c r="G102">
        <v>11</v>
      </c>
      <c r="H102">
        <v>14</v>
      </c>
      <c r="I102">
        <v>20</v>
      </c>
      <c r="J102">
        <v>22</v>
      </c>
      <c r="K102">
        <v>26</v>
      </c>
      <c r="L102">
        <v>22</v>
      </c>
    </row>
    <row r="103" spans="1:23">
      <c r="A103" s="1" t="s">
        <v>112</v>
      </c>
      <c r="B103">
        <v>4</v>
      </c>
      <c r="C103">
        <v>4</v>
      </c>
      <c r="D103">
        <v>4</v>
      </c>
      <c r="E103">
        <v>4</v>
      </c>
      <c r="F103">
        <v>2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5</v>
      </c>
    </row>
    <row r="104" spans="1:23" ht="63.75">
      <c r="A104" s="1" t="s">
        <v>113</v>
      </c>
      <c r="B104">
        <v>61</v>
      </c>
      <c r="C104">
        <v>64</v>
      </c>
      <c r="D104">
        <v>65</v>
      </c>
      <c r="E104">
        <v>53</v>
      </c>
      <c r="F104">
        <v>50</v>
      </c>
      <c r="G104">
        <v>45</v>
      </c>
      <c r="H104">
        <v>57</v>
      </c>
      <c r="I104">
        <v>55</v>
      </c>
      <c r="J104">
        <v>60</v>
      </c>
      <c r="K104">
        <v>65</v>
      </c>
      <c r="L104">
        <v>77</v>
      </c>
      <c r="M104" s="37" t="s">
        <v>384</v>
      </c>
      <c r="N104" t="s">
        <v>387</v>
      </c>
    </row>
    <row r="105" spans="1:23" ht="25.5">
      <c r="A105" s="1" t="s">
        <v>114</v>
      </c>
      <c r="B105">
        <v>5</v>
      </c>
      <c r="C105">
        <v>8</v>
      </c>
      <c r="D105">
        <v>6</v>
      </c>
      <c r="E105">
        <v>8</v>
      </c>
      <c r="F105">
        <v>10</v>
      </c>
      <c r="G105">
        <v>13</v>
      </c>
      <c r="H105">
        <v>13</v>
      </c>
      <c r="I105">
        <v>24</v>
      </c>
      <c r="J105">
        <v>33</v>
      </c>
      <c r="K105">
        <v>34</v>
      </c>
      <c r="L105">
        <v>22</v>
      </c>
      <c r="M105" s="39" t="s">
        <v>385</v>
      </c>
      <c r="N105" t="s">
        <v>388</v>
      </c>
    </row>
    <row r="106" spans="1:23" ht="25.5">
      <c r="A106" s="1" t="s">
        <v>115</v>
      </c>
      <c r="B106">
        <v>4</v>
      </c>
      <c r="C106">
        <v>4</v>
      </c>
      <c r="D106">
        <v>3</v>
      </c>
      <c r="E106">
        <v>3</v>
      </c>
      <c r="F106">
        <v>2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6</v>
      </c>
      <c r="M106" s="40" t="s">
        <v>386</v>
      </c>
      <c r="N106" t="s">
        <v>389</v>
      </c>
    </row>
    <row r="107" spans="1:23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41" t="s">
        <v>361</v>
      </c>
      <c r="N107" t="s">
        <v>390</v>
      </c>
    </row>
    <row r="108" spans="1:23">
      <c r="A108" s="1" t="s">
        <v>117</v>
      </c>
      <c r="B108">
        <v>221</v>
      </c>
      <c r="C108">
        <v>230</v>
      </c>
      <c r="D108">
        <v>250</v>
      </c>
      <c r="E108">
        <v>265</v>
      </c>
      <c r="F108">
        <v>265</v>
      </c>
      <c r="G108">
        <v>285</v>
      </c>
      <c r="H108">
        <v>303</v>
      </c>
      <c r="I108">
        <v>328</v>
      </c>
      <c r="J108">
        <v>356</v>
      </c>
      <c r="K108">
        <v>367</v>
      </c>
      <c r="L108">
        <v>368</v>
      </c>
    </row>
    <row r="109" spans="1:23">
      <c r="A109" s="1" t="s">
        <v>118</v>
      </c>
      <c r="B109">
        <v>101</v>
      </c>
      <c r="C109">
        <v>104</v>
      </c>
      <c r="D109">
        <v>114</v>
      </c>
      <c r="E109">
        <v>120</v>
      </c>
      <c r="F109">
        <v>123</v>
      </c>
      <c r="G109">
        <v>121</v>
      </c>
      <c r="H109">
        <v>124</v>
      </c>
      <c r="I109">
        <v>126</v>
      </c>
      <c r="J109">
        <v>133</v>
      </c>
      <c r="K109">
        <v>140</v>
      </c>
      <c r="L109">
        <v>170</v>
      </c>
    </row>
    <row r="110" spans="1:23">
      <c r="A110" s="1" t="s">
        <v>119</v>
      </c>
      <c r="B110">
        <v>4</v>
      </c>
      <c r="C110">
        <v>4</v>
      </c>
      <c r="D110">
        <v>4</v>
      </c>
      <c r="E110">
        <v>5</v>
      </c>
      <c r="F110">
        <v>4</v>
      </c>
      <c r="G110">
        <v>5</v>
      </c>
      <c r="H110">
        <v>5</v>
      </c>
      <c r="I110">
        <v>8</v>
      </c>
      <c r="J110">
        <v>9</v>
      </c>
      <c r="K110">
        <v>9</v>
      </c>
      <c r="L110">
        <v>7</v>
      </c>
    </row>
    <row r="111" spans="1:23">
      <c r="A111" s="1" t="s">
        <v>120</v>
      </c>
      <c r="B111">
        <v>12</v>
      </c>
      <c r="C111">
        <v>15</v>
      </c>
      <c r="D111">
        <v>17</v>
      </c>
      <c r="E111">
        <v>19</v>
      </c>
      <c r="F111">
        <v>18</v>
      </c>
      <c r="G111">
        <v>19</v>
      </c>
      <c r="H111">
        <v>24</v>
      </c>
      <c r="I111">
        <v>27</v>
      </c>
      <c r="J111">
        <v>27</v>
      </c>
      <c r="K111">
        <v>18</v>
      </c>
      <c r="L111">
        <v>42</v>
      </c>
      <c r="N111">
        <v>2008</v>
      </c>
      <c r="O111">
        <v>2009</v>
      </c>
      <c r="P111">
        <v>2010</v>
      </c>
      <c r="Q111">
        <v>2011</v>
      </c>
      <c r="R111">
        <v>2012</v>
      </c>
      <c r="S111">
        <v>2013</v>
      </c>
      <c r="T111">
        <v>2014</v>
      </c>
      <c r="U111">
        <v>2015</v>
      </c>
      <c r="V111">
        <v>2016</v>
      </c>
      <c r="W111">
        <v>2017</v>
      </c>
    </row>
    <row r="112" spans="1:23">
      <c r="A112" s="1" t="s">
        <v>121</v>
      </c>
      <c r="B112">
        <v>19</v>
      </c>
      <c r="C112">
        <v>19</v>
      </c>
      <c r="D112">
        <v>27</v>
      </c>
      <c r="E112">
        <v>24</v>
      </c>
      <c r="F112">
        <v>20</v>
      </c>
      <c r="G112">
        <v>25</v>
      </c>
      <c r="H112">
        <v>29</v>
      </c>
      <c r="I112">
        <v>33</v>
      </c>
      <c r="J112">
        <v>37</v>
      </c>
      <c r="K112">
        <v>38</v>
      </c>
      <c r="L112">
        <v>39</v>
      </c>
      <c r="M112" t="s">
        <v>6</v>
      </c>
      <c r="N112">
        <f t="shared" ref="N112:N120" si="67">N19</f>
        <v>29016</v>
      </c>
      <c r="O112">
        <f t="shared" ref="O112:O120" si="68">O19</f>
        <v>28820</v>
      </c>
      <c r="P112">
        <f t="shared" ref="P112:P120" si="69">P19</f>
        <v>28636</v>
      </c>
      <c r="Q112">
        <f t="shared" ref="Q112:Q120" si="70">Q19</f>
        <v>28080</v>
      </c>
      <c r="R112">
        <f t="shared" ref="R112:R120" si="71">R19</f>
        <v>27248</v>
      </c>
      <c r="S112">
        <f t="shared" ref="S112:S120" si="72">S19</f>
        <v>26006</v>
      </c>
      <c r="T112">
        <f t="shared" ref="T112:T120" si="73">T19</f>
        <v>24802</v>
      </c>
      <c r="U112">
        <f t="shared" ref="U112:U120" si="74">U19</f>
        <v>23990</v>
      </c>
      <c r="V112">
        <f t="shared" ref="V112:V120" si="75">V19</f>
        <v>24116</v>
      </c>
      <c r="W112">
        <f t="shared" ref="W112:W120" si="76">W19</f>
        <v>22816</v>
      </c>
    </row>
    <row r="113" spans="1:25">
      <c r="A113" s="1" t="s">
        <v>122</v>
      </c>
      <c r="B113">
        <v>15</v>
      </c>
      <c r="C113">
        <v>17</v>
      </c>
      <c r="D113">
        <v>15</v>
      </c>
      <c r="E113">
        <v>21</v>
      </c>
      <c r="F113">
        <v>27</v>
      </c>
      <c r="G113">
        <v>36</v>
      </c>
      <c r="H113">
        <v>39</v>
      </c>
      <c r="I113">
        <v>44</v>
      </c>
      <c r="J113">
        <v>50</v>
      </c>
      <c r="K113">
        <v>50</v>
      </c>
      <c r="L113">
        <v>60</v>
      </c>
      <c r="M113" t="s">
        <v>8</v>
      </c>
      <c r="N113">
        <f t="shared" si="67"/>
        <v>63008</v>
      </c>
      <c r="O113">
        <f t="shared" si="68"/>
        <v>59974</v>
      </c>
      <c r="P113">
        <f t="shared" si="69"/>
        <v>58724</v>
      </c>
      <c r="Q113">
        <f t="shared" si="70"/>
        <v>55978</v>
      </c>
      <c r="R113">
        <f t="shared" si="71"/>
        <v>51370</v>
      </c>
      <c r="S113">
        <f t="shared" si="72"/>
        <v>47924</v>
      </c>
      <c r="T113">
        <f t="shared" si="73"/>
        <v>44336</v>
      </c>
      <c r="U113">
        <f t="shared" si="74"/>
        <v>42326</v>
      </c>
      <c r="V113">
        <f t="shared" si="75"/>
        <v>42804</v>
      </c>
      <c r="W113">
        <f t="shared" si="76"/>
        <v>37660</v>
      </c>
    </row>
    <row r="114" spans="1:25">
      <c r="A114" s="1" t="s">
        <v>123</v>
      </c>
      <c r="B114">
        <v>70</v>
      </c>
      <c r="C114">
        <v>71</v>
      </c>
      <c r="D114">
        <v>73</v>
      </c>
      <c r="E114">
        <v>76</v>
      </c>
      <c r="F114">
        <v>73</v>
      </c>
      <c r="G114">
        <v>79</v>
      </c>
      <c r="H114">
        <v>82</v>
      </c>
      <c r="I114">
        <v>90</v>
      </c>
      <c r="J114">
        <v>100</v>
      </c>
      <c r="K114">
        <v>112</v>
      </c>
      <c r="L114">
        <v>50</v>
      </c>
      <c r="M114" t="s">
        <v>10</v>
      </c>
      <c r="N114">
        <f t="shared" si="67"/>
        <v>136536</v>
      </c>
      <c r="O114">
        <f t="shared" si="68"/>
        <v>132944</v>
      </c>
      <c r="P114">
        <f t="shared" si="69"/>
        <v>131332</v>
      </c>
      <c r="Q114">
        <f t="shared" si="70"/>
        <v>126722</v>
      </c>
      <c r="R114">
        <f t="shared" si="71"/>
        <v>121632</v>
      </c>
      <c r="S114">
        <f t="shared" si="72"/>
        <v>119186</v>
      </c>
      <c r="T114">
        <f t="shared" si="73"/>
        <v>116228</v>
      </c>
      <c r="U114">
        <f t="shared" si="74"/>
        <v>115772</v>
      </c>
      <c r="V114">
        <f t="shared" si="75"/>
        <v>118568</v>
      </c>
      <c r="W114">
        <f t="shared" si="76"/>
        <v>107816</v>
      </c>
    </row>
    <row r="115" spans="1:25">
      <c r="A115" s="1" t="s">
        <v>124</v>
      </c>
      <c r="B115">
        <v>627</v>
      </c>
      <c r="C115">
        <v>651</v>
      </c>
      <c r="D115">
        <v>690</v>
      </c>
      <c r="E115">
        <v>672</v>
      </c>
      <c r="F115">
        <v>717</v>
      </c>
      <c r="G115">
        <v>744</v>
      </c>
      <c r="H115">
        <v>800</v>
      </c>
      <c r="I115">
        <v>877</v>
      </c>
      <c r="J115">
        <v>896</v>
      </c>
      <c r="K115">
        <v>894</v>
      </c>
      <c r="L115">
        <v>1187</v>
      </c>
      <c r="M115" t="s">
        <v>12</v>
      </c>
      <c r="N115">
        <f t="shared" si="67"/>
        <v>4926</v>
      </c>
      <c r="O115">
        <f t="shared" si="68"/>
        <v>5802</v>
      </c>
      <c r="P115">
        <f t="shared" si="69"/>
        <v>5856</v>
      </c>
      <c r="Q115">
        <f t="shared" si="70"/>
        <v>5792</v>
      </c>
      <c r="R115">
        <f t="shared" si="71"/>
        <v>5614</v>
      </c>
      <c r="S115">
        <f t="shared" si="72"/>
        <v>5508</v>
      </c>
      <c r="T115">
        <f t="shared" si="73"/>
        <v>5358</v>
      </c>
      <c r="U115">
        <f t="shared" si="74"/>
        <v>5546</v>
      </c>
      <c r="V115">
        <f t="shared" si="75"/>
        <v>5642</v>
      </c>
      <c r="W115">
        <f t="shared" si="76"/>
        <v>5452</v>
      </c>
    </row>
    <row r="116" spans="1:25">
      <c r="A116" s="1" t="s">
        <v>125</v>
      </c>
      <c r="B116">
        <v>135</v>
      </c>
      <c r="C116">
        <v>137</v>
      </c>
      <c r="D116">
        <v>134</v>
      </c>
      <c r="E116">
        <v>120</v>
      </c>
      <c r="F116">
        <v>124</v>
      </c>
      <c r="G116">
        <v>132</v>
      </c>
      <c r="H116">
        <v>135</v>
      </c>
      <c r="I116">
        <v>135</v>
      </c>
      <c r="J116">
        <v>135</v>
      </c>
      <c r="K116">
        <v>136</v>
      </c>
      <c r="L116">
        <v>146</v>
      </c>
      <c r="M116" t="s">
        <v>14</v>
      </c>
      <c r="N116">
        <f t="shared" si="67"/>
        <v>5604</v>
      </c>
      <c r="O116">
        <f t="shared" si="68"/>
        <v>5282</v>
      </c>
      <c r="P116">
        <f t="shared" si="69"/>
        <v>5380</v>
      </c>
      <c r="Q116">
        <f t="shared" si="70"/>
        <v>5466</v>
      </c>
      <c r="R116">
        <f t="shared" si="71"/>
        <v>5672</v>
      </c>
      <c r="S116">
        <f t="shared" si="72"/>
        <v>6026</v>
      </c>
      <c r="T116">
        <f t="shared" si="73"/>
        <v>5636</v>
      </c>
      <c r="U116">
        <f t="shared" si="74"/>
        <v>5798</v>
      </c>
      <c r="V116">
        <f t="shared" si="75"/>
        <v>5914</v>
      </c>
      <c r="W116">
        <f t="shared" si="76"/>
        <v>5382</v>
      </c>
    </row>
    <row r="117" spans="1:25">
      <c r="A117" s="1" t="s">
        <v>126</v>
      </c>
      <c r="B117">
        <v>178</v>
      </c>
      <c r="C117">
        <v>186</v>
      </c>
      <c r="D117">
        <v>206</v>
      </c>
      <c r="E117">
        <v>206</v>
      </c>
      <c r="F117">
        <v>222</v>
      </c>
      <c r="G117">
        <v>234</v>
      </c>
      <c r="H117">
        <v>257</v>
      </c>
      <c r="I117">
        <v>276</v>
      </c>
      <c r="J117">
        <v>300</v>
      </c>
      <c r="K117">
        <v>305</v>
      </c>
      <c r="L117">
        <v>417</v>
      </c>
      <c r="M117" t="s">
        <v>16</v>
      </c>
      <c r="N117">
        <f t="shared" si="67"/>
        <v>9342</v>
      </c>
      <c r="O117">
        <f t="shared" si="68"/>
        <v>9652</v>
      </c>
      <c r="P117">
        <f t="shared" si="69"/>
        <v>9888</v>
      </c>
      <c r="Q117">
        <f t="shared" si="70"/>
        <v>9168</v>
      </c>
      <c r="R117">
        <f t="shared" si="71"/>
        <v>8814</v>
      </c>
      <c r="S117">
        <f t="shared" si="72"/>
        <v>6662</v>
      </c>
      <c r="T117">
        <f t="shared" si="73"/>
        <v>5750</v>
      </c>
      <c r="U117">
        <f t="shared" si="74"/>
        <v>5228</v>
      </c>
      <c r="V117">
        <f t="shared" si="75"/>
        <v>5372</v>
      </c>
      <c r="W117">
        <f t="shared" si="76"/>
        <v>5232</v>
      </c>
    </row>
    <row r="118" spans="1:25">
      <c r="A118" s="1" t="s">
        <v>127</v>
      </c>
      <c r="B118">
        <v>16</v>
      </c>
      <c r="C118">
        <v>18</v>
      </c>
      <c r="D118">
        <v>17</v>
      </c>
      <c r="E118">
        <v>20</v>
      </c>
      <c r="F118">
        <v>21</v>
      </c>
      <c r="G118">
        <v>21</v>
      </c>
      <c r="H118">
        <v>24</v>
      </c>
      <c r="I118">
        <v>27</v>
      </c>
      <c r="J118">
        <v>26</v>
      </c>
      <c r="K118">
        <v>28</v>
      </c>
      <c r="L118">
        <v>69</v>
      </c>
      <c r="M118" t="s">
        <v>18</v>
      </c>
      <c r="N118">
        <f t="shared" si="67"/>
        <v>52532</v>
      </c>
      <c r="O118">
        <f t="shared" si="68"/>
        <v>53248</v>
      </c>
      <c r="P118">
        <f t="shared" si="69"/>
        <v>52596</v>
      </c>
      <c r="Q118">
        <f t="shared" si="70"/>
        <v>52352</v>
      </c>
      <c r="R118">
        <f t="shared" si="71"/>
        <v>50938</v>
      </c>
      <c r="S118">
        <f t="shared" si="72"/>
        <v>50908</v>
      </c>
      <c r="T118">
        <f t="shared" si="73"/>
        <v>50220</v>
      </c>
      <c r="U118">
        <f t="shared" si="74"/>
        <v>50618</v>
      </c>
      <c r="V118">
        <f t="shared" si="75"/>
        <v>51106</v>
      </c>
      <c r="W118">
        <f t="shared" si="76"/>
        <v>48628</v>
      </c>
    </row>
    <row r="119" spans="1:25">
      <c r="A119" s="1" t="s">
        <v>128</v>
      </c>
      <c r="B119">
        <v>128</v>
      </c>
      <c r="C119">
        <v>124</v>
      </c>
      <c r="D119">
        <v>136</v>
      </c>
      <c r="E119">
        <v>131</v>
      </c>
      <c r="F119">
        <v>144</v>
      </c>
      <c r="G119">
        <v>140</v>
      </c>
      <c r="H119">
        <v>145</v>
      </c>
      <c r="I119">
        <v>155</v>
      </c>
      <c r="J119">
        <v>151</v>
      </c>
      <c r="K119">
        <v>159</v>
      </c>
      <c r="L119">
        <v>180</v>
      </c>
      <c r="M119" t="s">
        <v>20</v>
      </c>
      <c r="N119">
        <f t="shared" si="67"/>
        <v>21380</v>
      </c>
      <c r="O119">
        <f t="shared" si="68"/>
        <v>21312</v>
      </c>
      <c r="P119">
        <f t="shared" si="69"/>
        <v>21080</v>
      </c>
      <c r="Q119">
        <f t="shared" si="70"/>
        <v>21810</v>
      </c>
      <c r="R119">
        <f t="shared" si="71"/>
        <v>22018</v>
      </c>
      <c r="S119">
        <f t="shared" si="72"/>
        <v>22492</v>
      </c>
      <c r="T119">
        <f t="shared" si="73"/>
        <v>23094</v>
      </c>
      <c r="U119">
        <f t="shared" si="74"/>
        <v>24268</v>
      </c>
      <c r="V119">
        <f t="shared" si="75"/>
        <v>24676</v>
      </c>
      <c r="W119">
        <f t="shared" si="76"/>
        <v>24292</v>
      </c>
    </row>
    <row r="120" spans="1:25">
      <c r="A120" s="1" t="s">
        <v>129</v>
      </c>
      <c r="B120">
        <v>170</v>
      </c>
      <c r="C120">
        <v>186</v>
      </c>
      <c r="D120">
        <v>197</v>
      </c>
      <c r="E120">
        <v>195</v>
      </c>
      <c r="F120">
        <v>206</v>
      </c>
      <c r="G120">
        <v>217</v>
      </c>
      <c r="H120">
        <v>239</v>
      </c>
      <c r="I120">
        <v>284</v>
      </c>
      <c r="J120">
        <v>284</v>
      </c>
      <c r="K120">
        <v>266</v>
      </c>
      <c r="L120">
        <v>375</v>
      </c>
      <c r="M120" t="s">
        <v>22</v>
      </c>
      <c r="N120">
        <f t="shared" si="67"/>
        <v>28262</v>
      </c>
      <c r="O120">
        <f t="shared" si="68"/>
        <v>27270</v>
      </c>
      <c r="P120">
        <f t="shared" si="69"/>
        <v>26072</v>
      </c>
      <c r="Q120">
        <f t="shared" si="70"/>
        <v>25624</v>
      </c>
      <c r="R120">
        <f t="shared" si="71"/>
        <v>24704</v>
      </c>
      <c r="S120">
        <f t="shared" si="72"/>
        <v>22706</v>
      </c>
      <c r="T120">
        <f t="shared" si="73"/>
        <v>23066</v>
      </c>
      <c r="U120">
        <f t="shared" si="74"/>
        <v>23604</v>
      </c>
      <c r="V120">
        <f t="shared" si="75"/>
        <v>24234</v>
      </c>
      <c r="W120">
        <f t="shared" si="76"/>
        <v>23302</v>
      </c>
    </row>
    <row r="121" spans="1:25">
      <c r="A121" s="1" t="s">
        <v>130</v>
      </c>
      <c r="B121">
        <v>120</v>
      </c>
      <c r="C121">
        <v>116</v>
      </c>
      <c r="D121">
        <v>128</v>
      </c>
      <c r="E121">
        <v>122</v>
      </c>
      <c r="F121">
        <v>127</v>
      </c>
      <c r="G121">
        <v>133</v>
      </c>
      <c r="H121">
        <v>146</v>
      </c>
      <c r="I121">
        <v>149</v>
      </c>
      <c r="J121">
        <v>156</v>
      </c>
      <c r="K121">
        <v>151</v>
      </c>
      <c r="L121">
        <v>161</v>
      </c>
    </row>
    <row r="122" spans="1:25" ht="38.25">
      <c r="A122" s="1" t="s">
        <v>131</v>
      </c>
      <c r="B122">
        <v>2</v>
      </c>
      <c r="C122">
        <v>7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 s="35"/>
      <c r="N122" s="35">
        <v>2008</v>
      </c>
      <c r="O122" s="35">
        <v>2012</v>
      </c>
      <c r="P122" s="35">
        <v>2017</v>
      </c>
      <c r="Q122" s="35" t="s">
        <v>355</v>
      </c>
      <c r="R122" s="35"/>
      <c r="S122" s="35">
        <v>2008</v>
      </c>
      <c r="T122" s="35">
        <v>2012</v>
      </c>
      <c r="U122" s="35">
        <v>2017</v>
      </c>
      <c r="V122" s="36"/>
      <c r="W122" s="35"/>
      <c r="X122" s="35" t="s">
        <v>356</v>
      </c>
      <c r="Y122" s="35" t="s">
        <v>357</v>
      </c>
    </row>
    <row r="123" spans="1:25" ht="89.25">
      <c r="A123" s="1" t="s">
        <v>132</v>
      </c>
      <c r="B123">
        <v>20</v>
      </c>
      <c r="C123">
        <v>17</v>
      </c>
      <c r="D123">
        <v>22</v>
      </c>
      <c r="E123">
        <v>21</v>
      </c>
      <c r="F123">
        <v>23</v>
      </c>
      <c r="G123">
        <v>23</v>
      </c>
      <c r="H123">
        <v>27</v>
      </c>
      <c r="I123">
        <v>27</v>
      </c>
      <c r="J123">
        <v>29</v>
      </c>
      <c r="K123">
        <v>28</v>
      </c>
      <c r="L123">
        <v>24</v>
      </c>
      <c r="M123" s="37" t="s">
        <v>358</v>
      </c>
      <c r="N123" s="38">
        <f>SUM(N112:N114)</f>
        <v>228560</v>
      </c>
      <c r="O123" s="38">
        <f>SUM(R112:R114)</f>
        <v>200250</v>
      </c>
      <c r="P123" s="38">
        <f>SUM(W112:W114)</f>
        <v>168292</v>
      </c>
      <c r="Q123" s="38">
        <f t="shared" ref="Q123:Q126" si="77">((O123-N123)/(N123))+((P123-O123)/(O123))/2</f>
        <v>-0.20365769905224351</v>
      </c>
      <c r="R123" s="37" t="s">
        <v>358</v>
      </c>
      <c r="S123" s="38">
        <f>(N123)/N127</f>
        <v>0.65189985339669032</v>
      </c>
      <c r="T123" s="38">
        <f>(O123)/O127</f>
        <v>0.62969717933398317</v>
      </c>
      <c r="U123" s="38">
        <f>(P123)/P127</f>
        <v>0.599800413429325</v>
      </c>
      <c r="V123" s="36"/>
      <c r="W123" s="37" t="s">
        <v>358</v>
      </c>
      <c r="X123" s="38">
        <f t="shared" ref="X123:X125" si="78">(O123-N123)/N123</f>
        <v>-0.12386244312215611</v>
      </c>
      <c r="Y123" s="38">
        <f t="shared" ref="Y123:Y125" si="79">(P123-O123)/O123</f>
        <v>-0.15959051186017478</v>
      </c>
    </row>
    <row r="124" spans="1:25" ht="153">
      <c r="A124" s="1" t="s">
        <v>133</v>
      </c>
      <c r="B124">
        <v>98</v>
      </c>
      <c r="C124">
        <v>92</v>
      </c>
      <c r="D124">
        <v>104</v>
      </c>
      <c r="E124">
        <v>100</v>
      </c>
      <c r="F124">
        <v>103</v>
      </c>
      <c r="G124">
        <v>110</v>
      </c>
      <c r="H124">
        <v>119</v>
      </c>
      <c r="I124">
        <v>122</v>
      </c>
      <c r="J124">
        <v>127</v>
      </c>
      <c r="K124">
        <v>123</v>
      </c>
      <c r="L124">
        <v>135</v>
      </c>
      <c r="M124" s="39" t="s">
        <v>359</v>
      </c>
      <c r="N124" s="38">
        <f>SUM(N115,N117,N120,N119)</f>
        <v>63910</v>
      </c>
      <c r="O124" s="38">
        <f>SUM(R115,R117,R120,R119)</f>
        <v>61150</v>
      </c>
      <c r="P124" s="38">
        <f>SUM(W115,W117,W120,W119)</f>
        <v>58278</v>
      </c>
      <c r="Q124" s="38">
        <f t="shared" si="77"/>
        <v>-6.6668967872210938E-2</v>
      </c>
      <c r="R124" s="39" t="s">
        <v>359</v>
      </c>
      <c r="S124" s="38">
        <f>(N124)/N127</f>
        <v>0.1822843876031785</v>
      </c>
      <c r="T124" s="38">
        <f>(O124)/O127</f>
        <v>0.19228955064306155</v>
      </c>
      <c r="U124" s="38">
        <f>(P124)/P127</f>
        <v>0.20770546724641814</v>
      </c>
      <c r="V124" s="36"/>
      <c r="W124" s="39" t="s">
        <v>359</v>
      </c>
      <c r="X124" s="38">
        <f t="shared" si="78"/>
        <v>-4.3185729932717881E-2</v>
      </c>
      <c r="Y124" s="38">
        <f t="shared" si="79"/>
        <v>-4.69664758789861E-2</v>
      </c>
    </row>
    <row r="125" spans="1:25" ht="114.75">
      <c r="A125" s="1" t="s">
        <v>134</v>
      </c>
      <c r="B125">
        <v>65</v>
      </c>
      <c r="C125">
        <v>67</v>
      </c>
      <c r="D125">
        <v>79</v>
      </c>
      <c r="E125">
        <v>76</v>
      </c>
      <c r="F125">
        <v>76</v>
      </c>
      <c r="G125">
        <v>86</v>
      </c>
      <c r="H125">
        <v>98</v>
      </c>
      <c r="I125">
        <v>107</v>
      </c>
      <c r="J125">
        <v>109</v>
      </c>
      <c r="K125">
        <v>112</v>
      </c>
      <c r="L125">
        <v>70</v>
      </c>
      <c r="M125" s="40" t="s">
        <v>360</v>
      </c>
      <c r="N125" s="38">
        <f>SUM(N116,N118)</f>
        <v>58136</v>
      </c>
      <c r="O125" s="38">
        <f>SUM(R116,R118)</f>
        <v>56610</v>
      </c>
      <c r="P125" s="38">
        <f>SUM(W116,W118)</f>
        <v>54010</v>
      </c>
      <c r="Q125" s="38">
        <f t="shared" si="77"/>
        <v>-4.9212936537991789E-2</v>
      </c>
      <c r="R125" s="40" t="s">
        <v>360</v>
      </c>
      <c r="S125" s="38">
        <f>(N125)/N127</f>
        <v>0.16581575900013121</v>
      </c>
      <c r="T125" s="38">
        <f>(O125)/O127</f>
        <v>0.17801327002295525</v>
      </c>
      <c r="U125" s="38">
        <f>(P125)/P127</f>
        <v>0.19249411932425689</v>
      </c>
      <c r="V125" s="36"/>
      <c r="W125" s="40" t="s">
        <v>360</v>
      </c>
      <c r="X125" s="38">
        <f t="shared" si="78"/>
        <v>-2.624879592679235E-2</v>
      </c>
      <c r="Y125" s="38">
        <f t="shared" si="79"/>
        <v>-4.5928281222398872E-2</v>
      </c>
    </row>
    <row r="126" spans="1:25">
      <c r="A126" s="1" t="s">
        <v>135</v>
      </c>
      <c r="B126">
        <v>24</v>
      </c>
      <c r="C126">
        <v>26</v>
      </c>
      <c r="D126">
        <v>32</v>
      </c>
      <c r="E126">
        <v>33</v>
      </c>
      <c r="F126">
        <v>32</v>
      </c>
      <c r="G126">
        <v>37</v>
      </c>
      <c r="H126">
        <v>42</v>
      </c>
      <c r="I126">
        <v>55</v>
      </c>
      <c r="J126">
        <v>62</v>
      </c>
      <c r="K126">
        <v>62</v>
      </c>
      <c r="L126">
        <v>19</v>
      </c>
      <c r="M126" s="41" t="s">
        <v>361</v>
      </c>
      <c r="N126" s="38">
        <v>18625</v>
      </c>
      <c r="O126" s="38">
        <v>16666</v>
      </c>
      <c r="P126" s="38">
        <v>18470</v>
      </c>
      <c r="Q126" s="38">
        <f t="shared" si="77"/>
        <v>-5.1059043167095808E-2</v>
      </c>
      <c r="R126" s="41"/>
      <c r="S126" s="38"/>
      <c r="T126" s="38"/>
      <c r="U126" s="38"/>
      <c r="V126" s="36"/>
      <c r="W126" s="36"/>
      <c r="X126" s="36"/>
      <c r="Y126" s="36"/>
    </row>
    <row r="127" spans="1:25">
      <c r="A127" s="1" t="s">
        <v>136</v>
      </c>
      <c r="B127">
        <v>8</v>
      </c>
      <c r="C127">
        <v>6</v>
      </c>
      <c r="D127">
        <v>9</v>
      </c>
      <c r="E127">
        <v>8</v>
      </c>
      <c r="F127">
        <v>7</v>
      </c>
      <c r="G127">
        <v>8</v>
      </c>
      <c r="H127">
        <v>12</v>
      </c>
      <c r="I127">
        <v>13</v>
      </c>
      <c r="J127">
        <v>8</v>
      </c>
      <c r="K127">
        <v>7</v>
      </c>
      <c r="L127">
        <v>8</v>
      </c>
      <c r="M127" s="42" t="s">
        <v>362</v>
      </c>
      <c r="N127" s="36">
        <f>SUM(N123:N125)</f>
        <v>350606</v>
      </c>
      <c r="O127" s="36">
        <f>SUM(O123:O125)</f>
        <v>318010</v>
      </c>
      <c r="P127" s="36">
        <f>SUM(P123:P125)</f>
        <v>280580</v>
      </c>
      <c r="Q127" s="36"/>
      <c r="R127" s="36"/>
      <c r="S127" s="36"/>
      <c r="T127" s="36"/>
      <c r="U127" s="36"/>
      <c r="V127" s="36"/>
      <c r="W127" s="36"/>
      <c r="X127" s="36"/>
      <c r="Y127" s="36"/>
    </row>
    <row r="128" spans="1:25">
      <c r="A128" s="1" t="s">
        <v>137</v>
      </c>
      <c r="B128">
        <v>20</v>
      </c>
      <c r="C128">
        <v>21</v>
      </c>
      <c r="D128">
        <v>21</v>
      </c>
      <c r="E128">
        <v>17</v>
      </c>
      <c r="F128">
        <v>19</v>
      </c>
      <c r="G128">
        <v>21</v>
      </c>
      <c r="H128">
        <v>22</v>
      </c>
      <c r="I128">
        <v>18</v>
      </c>
      <c r="J128">
        <v>20</v>
      </c>
      <c r="K128">
        <v>24</v>
      </c>
      <c r="L128">
        <v>20</v>
      </c>
    </row>
    <row r="129" spans="1:12">
      <c r="A129" s="1" t="s">
        <v>138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12</v>
      </c>
      <c r="C130">
        <v>13</v>
      </c>
      <c r="D130">
        <v>16</v>
      </c>
      <c r="E130">
        <v>17</v>
      </c>
      <c r="F130">
        <v>17</v>
      </c>
      <c r="G130">
        <v>19</v>
      </c>
      <c r="H130">
        <v>21</v>
      </c>
      <c r="I130">
        <v>20</v>
      </c>
      <c r="J130">
        <v>19</v>
      </c>
      <c r="K130">
        <v>19</v>
      </c>
      <c r="L130">
        <v>23</v>
      </c>
    </row>
    <row r="131" spans="1:12">
      <c r="A131" s="1" t="s">
        <v>140</v>
      </c>
      <c r="B131">
        <v>511</v>
      </c>
      <c r="C131">
        <v>534</v>
      </c>
      <c r="D131">
        <v>627</v>
      </c>
      <c r="E131">
        <v>621</v>
      </c>
      <c r="F131">
        <v>699</v>
      </c>
      <c r="G131">
        <v>794</v>
      </c>
      <c r="H131">
        <v>892</v>
      </c>
      <c r="I131">
        <v>814</v>
      </c>
      <c r="J131">
        <v>862</v>
      </c>
      <c r="K131">
        <v>901</v>
      </c>
      <c r="L131">
        <v>955</v>
      </c>
    </row>
    <row r="132" spans="1:12">
      <c r="A132" s="1" t="s">
        <v>141</v>
      </c>
      <c r="B132">
        <v>511</v>
      </c>
      <c r="C132">
        <v>534</v>
      </c>
      <c r="D132">
        <v>627</v>
      </c>
      <c r="E132">
        <v>621</v>
      </c>
      <c r="F132">
        <v>699</v>
      </c>
      <c r="G132">
        <v>794</v>
      </c>
      <c r="H132">
        <v>892</v>
      </c>
      <c r="I132">
        <v>814</v>
      </c>
      <c r="J132">
        <v>862</v>
      </c>
      <c r="K132">
        <v>901</v>
      </c>
      <c r="L132">
        <v>955</v>
      </c>
    </row>
    <row r="133" spans="1:12">
      <c r="A133" s="1" t="s">
        <v>142</v>
      </c>
      <c r="B133">
        <v>476</v>
      </c>
      <c r="C133">
        <v>474</v>
      </c>
      <c r="D133">
        <v>475</v>
      </c>
      <c r="E133">
        <v>479</v>
      </c>
      <c r="F133">
        <v>488</v>
      </c>
      <c r="G133">
        <v>502</v>
      </c>
      <c r="H133">
        <v>523</v>
      </c>
      <c r="I133">
        <v>531</v>
      </c>
      <c r="J133">
        <v>535</v>
      </c>
      <c r="K133">
        <v>542</v>
      </c>
      <c r="L133">
        <v>577</v>
      </c>
    </row>
    <row r="134" spans="1:12">
      <c r="A134" s="1" t="s">
        <v>143</v>
      </c>
      <c r="B134">
        <v>97</v>
      </c>
      <c r="C134">
        <v>106</v>
      </c>
      <c r="D134">
        <v>103</v>
      </c>
      <c r="E134">
        <v>106</v>
      </c>
      <c r="F134">
        <v>111</v>
      </c>
      <c r="G134">
        <v>123</v>
      </c>
      <c r="H134">
        <v>125</v>
      </c>
      <c r="I134">
        <v>130</v>
      </c>
      <c r="J134">
        <v>126</v>
      </c>
      <c r="K134">
        <v>126</v>
      </c>
      <c r="L134">
        <v>126</v>
      </c>
    </row>
    <row r="135" spans="1:12">
      <c r="A135" s="1" t="s">
        <v>144</v>
      </c>
      <c r="B135">
        <v>16</v>
      </c>
      <c r="C135">
        <v>16</v>
      </c>
      <c r="D135">
        <v>15</v>
      </c>
      <c r="E135">
        <v>15</v>
      </c>
      <c r="F135">
        <v>15</v>
      </c>
      <c r="G135">
        <v>14</v>
      </c>
      <c r="H135">
        <v>13</v>
      </c>
      <c r="I135">
        <v>12</v>
      </c>
      <c r="J135">
        <v>12</v>
      </c>
      <c r="K135">
        <v>13</v>
      </c>
      <c r="L135">
        <v>14</v>
      </c>
    </row>
    <row r="136" spans="1:12">
      <c r="A136" s="1" t="s">
        <v>145</v>
      </c>
      <c r="B136">
        <v>32</v>
      </c>
      <c r="C136">
        <v>27</v>
      </c>
      <c r="D136">
        <v>22</v>
      </c>
      <c r="E136">
        <v>21</v>
      </c>
      <c r="F136">
        <v>20</v>
      </c>
      <c r="G136">
        <v>21</v>
      </c>
      <c r="H136">
        <v>26</v>
      </c>
      <c r="I136">
        <v>21</v>
      </c>
      <c r="J136">
        <v>22</v>
      </c>
      <c r="K136">
        <v>25</v>
      </c>
      <c r="L136">
        <v>27</v>
      </c>
    </row>
    <row r="137" spans="1:12">
      <c r="A137" s="1" t="s">
        <v>146</v>
      </c>
      <c r="B137">
        <v>18</v>
      </c>
      <c r="C137">
        <v>17</v>
      </c>
      <c r="D137">
        <v>14</v>
      </c>
      <c r="E137">
        <v>14</v>
      </c>
      <c r="F137">
        <v>15</v>
      </c>
      <c r="G137">
        <v>14</v>
      </c>
      <c r="H137">
        <v>13</v>
      </c>
      <c r="I137">
        <v>12</v>
      </c>
      <c r="J137">
        <v>13</v>
      </c>
      <c r="K137">
        <v>13</v>
      </c>
      <c r="L137">
        <v>10</v>
      </c>
    </row>
    <row r="138" spans="1:12">
      <c r="A138" s="1" t="s">
        <v>147</v>
      </c>
      <c r="B138">
        <v>264</v>
      </c>
      <c r="C138">
        <v>258</v>
      </c>
      <c r="D138">
        <v>272</v>
      </c>
      <c r="E138">
        <v>273</v>
      </c>
      <c r="F138">
        <v>270</v>
      </c>
      <c r="G138">
        <v>278</v>
      </c>
      <c r="H138">
        <v>288</v>
      </c>
      <c r="I138">
        <v>291</v>
      </c>
      <c r="J138">
        <v>286</v>
      </c>
      <c r="K138">
        <v>286</v>
      </c>
      <c r="L138">
        <v>303</v>
      </c>
    </row>
    <row r="139" spans="1:12">
      <c r="A139" s="1" t="s">
        <v>148</v>
      </c>
      <c r="B139">
        <v>49</v>
      </c>
      <c r="C139">
        <v>50</v>
      </c>
      <c r="D139">
        <v>49</v>
      </c>
      <c r="E139">
        <v>50</v>
      </c>
      <c r="F139">
        <v>57</v>
      </c>
      <c r="G139">
        <v>52</v>
      </c>
      <c r="H139">
        <v>58</v>
      </c>
      <c r="I139">
        <v>65</v>
      </c>
      <c r="J139">
        <v>76</v>
      </c>
      <c r="K139">
        <v>79</v>
      </c>
      <c r="L139">
        <v>97</v>
      </c>
    </row>
    <row r="140" spans="1:12">
      <c r="A140" s="1" t="s">
        <v>149</v>
      </c>
      <c r="B140">
        <v>952</v>
      </c>
      <c r="C140">
        <v>925</v>
      </c>
      <c r="D140">
        <v>943</v>
      </c>
      <c r="E140">
        <v>932</v>
      </c>
      <c r="F140">
        <v>908</v>
      </c>
      <c r="G140">
        <v>913</v>
      </c>
      <c r="H140">
        <v>888</v>
      </c>
      <c r="I140">
        <v>923</v>
      </c>
      <c r="J140">
        <v>763</v>
      </c>
      <c r="K140">
        <v>633</v>
      </c>
      <c r="L140">
        <v>391</v>
      </c>
    </row>
    <row r="141" spans="1:12">
      <c r="A141" s="1" t="s">
        <v>150</v>
      </c>
      <c r="B141">
        <v>853</v>
      </c>
      <c r="C141">
        <v>829</v>
      </c>
      <c r="D141">
        <v>835</v>
      </c>
      <c r="E141">
        <v>815</v>
      </c>
      <c r="F141">
        <v>798</v>
      </c>
      <c r="G141">
        <v>812</v>
      </c>
      <c r="H141">
        <v>793</v>
      </c>
      <c r="I141">
        <v>828</v>
      </c>
      <c r="J141">
        <v>695</v>
      </c>
      <c r="K141">
        <v>573</v>
      </c>
      <c r="L141">
        <v>365</v>
      </c>
    </row>
    <row r="142" spans="1:12">
      <c r="A142" s="1" t="s">
        <v>151</v>
      </c>
      <c r="B142">
        <v>99</v>
      </c>
      <c r="C142">
        <v>96</v>
      </c>
      <c r="D142">
        <v>108</v>
      </c>
      <c r="E142">
        <v>117</v>
      </c>
      <c r="F142">
        <v>110</v>
      </c>
      <c r="G142">
        <v>101</v>
      </c>
      <c r="H142">
        <v>95</v>
      </c>
      <c r="I142">
        <v>95</v>
      </c>
      <c r="J142">
        <v>68</v>
      </c>
      <c r="K142">
        <v>60</v>
      </c>
      <c r="L142">
        <v>26</v>
      </c>
    </row>
    <row r="143" spans="1:12">
      <c r="A143" s="1" t="s">
        <v>152</v>
      </c>
      <c r="B143">
        <v>600</v>
      </c>
      <c r="C143">
        <v>478</v>
      </c>
      <c r="D143">
        <v>412</v>
      </c>
      <c r="E143">
        <v>409</v>
      </c>
      <c r="F143">
        <v>410</v>
      </c>
      <c r="G143">
        <v>445</v>
      </c>
      <c r="H143">
        <v>386</v>
      </c>
      <c r="I143">
        <v>383</v>
      </c>
      <c r="J143">
        <v>345</v>
      </c>
      <c r="K143">
        <v>309</v>
      </c>
      <c r="L143">
        <v>187</v>
      </c>
    </row>
    <row r="144" spans="1:12">
      <c r="A144" s="1" t="s">
        <v>153</v>
      </c>
      <c r="B144">
        <v>587</v>
      </c>
      <c r="C144">
        <v>466</v>
      </c>
      <c r="D144">
        <v>400</v>
      </c>
      <c r="E144">
        <v>398</v>
      </c>
      <c r="F144">
        <v>397</v>
      </c>
      <c r="G144">
        <v>431</v>
      </c>
      <c r="H144">
        <v>372</v>
      </c>
      <c r="I144">
        <v>371</v>
      </c>
      <c r="J144">
        <v>331</v>
      </c>
      <c r="K144">
        <v>297</v>
      </c>
      <c r="L144">
        <v>176</v>
      </c>
    </row>
    <row r="145" spans="1:16">
      <c r="A145" s="1" t="s">
        <v>154</v>
      </c>
      <c r="B145">
        <v>6</v>
      </c>
      <c r="C145">
        <v>5</v>
      </c>
      <c r="D145">
        <v>6</v>
      </c>
      <c r="E145">
        <v>5</v>
      </c>
      <c r="F145">
        <v>7</v>
      </c>
      <c r="G145">
        <v>7</v>
      </c>
      <c r="H145">
        <v>7</v>
      </c>
      <c r="I145">
        <v>6</v>
      </c>
      <c r="J145">
        <v>8</v>
      </c>
      <c r="K145">
        <v>9</v>
      </c>
      <c r="L145">
        <v>7</v>
      </c>
    </row>
    <row r="146" spans="1:16">
      <c r="A146" s="1" t="s">
        <v>155</v>
      </c>
      <c r="B146">
        <v>7</v>
      </c>
      <c r="C146">
        <v>7</v>
      </c>
      <c r="D146">
        <v>6</v>
      </c>
      <c r="E146">
        <v>6</v>
      </c>
      <c r="F146">
        <v>6</v>
      </c>
      <c r="G146">
        <v>7</v>
      </c>
      <c r="H146">
        <v>7</v>
      </c>
      <c r="I146">
        <v>6</v>
      </c>
      <c r="J146">
        <v>6</v>
      </c>
      <c r="K146">
        <v>3</v>
      </c>
      <c r="L146">
        <v>4</v>
      </c>
    </row>
    <row r="147" spans="1:16">
      <c r="A147" s="1" t="s">
        <v>156</v>
      </c>
      <c r="B147">
        <v>34</v>
      </c>
      <c r="C147">
        <v>35</v>
      </c>
      <c r="D147">
        <v>31</v>
      </c>
      <c r="E147">
        <v>31</v>
      </c>
      <c r="F147">
        <v>32</v>
      </c>
      <c r="G147">
        <v>31</v>
      </c>
      <c r="H147">
        <v>31</v>
      </c>
      <c r="I147">
        <v>31</v>
      </c>
      <c r="J147">
        <v>32</v>
      </c>
      <c r="K147">
        <v>27</v>
      </c>
      <c r="L147">
        <v>30</v>
      </c>
    </row>
    <row r="148" spans="1:16">
      <c r="A148" s="1" t="s">
        <v>157</v>
      </c>
      <c r="B148">
        <v>34</v>
      </c>
      <c r="C148">
        <v>35</v>
      </c>
      <c r="D148">
        <v>31</v>
      </c>
      <c r="E148">
        <v>31</v>
      </c>
      <c r="F148">
        <v>32</v>
      </c>
      <c r="G148">
        <v>31</v>
      </c>
      <c r="H148">
        <v>31</v>
      </c>
      <c r="I148">
        <v>31</v>
      </c>
      <c r="J148">
        <v>32</v>
      </c>
      <c r="K148">
        <v>27</v>
      </c>
      <c r="L148">
        <v>30</v>
      </c>
    </row>
    <row r="149" spans="1:16">
      <c r="A149" s="1" t="s">
        <v>158</v>
      </c>
      <c r="B149">
        <v>20</v>
      </c>
      <c r="C149">
        <v>18</v>
      </c>
      <c r="D149">
        <v>16</v>
      </c>
      <c r="E149">
        <v>15</v>
      </c>
      <c r="F149">
        <v>9</v>
      </c>
      <c r="G149">
        <v>9</v>
      </c>
      <c r="H149">
        <v>11</v>
      </c>
      <c r="I149">
        <v>14</v>
      </c>
      <c r="J149">
        <v>11</v>
      </c>
      <c r="K149">
        <v>17</v>
      </c>
      <c r="L149">
        <v>17</v>
      </c>
    </row>
    <row r="150" spans="1:16">
      <c r="A150" s="1" t="s">
        <v>159</v>
      </c>
      <c r="B150">
        <v>20</v>
      </c>
      <c r="C150">
        <v>18</v>
      </c>
      <c r="D150">
        <v>16</v>
      </c>
      <c r="E150">
        <v>15</v>
      </c>
      <c r="F150">
        <v>9</v>
      </c>
      <c r="G150">
        <v>9</v>
      </c>
      <c r="H150">
        <v>11</v>
      </c>
      <c r="I150">
        <v>14</v>
      </c>
      <c r="J150">
        <v>11</v>
      </c>
      <c r="K150">
        <v>17</v>
      </c>
      <c r="L150">
        <v>17</v>
      </c>
      <c r="M150" s="35"/>
      <c r="N150" s="35">
        <v>2008</v>
      </c>
      <c r="O150" s="35">
        <v>2012</v>
      </c>
      <c r="P150" s="35">
        <v>2017</v>
      </c>
    </row>
    <row r="151" spans="1:16" ht="38.25">
      <c r="A151" s="1" t="s">
        <v>160</v>
      </c>
      <c r="B151">
        <v>218</v>
      </c>
      <c r="C151">
        <v>199</v>
      </c>
      <c r="D151">
        <v>213</v>
      </c>
      <c r="E151">
        <v>214</v>
      </c>
      <c r="F151">
        <v>238</v>
      </c>
      <c r="G151">
        <v>247</v>
      </c>
      <c r="H151">
        <v>244</v>
      </c>
      <c r="I151">
        <v>233</v>
      </c>
      <c r="J151">
        <v>235</v>
      </c>
      <c r="K151">
        <v>164</v>
      </c>
      <c r="L151">
        <v>181</v>
      </c>
      <c r="M151" s="37" t="s">
        <v>358</v>
      </c>
      <c r="N151" s="38">
        <f t="shared" ref="N151:N153" si="80">(N113-AVERAGE($N113:$P113))/STDEV($N113:$P113)</f>
        <v>1.1072578392950387</v>
      </c>
      <c r="O151" s="38">
        <f t="shared" ref="O151:O153" si="81">(O113-AVERAGE($N113:$P113))/STDEV($N113:$P113)</f>
        <v>-0.26993003352040712</v>
      </c>
      <c r="P151" s="38">
        <f t="shared" ref="P151:P153" si="82">(P113-AVERAGE($N113:$P113))/STDEV($N113:$P113)</f>
        <v>-0.8373278057746284</v>
      </c>
    </row>
    <row r="152" spans="1:16" ht="51">
      <c r="A152" s="1" t="s">
        <v>161</v>
      </c>
      <c r="B152">
        <v>97</v>
      </c>
      <c r="C152">
        <v>80</v>
      </c>
      <c r="D152">
        <v>83</v>
      </c>
      <c r="E152">
        <v>92</v>
      </c>
      <c r="F152">
        <v>102</v>
      </c>
      <c r="G152">
        <v>106</v>
      </c>
      <c r="H152">
        <v>107</v>
      </c>
      <c r="I152">
        <v>104</v>
      </c>
      <c r="J152">
        <v>100</v>
      </c>
      <c r="K152">
        <v>60</v>
      </c>
      <c r="L152">
        <v>80</v>
      </c>
      <c r="M152" s="39" t="s">
        <v>359</v>
      </c>
      <c r="N152" s="38">
        <f t="shared" si="80"/>
        <v>1.1005844724304155</v>
      </c>
      <c r="O152" s="38">
        <f t="shared" si="81"/>
        <v>-0.24774411725923406</v>
      </c>
      <c r="P152" s="38">
        <f t="shared" si="82"/>
        <v>-0.85284035517118151</v>
      </c>
    </row>
    <row r="153" spans="1:16" ht="38.25">
      <c r="A153" s="1" t="s">
        <v>162</v>
      </c>
      <c r="B153">
        <v>43</v>
      </c>
      <c r="C153">
        <v>43</v>
      </c>
      <c r="D153">
        <v>50</v>
      </c>
      <c r="E153">
        <v>34</v>
      </c>
      <c r="F153">
        <v>37</v>
      </c>
      <c r="G153">
        <v>38</v>
      </c>
      <c r="H153">
        <v>31</v>
      </c>
      <c r="I153">
        <v>30</v>
      </c>
      <c r="J153">
        <v>31</v>
      </c>
      <c r="K153">
        <v>27</v>
      </c>
      <c r="L153">
        <v>15</v>
      </c>
      <c r="M153" s="40" t="s">
        <v>360</v>
      </c>
      <c r="N153" s="38">
        <f t="shared" si="80"/>
        <v>-1.1531551412021361</v>
      </c>
      <c r="O153" s="38">
        <f t="shared" si="81"/>
        <v>0.5248579878561217</v>
      </c>
      <c r="P153" s="38">
        <f t="shared" si="82"/>
        <v>0.62829715334601433</v>
      </c>
    </row>
    <row r="154" spans="1:16">
      <c r="A154" s="1" t="s">
        <v>163</v>
      </c>
      <c r="B154">
        <v>78</v>
      </c>
      <c r="C154">
        <v>76</v>
      </c>
      <c r="D154">
        <v>80</v>
      </c>
      <c r="E154">
        <v>88</v>
      </c>
      <c r="F154">
        <v>99</v>
      </c>
      <c r="G154">
        <v>103</v>
      </c>
      <c r="H154">
        <v>106</v>
      </c>
      <c r="I154">
        <v>99</v>
      </c>
      <c r="J154">
        <v>104</v>
      </c>
      <c r="K154">
        <v>77</v>
      </c>
      <c r="L154">
        <v>86</v>
      </c>
    </row>
    <row r="155" spans="1:16">
      <c r="A155" s="1" t="s">
        <v>164</v>
      </c>
      <c r="B155">
        <v>17</v>
      </c>
      <c r="C155">
        <v>13</v>
      </c>
      <c r="D155">
        <v>16</v>
      </c>
      <c r="E155">
        <v>16</v>
      </c>
      <c r="F155">
        <v>11</v>
      </c>
      <c r="G155">
        <v>11</v>
      </c>
      <c r="H155">
        <v>10</v>
      </c>
      <c r="I155">
        <v>22</v>
      </c>
      <c r="J155">
        <v>19</v>
      </c>
      <c r="K155">
        <v>34</v>
      </c>
      <c r="L155">
        <v>13</v>
      </c>
    </row>
    <row r="156" spans="1:16">
      <c r="A156" s="1" t="s">
        <v>165</v>
      </c>
      <c r="B156">
        <v>17</v>
      </c>
      <c r="C156">
        <v>13</v>
      </c>
      <c r="D156">
        <v>16</v>
      </c>
      <c r="E156">
        <v>16</v>
      </c>
      <c r="F156">
        <v>11</v>
      </c>
      <c r="G156">
        <v>11</v>
      </c>
      <c r="H156">
        <v>10</v>
      </c>
      <c r="I156">
        <v>22</v>
      </c>
      <c r="J156">
        <v>19</v>
      </c>
      <c r="K156">
        <v>34</v>
      </c>
      <c r="L156">
        <v>13</v>
      </c>
    </row>
    <row r="157" spans="1:16">
      <c r="A157" s="2" t="s">
        <v>166</v>
      </c>
      <c r="B157">
        <v>5153</v>
      </c>
      <c r="C157">
        <v>5158</v>
      </c>
      <c r="D157">
        <v>5818</v>
      </c>
      <c r="E157">
        <v>5774</v>
      </c>
      <c r="F157">
        <v>6216</v>
      </c>
      <c r="G157">
        <v>7199</v>
      </c>
      <c r="H157">
        <v>8546</v>
      </c>
      <c r="I157">
        <v>8926</v>
      </c>
      <c r="J157">
        <v>9322</v>
      </c>
      <c r="K157">
        <v>9850</v>
      </c>
      <c r="L157">
        <v>10318</v>
      </c>
    </row>
    <row r="158" spans="1:16">
      <c r="A158" s="2" t="s">
        <v>167</v>
      </c>
      <c r="B158">
        <v>1547</v>
      </c>
      <c r="C158">
        <v>1735</v>
      </c>
      <c r="D158">
        <v>1970</v>
      </c>
      <c r="E158">
        <v>1980</v>
      </c>
      <c r="F158">
        <v>2205</v>
      </c>
      <c r="G158">
        <v>2611</v>
      </c>
      <c r="H158">
        <v>3264</v>
      </c>
      <c r="I158">
        <v>3505</v>
      </c>
      <c r="J158">
        <v>3543</v>
      </c>
      <c r="K158">
        <v>3582</v>
      </c>
      <c r="L158">
        <v>3460</v>
      </c>
    </row>
    <row r="159" spans="1:16">
      <c r="A159" s="2" t="s">
        <v>168</v>
      </c>
      <c r="B159">
        <v>3606</v>
      </c>
      <c r="C159">
        <v>3423</v>
      </c>
      <c r="D159">
        <v>3848</v>
      </c>
      <c r="E159">
        <v>3794</v>
      </c>
      <c r="F159">
        <v>4011</v>
      </c>
      <c r="G159">
        <v>4588</v>
      </c>
      <c r="H159">
        <v>5282</v>
      </c>
      <c r="I159">
        <v>5421</v>
      </c>
      <c r="J159">
        <v>5779</v>
      </c>
      <c r="K159">
        <v>6268</v>
      </c>
      <c r="L159">
        <v>6858</v>
      </c>
    </row>
    <row r="160" spans="1:16">
      <c r="A160" s="2" t="s">
        <v>169</v>
      </c>
      <c r="B160">
        <v>365</v>
      </c>
      <c r="C160">
        <v>381</v>
      </c>
      <c r="D160">
        <v>482</v>
      </c>
      <c r="E160">
        <v>471</v>
      </c>
      <c r="F160">
        <v>510</v>
      </c>
      <c r="G160">
        <v>573</v>
      </c>
      <c r="H160">
        <v>692</v>
      </c>
      <c r="I160">
        <v>691</v>
      </c>
      <c r="J160">
        <v>756</v>
      </c>
      <c r="K160">
        <v>811</v>
      </c>
      <c r="L160">
        <v>716</v>
      </c>
    </row>
    <row r="161" spans="1:12">
      <c r="A161" s="2" t="s">
        <v>170</v>
      </c>
      <c r="B161">
        <v>124</v>
      </c>
      <c r="C161">
        <v>130</v>
      </c>
      <c r="D161">
        <v>155</v>
      </c>
      <c r="E161">
        <v>149</v>
      </c>
      <c r="F161">
        <v>161</v>
      </c>
      <c r="G161">
        <v>184</v>
      </c>
      <c r="H161">
        <v>210</v>
      </c>
      <c r="I161">
        <v>241</v>
      </c>
      <c r="J161">
        <v>265</v>
      </c>
      <c r="K161">
        <v>295</v>
      </c>
      <c r="L161">
        <v>314</v>
      </c>
    </row>
    <row r="162" spans="1:12">
      <c r="A162" s="2" t="s">
        <v>171</v>
      </c>
      <c r="B162">
        <v>131</v>
      </c>
      <c r="C162">
        <v>154</v>
      </c>
      <c r="D162">
        <v>220</v>
      </c>
      <c r="E162">
        <v>214</v>
      </c>
      <c r="F162">
        <v>245</v>
      </c>
      <c r="G162">
        <v>288</v>
      </c>
      <c r="H162">
        <v>359</v>
      </c>
      <c r="I162">
        <v>335</v>
      </c>
      <c r="J162">
        <v>396</v>
      </c>
      <c r="K162">
        <v>416</v>
      </c>
      <c r="L162">
        <v>337</v>
      </c>
    </row>
    <row r="163" spans="1:12">
      <c r="A163" s="2" t="s">
        <v>172</v>
      </c>
      <c r="B163">
        <v>110</v>
      </c>
      <c r="C163">
        <v>97</v>
      </c>
      <c r="D163">
        <v>107</v>
      </c>
      <c r="E163">
        <v>108</v>
      </c>
      <c r="F163">
        <v>104</v>
      </c>
      <c r="G163">
        <v>101</v>
      </c>
      <c r="H163">
        <v>123</v>
      </c>
      <c r="I163">
        <v>115</v>
      </c>
      <c r="J163">
        <v>95</v>
      </c>
      <c r="K163">
        <v>100</v>
      </c>
      <c r="L163">
        <v>65</v>
      </c>
    </row>
    <row r="164" spans="1:12">
      <c r="A164" s="2" t="s">
        <v>173</v>
      </c>
      <c r="B164">
        <v>13655</v>
      </c>
      <c r="C164">
        <v>13291</v>
      </c>
      <c r="D164">
        <v>15102</v>
      </c>
      <c r="E164">
        <v>14918</v>
      </c>
      <c r="F164">
        <v>15442</v>
      </c>
      <c r="G164">
        <v>16190</v>
      </c>
      <c r="H164">
        <v>16447</v>
      </c>
      <c r="I164">
        <v>18372</v>
      </c>
      <c r="J164">
        <v>19284</v>
      </c>
      <c r="K164">
        <v>19326</v>
      </c>
      <c r="L164">
        <v>20470</v>
      </c>
    </row>
    <row r="165" spans="1:12">
      <c r="A165" s="2" t="s">
        <v>174</v>
      </c>
      <c r="B165">
        <v>361</v>
      </c>
      <c r="C165">
        <v>387</v>
      </c>
      <c r="D165">
        <v>482</v>
      </c>
      <c r="E165">
        <v>488</v>
      </c>
      <c r="F165">
        <v>552</v>
      </c>
      <c r="G165">
        <v>606</v>
      </c>
      <c r="H165">
        <v>656</v>
      </c>
      <c r="I165">
        <v>700</v>
      </c>
      <c r="J165">
        <v>550</v>
      </c>
      <c r="K165">
        <v>561</v>
      </c>
      <c r="L165">
        <v>551</v>
      </c>
    </row>
    <row r="166" spans="1:12">
      <c r="A166" s="2" t="s">
        <v>175</v>
      </c>
      <c r="B166">
        <v>4679</v>
      </c>
      <c r="C166">
        <v>4791</v>
      </c>
      <c r="D166">
        <v>5461</v>
      </c>
      <c r="E166">
        <v>5397</v>
      </c>
      <c r="F166">
        <v>5513</v>
      </c>
      <c r="G166">
        <v>5707</v>
      </c>
      <c r="H166">
        <v>5843</v>
      </c>
      <c r="I166">
        <v>6213</v>
      </c>
      <c r="J166">
        <v>6369</v>
      </c>
      <c r="K166">
        <v>6520</v>
      </c>
      <c r="L166">
        <v>6681</v>
      </c>
    </row>
    <row r="167" spans="1:12">
      <c r="A167" s="2" t="s">
        <v>176</v>
      </c>
      <c r="B167">
        <v>6700</v>
      </c>
      <c r="C167">
        <v>6487</v>
      </c>
      <c r="D167">
        <v>7454</v>
      </c>
      <c r="E167">
        <v>7373</v>
      </c>
      <c r="F167">
        <v>7824</v>
      </c>
      <c r="G167">
        <v>8349</v>
      </c>
      <c r="H167">
        <v>8414</v>
      </c>
      <c r="I167">
        <v>9624</v>
      </c>
      <c r="J167">
        <v>10439</v>
      </c>
      <c r="K167">
        <v>10399</v>
      </c>
      <c r="L167">
        <v>12452</v>
      </c>
    </row>
    <row r="168" spans="1:12">
      <c r="A168" s="2" t="s">
        <v>177</v>
      </c>
      <c r="B168">
        <v>1915</v>
      </c>
      <c r="C168">
        <v>1626</v>
      </c>
      <c r="D168">
        <v>1705</v>
      </c>
      <c r="E168">
        <v>1660</v>
      </c>
      <c r="F168">
        <v>1553</v>
      </c>
      <c r="G168">
        <v>1528</v>
      </c>
      <c r="H168">
        <v>1534</v>
      </c>
      <c r="I168">
        <v>1835</v>
      </c>
      <c r="J168">
        <v>1926</v>
      </c>
      <c r="K168">
        <v>1846</v>
      </c>
      <c r="L168">
        <v>786</v>
      </c>
    </row>
    <row r="169" spans="1:12">
      <c r="A169" s="3" t="s">
        <v>178</v>
      </c>
      <c r="B169">
        <v>2881</v>
      </c>
      <c r="C169">
        <v>2757</v>
      </c>
      <c r="D169">
        <v>2931</v>
      </c>
      <c r="E169">
        <v>2894</v>
      </c>
      <c r="F169">
        <v>2877</v>
      </c>
      <c r="G169">
        <v>2925</v>
      </c>
      <c r="H169">
        <v>2901</v>
      </c>
      <c r="I169">
        <v>3010</v>
      </c>
      <c r="J169">
        <v>3191</v>
      </c>
      <c r="K169">
        <v>3191</v>
      </c>
      <c r="L169">
        <v>3061</v>
      </c>
    </row>
    <row r="170" spans="1:12">
      <c r="A170" s="3" t="s">
        <v>179</v>
      </c>
      <c r="B170">
        <v>587</v>
      </c>
      <c r="C170">
        <v>552</v>
      </c>
      <c r="D170">
        <v>565</v>
      </c>
      <c r="E170">
        <v>563</v>
      </c>
      <c r="F170">
        <v>564</v>
      </c>
      <c r="G170">
        <v>594</v>
      </c>
      <c r="H170">
        <v>625</v>
      </c>
      <c r="I170">
        <v>645</v>
      </c>
      <c r="J170">
        <v>674</v>
      </c>
      <c r="K170">
        <v>651</v>
      </c>
      <c r="L170">
        <v>546</v>
      </c>
    </row>
    <row r="171" spans="1:12">
      <c r="A171" s="3" t="s">
        <v>180</v>
      </c>
      <c r="B171">
        <v>1817</v>
      </c>
      <c r="C171">
        <v>1745</v>
      </c>
      <c r="D171">
        <v>1851</v>
      </c>
      <c r="E171">
        <v>1825</v>
      </c>
      <c r="F171">
        <v>1820</v>
      </c>
      <c r="G171">
        <v>1814</v>
      </c>
      <c r="H171">
        <v>1732</v>
      </c>
      <c r="I171">
        <v>1792</v>
      </c>
      <c r="J171">
        <v>2086</v>
      </c>
      <c r="K171">
        <v>2082</v>
      </c>
      <c r="L171">
        <v>1879</v>
      </c>
    </row>
    <row r="172" spans="1:12">
      <c r="A172" s="3" t="s">
        <v>181</v>
      </c>
      <c r="B172">
        <v>301</v>
      </c>
      <c r="C172">
        <v>303</v>
      </c>
      <c r="D172">
        <v>341</v>
      </c>
      <c r="E172">
        <v>330</v>
      </c>
      <c r="F172">
        <v>321</v>
      </c>
      <c r="G172">
        <v>344</v>
      </c>
      <c r="H172">
        <v>361</v>
      </c>
      <c r="I172">
        <v>375</v>
      </c>
      <c r="J172">
        <v>323</v>
      </c>
      <c r="K172">
        <v>336</v>
      </c>
      <c r="L172">
        <v>398</v>
      </c>
    </row>
    <row r="173" spans="1:12">
      <c r="A173" s="3" t="s">
        <v>182</v>
      </c>
      <c r="B173">
        <v>176</v>
      </c>
      <c r="C173">
        <v>157</v>
      </c>
      <c r="D173">
        <v>174</v>
      </c>
      <c r="E173">
        <v>176</v>
      </c>
      <c r="F173">
        <v>172</v>
      </c>
      <c r="G173">
        <v>173</v>
      </c>
      <c r="H173">
        <v>183</v>
      </c>
      <c r="I173">
        <v>198</v>
      </c>
      <c r="J173">
        <v>108</v>
      </c>
      <c r="K173">
        <v>122</v>
      </c>
      <c r="L173">
        <v>238</v>
      </c>
    </row>
    <row r="174" spans="1:12">
      <c r="A174" s="3" t="s">
        <v>183</v>
      </c>
      <c r="B174">
        <v>9592</v>
      </c>
      <c r="C174">
        <v>9565</v>
      </c>
      <c r="D174">
        <v>10334</v>
      </c>
      <c r="E174">
        <v>10236</v>
      </c>
      <c r="F174">
        <v>10097</v>
      </c>
      <c r="G174">
        <v>10366</v>
      </c>
      <c r="H174">
        <v>10563</v>
      </c>
      <c r="I174">
        <v>11122</v>
      </c>
      <c r="J174">
        <v>11328</v>
      </c>
      <c r="K174">
        <v>11463</v>
      </c>
      <c r="L174">
        <v>11848</v>
      </c>
    </row>
    <row r="175" spans="1:12">
      <c r="A175" s="3" t="s">
        <v>184</v>
      </c>
      <c r="B175">
        <v>3381</v>
      </c>
      <c r="C175">
        <v>3344</v>
      </c>
      <c r="D175">
        <v>3742</v>
      </c>
      <c r="E175">
        <v>3718</v>
      </c>
      <c r="F175">
        <v>3556</v>
      </c>
      <c r="G175">
        <v>3540</v>
      </c>
      <c r="H175">
        <v>3410</v>
      </c>
      <c r="I175">
        <v>3615</v>
      </c>
      <c r="J175">
        <v>3738</v>
      </c>
      <c r="K175">
        <v>3859</v>
      </c>
      <c r="L175">
        <v>3943</v>
      </c>
    </row>
    <row r="176" spans="1:12">
      <c r="A176" s="3" t="s">
        <v>185</v>
      </c>
      <c r="B176">
        <v>179</v>
      </c>
      <c r="C176">
        <v>160</v>
      </c>
      <c r="D176">
        <v>163</v>
      </c>
      <c r="E176">
        <v>158</v>
      </c>
      <c r="F176">
        <v>162</v>
      </c>
      <c r="G176">
        <v>162</v>
      </c>
      <c r="H176">
        <v>176</v>
      </c>
      <c r="I176">
        <v>168</v>
      </c>
      <c r="J176">
        <v>176</v>
      </c>
      <c r="K176">
        <v>183</v>
      </c>
      <c r="L176">
        <v>190</v>
      </c>
    </row>
    <row r="177" spans="1:12">
      <c r="A177" s="3" t="s">
        <v>186</v>
      </c>
      <c r="B177">
        <v>1639</v>
      </c>
      <c r="C177">
        <v>1635</v>
      </c>
      <c r="D177">
        <v>1752</v>
      </c>
      <c r="E177">
        <v>1727</v>
      </c>
      <c r="F177">
        <v>1699</v>
      </c>
      <c r="G177">
        <v>1758</v>
      </c>
      <c r="H177">
        <v>1826</v>
      </c>
      <c r="I177">
        <v>1929</v>
      </c>
      <c r="J177">
        <v>1972</v>
      </c>
      <c r="K177">
        <v>2008</v>
      </c>
      <c r="L177">
        <v>2125</v>
      </c>
    </row>
    <row r="178" spans="1:12">
      <c r="A178" s="3" t="s">
        <v>187</v>
      </c>
      <c r="B178">
        <v>1366</v>
      </c>
      <c r="C178">
        <v>1358</v>
      </c>
      <c r="D178">
        <v>1414</v>
      </c>
      <c r="E178">
        <v>1422</v>
      </c>
      <c r="F178">
        <v>1451</v>
      </c>
      <c r="G178">
        <v>1553</v>
      </c>
      <c r="H178">
        <v>1622</v>
      </c>
      <c r="I178">
        <v>1651</v>
      </c>
      <c r="J178">
        <v>1662</v>
      </c>
      <c r="K178">
        <v>1647</v>
      </c>
      <c r="L178">
        <v>1711</v>
      </c>
    </row>
    <row r="179" spans="1:12">
      <c r="A179" s="3" t="s">
        <v>188</v>
      </c>
      <c r="B179">
        <v>227</v>
      </c>
      <c r="C179">
        <v>218</v>
      </c>
      <c r="D179">
        <v>226</v>
      </c>
      <c r="E179">
        <v>214</v>
      </c>
      <c r="F179">
        <v>193</v>
      </c>
      <c r="G179">
        <v>194</v>
      </c>
      <c r="H179">
        <v>208</v>
      </c>
      <c r="I179">
        <v>199</v>
      </c>
      <c r="J179">
        <v>218</v>
      </c>
      <c r="K179">
        <v>220</v>
      </c>
      <c r="L179">
        <v>296</v>
      </c>
    </row>
    <row r="180" spans="1:12">
      <c r="A180" s="3" t="s">
        <v>189</v>
      </c>
      <c r="B180">
        <v>985</v>
      </c>
      <c r="C180">
        <v>1012</v>
      </c>
      <c r="D180">
        <v>1048</v>
      </c>
      <c r="E180">
        <v>1042</v>
      </c>
      <c r="F180">
        <v>1067</v>
      </c>
      <c r="G180">
        <v>1076</v>
      </c>
      <c r="H180">
        <v>1117</v>
      </c>
      <c r="I180">
        <v>1164</v>
      </c>
      <c r="J180">
        <v>1165</v>
      </c>
      <c r="K180">
        <v>1178</v>
      </c>
      <c r="L180">
        <v>1288</v>
      </c>
    </row>
    <row r="181" spans="1:12">
      <c r="A181" s="3" t="s">
        <v>190</v>
      </c>
      <c r="B181">
        <v>1535</v>
      </c>
      <c r="C181">
        <v>1578</v>
      </c>
      <c r="D181">
        <v>1699</v>
      </c>
      <c r="E181">
        <v>1675</v>
      </c>
      <c r="F181">
        <v>1669</v>
      </c>
      <c r="G181">
        <v>1748</v>
      </c>
      <c r="H181">
        <v>1799</v>
      </c>
      <c r="I181">
        <v>1921</v>
      </c>
      <c r="J181">
        <v>1910</v>
      </c>
      <c r="K181">
        <v>1916</v>
      </c>
      <c r="L181">
        <v>1934</v>
      </c>
    </row>
    <row r="182" spans="1:12">
      <c r="A182" s="3" t="s">
        <v>191</v>
      </c>
      <c r="B182">
        <v>280</v>
      </c>
      <c r="C182">
        <v>260</v>
      </c>
      <c r="D182">
        <v>290</v>
      </c>
      <c r="E182">
        <v>280</v>
      </c>
      <c r="F182">
        <v>300</v>
      </c>
      <c r="G182">
        <v>335</v>
      </c>
      <c r="H182">
        <v>405</v>
      </c>
      <c r="I182">
        <v>475</v>
      </c>
      <c r="J182">
        <v>487</v>
      </c>
      <c r="K182">
        <v>452</v>
      </c>
      <c r="L182">
        <v>361</v>
      </c>
    </row>
    <row r="183" spans="1:12">
      <c r="A183" s="3" t="s">
        <v>192</v>
      </c>
      <c r="B183">
        <v>19986</v>
      </c>
      <c r="C183">
        <v>19637</v>
      </c>
      <c r="D183">
        <v>21545</v>
      </c>
      <c r="E183">
        <v>21144</v>
      </c>
      <c r="F183">
        <v>21256</v>
      </c>
      <c r="G183">
        <v>21757</v>
      </c>
      <c r="H183">
        <v>22434</v>
      </c>
      <c r="I183">
        <v>23577</v>
      </c>
      <c r="J183">
        <v>24457</v>
      </c>
      <c r="K183">
        <v>24939</v>
      </c>
      <c r="L183">
        <v>25497</v>
      </c>
    </row>
    <row r="184" spans="1:12">
      <c r="A184" s="3" t="s">
        <v>193</v>
      </c>
      <c r="B184">
        <v>1119</v>
      </c>
      <c r="C184">
        <v>1068</v>
      </c>
      <c r="D184">
        <v>1209</v>
      </c>
      <c r="E184">
        <v>1179</v>
      </c>
      <c r="F184">
        <v>1165</v>
      </c>
      <c r="G184">
        <v>1125</v>
      </c>
      <c r="H184">
        <v>1072</v>
      </c>
      <c r="I184">
        <v>1054</v>
      </c>
      <c r="J184">
        <v>1861</v>
      </c>
      <c r="K184">
        <v>1774</v>
      </c>
      <c r="L184">
        <v>862</v>
      </c>
    </row>
    <row r="185" spans="1:12">
      <c r="A185" s="3" t="s">
        <v>194</v>
      </c>
      <c r="B185">
        <v>5757</v>
      </c>
      <c r="C185">
        <v>5577</v>
      </c>
      <c r="D185">
        <v>6158</v>
      </c>
      <c r="E185">
        <v>5976</v>
      </c>
      <c r="F185">
        <v>5915</v>
      </c>
      <c r="G185">
        <v>6021</v>
      </c>
      <c r="H185">
        <v>6137</v>
      </c>
      <c r="I185">
        <v>6442</v>
      </c>
      <c r="J185">
        <v>6448</v>
      </c>
      <c r="K185">
        <v>6642</v>
      </c>
      <c r="L185">
        <v>7189</v>
      </c>
    </row>
    <row r="186" spans="1:12">
      <c r="A186" s="3" t="s">
        <v>195</v>
      </c>
      <c r="B186">
        <v>139</v>
      </c>
      <c r="C186">
        <v>130</v>
      </c>
      <c r="D186">
        <v>128</v>
      </c>
      <c r="E186">
        <v>131</v>
      </c>
      <c r="F186">
        <v>138</v>
      </c>
      <c r="G186">
        <v>135</v>
      </c>
      <c r="H186">
        <v>137</v>
      </c>
      <c r="I186">
        <v>141</v>
      </c>
      <c r="J186">
        <v>140</v>
      </c>
      <c r="K186">
        <v>149</v>
      </c>
      <c r="L186">
        <v>149</v>
      </c>
    </row>
    <row r="187" spans="1:12">
      <c r="A187" s="3" t="s">
        <v>196</v>
      </c>
      <c r="B187">
        <v>488</v>
      </c>
      <c r="C187">
        <v>467</v>
      </c>
      <c r="D187">
        <v>503</v>
      </c>
      <c r="E187">
        <v>497</v>
      </c>
      <c r="F187">
        <v>533</v>
      </c>
      <c r="G187">
        <v>559</v>
      </c>
      <c r="H187">
        <v>594</v>
      </c>
      <c r="I187">
        <v>566</v>
      </c>
      <c r="J187">
        <v>584</v>
      </c>
      <c r="K187">
        <v>564</v>
      </c>
      <c r="L187">
        <v>410</v>
      </c>
    </row>
    <row r="188" spans="1:12">
      <c r="A188" s="3" t="s">
        <v>197</v>
      </c>
      <c r="B188">
        <v>3549</v>
      </c>
      <c r="C188">
        <v>3524</v>
      </c>
      <c r="D188">
        <v>3880</v>
      </c>
      <c r="E188">
        <v>3814</v>
      </c>
      <c r="F188">
        <v>3948</v>
      </c>
      <c r="G188">
        <v>4119</v>
      </c>
      <c r="H188">
        <v>4373</v>
      </c>
      <c r="I188">
        <v>4611</v>
      </c>
      <c r="J188">
        <v>4490</v>
      </c>
      <c r="K188">
        <v>4587</v>
      </c>
      <c r="L188">
        <v>4579</v>
      </c>
    </row>
    <row r="189" spans="1:12">
      <c r="A189" s="3" t="s">
        <v>198</v>
      </c>
      <c r="B189">
        <v>1413</v>
      </c>
      <c r="C189">
        <v>1399</v>
      </c>
      <c r="D189">
        <v>1567</v>
      </c>
      <c r="E189">
        <v>1569</v>
      </c>
      <c r="F189">
        <v>1588</v>
      </c>
      <c r="G189">
        <v>1627</v>
      </c>
      <c r="H189">
        <v>1705</v>
      </c>
      <c r="I189">
        <v>1857</v>
      </c>
      <c r="J189">
        <v>1809</v>
      </c>
      <c r="K189">
        <v>1835</v>
      </c>
      <c r="L189">
        <v>1865</v>
      </c>
    </row>
    <row r="190" spans="1:12">
      <c r="A190" s="3" t="s">
        <v>199</v>
      </c>
      <c r="B190">
        <v>6336</v>
      </c>
      <c r="C190">
        <v>6353</v>
      </c>
      <c r="D190">
        <v>6993</v>
      </c>
      <c r="E190">
        <v>6880</v>
      </c>
      <c r="F190">
        <v>6926</v>
      </c>
      <c r="G190">
        <v>7116</v>
      </c>
      <c r="H190">
        <v>7310</v>
      </c>
      <c r="I190">
        <v>7613</v>
      </c>
      <c r="J190">
        <v>7753</v>
      </c>
      <c r="K190">
        <v>7977</v>
      </c>
      <c r="L190">
        <v>8969</v>
      </c>
    </row>
    <row r="191" spans="1:12">
      <c r="A191" s="3" t="s">
        <v>200</v>
      </c>
      <c r="B191">
        <v>666</v>
      </c>
      <c r="C191">
        <v>635</v>
      </c>
      <c r="D191">
        <v>648</v>
      </c>
      <c r="E191">
        <v>638</v>
      </c>
      <c r="F191">
        <v>623</v>
      </c>
      <c r="G191">
        <v>645</v>
      </c>
      <c r="H191">
        <v>742</v>
      </c>
      <c r="I191">
        <v>921</v>
      </c>
      <c r="J191">
        <v>984</v>
      </c>
      <c r="K191">
        <v>1017</v>
      </c>
      <c r="L191">
        <v>1050</v>
      </c>
    </row>
    <row r="192" spans="1:12">
      <c r="A192" s="3" t="s">
        <v>201</v>
      </c>
      <c r="B192">
        <v>519</v>
      </c>
      <c r="C192">
        <v>484</v>
      </c>
      <c r="D192">
        <v>459</v>
      </c>
      <c r="E192">
        <v>460</v>
      </c>
      <c r="F192">
        <v>420</v>
      </c>
      <c r="G192">
        <v>410</v>
      </c>
      <c r="H192">
        <v>364</v>
      </c>
      <c r="I192">
        <v>372</v>
      </c>
      <c r="J192">
        <v>388</v>
      </c>
      <c r="K192">
        <v>394</v>
      </c>
      <c r="L192">
        <v>424</v>
      </c>
    </row>
    <row r="193" spans="1:12">
      <c r="A193" s="3" t="s">
        <v>202</v>
      </c>
      <c r="B193">
        <v>8573</v>
      </c>
      <c r="C193">
        <v>8464</v>
      </c>
      <c r="D193">
        <v>9252</v>
      </c>
      <c r="E193">
        <v>9168</v>
      </c>
      <c r="F193">
        <v>9370</v>
      </c>
      <c r="G193">
        <v>9790</v>
      </c>
      <c r="H193">
        <v>9898</v>
      </c>
      <c r="I193">
        <v>10217</v>
      </c>
      <c r="J193">
        <v>11436</v>
      </c>
      <c r="K193">
        <v>11644</v>
      </c>
      <c r="L193">
        <v>11977</v>
      </c>
    </row>
    <row r="194" spans="1:12">
      <c r="A194" s="3" t="s">
        <v>203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1</v>
      </c>
    </row>
    <row r="195" spans="1:12">
      <c r="A195" s="3" t="s">
        <v>204</v>
      </c>
      <c r="B195">
        <v>3</v>
      </c>
      <c r="C195">
        <v>3</v>
      </c>
      <c r="D195">
        <v>3</v>
      </c>
      <c r="E195">
        <v>3</v>
      </c>
      <c r="F195">
        <v>4</v>
      </c>
      <c r="G195">
        <v>2</v>
      </c>
      <c r="H195">
        <v>2</v>
      </c>
      <c r="I195">
        <v>1</v>
      </c>
      <c r="J195">
        <v>0</v>
      </c>
      <c r="K195">
        <v>1</v>
      </c>
      <c r="L195">
        <v>1</v>
      </c>
    </row>
    <row r="196" spans="1:12">
      <c r="A196" s="3" t="s">
        <v>205</v>
      </c>
      <c r="B196">
        <v>2253</v>
      </c>
      <c r="C196">
        <v>2223</v>
      </c>
      <c r="D196">
        <v>2376</v>
      </c>
      <c r="E196">
        <v>2362</v>
      </c>
      <c r="F196">
        <v>2359</v>
      </c>
      <c r="G196">
        <v>2394</v>
      </c>
      <c r="H196">
        <v>2355</v>
      </c>
      <c r="I196">
        <v>2380</v>
      </c>
      <c r="J196">
        <v>2340</v>
      </c>
      <c r="K196">
        <v>2353</v>
      </c>
      <c r="L196">
        <v>2356</v>
      </c>
    </row>
    <row r="197" spans="1:12">
      <c r="A197" s="3" t="s">
        <v>206</v>
      </c>
      <c r="B197">
        <v>6314</v>
      </c>
      <c r="C197">
        <v>6235</v>
      </c>
      <c r="D197">
        <v>6870</v>
      </c>
      <c r="E197">
        <v>6800</v>
      </c>
      <c r="F197">
        <v>7006</v>
      </c>
      <c r="G197">
        <v>7393</v>
      </c>
      <c r="H197">
        <v>7539</v>
      </c>
      <c r="I197">
        <v>7834</v>
      </c>
      <c r="J197">
        <v>9093</v>
      </c>
      <c r="K197">
        <v>9288</v>
      </c>
      <c r="L197">
        <v>9618</v>
      </c>
    </row>
    <row r="198" spans="1:12">
      <c r="A198" s="3" t="s">
        <v>207</v>
      </c>
      <c r="B198">
        <v>2</v>
      </c>
      <c r="C198">
        <v>2</v>
      </c>
      <c r="D198">
        <v>2</v>
      </c>
      <c r="E198">
        <v>2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s="3" t="s">
        <v>208</v>
      </c>
      <c r="B199">
        <v>28</v>
      </c>
      <c r="C199">
        <v>21</v>
      </c>
      <c r="D199">
        <v>25</v>
      </c>
      <c r="E199">
        <v>21</v>
      </c>
      <c r="F199">
        <v>17</v>
      </c>
      <c r="G199">
        <v>26</v>
      </c>
      <c r="H199">
        <v>28</v>
      </c>
      <c r="I199">
        <v>30</v>
      </c>
      <c r="J199">
        <v>32</v>
      </c>
      <c r="K199">
        <v>37</v>
      </c>
      <c r="L199">
        <v>26</v>
      </c>
    </row>
    <row r="200" spans="1:12">
      <c r="A200" s="3" t="s">
        <v>209</v>
      </c>
      <c r="B200">
        <v>9</v>
      </c>
      <c r="C200">
        <v>7</v>
      </c>
      <c r="D200">
        <v>7</v>
      </c>
      <c r="E200">
        <v>7</v>
      </c>
      <c r="F200">
        <v>5</v>
      </c>
      <c r="G200">
        <v>10</v>
      </c>
      <c r="H200">
        <v>9</v>
      </c>
      <c r="I200">
        <v>12</v>
      </c>
      <c r="J200">
        <v>16</v>
      </c>
      <c r="K200">
        <v>14</v>
      </c>
      <c r="L200">
        <v>12</v>
      </c>
    </row>
    <row r="201" spans="1:12">
      <c r="A201" s="3" t="s">
        <v>210</v>
      </c>
      <c r="B201">
        <v>10</v>
      </c>
      <c r="C201">
        <v>8</v>
      </c>
      <c r="D201">
        <v>14</v>
      </c>
      <c r="E201">
        <v>11</v>
      </c>
      <c r="F201">
        <v>7</v>
      </c>
      <c r="G201">
        <v>8</v>
      </c>
      <c r="H201">
        <v>10</v>
      </c>
      <c r="I201">
        <v>9</v>
      </c>
      <c r="J201">
        <v>8</v>
      </c>
      <c r="K201">
        <v>15</v>
      </c>
      <c r="L201">
        <v>7</v>
      </c>
    </row>
    <row r="202" spans="1:12">
      <c r="A202" s="3" t="s">
        <v>211</v>
      </c>
      <c r="B202">
        <v>9</v>
      </c>
      <c r="C202">
        <v>6</v>
      </c>
      <c r="D202">
        <v>4</v>
      </c>
      <c r="E202">
        <v>3</v>
      </c>
      <c r="F202">
        <v>5</v>
      </c>
      <c r="G202">
        <v>8</v>
      </c>
      <c r="H202">
        <v>9</v>
      </c>
      <c r="I202">
        <v>9</v>
      </c>
      <c r="J202">
        <v>7</v>
      </c>
      <c r="K202">
        <v>6</v>
      </c>
      <c r="L202">
        <v>7</v>
      </c>
    </row>
    <row r="203" spans="1:12">
      <c r="A203" s="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0</v>
      </c>
    </row>
    <row r="204" spans="1:12">
      <c r="A204" s="3" t="s">
        <v>213</v>
      </c>
      <c r="B204">
        <v>4</v>
      </c>
      <c r="C204">
        <v>4</v>
      </c>
      <c r="D204">
        <v>5</v>
      </c>
      <c r="E204">
        <v>5</v>
      </c>
      <c r="F204">
        <v>4</v>
      </c>
      <c r="G204">
        <v>3</v>
      </c>
      <c r="H204">
        <v>3</v>
      </c>
      <c r="I204">
        <v>4</v>
      </c>
      <c r="J204">
        <v>4</v>
      </c>
      <c r="K204">
        <v>6</v>
      </c>
      <c r="L204">
        <v>5</v>
      </c>
    </row>
    <row r="205" spans="1:12">
      <c r="A205" s="3" t="s">
        <v>214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3</v>
      </c>
      <c r="H205">
        <v>3</v>
      </c>
      <c r="I205">
        <v>4</v>
      </c>
      <c r="J205">
        <v>3</v>
      </c>
      <c r="K205">
        <v>5</v>
      </c>
      <c r="L205">
        <v>5</v>
      </c>
    </row>
    <row r="206" spans="1:12">
      <c r="A206" s="3" t="s">
        <v>215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</row>
    <row r="207" spans="1:12">
      <c r="A207" s="3" t="s">
        <v>216</v>
      </c>
      <c r="B207">
        <v>951</v>
      </c>
      <c r="C207">
        <v>938</v>
      </c>
      <c r="D207">
        <v>985</v>
      </c>
      <c r="E207">
        <v>981</v>
      </c>
      <c r="F207">
        <v>1031</v>
      </c>
      <c r="G207">
        <v>1109</v>
      </c>
      <c r="H207">
        <v>1154</v>
      </c>
      <c r="I207">
        <v>1212</v>
      </c>
      <c r="J207">
        <v>1097</v>
      </c>
      <c r="K207">
        <v>966</v>
      </c>
      <c r="L207">
        <v>1189</v>
      </c>
    </row>
    <row r="208" spans="1:12">
      <c r="A208" s="3" t="s">
        <v>217</v>
      </c>
      <c r="B208">
        <v>64</v>
      </c>
      <c r="C208">
        <v>67</v>
      </c>
      <c r="D208">
        <v>67</v>
      </c>
      <c r="E208">
        <v>66</v>
      </c>
      <c r="F208">
        <v>73</v>
      </c>
      <c r="G208">
        <v>83</v>
      </c>
      <c r="H208">
        <v>95</v>
      </c>
      <c r="I208">
        <v>93</v>
      </c>
      <c r="J208">
        <v>95</v>
      </c>
      <c r="K208">
        <v>70</v>
      </c>
      <c r="L208">
        <v>71</v>
      </c>
    </row>
    <row r="209" spans="1:12">
      <c r="A209" s="3" t="s">
        <v>218</v>
      </c>
      <c r="B209">
        <v>887</v>
      </c>
      <c r="C209">
        <v>871</v>
      </c>
      <c r="D209">
        <v>918</v>
      </c>
      <c r="E209">
        <v>915</v>
      </c>
      <c r="F209">
        <v>958</v>
      </c>
      <c r="G209">
        <v>1026</v>
      </c>
      <c r="H209">
        <v>1059</v>
      </c>
      <c r="I209">
        <v>1119</v>
      </c>
      <c r="J209">
        <v>1002</v>
      </c>
      <c r="K209">
        <v>896</v>
      </c>
      <c r="L209">
        <v>1118</v>
      </c>
    </row>
    <row r="210" spans="1:12">
      <c r="A210" s="3" t="s">
        <v>219</v>
      </c>
      <c r="B210">
        <v>481</v>
      </c>
      <c r="C210">
        <v>431</v>
      </c>
      <c r="D210">
        <v>449</v>
      </c>
      <c r="E210">
        <v>439</v>
      </c>
      <c r="F210">
        <v>400</v>
      </c>
      <c r="G210">
        <v>399</v>
      </c>
      <c r="H210">
        <v>426</v>
      </c>
      <c r="I210">
        <v>475</v>
      </c>
      <c r="J210">
        <v>445</v>
      </c>
      <c r="K210">
        <v>412</v>
      </c>
      <c r="L210">
        <v>403</v>
      </c>
    </row>
    <row r="211" spans="1:12">
      <c r="A211" s="3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3" t="s">
        <v>221</v>
      </c>
      <c r="B212">
        <v>481</v>
      </c>
      <c r="C212">
        <v>431</v>
      </c>
      <c r="D212">
        <v>449</v>
      </c>
      <c r="E212">
        <v>439</v>
      </c>
      <c r="F212">
        <v>400</v>
      </c>
      <c r="G212">
        <v>399</v>
      </c>
      <c r="H212">
        <v>426</v>
      </c>
      <c r="I212">
        <v>475</v>
      </c>
      <c r="J212">
        <v>445</v>
      </c>
      <c r="K212">
        <v>412</v>
      </c>
      <c r="L212">
        <v>403</v>
      </c>
    </row>
    <row r="213" spans="1:12">
      <c r="A213" s="3" t="s">
        <v>222</v>
      </c>
      <c r="B213">
        <v>991</v>
      </c>
      <c r="C213">
        <v>904</v>
      </c>
      <c r="D213">
        <v>958</v>
      </c>
      <c r="E213">
        <v>936</v>
      </c>
      <c r="F213">
        <v>960</v>
      </c>
      <c r="G213">
        <v>987</v>
      </c>
      <c r="H213">
        <v>856</v>
      </c>
      <c r="I213">
        <v>867</v>
      </c>
      <c r="J213">
        <v>892</v>
      </c>
      <c r="K213">
        <v>862</v>
      </c>
      <c r="L213">
        <v>852</v>
      </c>
    </row>
    <row r="214" spans="1:12">
      <c r="A214" s="3" t="s">
        <v>223</v>
      </c>
      <c r="B214">
        <v>362</v>
      </c>
      <c r="C214">
        <v>382</v>
      </c>
      <c r="D214">
        <v>405</v>
      </c>
      <c r="E214">
        <v>395</v>
      </c>
      <c r="F214">
        <v>403</v>
      </c>
      <c r="G214">
        <v>410</v>
      </c>
      <c r="H214">
        <v>425</v>
      </c>
      <c r="I214">
        <v>424</v>
      </c>
      <c r="J214">
        <v>426</v>
      </c>
      <c r="K214">
        <v>419</v>
      </c>
      <c r="L214">
        <v>494</v>
      </c>
    </row>
    <row r="215" spans="1:12">
      <c r="A215" s="3" t="s">
        <v>224</v>
      </c>
      <c r="B215">
        <v>452</v>
      </c>
      <c r="C215">
        <v>375</v>
      </c>
      <c r="D215">
        <v>399</v>
      </c>
      <c r="E215">
        <v>394</v>
      </c>
      <c r="F215">
        <v>414</v>
      </c>
      <c r="G215">
        <v>439</v>
      </c>
      <c r="H215">
        <v>322</v>
      </c>
      <c r="I215">
        <v>335</v>
      </c>
      <c r="J215">
        <v>365</v>
      </c>
      <c r="K215">
        <v>343</v>
      </c>
      <c r="L215">
        <v>319</v>
      </c>
    </row>
    <row r="216" spans="1:12">
      <c r="A216" s="3" t="s">
        <v>225</v>
      </c>
      <c r="B216">
        <v>26</v>
      </c>
      <c r="C216">
        <v>23</v>
      </c>
      <c r="D216">
        <v>22</v>
      </c>
      <c r="E216">
        <v>22</v>
      </c>
      <c r="F216">
        <v>22</v>
      </c>
      <c r="G216">
        <v>21</v>
      </c>
      <c r="H216">
        <v>22</v>
      </c>
      <c r="I216">
        <v>22</v>
      </c>
      <c r="J216">
        <v>19</v>
      </c>
      <c r="K216">
        <v>22</v>
      </c>
      <c r="L216">
        <v>24</v>
      </c>
    </row>
    <row r="217" spans="1:12">
      <c r="A217" s="3" t="s">
        <v>226</v>
      </c>
      <c r="B217">
        <v>151</v>
      </c>
      <c r="C217">
        <v>124</v>
      </c>
      <c r="D217">
        <v>132</v>
      </c>
      <c r="E217">
        <v>125</v>
      </c>
      <c r="F217">
        <v>121</v>
      </c>
      <c r="G217">
        <v>117</v>
      </c>
      <c r="H217">
        <v>87</v>
      </c>
      <c r="I217">
        <v>86</v>
      </c>
      <c r="J217">
        <v>82</v>
      </c>
      <c r="K217">
        <v>78</v>
      </c>
      <c r="L217">
        <v>15</v>
      </c>
    </row>
    <row r="218" spans="1:12">
      <c r="A218" s="3" t="s">
        <v>227</v>
      </c>
      <c r="B218">
        <v>12069</v>
      </c>
      <c r="C218">
        <v>11187</v>
      </c>
      <c r="D218">
        <v>12800</v>
      </c>
      <c r="E218">
        <v>12062</v>
      </c>
      <c r="F218">
        <v>12102</v>
      </c>
      <c r="G218">
        <v>12231</v>
      </c>
      <c r="H218">
        <v>12553</v>
      </c>
      <c r="I218">
        <v>12847</v>
      </c>
      <c r="J218">
        <v>12784</v>
      </c>
      <c r="K218">
        <v>12952</v>
      </c>
      <c r="L218">
        <v>13410</v>
      </c>
    </row>
    <row r="219" spans="1:12">
      <c r="A219" s="3" t="s">
        <v>228</v>
      </c>
      <c r="B219">
        <v>3547</v>
      </c>
      <c r="C219">
        <v>3231</v>
      </c>
      <c r="D219">
        <v>3625</v>
      </c>
      <c r="E219">
        <v>3390</v>
      </c>
      <c r="F219">
        <v>3503</v>
      </c>
      <c r="G219">
        <v>3715</v>
      </c>
      <c r="H219">
        <v>3826</v>
      </c>
      <c r="I219">
        <v>3566</v>
      </c>
      <c r="J219">
        <v>3601</v>
      </c>
      <c r="K219">
        <v>3566</v>
      </c>
      <c r="L219">
        <v>3622</v>
      </c>
    </row>
    <row r="220" spans="1:12">
      <c r="A220" s="3" t="s">
        <v>229</v>
      </c>
      <c r="B220">
        <v>188</v>
      </c>
      <c r="C220">
        <v>160</v>
      </c>
      <c r="D220">
        <v>167</v>
      </c>
      <c r="E220">
        <v>152</v>
      </c>
      <c r="F220">
        <v>131</v>
      </c>
      <c r="G220">
        <v>122</v>
      </c>
      <c r="H220">
        <v>114</v>
      </c>
      <c r="I220">
        <v>122</v>
      </c>
      <c r="J220">
        <v>113</v>
      </c>
      <c r="K220">
        <v>119</v>
      </c>
      <c r="L220">
        <v>116</v>
      </c>
    </row>
    <row r="221" spans="1:12">
      <c r="A221" s="3" t="s">
        <v>230</v>
      </c>
      <c r="B221">
        <v>8334</v>
      </c>
      <c r="C221">
        <v>7796</v>
      </c>
      <c r="D221">
        <v>9008</v>
      </c>
      <c r="E221">
        <v>8520</v>
      </c>
      <c r="F221">
        <v>8468</v>
      </c>
      <c r="G221">
        <v>8394</v>
      </c>
      <c r="H221">
        <v>8613</v>
      </c>
      <c r="I221">
        <v>9159</v>
      </c>
      <c r="J221">
        <v>9070</v>
      </c>
      <c r="K221">
        <v>9267</v>
      </c>
      <c r="L221">
        <v>9672</v>
      </c>
    </row>
    <row r="222" spans="1:12">
      <c r="A222" s="4" t="s">
        <v>231</v>
      </c>
      <c r="B222">
        <v>322</v>
      </c>
      <c r="C222">
        <v>327</v>
      </c>
      <c r="D222">
        <v>334</v>
      </c>
      <c r="E222">
        <v>334</v>
      </c>
      <c r="F222">
        <v>323</v>
      </c>
      <c r="G222">
        <v>355</v>
      </c>
      <c r="H222">
        <v>378</v>
      </c>
      <c r="I222">
        <v>424</v>
      </c>
      <c r="J222">
        <v>414</v>
      </c>
      <c r="K222">
        <v>428</v>
      </c>
      <c r="L222">
        <v>445</v>
      </c>
    </row>
    <row r="223" spans="1:12">
      <c r="A223" s="4" t="s">
        <v>232</v>
      </c>
      <c r="B223">
        <v>266</v>
      </c>
      <c r="C223">
        <v>275</v>
      </c>
      <c r="D223">
        <v>272</v>
      </c>
      <c r="E223">
        <v>269</v>
      </c>
      <c r="F223">
        <v>268</v>
      </c>
      <c r="G223">
        <v>302</v>
      </c>
      <c r="H223">
        <v>330</v>
      </c>
      <c r="I223">
        <v>356</v>
      </c>
      <c r="J223">
        <v>333</v>
      </c>
      <c r="K223">
        <v>342</v>
      </c>
      <c r="L223">
        <v>333</v>
      </c>
    </row>
    <row r="224" spans="1:12">
      <c r="A224" s="4" t="s">
        <v>233</v>
      </c>
      <c r="B224">
        <v>56</v>
      </c>
      <c r="C224">
        <v>52</v>
      </c>
      <c r="D224">
        <v>62</v>
      </c>
      <c r="E224">
        <v>65</v>
      </c>
      <c r="F224">
        <v>55</v>
      </c>
      <c r="G224">
        <v>53</v>
      </c>
      <c r="H224">
        <v>48</v>
      </c>
      <c r="I224">
        <v>68</v>
      </c>
      <c r="J224">
        <v>81</v>
      </c>
      <c r="K224">
        <v>86</v>
      </c>
      <c r="L224">
        <v>112</v>
      </c>
    </row>
    <row r="225" spans="1:12">
      <c r="A225" s="4" t="s">
        <v>234</v>
      </c>
      <c r="B225">
        <v>537</v>
      </c>
      <c r="C225">
        <v>521</v>
      </c>
      <c r="D225">
        <v>530</v>
      </c>
      <c r="E225">
        <v>541</v>
      </c>
      <c r="F225">
        <v>555</v>
      </c>
      <c r="G225">
        <v>577</v>
      </c>
      <c r="H225">
        <v>615</v>
      </c>
      <c r="I225">
        <v>623</v>
      </c>
      <c r="J225">
        <v>596</v>
      </c>
      <c r="K225">
        <v>551</v>
      </c>
      <c r="L225">
        <v>464</v>
      </c>
    </row>
    <row r="226" spans="1:12">
      <c r="A226" s="4" t="s">
        <v>235</v>
      </c>
      <c r="B226">
        <v>465</v>
      </c>
      <c r="C226">
        <v>443</v>
      </c>
      <c r="D226">
        <v>446</v>
      </c>
      <c r="E226">
        <v>452</v>
      </c>
      <c r="F226">
        <v>452</v>
      </c>
      <c r="G226">
        <v>459</v>
      </c>
      <c r="H226">
        <v>475</v>
      </c>
      <c r="I226">
        <v>463</v>
      </c>
      <c r="J226">
        <v>428</v>
      </c>
      <c r="K226">
        <v>419</v>
      </c>
      <c r="L226">
        <v>408</v>
      </c>
    </row>
    <row r="227" spans="1:12">
      <c r="A227" s="4" t="s">
        <v>236</v>
      </c>
      <c r="B227">
        <v>72</v>
      </c>
      <c r="C227">
        <v>78</v>
      </c>
      <c r="D227">
        <v>84</v>
      </c>
      <c r="E227">
        <v>89</v>
      </c>
      <c r="F227">
        <v>103</v>
      </c>
      <c r="G227">
        <v>118</v>
      </c>
      <c r="H227">
        <v>140</v>
      </c>
      <c r="I227">
        <v>160</v>
      </c>
      <c r="J227">
        <v>168</v>
      </c>
      <c r="K227">
        <v>132</v>
      </c>
      <c r="L227">
        <v>56</v>
      </c>
    </row>
    <row r="228" spans="1:12">
      <c r="A228" s="4" t="s">
        <v>237</v>
      </c>
      <c r="B228">
        <v>51</v>
      </c>
      <c r="C228">
        <v>53</v>
      </c>
      <c r="D228">
        <v>59</v>
      </c>
      <c r="E228">
        <v>63</v>
      </c>
      <c r="F228">
        <v>64</v>
      </c>
      <c r="G228">
        <v>69</v>
      </c>
      <c r="H228">
        <v>63</v>
      </c>
      <c r="I228">
        <v>75</v>
      </c>
      <c r="J228">
        <v>69</v>
      </c>
      <c r="K228">
        <v>68</v>
      </c>
      <c r="L228">
        <v>33</v>
      </c>
    </row>
    <row r="229" spans="1:12">
      <c r="A229" s="4" t="s">
        <v>238</v>
      </c>
      <c r="B229">
        <v>38</v>
      </c>
      <c r="C229">
        <v>38</v>
      </c>
      <c r="D229">
        <v>40</v>
      </c>
      <c r="E229">
        <v>44</v>
      </c>
      <c r="F229">
        <v>44</v>
      </c>
      <c r="G229">
        <v>43</v>
      </c>
      <c r="H229">
        <v>42</v>
      </c>
      <c r="I229">
        <v>47</v>
      </c>
      <c r="J229">
        <v>42</v>
      </c>
      <c r="K229">
        <v>42</v>
      </c>
      <c r="L229">
        <v>12</v>
      </c>
    </row>
    <row r="230" spans="1:12">
      <c r="A230" s="4" t="s">
        <v>239</v>
      </c>
      <c r="B230">
        <v>13</v>
      </c>
      <c r="C230">
        <v>15</v>
      </c>
      <c r="D230">
        <v>19</v>
      </c>
      <c r="E230">
        <v>19</v>
      </c>
      <c r="F230">
        <v>20</v>
      </c>
      <c r="G230">
        <v>26</v>
      </c>
      <c r="H230">
        <v>21</v>
      </c>
      <c r="I230">
        <v>28</v>
      </c>
      <c r="J230">
        <v>27</v>
      </c>
      <c r="K230">
        <v>26</v>
      </c>
      <c r="L230">
        <v>21</v>
      </c>
    </row>
    <row r="231" spans="1:12">
      <c r="A231" s="4" t="s">
        <v>240</v>
      </c>
      <c r="B231">
        <v>236</v>
      </c>
      <c r="C231">
        <v>195</v>
      </c>
      <c r="D231">
        <v>281</v>
      </c>
      <c r="E231">
        <v>260</v>
      </c>
      <c r="F231">
        <v>262</v>
      </c>
      <c r="G231">
        <v>241</v>
      </c>
      <c r="H231">
        <v>224</v>
      </c>
      <c r="I231">
        <v>224</v>
      </c>
      <c r="J231">
        <v>183</v>
      </c>
      <c r="K231">
        <v>162</v>
      </c>
      <c r="L231">
        <v>158</v>
      </c>
    </row>
    <row r="232" spans="1:12">
      <c r="A232" s="4" t="s">
        <v>241</v>
      </c>
      <c r="B232">
        <v>22</v>
      </c>
      <c r="C232">
        <v>20</v>
      </c>
      <c r="D232">
        <v>25</v>
      </c>
      <c r="E232">
        <v>20</v>
      </c>
      <c r="F232">
        <v>15</v>
      </c>
      <c r="G232">
        <v>15</v>
      </c>
      <c r="H232">
        <v>12</v>
      </c>
      <c r="I232">
        <v>21</v>
      </c>
      <c r="J232">
        <v>26</v>
      </c>
      <c r="K232">
        <v>23</v>
      </c>
      <c r="L232">
        <v>66</v>
      </c>
    </row>
    <row r="233" spans="1:12">
      <c r="A233" s="4" t="s">
        <v>242</v>
      </c>
      <c r="B233">
        <v>9</v>
      </c>
      <c r="C233">
        <v>10</v>
      </c>
      <c r="D233">
        <v>9</v>
      </c>
      <c r="E233">
        <v>8</v>
      </c>
      <c r="F233">
        <v>12</v>
      </c>
      <c r="G233">
        <v>13</v>
      </c>
      <c r="H233">
        <v>14</v>
      </c>
      <c r="I233">
        <v>8</v>
      </c>
      <c r="J233">
        <v>6</v>
      </c>
      <c r="K233">
        <v>3</v>
      </c>
      <c r="L233">
        <v>17</v>
      </c>
    </row>
    <row r="234" spans="1:12">
      <c r="A234" s="4" t="s">
        <v>243</v>
      </c>
      <c r="B234">
        <v>4</v>
      </c>
      <c r="C234">
        <v>1</v>
      </c>
      <c r="D234">
        <v>0</v>
      </c>
      <c r="E234">
        <v>1</v>
      </c>
      <c r="F234">
        <v>3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5</v>
      </c>
    </row>
    <row r="235" spans="1:12">
      <c r="A235" s="4" t="s">
        <v>244</v>
      </c>
      <c r="B235">
        <v>201</v>
      </c>
      <c r="C235">
        <v>164</v>
      </c>
      <c r="D235">
        <v>247</v>
      </c>
      <c r="E235">
        <v>231</v>
      </c>
      <c r="F235">
        <v>232</v>
      </c>
      <c r="G235">
        <v>213</v>
      </c>
      <c r="H235">
        <v>198</v>
      </c>
      <c r="I235">
        <v>195</v>
      </c>
      <c r="J235">
        <v>150</v>
      </c>
      <c r="K235">
        <v>135</v>
      </c>
      <c r="L235">
        <v>70</v>
      </c>
    </row>
    <row r="236" spans="1:12">
      <c r="A236" s="4" t="s">
        <v>245</v>
      </c>
      <c r="B236">
        <v>1519</v>
      </c>
      <c r="C236">
        <v>1431</v>
      </c>
      <c r="D236">
        <v>1379</v>
      </c>
      <c r="E236">
        <v>1326</v>
      </c>
      <c r="F236">
        <v>1208</v>
      </c>
      <c r="G236">
        <v>1210</v>
      </c>
      <c r="H236">
        <v>1194</v>
      </c>
      <c r="I236">
        <v>1142</v>
      </c>
      <c r="J236">
        <v>1139</v>
      </c>
      <c r="K236">
        <v>1157</v>
      </c>
      <c r="L236">
        <v>1157</v>
      </c>
    </row>
    <row r="237" spans="1:12">
      <c r="A237" s="4" t="s">
        <v>246</v>
      </c>
      <c r="B237">
        <v>1519</v>
      </c>
      <c r="C237">
        <v>1431</v>
      </c>
      <c r="D237">
        <v>1379</v>
      </c>
      <c r="E237">
        <v>1326</v>
      </c>
      <c r="F237">
        <v>1208</v>
      </c>
      <c r="G237">
        <v>1210</v>
      </c>
      <c r="H237">
        <v>1194</v>
      </c>
      <c r="I237">
        <v>1142</v>
      </c>
      <c r="J237">
        <v>1139</v>
      </c>
      <c r="K237">
        <v>1157</v>
      </c>
      <c r="L237">
        <v>1157</v>
      </c>
    </row>
    <row r="238" spans="1:12">
      <c r="A238" s="4" t="s">
        <v>247</v>
      </c>
      <c r="B238">
        <v>225</v>
      </c>
      <c r="C238">
        <v>199</v>
      </c>
      <c r="D238">
        <v>238</v>
      </c>
      <c r="E238">
        <v>249</v>
      </c>
      <c r="F238">
        <v>267</v>
      </c>
      <c r="G238">
        <v>302</v>
      </c>
      <c r="H238">
        <v>333</v>
      </c>
      <c r="I238">
        <v>408</v>
      </c>
      <c r="J238">
        <v>527</v>
      </c>
      <c r="K238">
        <v>535</v>
      </c>
      <c r="L238">
        <v>206</v>
      </c>
    </row>
    <row r="239" spans="1:12">
      <c r="A239" s="4" t="s">
        <v>248</v>
      </c>
      <c r="B239">
        <v>131</v>
      </c>
      <c r="C239">
        <v>129</v>
      </c>
      <c r="D239">
        <v>125</v>
      </c>
      <c r="E239">
        <v>128</v>
      </c>
      <c r="F239">
        <v>115</v>
      </c>
      <c r="G239">
        <v>110</v>
      </c>
      <c r="H239">
        <v>118</v>
      </c>
      <c r="I239">
        <v>136</v>
      </c>
      <c r="J239">
        <v>164</v>
      </c>
      <c r="K239">
        <v>185</v>
      </c>
      <c r="L239">
        <v>185</v>
      </c>
    </row>
    <row r="240" spans="1:12">
      <c r="A240" s="4" t="s">
        <v>249</v>
      </c>
      <c r="B240">
        <v>94</v>
      </c>
      <c r="C240">
        <v>70</v>
      </c>
      <c r="D240">
        <v>113</v>
      </c>
      <c r="E240">
        <v>121</v>
      </c>
      <c r="F240">
        <v>152</v>
      </c>
      <c r="G240">
        <v>192</v>
      </c>
      <c r="H240">
        <v>215</v>
      </c>
      <c r="I240">
        <v>272</v>
      </c>
      <c r="J240">
        <v>363</v>
      </c>
      <c r="K240">
        <v>350</v>
      </c>
      <c r="L240">
        <v>21</v>
      </c>
    </row>
    <row r="241" spans="1:12">
      <c r="A241" s="5" t="s">
        <v>250</v>
      </c>
      <c r="B241">
        <v>268</v>
      </c>
      <c r="C241">
        <v>275</v>
      </c>
      <c r="D241">
        <v>241</v>
      </c>
      <c r="E241">
        <v>221</v>
      </c>
      <c r="F241">
        <v>216</v>
      </c>
      <c r="G241">
        <v>356</v>
      </c>
      <c r="H241">
        <v>282</v>
      </c>
      <c r="I241">
        <v>262</v>
      </c>
      <c r="J241">
        <v>261</v>
      </c>
      <c r="K241">
        <v>201</v>
      </c>
      <c r="L241">
        <v>314</v>
      </c>
    </row>
    <row r="242" spans="1:12">
      <c r="A242" s="5" t="s">
        <v>251</v>
      </c>
      <c r="B242">
        <v>9</v>
      </c>
      <c r="C242">
        <v>10</v>
      </c>
      <c r="D242">
        <v>12</v>
      </c>
      <c r="E242">
        <v>15</v>
      </c>
      <c r="F242">
        <v>12</v>
      </c>
      <c r="G242">
        <v>16</v>
      </c>
      <c r="H242">
        <v>16</v>
      </c>
      <c r="I242">
        <v>12</v>
      </c>
      <c r="J242">
        <v>13</v>
      </c>
      <c r="K242">
        <v>15</v>
      </c>
      <c r="L242">
        <v>16</v>
      </c>
    </row>
    <row r="243" spans="1:12">
      <c r="A243" s="5" t="s">
        <v>252</v>
      </c>
      <c r="B243">
        <v>131</v>
      </c>
      <c r="C243">
        <v>141</v>
      </c>
      <c r="D243">
        <v>118</v>
      </c>
      <c r="E243">
        <v>98</v>
      </c>
      <c r="F243">
        <v>98</v>
      </c>
      <c r="G243">
        <v>228</v>
      </c>
      <c r="H243">
        <v>166</v>
      </c>
      <c r="I243">
        <v>159</v>
      </c>
      <c r="J243">
        <v>157</v>
      </c>
      <c r="K243">
        <v>95</v>
      </c>
      <c r="L243">
        <v>191</v>
      </c>
    </row>
    <row r="244" spans="1:12">
      <c r="A244" s="5" t="s">
        <v>253</v>
      </c>
      <c r="B244">
        <v>20</v>
      </c>
      <c r="C244">
        <v>21</v>
      </c>
      <c r="D244">
        <v>18</v>
      </c>
      <c r="E244">
        <v>18</v>
      </c>
      <c r="F244">
        <v>17</v>
      </c>
      <c r="G244">
        <v>14</v>
      </c>
      <c r="H244">
        <v>16</v>
      </c>
      <c r="I244">
        <v>14</v>
      </c>
      <c r="J244">
        <v>22</v>
      </c>
      <c r="K244">
        <v>27</v>
      </c>
      <c r="L244">
        <v>21</v>
      </c>
    </row>
    <row r="245" spans="1:12">
      <c r="A245" s="5" t="s">
        <v>254</v>
      </c>
      <c r="B245">
        <v>108</v>
      </c>
      <c r="C245">
        <v>103</v>
      </c>
      <c r="D245">
        <v>93</v>
      </c>
      <c r="E245">
        <v>90</v>
      </c>
      <c r="F245">
        <v>89</v>
      </c>
      <c r="G245">
        <v>98</v>
      </c>
      <c r="H245">
        <v>84</v>
      </c>
      <c r="I245">
        <v>77</v>
      </c>
      <c r="J245">
        <v>69</v>
      </c>
      <c r="K245">
        <v>64</v>
      </c>
      <c r="L245">
        <v>86</v>
      </c>
    </row>
    <row r="246" spans="1:12">
      <c r="A246" s="5" t="s">
        <v>255</v>
      </c>
      <c r="B246">
        <v>88</v>
      </c>
      <c r="C246">
        <v>85</v>
      </c>
      <c r="D246">
        <v>80</v>
      </c>
      <c r="E246">
        <v>80</v>
      </c>
      <c r="F246">
        <v>87</v>
      </c>
      <c r="G246">
        <v>89</v>
      </c>
      <c r="H246">
        <v>88</v>
      </c>
      <c r="I246">
        <v>99</v>
      </c>
      <c r="J246">
        <v>99</v>
      </c>
      <c r="K246">
        <v>176</v>
      </c>
      <c r="L246">
        <v>95</v>
      </c>
    </row>
    <row r="247" spans="1:12">
      <c r="A247" s="5" t="s">
        <v>256</v>
      </c>
      <c r="B247">
        <v>77</v>
      </c>
      <c r="C247">
        <v>79</v>
      </c>
      <c r="D247">
        <v>75</v>
      </c>
      <c r="E247">
        <v>76</v>
      </c>
      <c r="F247">
        <v>84</v>
      </c>
      <c r="G247">
        <v>84</v>
      </c>
      <c r="H247">
        <v>83</v>
      </c>
      <c r="I247">
        <v>88</v>
      </c>
      <c r="J247">
        <v>85</v>
      </c>
      <c r="K247">
        <v>148</v>
      </c>
      <c r="L247">
        <v>93</v>
      </c>
    </row>
    <row r="248" spans="1:12">
      <c r="A248" s="5" t="s">
        <v>257</v>
      </c>
      <c r="B248">
        <v>3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4</v>
      </c>
      <c r="I248">
        <v>8</v>
      </c>
      <c r="J248">
        <v>11</v>
      </c>
      <c r="K248">
        <v>25</v>
      </c>
      <c r="L248">
        <v>0</v>
      </c>
    </row>
    <row r="249" spans="1:12">
      <c r="A249" s="5" t="s">
        <v>258</v>
      </c>
      <c r="B249">
        <v>8</v>
      </c>
      <c r="C249">
        <v>4</v>
      </c>
      <c r="D249">
        <v>5</v>
      </c>
      <c r="E249">
        <v>4</v>
      </c>
      <c r="F249">
        <v>3</v>
      </c>
      <c r="G249">
        <v>3</v>
      </c>
      <c r="H249">
        <v>1</v>
      </c>
      <c r="I249">
        <v>3</v>
      </c>
      <c r="J249">
        <v>3</v>
      </c>
      <c r="K249">
        <v>3</v>
      </c>
      <c r="L249">
        <v>2</v>
      </c>
    </row>
    <row r="250" spans="1:12">
      <c r="A250" s="5" t="s">
        <v>259</v>
      </c>
      <c r="B250">
        <v>2336</v>
      </c>
      <c r="C250">
        <v>2331</v>
      </c>
      <c r="D250">
        <v>2636</v>
      </c>
      <c r="E250">
        <v>2598</v>
      </c>
      <c r="F250">
        <v>2515</v>
      </c>
      <c r="G250">
        <v>2568</v>
      </c>
      <c r="H250">
        <v>2466</v>
      </c>
      <c r="I250">
        <v>2372</v>
      </c>
      <c r="J250">
        <v>2330</v>
      </c>
      <c r="K250">
        <v>2264</v>
      </c>
      <c r="L250">
        <v>2393</v>
      </c>
    </row>
    <row r="251" spans="1:12">
      <c r="A251" s="5" t="s">
        <v>260</v>
      </c>
      <c r="B251">
        <v>249</v>
      </c>
      <c r="C251">
        <v>219</v>
      </c>
      <c r="D251">
        <v>214</v>
      </c>
      <c r="E251">
        <v>202</v>
      </c>
      <c r="F251">
        <v>183</v>
      </c>
      <c r="G251">
        <v>191</v>
      </c>
      <c r="H251">
        <v>184</v>
      </c>
      <c r="I251">
        <v>188</v>
      </c>
      <c r="J251">
        <v>165</v>
      </c>
      <c r="K251">
        <v>164</v>
      </c>
      <c r="L251">
        <v>161</v>
      </c>
    </row>
    <row r="252" spans="1:12">
      <c r="A252" s="5" t="s">
        <v>261</v>
      </c>
      <c r="B252">
        <v>2067</v>
      </c>
      <c r="C252">
        <v>2093</v>
      </c>
      <c r="D252">
        <v>2402</v>
      </c>
      <c r="E252">
        <v>2376</v>
      </c>
      <c r="F252">
        <v>2308</v>
      </c>
      <c r="G252">
        <v>2352</v>
      </c>
      <c r="H252">
        <v>2251</v>
      </c>
      <c r="I252">
        <v>2154</v>
      </c>
      <c r="J252">
        <v>2143</v>
      </c>
      <c r="K252">
        <v>2078</v>
      </c>
      <c r="L252">
        <v>2208</v>
      </c>
    </row>
    <row r="253" spans="1:12">
      <c r="A253" s="5" t="s">
        <v>262</v>
      </c>
      <c r="B253">
        <v>20</v>
      </c>
      <c r="C253">
        <v>19</v>
      </c>
      <c r="D253">
        <v>20</v>
      </c>
      <c r="E253">
        <v>20</v>
      </c>
      <c r="F253">
        <v>24</v>
      </c>
      <c r="G253">
        <v>25</v>
      </c>
      <c r="H253">
        <v>31</v>
      </c>
      <c r="I253">
        <v>30</v>
      </c>
      <c r="J253">
        <v>22</v>
      </c>
      <c r="K253">
        <v>22</v>
      </c>
      <c r="L253">
        <v>24</v>
      </c>
    </row>
    <row r="254" spans="1:12">
      <c r="A254" s="6" t="s">
        <v>263</v>
      </c>
      <c r="B254">
        <v>2713</v>
      </c>
      <c r="C254">
        <v>2616</v>
      </c>
      <c r="D254">
        <v>2686</v>
      </c>
      <c r="E254">
        <v>2614</v>
      </c>
      <c r="F254">
        <v>2875</v>
      </c>
      <c r="G254">
        <v>3331</v>
      </c>
      <c r="H254">
        <v>4407</v>
      </c>
      <c r="I254">
        <v>4584</v>
      </c>
      <c r="J254">
        <v>4944</v>
      </c>
      <c r="K254">
        <v>4826</v>
      </c>
      <c r="L254">
        <v>4671</v>
      </c>
    </row>
    <row r="255" spans="1:12">
      <c r="A255" s="6" t="s">
        <v>264</v>
      </c>
      <c r="B255">
        <v>63</v>
      </c>
      <c r="C255">
        <v>62</v>
      </c>
      <c r="D255">
        <v>70</v>
      </c>
      <c r="E255">
        <v>71</v>
      </c>
      <c r="F255">
        <v>73</v>
      </c>
      <c r="G255">
        <v>71</v>
      </c>
      <c r="H255">
        <v>70</v>
      </c>
      <c r="I255">
        <v>81</v>
      </c>
      <c r="J255">
        <v>102</v>
      </c>
      <c r="K255">
        <v>115</v>
      </c>
      <c r="L255">
        <v>125</v>
      </c>
    </row>
    <row r="256" spans="1:12">
      <c r="A256" s="6" t="s">
        <v>265</v>
      </c>
      <c r="B256">
        <v>1323</v>
      </c>
      <c r="C256">
        <v>1327</v>
      </c>
      <c r="D256">
        <v>1378</v>
      </c>
      <c r="E256">
        <v>1346</v>
      </c>
      <c r="F256">
        <v>1642</v>
      </c>
      <c r="G256">
        <v>1999</v>
      </c>
      <c r="H256">
        <v>2870</v>
      </c>
      <c r="I256">
        <v>2898</v>
      </c>
      <c r="J256">
        <v>3156</v>
      </c>
      <c r="K256">
        <v>2898</v>
      </c>
      <c r="L256">
        <v>2699</v>
      </c>
    </row>
    <row r="257" spans="1:12">
      <c r="A257" s="6" t="s">
        <v>266</v>
      </c>
      <c r="B257">
        <v>1327</v>
      </c>
      <c r="C257">
        <v>1227</v>
      </c>
      <c r="D257">
        <v>1238</v>
      </c>
      <c r="E257">
        <v>1197</v>
      </c>
      <c r="F257">
        <v>1160</v>
      </c>
      <c r="G257">
        <v>1261</v>
      </c>
      <c r="H257">
        <v>1467</v>
      </c>
      <c r="I257">
        <v>1605</v>
      </c>
      <c r="J257">
        <v>1686</v>
      </c>
      <c r="K257">
        <v>1813</v>
      </c>
      <c r="L257">
        <v>1847</v>
      </c>
    </row>
    <row r="258" spans="1:12">
      <c r="A258" s="7" t="s">
        <v>267</v>
      </c>
      <c r="B258">
        <v>7708</v>
      </c>
      <c r="C258">
        <v>7750</v>
      </c>
      <c r="D258">
        <v>7904</v>
      </c>
      <c r="E258">
        <v>7872</v>
      </c>
      <c r="F258">
        <v>7842</v>
      </c>
      <c r="G258">
        <v>7793</v>
      </c>
      <c r="H258">
        <v>7854</v>
      </c>
      <c r="I258">
        <v>7627</v>
      </c>
      <c r="J258">
        <v>7461</v>
      </c>
      <c r="K258">
        <v>7696</v>
      </c>
      <c r="L258">
        <v>7727</v>
      </c>
    </row>
    <row r="259" spans="1:12">
      <c r="A259" s="7" t="s">
        <v>268</v>
      </c>
      <c r="B259">
        <v>4843</v>
      </c>
      <c r="C259">
        <v>4868</v>
      </c>
      <c r="D259">
        <v>4972</v>
      </c>
      <c r="E259">
        <v>4941</v>
      </c>
      <c r="F259">
        <v>4879</v>
      </c>
      <c r="G259">
        <v>4907</v>
      </c>
      <c r="H259">
        <v>4918</v>
      </c>
      <c r="I259">
        <v>4826</v>
      </c>
      <c r="J259">
        <v>4782</v>
      </c>
      <c r="K259">
        <v>4962</v>
      </c>
      <c r="L259">
        <v>5023</v>
      </c>
    </row>
    <row r="260" spans="1:12">
      <c r="A260" s="7" t="s">
        <v>269</v>
      </c>
      <c r="B260">
        <v>2865</v>
      </c>
      <c r="C260">
        <v>2882</v>
      </c>
      <c r="D260">
        <v>2932</v>
      </c>
      <c r="E260">
        <v>2931</v>
      </c>
      <c r="F260">
        <v>2963</v>
      </c>
      <c r="G260">
        <v>2886</v>
      </c>
      <c r="H260">
        <v>2936</v>
      </c>
      <c r="I260">
        <v>2801</v>
      </c>
      <c r="J260">
        <v>2679</v>
      </c>
      <c r="K260">
        <v>2734</v>
      </c>
      <c r="L260">
        <v>2704</v>
      </c>
    </row>
    <row r="261" spans="1:12">
      <c r="A261" s="7" t="s">
        <v>270</v>
      </c>
      <c r="B261">
        <v>2383</v>
      </c>
      <c r="C261">
        <v>2210</v>
      </c>
      <c r="D261">
        <v>2095</v>
      </c>
      <c r="E261">
        <v>2059</v>
      </c>
      <c r="F261">
        <v>1827</v>
      </c>
      <c r="G261">
        <v>1728</v>
      </c>
      <c r="H261">
        <v>1574</v>
      </c>
      <c r="I261">
        <v>1469</v>
      </c>
      <c r="J261">
        <v>1270</v>
      </c>
      <c r="K261">
        <v>1203</v>
      </c>
      <c r="L261">
        <v>1182</v>
      </c>
    </row>
    <row r="262" spans="1:12">
      <c r="A262" s="7" t="s">
        <v>271</v>
      </c>
      <c r="B262">
        <v>205</v>
      </c>
      <c r="C262">
        <v>184</v>
      </c>
      <c r="D262">
        <v>173</v>
      </c>
      <c r="E262">
        <v>177</v>
      </c>
      <c r="F262">
        <v>44</v>
      </c>
      <c r="G262">
        <v>52</v>
      </c>
      <c r="H262">
        <v>26</v>
      </c>
      <c r="I262">
        <v>21</v>
      </c>
      <c r="J262">
        <v>9</v>
      </c>
      <c r="K262">
        <v>8</v>
      </c>
      <c r="L262">
        <v>1</v>
      </c>
    </row>
    <row r="263" spans="1:12">
      <c r="A263" s="7" t="s">
        <v>272</v>
      </c>
      <c r="B263">
        <v>2178</v>
      </c>
      <c r="C263">
        <v>2026</v>
      </c>
      <c r="D263">
        <v>1922</v>
      </c>
      <c r="E263">
        <v>1882</v>
      </c>
      <c r="F263">
        <v>1783</v>
      </c>
      <c r="G263">
        <v>1676</v>
      </c>
      <c r="H263">
        <v>1548</v>
      </c>
      <c r="I263">
        <v>1448</v>
      </c>
      <c r="J263">
        <v>1261</v>
      </c>
      <c r="K263">
        <v>1195</v>
      </c>
      <c r="L263">
        <v>1181</v>
      </c>
    </row>
    <row r="264" spans="1:12">
      <c r="A264" s="7" t="s">
        <v>273</v>
      </c>
      <c r="B264">
        <v>5409</v>
      </c>
      <c r="C264">
        <v>5445</v>
      </c>
      <c r="D264">
        <v>5923</v>
      </c>
      <c r="E264">
        <v>5905</v>
      </c>
      <c r="F264">
        <v>5920</v>
      </c>
      <c r="G264">
        <v>6150</v>
      </c>
      <c r="H264">
        <v>6002</v>
      </c>
      <c r="I264">
        <v>6158</v>
      </c>
      <c r="J264">
        <v>6180</v>
      </c>
      <c r="K264">
        <v>6288</v>
      </c>
      <c r="L264">
        <v>6408</v>
      </c>
    </row>
    <row r="265" spans="1:12">
      <c r="A265" s="7" t="s">
        <v>274</v>
      </c>
      <c r="B265">
        <v>5133</v>
      </c>
      <c r="C265">
        <v>5173</v>
      </c>
      <c r="D265">
        <v>5602</v>
      </c>
      <c r="E265">
        <v>5585</v>
      </c>
      <c r="F265">
        <v>5596</v>
      </c>
      <c r="G265">
        <v>5808</v>
      </c>
      <c r="H265">
        <v>5688</v>
      </c>
      <c r="I265">
        <v>5834</v>
      </c>
      <c r="J265">
        <v>5848</v>
      </c>
      <c r="K265">
        <v>5970</v>
      </c>
      <c r="L265">
        <v>6121</v>
      </c>
    </row>
    <row r="266" spans="1:12">
      <c r="A266" s="7" t="s">
        <v>275</v>
      </c>
      <c r="B266">
        <v>276</v>
      </c>
      <c r="C266">
        <v>272</v>
      </c>
      <c r="D266">
        <v>321</v>
      </c>
      <c r="E266">
        <v>320</v>
      </c>
      <c r="F266">
        <v>324</v>
      </c>
      <c r="G266">
        <v>342</v>
      </c>
      <c r="H266">
        <v>314</v>
      </c>
      <c r="I266">
        <v>324</v>
      </c>
      <c r="J266">
        <v>332</v>
      </c>
      <c r="K266">
        <v>318</v>
      </c>
      <c r="L266">
        <v>287</v>
      </c>
    </row>
    <row r="267" spans="1:12">
      <c r="A267" s="7" t="s">
        <v>276</v>
      </c>
      <c r="B267">
        <v>291</v>
      </c>
      <c r="C267">
        <v>268</v>
      </c>
      <c r="D267">
        <v>300</v>
      </c>
      <c r="E267">
        <v>281</v>
      </c>
      <c r="F267">
        <v>251</v>
      </c>
      <c r="G267">
        <v>238</v>
      </c>
      <c r="H267">
        <v>224</v>
      </c>
      <c r="I267">
        <v>312</v>
      </c>
      <c r="J267">
        <v>588</v>
      </c>
      <c r="K267">
        <v>633</v>
      </c>
      <c r="L267">
        <v>534</v>
      </c>
    </row>
    <row r="268" spans="1:12">
      <c r="A268" s="7" t="s">
        <v>277</v>
      </c>
      <c r="B268">
        <v>242</v>
      </c>
      <c r="C268">
        <v>225</v>
      </c>
      <c r="D268">
        <v>257</v>
      </c>
      <c r="E268">
        <v>236</v>
      </c>
      <c r="F268">
        <v>215</v>
      </c>
      <c r="G268">
        <v>202</v>
      </c>
      <c r="H268">
        <v>191</v>
      </c>
      <c r="I268">
        <v>221</v>
      </c>
      <c r="J268">
        <v>194</v>
      </c>
      <c r="K268">
        <v>249</v>
      </c>
      <c r="L268">
        <v>192</v>
      </c>
    </row>
    <row r="269" spans="1:12">
      <c r="A269" s="7" t="s">
        <v>278</v>
      </c>
      <c r="B269">
        <v>49</v>
      </c>
      <c r="C269">
        <v>43</v>
      </c>
      <c r="D269">
        <v>43</v>
      </c>
      <c r="E269">
        <v>45</v>
      </c>
      <c r="F269">
        <v>36</v>
      </c>
      <c r="G269">
        <v>36</v>
      </c>
      <c r="H269">
        <v>33</v>
      </c>
      <c r="I269">
        <v>91</v>
      </c>
      <c r="J269">
        <v>394</v>
      </c>
      <c r="K269">
        <v>384</v>
      </c>
      <c r="L269">
        <v>342</v>
      </c>
    </row>
    <row r="270" spans="1:12">
      <c r="A270" s="7" t="s">
        <v>279</v>
      </c>
      <c r="B270">
        <v>1203</v>
      </c>
      <c r="C270">
        <v>1147</v>
      </c>
      <c r="D270">
        <v>1267</v>
      </c>
      <c r="E270">
        <v>1244</v>
      </c>
      <c r="F270">
        <v>1194</v>
      </c>
      <c r="G270">
        <v>1222</v>
      </c>
      <c r="H270">
        <v>1207</v>
      </c>
      <c r="I270">
        <v>1327</v>
      </c>
      <c r="J270">
        <v>1390</v>
      </c>
      <c r="K270">
        <v>1451</v>
      </c>
      <c r="L270">
        <v>1347</v>
      </c>
    </row>
    <row r="271" spans="1:12">
      <c r="A271" s="7" t="s">
        <v>280</v>
      </c>
      <c r="B271">
        <v>1017</v>
      </c>
      <c r="C271">
        <v>962</v>
      </c>
      <c r="D271">
        <v>1044</v>
      </c>
      <c r="E271">
        <v>1024</v>
      </c>
      <c r="F271">
        <v>952</v>
      </c>
      <c r="G271">
        <v>952</v>
      </c>
      <c r="H271">
        <v>923</v>
      </c>
      <c r="I271">
        <v>1024</v>
      </c>
      <c r="J271">
        <v>1076</v>
      </c>
      <c r="K271">
        <v>1107</v>
      </c>
      <c r="L271">
        <v>1014</v>
      </c>
    </row>
    <row r="272" spans="1:12">
      <c r="A272" s="7" t="s">
        <v>281</v>
      </c>
      <c r="B272">
        <v>186</v>
      </c>
      <c r="C272">
        <v>185</v>
      </c>
      <c r="D272">
        <v>223</v>
      </c>
      <c r="E272">
        <v>220</v>
      </c>
      <c r="F272">
        <v>242</v>
      </c>
      <c r="G272">
        <v>270</v>
      </c>
      <c r="H272">
        <v>284</v>
      </c>
      <c r="I272">
        <v>303</v>
      </c>
      <c r="J272">
        <v>314</v>
      </c>
      <c r="K272">
        <v>344</v>
      </c>
      <c r="L272">
        <v>333</v>
      </c>
    </row>
    <row r="273" spans="1:12">
      <c r="A273" s="7" t="s">
        <v>282</v>
      </c>
      <c r="B273">
        <v>2624</v>
      </c>
      <c r="C273">
        <v>2412</v>
      </c>
      <c r="D273">
        <v>2423</v>
      </c>
      <c r="E273">
        <v>2370</v>
      </c>
      <c r="F273">
        <v>2283</v>
      </c>
      <c r="G273">
        <v>2214</v>
      </c>
      <c r="H273">
        <v>2220</v>
      </c>
      <c r="I273">
        <v>2366</v>
      </c>
      <c r="J273">
        <v>2477</v>
      </c>
      <c r="K273">
        <v>2469</v>
      </c>
      <c r="L273">
        <v>1197</v>
      </c>
    </row>
    <row r="274" spans="1:12">
      <c r="A274" s="7" t="s">
        <v>283</v>
      </c>
      <c r="B274">
        <v>370</v>
      </c>
      <c r="C274">
        <v>358</v>
      </c>
      <c r="D274">
        <v>365</v>
      </c>
      <c r="E274">
        <v>347</v>
      </c>
      <c r="F274">
        <v>333</v>
      </c>
      <c r="G274">
        <v>304</v>
      </c>
      <c r="H274">
        <v>285</v>
      </c>
      <c r="I274">
        <v>284</v>
      </c>
      <c r="J274">
        <v>532</v>
      </c>
      <c r="K274">
        <v>556</v>
      </c>
      <c r="L274">
        <v>547</v>
      </c>
    </row>
    <row r="275" spans="1:12">
      <c r="A275" s="7" t="s">
        <v>284</v>
      </c>
      <c r="B275">
        <v>614</v>
      </c>
      <c r="C275">
        <v>548</v>
      </c>
      <c r="D275">
        <v>537</v>
      </c>
      <c r="E275">
        <v>530</v>
      </c>
      <c r="F275">
        <v>522</v>
      </c>
      <c r="G275">
        <v>528</v>
      </c>
      <c r="H275">
        <v>533</v>
      </c>
      <c r="I275">
        <v>568</v>
      </c>
      <c r="J275">
        <v>434</v>
      </c>
      <c r="K275">
        <v>450</v>
      </c>
      <c r="L275">
        <v>490</v>
      </c>
    </row>
    <row r="276" spans="1:12">
      <c r="A276" s="7" t="s">
        <v>285</v>
      </c>
      <c r="B276">
        <v>492</v>
      </c>
      <c r="C276">
        <v>482</v>
      </c>
      <c r="D276">
        <v>523</v>
      </c>
      <c r="E276">
        <v>513</v>
      </c>
      <c r="F276">
        <v>523</v>
      </c>
      <c r="G276">
        <v>509</v>
      </c>
      <c r="H276">
        <v>490</v>
      </c>
      <c r="I276">
        <v>573</v>
      </c>
      <c r="J276">
        <v>554</v>
      </c>
      <c r="K276">
        <v>549</v>
      </c>
      <c r="L276">
        <v>13</v>
      </c>
    </row>
    <row r="277" spans="1:12">
      <c r="A277" s="7" t="s">
        <v>286</v>
      </c>
      <c r="B277">
        <v>1148</v>
      </c>
      <c r="C277">
        <v>1024</v>
      </c>
      <c r="D277">
        <v>998</v>
      </c>
      <c r="E277">
        <v>980</v>
      </c>
      <c r="F277">
        <v>905</v>
      </c>
      <c r="G277">
        <v>873</v>
      </c>
      <c r="H277">
        <v>912</v>
      </c>
      <c r="I277">
        <v>941</v>
      </c>
      <c r="J277">
        <v>957</v>
      </c>
      <c r="K277">
        <v>914</v>
      </c>
      <c r="L277">
        <v>147</v>
      </c>
    </row>
    <row r="278" spans="1:12">
      <c r="A278" s="7" t="s">
        <v>287</v>
      </c>
      <c r="B278">
        <v>290</v>
      </c>
      <c r="C278">
        <v>280</v>
      </c>
      <c r="D278">
        <v>281</v>
      </c>
      <c r="E278">
        <v>278</v>
      </c>
      <c r="F278">
        <v>280</v>
      </c>
      <c r="G278">
        <v>277</v>
      </c>
      <c r="H278">
        <v>278</v>
      </c>
      <c r="I278">
        <v>281</v>
      </c>
      <c r="J278">
        <v>281</v>
      </c>
      <c r="K278">
        <v>276</v>
      </c>
      <c r="L278">
        <v>272</v>
      </c>
    </row>
    <row r="279" spans="1:12">
      <c r="A279" s="7" t="s">
        <v>288</v>
      </c>
      <c r="B279">
        <v>290</v>
      </c>
      <c r="C279">
        <v>280</v>
      </c>
      <c r="D279">
        <v>281</v>
      </c>
      <c r="E279">
        <v>278</v>
      </c>
      <c r="F279">
        <v>280</v>
      </c>
      <c r="G279">
        <v>277</v>
      </c>
      <c r="H279">
        <v>278</v>
      </c>
      <c r="I279">
        <v>281</v>
      </c>
      <c r="J279">
        <v>281</v>
      </c>
      <c r="K279">
        <v>276</v>
      </c>
      <c r="L279">
        <v>272</v>
      </c>
    </row>
    <row r="280" spans="1:12">
      <c r="A280" s="7" t="s">
        <v>289</v>
      </c>
      <c r="B280">
        <v>550</v>
      </c>
      <c r="C280">
        <v>562</v>
      </c>
      <c r="D280">
        <v>661</v>
      </c>
      <c r="E280">
        <v>656</v>
      </c>
      <c r="F280">
        <v>736</v>
      </c>
      <c r="G280">
        <v>854</v>
      </c>
      <c r="H280">
        <v>923</v>
      </c>
      <c r="I280">
        <v>1005</v>
      </c>
      <c r="J280">
        <v>1042</v>
      </c>
      <c r="K280">
        <v>1064</v>
      </c>
      <c r="L280">
        <v>1016</v>
      </c>
    </row>
    <row r="281" spans="1:12">
      <c r="A281" s="7" t="s">
        <v>290</v>
      </c>
      <c r="B281">
        <v>71</v>
      </c>
      <c r="C281">
        <v>74</v>
      </c>
      <c r="D281">
        <v>80</v>
      </c>
      <c r="E281">
        <v>74</v>
      </c>
      <c r="F281">
        <v>83</v>
      </c>
      <c r="G281">
        <v>84</v>
      </c>
      <c r="H281">
        <v>82</v>
      </c>
      <c r="I281">
        <v>84</v>
      </c>
      <c r="J281">
        <v>70</v>
      </c>
      <c r="K281">
        <v>74</v>
      </c>
      <c r="L281">
        <v>78</v>
      </c>
    </row>
    <row r="282" spans="1:12">
      <c r="A282" s="7" t="s">
        <v>291</v>
      </c>
      <c r="B282">
        <v>100</v>
      </c>
      <c r="C282">
        <v>109</v>
      </c>
      <c r="D282">
        <v>148</v>
      </c>
      <c r="E282">
        <v>147</v>
      </c>
      <c r="F282">
        <v>161</v>
      </c>
      <c r="G282">
        <v>190</v>
      </c>
      <c r="H282">
        <v>208</v>
      </c>
      <c r="I282">
        <v>243</v>
      </c>
      <c r="J282">
        <v>288</v>
      </c>
      <c r="K282">
        <v>310</v>
      </c>
      <c r="L282">
        <v>344</v>
      </c>
    </row>
    <row r="283" spans="1:12">
      <c r="A283" s="7" t="s">
        <v>292</v>
      </c>
      <c r="B283">
        <v>356</v>
      </c>
      <c r="C283">
        <v>357</v>
      </c>
      <c r="D283">
        <v>406</v>
      </c>
      <c r="E283">
        <v>405</v>
      </c>
      <c r="F283">
        <v>452</v>
      </c>
      <c r="G283">
        <v>529</v>
      </c>
      <c r="H283">
        <v>576</v>
      </c>
      <c r="I283">
        <v>620</v>
      </c>
      <c r="J283">
        <v>626</v>
      </c>
      <c r="K283">
        <v>632</v>
      </c>
      <c r="L283">
        <v>592</v>
      </c>
    </row>
    <row r="284" spans="1:12">
      <c r="A284" s="7" t="s">
        <v>293</v>
      </c>
      <c r="B284">
        <v>23</v>
      </c>
      <c r="C284">
        <v>22</v>
      </c>
      <c r="D284">
        <v>27</v>
      </c>
      <c r="E284">
        <v>30</v>
      </c>
      <c r="F284">
        <v>40</v>
      </c>
      <c r="G284">
        <v>51</v>
      </c>
      <c r="H284">
        <v>57</v>
      </c>
      <c r="I284">
        <v>58</v>
      </c>
      <c r="J284">
        <v>58</v>
      </c>
      <c r="K284">
        <v>48</v>
      </c>
      <c r="L284">
        <v>2</v>
      </c>
    </row>
    <row r="285" spans="1:12">
      <c r="A285" s="7" t="s">
        <v>294</v>
      </c>
      <c r="B285">
        <v>105</v>
      </c>
      <c r="C285">
        <v>103</v>
      </c>
      <c r="D285">
        <v>101</v>
      </c>
      <c r="E285">
        <v>106</v>
      </c>
      <c r="F285">
        <v>120</v>
      </c>
      <c r="G285">
        <v>127</v>
      </c>
      <c r="H285">
        <v>147</v>
      </c>
      <c r="I285">
        <v>161</v>
      </c>
      <c r="J285">
        <v>175</v>
      </c>
      <c r="K285">
        <v>186</v>
      </c>
      <c r="L285">
        <v>176</v>
      </c>
    </row>
    <row r="286" spans="1:12">
      <c r="A286" s="7" t="s">
        <v>295</v>
      </c>
      <c r="B286">
        <v>57</v>
      </c>
      <c r="C286">
        <v>50</v>
      </c>
      <c r="D286">
        <v>52</v>
      </c>
      <c r="E286">
        <v>53</v>
      </c>
      <c r="F286">
        <v>57</v>
      </c>
      <c r="G286">
        <v>65</v>
      </c>
      <c r="H286">
        <v>69</v>
      </c>
      <c r="I286">
        <v>71</v>
      </c>
      <c r="J286">
        <v>79</v>
      </c>
      <c r="K286">
        <v>80</v>
      </c>
      <c r="L286">
        <v>48</v>
      </c>
    </row>
    <row r="287" spans="1:12">
      <c r="A287" s="7" t="s">
        <v>296</v>
      </c>
      <c r="B287">
        <v>30</v>
      </c>
      <c r="C287">
        <v>31</v>
      </c>
      <c r="D287">
        <v>30</v>
      </c>
      <c r="E287">
        <v>35</v>
      </c>
      <c r="F287">
        <v>39</v>
      </c>
      <c r="G287">
        <v>37</v>
      </c>
      <c r="H287">
        <v>46</v>
      </c>
      <c r="I287">
        <v>56</v>
      </c>
      <c r="J287">
        <v>63</v>
      </c>
      <c r="K287">
        <v>64</v>
      </c>
      <c r="L287">
        <v>35</v>
      </c>
    </row>
    <row r="288" spans="1:12">
      <c r="A288" s="7" t="s">
        <v>297</v>
      </c>
      <c r="B288">
        <v>18</v>
      </c>
      <c r="C288">
        <v>22</v>
      </c>
      <c r="D288">
        <v>19</v>
      </c>
      <c r="E288">
        <v>18</v>
      </c>
      <c r="F288">
        <v>24</v>
      </c>
      <c r="G288">
        <v>25</v>
      </c>
      <c r="H288">
        <v>32</v>
      </c>
      <c r="I288">
        <v>34</v>
      </c>
      <c r="J288">
        <v>33</v>
      </c>
      <c r="K288">
        <v>42</v>
      </c>
      <c r="L288">
        <v>93</v>
      </c>
    </row>
    <row r="289" spans="1:12">
      <c r="A289" s="7" t="s">
        <v>298</v>
      </c>
      <c r="B289">
        <v>394</v>
      </c>
      <c r="C289">
        <v>368</v>
      </c>
      <c r="D289">
        <v>370</v>
      </c>
      <c r="E289">
        <v>364</v>
      </c>
      <c r="F289">
        <v>363</v>
      </c>
      <c r="G289">
        <v>379</v>
      </c>
      <c r="H289">
        <v>406</v>
      </c>
      <c r="I289">
        <v>428</v>
      </c>
      <c r="J289">
        <v>387</v>
      </c>
      <c r="K289">
        <v>368</v>
      </c>
      <c r="L289">
        <v>322</v>
      </c>
    </row>
    <row r="290" spans="1:12">
      <c r="A290" s="7" t="s">
        <v>299</v>
      </c>
      <c r="B290">
        <v>260</v>
      </c>
      <c r="C290">
        <v>251</v>
      </c>
      <c r="D290">
        <v>258</v>
      </c>
      <c r="E290">
        <v>255</v>
      </c>
      <c r="F290">
        <v>261</v>
      </c>
      <c r="G290">
        <v>267</v>
      </c>
      <c r="H290">
        <v>289</v>
      </c>
      <c r="I290">
        <v>292</v>
      </c>
      <c r="J290">
        <v>253</v>
      </c>
      <c r="K290">
        <v>249</v>
      </c>
      <c r="L290">
        <v>257</v>
      </c>
    </row>
    <row r="291" spans="1:12">
      <c r="A291" s="7" t="s">
        <v>300</v>
      </c>
      <c r="B291">
        <v>134</v>
      </c>
      <c r="C291">
        <v>117</v>
      </c>
      <c r="D291">
        <v>112</v>
      </c>
      <c r="E291">
        <v>109</v>
      </c>
      <c r="F291">
        <v>102</v>
      </c>
      <c r="G291">
        <v>112</v>
      </c>
      <c r="H291">
        <v>117</v>
      </c>
      <c r="I291">
        <v>136</v>
      </c>
      <c r="J291">
        <v>134</v>
      </c>
      <c r="K291">
        <v>119</v>
      </c>
      <c r="L291">
        <v>65</v>
      </c>
    </row>
    <row r="292" spans="1:12">
      <c r="A292" s="7" t="s">
        <v>301</v>
      </c>
      <c r="B292">
        <v>109</v>
      </c>
      <c r="C292">
        <v>105</v>
      </c>
      <c r="D292">
        <v>104</v>
      </c>
      <c r="E292">
        <v>104</v>
      </c>
      <c r="F292">
        <v>108</v>
      </c>
      <c r="G292">
        <v>110</v>
      </c>
      <c r="H292">
        <v>119</v>
      </c>
      <c r="I292">
        <v>111</v>
      </c>
      <c r="J292">
        <v>107</v>
      </c>
      <c r="K292">
        <v>115</v>
      </c>
      <c r="L292">
        <v>112</v>
      </c>
    </row>
    <row r="293" spans="1:12">
      <c r="A293" s="7" t="s">
        <v>302</v>
      </c>
      <c r="B293">
        <v>52</v>
      </c>
      <c r="C293">
        <v>54</v>
      </c>
      <c r="D293">
        <v>55</v>
      </c>
      <c r="E293">
        <v>52</v>
      </c>
      <c r="F293">
        <v>58</v>
      </c>
      <c r="G293">
        <v>65</v>
      </c>
      <c r="H293">
        <v>72</v>
      </c>
      <c r="I293">
        <v>59</v>
      </c>
      <c r="J293">
        <v>56</v>
      </c>
      <c r="K293">
        <v>65</v>
      </c>
      <c r="L293">
        <v>103</v>
      </c>
    </row>
    <row r="294" spans="1:12">
      <c r="A294" s="7" t="s">
        <v>303</v>
      </c>
      <c r="B294">
        <v>26</v>
      </c>
      <c r="C294">
        <v>18</v>
      </c>
      <c r="D294">
        <v>18</v>
      </c>
      <c r="E294">
        <v>17</v>
      </c>
      <c r="F294">
        <v>18</v>
      </c>
      <c r="G294">
        <v>20</v>
      </c>
      <c r="H294">
        <v>24</v>
      </c>
      <c r="I294">
        <v>27</v>
      </c>
      <c r="J294">
        <v>26</v>
      </c>
      <c r="K294">
        <v>24</v>
      </c>
      <c r="L294">
        <v>4</v>
      </c>
    </row>
    <row r="295" spans="1:12">
      <c r="A295" s="7" t="s">
        <v>304</v>
      </c>
      <c r="B295">
        <v>31</v>
      </c>
      <c r="C295">
        <v>33</v>
      </c>
      <c r="D295">
        <v>31</v>
      </c>
      <c r="E295">
        <v>35</v>
      </c>
      <c r="F295">
        <v>32</v>
      </c>
      <c r="G295">
        <v>25</v>
      </c>
      <c r="H295">
        <v>23</v>
      </c>
      <c r="I295">
        <v>25</v>
      </c>
      <c r="J295">
        <v>25</v>
      </c>
      <c r="K295">
        <v>26</v>
      </c>
      <c r="L295">
        <v>5</v>
      </c>
    </row>
    <row r="296" spans="1:12">
      <c r="A296" s="7" t="s">
        <v>305</v>
      </c>
      <c r="B296">
        <v>2108</v>
      </c>
      <c r="C296">
        <v>2005</v>
      </c>
      <c r="D296">
        <v>2097</v>
      </c>
      <c r="E296">
        <v>2048</v>
      </c>
      <c r="F296">
        <v>1982</v>
      </c>
      <c r="G296">
        <v>1920</v>
      </c>
      <c r="H296">
        <v>1875</v>
      </c>
      <c r="I296">
        <v>1883</v>
      </c>
      <c r="J296">
        <v>1856</v>
      </c>
      <c r="K296">
        <v>1519</v>
      </c>
      <c r="L296">
        <v>1473</v>
      </c>
    </row>
    <row r="297" spans="1:12">
      <c r="A297" s="7" t="s">
        <v>306</v>
      </c>
      <c r="B297">
        <v>68</v>
      </c>
      <c r="C297">
        <v>58</v>
      </c>
      <c r="D297">
        <v>50</v>
      </c>
      <c r="E297">
        <v>51</v>
      </c>
      <c r="F297">
        <v>37</v>
      </c>
      <c r="G297">
        <v>32</v>
      </c>
      <c r="H297">
        <v>25</v>
      </c>
      <c r="I297">
        <v>26</v>
      </c>
      <c r="J297">
        <v>17</v>
      </c>
      <c r="K297">
        <v>5</v>
      </c>
      <c r="L297">
        <v>11</v>
      </c>
    </row>
    <row r="298" spans="1:12">
      <c r="A298" s="7" t="s">
        <v>307</v>
      </c>
      <c r="B298">
        <v>1596</v>
      </c>
      <c r="C298">
        <v>1504</v>
      </c>
      <c r="D298">
        <v>1598</v>
      </c>
      <c r="E298">
        <v>1569</v>
      </c>
      <c r="F298">
        <v>1538</v>
      </c>
      <c r="G298">
        <v>1502</v>
      </c>
      <c r="H298">
        <v>1485</v>
      </c>
      <c r="I298">
        <v>1490</v>
      </c>
      <c r="J298">
        <v>1502</v>
      </c>
      <c r="K298">
        <v>1512</v>
      </c>
      <c r="L298">
        <v>1453</v>
      </c>
    </row>
    <row r="299" spans="1:12">
      <c r="A299" s="7" t="s">
        <v>308</v>
      </c>
      <c r="B299">
        <v>444</v>
      </c>
      <c r="C299">
        <v>443</v>
      </c>
      <c r="D299">
        <v>449</v>
      </c>
      <c r="E299">
        <v>428</v>
      </c>
      <c r="F299">
        <v>407</v>
      </c>
      <c r="G299">
        <v>386</v>
      </c>
      <c r="H299">
        <v>365</v>
      </c>
      <c r="I299">
        <v>367</v>
      </c>
      <c r="J299">
        <v>337</v>
      </c>
      <c r="K299">
        <v>2</v>
      </c>
      <c r="L299">
        <v>9</v>
      </c>
    </row>
    <row r="300" spans="1:12">
      <c r="A300" s="7" t="s">
        <v>309</v>
      </c>
      <c r="B300">
        <v>1699</v>
      </c>
      <c r="C300">
        <v>1659</v>
      </c>
      <c r="D300">
        <v>2027</v>
      </c>
      <c r="E300">
        <v>2022</v>
      </c>
      <c r="F300">
        <v>2204</v>
      </c>
      <c r="G300">
        <v>2442</v>
      </c>
      <c r="H300">
        <v>2640</v>
      </c>
      <c r="I300">
        <v>3048</v>
      </c>
      <c r="J300">
        <v>3084</v>
      </c>
      <c r="K300">
        <v>3356</v>
      </c>
      <c r="L300">
        <v>4500</v>
      </c>
    </row>
    <row r="301" spans="1:12">
      <c r="A301" s="7" t="s">
        <v>310</v>
      </c>
      <c r="B301">
        <v>407</v>
      </c>
      <c r="C301">
        <v>357</v>
      </c>
      <c r="D301">
        <v>384</v>
      </c>
      <c r="E301">
        <v>381</v>
      </c>
      <c r="F301">
        <v>363</v>
      </c>
      <c r="G301">
        <v>344</v>
      </c>
      <c r="H301">
        <v>355</v>
      </c>
      <c r="I301">
        <v>404</v>
      </c>
      <c r="J301">
        <v>305</v>
      </c>
      <c r="K301">
        <v>348</v>
      </c>
      <c r="L301">
        <v>1126</v>
      </c>
    </row>
    <row r="302" spans="1:12">
      <c r="A302" s="7" t="s">
        <v>311</v>
      </c>
      <c r="B302">
        <v>19</v>
      </c>
      <c r="C302">
        <v>19</v>
      </c>
      <c r="D302">
        <v>24</v>
      </c>
      <c r="E302">
        <v>21</v>
      </c>
      <c r="F302">
        <v>21</v>
      </c>
      <c r="G302">
        <v>37</v>
      </c>
      <c r="H302">
        <v>39</v>
      </c>
      <c r="I302">
        <v>61</v>
      </c>
      <c r="J302">
        <v>61</v>
      </c>
      <c r="K302">
        <v>59</v>
      </c>
      <c r="L302">
        <v>66</v>
      </c>
    </row>
    <row r="303" spans="1:12">
      <c r="A303" s="7" t="s">
        <v>312</v>
      </c>
      <c r="B303">
        <v>253</v>
      </c>
      <c r="C303">
        <v>221</v>
      </c>
      <c r="D303">
        <v>212</v>
      </c>
      <c r="E303">
        <v>212</v>
      </c>
      <c r="F303">
        <v>192</v>
      </c>
      <c r="G303">
        <v>176</v>
      </c>
      <c r="H303">
        <v>165</v>
      </c>
      <c r="I303">
        <v>169</v>
      </c>
      <c r="J303">
        <v>144</v>
      </c>
      <c r="K303">
        <v>158</v>
      </c>
      <c r="L303">
        <v>134</v>
      </c>
    </row>
    <row r="304" spans="1:12">
      <c r="A304" s="7" t="s">
        <v>313</v>
      </c>
      <c r="B304">
        <v>1020</v>
      </c>
      <c r="C304">
        <v>1062</v>
      </c>
      <c r="D304">
        <v>1407</v>
      </c>
      <c r="E304">
        <v>1408</v>
      </c>
      <c r="F304">
        <v>1628</v>
      </c>
      <c r="G304">
        <v>1885</v>
      </c>
      <c r="H304">
        <v>2081</v>
      </c>
      <c r="I304">
        <v>2414</v>
      </c>
      <c r="J304">
        <v>2574</v>
      </c>
      <c r="K304">
        <v>2791</v>
      </c>
      <c r="L304">
        <v>3174</v>
      </c>
    </row>
    <row r="305" spans="1:12">
      <c r="A305" s="8" t="s">
        <v>314</v>
      </c>
      <c r="B305">
        <v>4422</v>
      </c>
      <c r="C305">
        <v>4021</v>
      </c>
      <c r="D305">
        <v>4014</v>
      </c>
      <c r="E305">
        <v>3920</v>
      </c>
      <c r="F305">
        <v>3629</v>
      </c>
      <c r="G305">
        <v>3559</v>
      </c>
      <c r="H305">
        <v>3545</v>
      </c>
      <c r="I305">
        <v>3439</v>
      </c>
      <c r="J305">
        <v>3548</v>
      </c>
      <c r="K305">
        <v>3596</v>
      </c>
      <c r="L305">
        <v>3586</v>
      </c>
    </row>
    <row r="306" spans="1:12">
      <c r="A306" s="8" t="s">
        <v>315</v>
      </c>
      <c r="B306">
        <v>125</v>
      </c>
      <c r="C306">
        <v>113</v>
      </c>
      <c r="D306">
        <v>111</v>
      </c>
      <c r="E306">
        <v>108</v>
      </c>
      <c r="F306">
        <v>111</v>
      </c>
      <c r="G306">
        <v>124</v>
      </c>
      <c r="H306">
        <v>133</v>
      </c>
      <c r="I306">
        <v>80</v>
      </c>
      <c r="J306">
        <v>83</v>
      </c>
      <c r="K306">
        <v>83</v>
      </c>
      <c r="L306">
        <v>70</v>
      </c>
    </row>
    <row r="307" spans="1:12">
      <c r="A307" s="8" t="s">
        <v>316</v>
      </c>
      <c r="B307">
        <v>73</v>
      </c>
      <c r="C307">
        <v>63</v>
      </c>
      <c r="D307">
        <v>70</v>
      </c>
      <c r="E307">
        <v>65</v>
      </c>
      <c r="F307">
        <v>67</v>
      </c>
      <c r="G307">
        <v>68</v>
      </c>
      <c r="H307">
        <v>64</v>
      </c>
      <c r="I307">
        <v>124</v>
      </c>
      <c r="J307">
        <v>148</v>
      </c>
      <c r="K307">
        <v>162</v>
      </c>
      <c r="L307">
        <v>140</v>
      </c>
    </row>
    <row r="308" spans="1:12">
      <c r="A308" s="8" t="s">
        <v>317</v>
      </c>
      <c r="B308">
        <v>359</v>
      </c>
      <c r="C308">
        <v>358</v>
      </c>
      <c r="D308">
        <v>391</v>
      </c>
      <c r="E308">
        <v>396</v>
      </c>
      <c r="F308">
        <v>413</v>
      </c>
      <c r="G308">
        <v>443</v>
      </c>
      <c r="H308">
        <v>481</v>
      </c>
      <c r="I308">
        <v>396</v>
      </c>
      <c r="J308">
        <v>361</v>
      </c>
      <c r="K308">
        <v>425</v>
      </c>
      <c r="L308">
        <v>359</v>
      </c>
    </row>
    <row r="309" spans="1:12">
      <c r="A309" s="8" t="s">
        <v>318</v>
      </c>
      <c r="B309">
        <v>80</v>
      </c>
      <c r="C309">
        <v>75</v>
      </c>
      <c r="D309">
        <v>73</v>
      </c>
      <c r="E309">
        <v>69</v>
      </c>
      <c r="F309">
        <v>69</v>
      </c>
      <c r="G309">
        <v>78</v>
      </c>
      <c r="H309">
        <v>75</v>
      </c>
      <c r="I309">
        <v>77</v>
      </c>
      <c r="J309">
        <v>83</v>
      </c>
      <c r="K309">
        <v>93</v>
      </c>
      <c r="L309">
        <v>87</v>
      </c>
    </row>
    <row r="310" spans="1:12">
      <c r="A310" s="8" t="s">
        <v>319</v>
      </c>
      <c r="B310">
        <v>3751</v>
      </c>
      <c r="C310">
        <v>3385</v>
      </c>
      <c r="D310">
        <v>3344</v>
      </c>
      <c r="E310">
        <v>3261</v>
      </c>
      <c r="F310">
        <v>2955</v>
      </c>
      <c r="G310">
        <v>2839</v>
      </c>
      <c r="H310">
        <v>2788</v>
      </c>
      <c r="I310">
        <v>2747</v>
      </c>
      <c r="J310">
        <v>2859</v>
      </c>
      <c r="K310">
        <v>2818</v>
      </c>
      <c r="L310">
        <v>2911</v>
      </c>
    </row>
    <row r="311" spans="1:12">
      <c r="A311" s="8" t="s">
        <v>320</v>
      </c>
      <c r="B311">
        <v>34</v>
      </c>
      <c r="C311">
        <v>27</v>
      </c>
      <c r="D311">
        <v>25</v>
      </c>
      <c r="E311">
        <v>21</v>
      </c>
      <c r="F311">
        <v>14</v>
      </c>
      <c r="G311">
        <v>7</v>
      </c>
      <c r="H311">
        <v>4</v>
      </c>
      <c r="I311">
        <v>15</v>
      </c>
      <c r="J311">
        <v>14</v>
      </c>
      <c r="K311">
        <v>15</v>
      </c>
      <c r="L311">
        <v>19</v>
      </c>
    </row>
    <row r="312" spans="1:12">
      <c r="A312" s="8" t="s">
        <v>321</v>
      </c>
      <c r="B312">
        <v>7646</v>
      </c>
      <c r="C312">
        <v>7360</v>
      </c>
      <c r="D312">
        <v>7519</v>
      </c>
      <c r="E312">
        <v>7444</v>
      </c>
      <c r="F312">
        <v>7158</v>
      </c>
      <c r="G312">
        <v>6929</v>
      </c>
      <c r="H312">
        <v>6660</v>
      </c>
      <c r="I312">
        <v>6663</v>
      </c>
      <c r="J312">
        <v>6202</v>
      </c>
      <c r="K312">
        <v>6168</v>
      </c>
      <c r="L312">
        <v>6353</v>
      </c>
    </row>
    <row r="313" spans="1:12">
      <c r="A313" s="8" t="s">
        <v>322</v>
      </c>
      <c r="B313">
        <v>21</v>
      </c>
      <c r="C313">
        <v>26</v>
      </c>
      <c r="D313">
        <v>34</v>
      </c>
      <c r="E313">
        <v>35</v>
      </c>
      <c r="F313">
        <v>37</v>
      </c>
      <c r="G313">
        <v>34</v>
      </c>
      <c r="H313">
        <v>27</v>
      </c>
      <c r="I313">
        <v>23</v>
      </c>
      <c r="J313">
        <v>23</v>
      </c>
      <c r="K313">
        <v>25</v>
      </c>
      <c r="L313">
        <v>25</v>
      </c>
    </row>
    <row r="314" spans="1:12">
      <c r="A314" s="8" t="s">
        <v>323</v>
      </c>
      <c r="B314">
        <v>4182</v>
      </c>
      <c r="C314">
        <v>4152</v>
      </c>
      <c r="D314">
        <v>4294</v>
      </c>
      <c r="E314">
        <v>4249</v>
      </c>
      <c r="F314">
        <v>4188</v>
      </c>
      <c r="G314">
        <v>4121</v>
      </c>
      <c r="H314">
        <v>4027</v>
      </c>
      <c r="I314">
        <v>4025</v>
      </c>
      <c r="J314">
        <v>3993</v>
      </c>
      <c r="K314">
        <v>4030</v>
      </c>
      <c r="L314">
        <v>4141</v>
      </c>
    </row>
    <row r="315" spans="1:12">
      <c r="A315" s="8" t="s">
        <v>324</v>
      </c>
      <c r="B315">
        <v>3443</v>
      </c>
      <c r="C315">
        <v>3182</v>
      </c>
      <c r="D315">
        <v>3191</v>
      </c>
      <c r="E315">
        <v>3160</v>
      </c>
      <c r="F315">
        <v>2933</v>
      </c>
      <c r="G315">
        <v>2774</v>
      </c>
      <c r="H315">
        <v>2606</v>
      </c>
      <c r="I315">
        <v>2615</v>
      </c>
      <c r="J315">
        <v>2186</v>
      </c>
      <c r="K315">
        <v>2113</v>
      </c>
      <c r="L315">
        <v>2187</v>
      </c>
    </row>
    <row r="316" spans="1:12">
      <c r="A316" s="8" t="s">
        <v>325</v>
      </c>
      <c r="B316">
        <v>362</v>
      </c>
      <c r="C316">
        <v>368</v>
      </c>
      <c r="D316">
        <v>382</v>
      </c>
      <c r="E316">
        <v>374</v>
      </c>
      <c r="F316">
        <v>389</v>
      </c>
      <c r="G316">
        <v>402</v>
      </c>
      <c r="H316">
        <v>418</v>
      </c>
      <c r="I316">
        <v>420</v>
      </c>
      <c r="J316">
        <v>407</v>
      </c>
      <c r="K316">
        <v>418</v>
      </c>
      <c r="L316">
        <v>356</v>
      </c>
    </row>
    <row r="317" spans="1:12">
      <c r="A317" s="8" t="s">
        <v>326</v>
      </c>
      <c r="B317">
        <v>69</v>
      </c>
      <c r="C317">
        <v>62</v>
      </c>
      <c r="D317">
        <v>65</v>
      </c>
      <c r="E317">
        <v>63</v>
      </c>
      <c r="F317">
        <v>70</v>
      </c>
      <c r="G317">
        <v>69</v>
      </c>
      <c r="H317">
        <v>73</v>
      </c>
      <c r="I317">
        <v>70</v>
      </c>
      <c r="J317">
        <v>70</v>
      </c>
      <c r="K317">
        <v>72</v>
      </c>
      <c r="L317">
        <v>6</v>
      </c>
    </row>
    <row r="318" spans="1:12">
      <c r="A318" s="8" t="s">
        <v>327</v>
      </c>
      <c r="B318">
        <v>20</v>
      </c>
      <c r="C318">
        <v>21</v>
      </c>
      <c r="D318">
        <v>19</v>
      </c>
      <c r="E318">
        <v>19</v>
      </c>
      <c r="F318">
        <v>22</v>
      </c>
      <c r="G318">
        <v>21</v>
      </c>
      <c r="H318">
        <v>23</v>
      </c>
      <c r="I318">
        <v>24</v>
      </c>
      <c r="J318">
        <v>25</v>
      </c>
      <c r="K318">
        <v>14</v>
      </c>
      <c r="L318">
        <v>6</v>
      </c>
    </row>
    <row r="319" spans="1:12">
      <c r="A319" s="8" t="s">
        <v>328</v>
      </c>
      <c r="B319">
        <v>247</v>
      </c>
      <c r="C319">
        <v>259</v>
      </c>
      <c r="D319">
        <v>271</v>
      </c>
      <c r="E319">
        <v>262</v>
      </c>
      <c r="F319">
        <v>267</v>
      </c>
      <c r="G319">
        <v>279</v>
      </c>
      <c r="H319">
        <v>290</v>
      </c>
      <c r="I319">
        <v>295</v>
      </c>
      <c r="J319">
        <v>282</v>
      </c>
      <c r="K319">
        <v>291</v>
      </c>
      <c r="L319">
        <v>331</v>
      </c>
    </row>
    <row r="320" spans="1:12">
      <c r="A320" s="8" t="s">
        <v>329</v>
      </c>
      <c r="B320">
        <v>26</v>
      </c>
      <c r="C320">
        <v>26</v>
      </c>
      <c r="D320">
        <v>27</v>
      </c>
      <c r="E320">
        <v>30</v>
      </c>
      <c r="F320">
        <v>30</v>
      </c>
      <c r="G320">
        <v>33</v>
      </c>
      <c r="H320">
        <v>32</v>
      </c>
      <c r="I320">
        <v>31</v>
      </c>
      <c r="J320">
        <v>30</v>
      </c>
      <c r="K320">
        <v>41</v>
      </c>
      <c r="L320">
        <v>13</v>
      </c>
    </row>
    <row r="321" spans="1:12">
      <c r="A321" s="8" t="s">
        <v>330</v>
      </c>
      <c r="B321">
        <v>399</v>
      </c>
      <c r="C321">
        <v>397</v>
      </c>
      <c r="D321">
        <v>423</v>
      </c>
      <c r="E321">
        <v>396</v>
      </c>
      <c r="F321">
        <v>371</v>
      </c>
      <c r="G321">
        <v>356</v>
      </c>
      <c r="H321">
        <v>386</v>
      </c>
      <c r="I321">
        <v>383</v>
      </c>
      <c r="J321">
        <v>383</v>
      </c>
      <c r="K321">
        <v>474</v>
      </c>
      <c r="L321">
        <v>395</v>
      </c>
    </row>
    <row r="322" spans="1:12">
      <c r="A322" s="8" t="s">
        <v>331</v>
      </c>
      <c r="B322">
        <v>172</v>
      </c>
      <c r="C322">
        <v>163</v>
      </c>
      <c r="D322">
        <v>156</v>
      </c>
      <c r="E322">
        <v>151</v>
      </c>
      <c r="F322">
        <v>138</v>
      </c>
      <c r="G322">
        <v>139</v>
      </c>
      <c r="H322">
        <v>151</v>
      </c>
      <c r="I322">
        <v>152</v>
      </c>
      <c r="J322">
        <v>147</v>
      </c>
      <c r="K322">
        <v>165</v>
      </c>
      <c r="L322">
        <v>181</v>
      </c>
    </row>
    <row r="323" spans="1:12">
      <c r="A323" s="8" t="s">
        <v>332</v>
      </c>
      <c r="B323">
        <v>227</v>
      </c>
      <c r="C323">
        <v>234</v>
      </c>
      <c r="D323">
        <v>267</v>
      </c>
      <c r="E323">
        <v>245</v>
      </c>
      <c r="F323">
        <v>233</v>
      </c>
      <c r="G323">
        <v>217</v>
      </c>
      <c r="H323">
        <v>235</v>
      </c>
      <c r="I323">
        <v>231</v>
      </c>
      <c r="J323">
        <v>236</v>
      </c>
      <c r="K323">
        <v>309</v>
      </c>
      <c r="L323">
        <v>214</v>
      </c>
    </row>
    <row r="324" spans="1:12">
      <c r="A324" s="9" t="s">
        <v>333</v>
      </c>
      <c r="B324">
        <v>1343</v>
      </c>
      <c r="C324">
        <v>1226</v>
      </c>
      <c r="D324">
        <v>1249</v>
      </c>
      <c r="E324">
        <v>1236</v>
      </c>
      <c r="F324">
        <v>1198</v>
      </c>
      <c r="G324">
        <v>1221</v>
      </c>
      <c r="H324">
        <v>1202</v>
      </c>
      <c r="I324">
        <v>1269</v>
      </c>
      <c r="J324">
        <v>1234</v>
      </c>
      <c r="K324">
        <v>1332</v>
      </c>
      <c r="L324">
        <v>1280</v>
      </c>
    </row>
    <row r="325" spans="1:12">
      <c r="A325" s="9" t="s">
        <v>334</v>
      </c>
      <c r="B325">
        <v>1343</v>
      </c>
      <c r="C325">
        <v>1226</v>
      </c>
      <c r="D325">
        <v>1249</v>
      </c>
      <c r="E325">
        <v>1236</v>
      </c>
      <c r="F325">
        <v>1198</v>
      </c>
      <c r="G325">
        <v>1221</v>
      </c>
      <c r="H325">
        <v>1202</v>
      </c>
      <c r="I325">
        <v>1269</v>
      </c>
      <c r="J325">
        <v>1234</v>
      </c>
      <c r="K325">
        <v>1332</v>
      </c>
      <c r="L325">
        <v>1280</v>
      </c>
    </row>
    <row r="326" spans="1:12">
      <c r="A326" s="9" t="s">
        <v>335</v>
      </c>
      <c r="B326">
        <v>111</v>
      </c>
      <c r="C326">
        <v>109</v>
      </c>
      <c r="D326">
        <v>116</v>
      </c>
      <c r="E326">
        <v>109</v>
      </c>
      <c r="F326">
        <v>110</v>
      </c>
      <c r="G326">
        <v>115</v>
      </c>
      <c r="H326">
        <v>119</v>
      </c>
      <c r="I326">
        <v>108</v>
      </c>
      <c r="J326">
        <v>108</v>
      </c>
      <c r="K326">
        <v>144</v>
      </c>
      <c r="L326">
        <v>133</v>
      </c>
    </row>
    <row r="327" spans="1:12">
      <c r="A327" s="9" t="s">
        <v>336</v>
      </c>
      <c r="B327">
        <v>111</v>
      </c>
      <c r="C327">
        <v>109</v>
      </c>
      <c r="D327">
        <v>116</v>
      </c>
      <c r="E327">
        <v>109</v>
      </c>
      <c r="F327">
        <v>110</v>
      </c>
      <c r="G327">
        <v>115</v>
      </c>
      <c r="H327">
        <v>119</v>
      </c>
      <c r="I327">
        <v>108</v>
      </c>
      <c r="J327">
        <v>108</v>
      </c>
      <c r="K327">
        <v>144</v>
      </c>
      <c r="L327">
        <v>133</v>
      </c>
    </row>
    <row r="328" spans="1:12">
      <c r="A328" s="9" t="s">
        <v>337</v>
      </c>
      <c r="B328">
        <v>441</v>
      </c>
      <c r="C328">
        <v>435</v>
      </c>
      <c r="D328">
        <v>450</v>
      </c>
      <c r="E328">
        <v>434</v>
      </c>
      <c r="F328">
        <v>428</v>
      </c>
      <c r="G328">
        <v>428</v>
      </c>
      <c r="H328">
        <v>402</v>
      </c>
      <c r="I328">
        <v>390</v>
      </c>
      <c r="J328">
        <v>377</v>
      </c>
      <c r="K328">
        <v>391</v>
      </c>
      <c r="L328">
        <v>429</v>
      </c>
    </row>
    <row r="329" spans="1:12">
      <c r="A329" s="9" t="s">
        <v>338</v>
      </c>
      <c r="B329">
        <v>441</v>
      </c>
      <c r="C329">
        <v>435</v>
      </c>
      <c r="D329">
        <v>450</v>
      </c>
      <c r="E329">
        <v>434</v>
      </c>
      <c r="F329">
        <v>428</v>
      </c>
      <c r="G329">
        <v>428</v>
      </c>
      <c r="H329">
        <v>402</v>
      </c>
      <c r="I329">
        <v>390</v>
      </c>
      <c r="J329">
        <v>377</v>
      </c>
      <c r="K329">
        <v>391</v>
      </c>
      <c r="L329">
        <v>429</v>
      </c>
    </row>
    <row r="330" spans="1:12">
      <c r="A330" s="9" t="s">
        <v>339</v>
      </c>
      <c r="B330">
        <v>1344</v>
      </c>
      <c r="C330">
        <v>1287</v>
      </c>
      <c r="D330">
        <v>1313</v>
      </c>
      <c r="E330">
        <v>1252</v>
      </c>
      <c r="F330">
        <v>1198</v>
      </c>
      <c r="G330">
        <v>1208</v>
      </c>
      <c r="H330">
        <v>1255</v>
      </c>
      <c r="I330">
        <v>1240</v>
      </c>
      <c r="J330">
        <v>1286</v>
      </c>
      <c r="K330">
        <v>1440</v>
      </c>
      <c r="L330">
        <v>1300</v>
      </c>
    </row>
    <row r="331" spans="1:12">
      <c r="A331" s="9" t="s">
        <v>340</v>
      </c>
      <c r="B331">
        <v>951</v>
      </c>
      <c r="C331">
        <v>906</v>
      </c>
      <c r="D331">
        <v>890</v>
      </c>
      <c r="E331">
        <v>836</v>
      </c>
      <c r="F331">
        <v>772</v>
      </c>
      <c r="G331">
        <v>751</v>
      </c>
      <c r="H331">
        <v>792</v>
      </c>
      <c r="I331">
        <v>769</v>
      </c>
      <c r="J331">
        <v>793</v>
      </c>
      <c r="K331">
        <v>939</v>
      </c>
      <c r="L331">
        <v>811</v>
      </c>
    </row>
    <row r="332" spans="1:12">
      <c r="A332" s="9" t="s">
        <v>341</v>
      </c>
      <c r="B332">
        <v>393</v>
      </c>
      <c r="C332">
        <v>381</v>
      </c>
      <c r="D332">
        <v>423</v>
      </c>
      <c r="E332">
        <v>416</v>
      </c>
      <c r="F332">
        <v>426</v>
      </c>
      <c r="G332">
        <v>457</v>
      </c>
      <c r="H332">
        <v>463</v>
      </c>
      <c r="I332">
        <v>471</v>
      </c>
      <c r="J332">
        <v>493</v>
      </c>
      <c r="K332">
        <v>501</v>
      </c>
      <c r="L332">
        <v>489</v>
      </c>
    </row>
    <row r="333" spans="1:12">
      <c r="A333" s="9" t="s">
        <v>342</v>
      </c>
      <c r="B333">
        <v>2093</v>
      </c>
      <c r="C333">
        <v>2110</v>
      </c>
      <c r="D333">
        <v>2198</v>
      </c>
      <c r="E333">
        <v>2120</v>
      </c>
      <c r="F333">
        <v>2093</v>
      </c>
      <c r="G333">
        <v>2060</v>
      </c>
      <c r="H333">
        <v>3064</v>
      </c>
      <c r="I333">
        <v>3236</v>
      </c>
      <c r="J333">
        <v>3438</v>
      </c>
      <c r="K333">
        <v>3502</v>
      </c>
      <c r="L333">
        <v>4031</v>
      </c>
    </row>
    <row r="334" spans="1:12">
      <c r="A334" s="9" t="s">
        <v>343</v>
      </c>
      <c r="B334">
        <v>241</v>
      </c>
      <c r="C334">
        <v>253</v>
      </c>
      <c r="D334">
        <v>259</v>
      </c>
      <c r="E334">
        <v>242</v>
      </c>
      <c r="F334">
        <v>248</v>
      </c>
      <c r="G334">
        <v>244</v>
      </c>
      <c r="H334">
        <v>282</v>
      </c>
      <c r="I334">
        <v>301</v>
      </c>
      <c r="J334">
        <v>300</v>
      </c>
      <c r="K334">
        <v>372</v>
      </c>
      <c r="L334">
        <v>321</v>
      </c>
    </row>
    <row r="335" spans="1:12">
      <c r="A335" s="9" t="s">
        <v>344</v>
      </c>
      <c r="B335">
        <v>23</v>
      </c>
      <c r="C335">
        <v>24</v>
      </c>
      <c r="D335">
        <v>23</v>
      </c>
      <c r="E335">
        <v>24</v>
      </c>
      <c r="F335">
        <v>24</v>
      </c>
      <c r="G335">
        <v>22</v>
      </c>
      <c r="H335">
        <v>25</v>
      </c>
      <c r="I335">
        <v>23</v>
      </c>
      <c r="J335">
        <v>24</v>
      </c>
      <c r="K335">
        <v>23</v>
      </c>
      <c r="L335">
        <v>29</v>
      </c>
    </row>
    <row r="336" spans="1:12">
      <c r="A336" s="9" t="s">
        <v>345</v>
      </c>
      <c r="B336">
        <v>1829</v>
      </c>
      <c r="C336">
        <v>1833</v>
      </c>
      <c r="D336">
        <v>1916</v>
      </c>
      <c r="E336">
        <v>1854</v>
      </c>
      <c r="F336">
        <v>1821</v>
      </c>
      <c r="G336">
        <v>1794</v>
      </c>
      <c r="H336">
        <v>2757</v>
      </c>
      <c r="I336">
        <v>2912</v>
      </c>
      <c r="J336">
        <v>3114</v>
      </c>
      <c r="K336">
        <v>3107</v>
      </c>
      <c r="L336">
        <v>3681</v>
      </c>
    </row>
    <row r="337" spans="1:12">
      <c r="A337" s="9" t="s">
        <v>346</v>
      </c>
      <c r="B337">
        <v>1014</v>
      </c>
      <c r="C337">
        <v>1011</v>
      </c>
      <c r="D337">
        <v>1137</v>
      </c>
      <c r="E337">
        <v>1124</v>
      </c>
      <c r="F337">
        <v>1099</v>
      </c>
      <c r="G337">
        <v>1099</v>
      </c>
      <c r="H337">
        <v>1111</v>
      </c>
      <c r="I337">
        <v>1178</v>
      </c>
      <c r="J337">
        <v>1193</v>
      </c>
      <c r="K337">
        <v>1266</v>
      </c>
      <c r="L337">
        <v>1453</v>
      </c>
    </row>
    <row r="338" spans="1:12">
      <c r="A338" s="9" t="s">
        <v>347</v>
      </c>
      <c r="B338">
        <v>154</v>
      </c>
      <c r="C338">
        <v>158</v>
      </c>
      <c r="D338">
        <v>157</v>
      </c>
      <c r="E338">
        <v>153</v>
      </c>
      <c r="F338">
        <v>126</v>
      </c>
      <c r="G338">
        <v>128</v>
      </c>
      <c r="H338">
        <v>114</v>
      </c>
      <c r="I338">
        <v>154</v>
      </c>
      <c r="J338">
        <v>138</v>
      </c>
      <c r="K338">
        <v>137</v>
      </c>
      <c r="L338">
        <v>113</v>
      </c>
    </row>
    <row r="339" spans="1:12">
      <c r="A339" s="9" t="s">
        <v>348</v>
      </c>
      <c r="B339">
        <v>860</v>
      </c>
      <c r="C339">
        <v>853</v>
      </c>
      <c r="D339">
        <v>980</v>
      </c>
      <c r="E339">
        <v>971</v>
      </c>
      <c r="F339">
        <v>973</v>
      </c>
      <c r="G339">
        <v>971</v>
      </c>
      <c r="H339">
        <v>997</v>
      </c>
      <c r="I339">
        <v>1024</v>
      </c>
      <c r="J339">
        <v>1055</v>
      </c>
      <c r="K339">
        <v>1129</v>
      </c>
      <c r="L339">
        <v>1340</v>
      </c>
    </row>
    <row r="340" spans="1:12">
      <c r="A340" s="9" t="s">
        <v>349</v>
      </c>
      <c r="B340">
        <v>5869</v>
      </c>
      <c r="C340">
        <v>5473</v>
      </c>
      <c r="D340">
        <v>5654</v>
      </c>
      <c r="E340">
        <v>5527</v>
      </c>
      <c r="F340">
        <v>5407</v>
      </c>
      <c r="G340">
        <v>5222</v>
      </c>
      <c r="H340">
        <v>5199</v>
      </c>
      <c r="I340">
        <v>5391</v>
      </c>
      <c r="J340">
        <v>5400</v>
      </c>
      <c r="K340">
        <v>5560</v>
      </c>
      <c r="L340">
        <v>5505</v>
      </c>
    </row>
    <row r="341" spans="1:12">
      <c r="A341" s="9" t="s">
        <v>350</v>
      </c>
      <c r="B341">
        <v>5869</v>
      </c>
      <c r="C341">
        <v>5473</v>
      </c>
      <c r="D341">
        <v>5654</v>
      </c>
      <c r="E341">
        <v>5527</v>
      </c>
      <c r="F341">
        <v>5407</v>
      </c>
      <c r="G341">
        <v>5222</v>
      </c>
      <c r="H341">
        <v>5199</v>
      </c>
      <c r="I341">
        <v>5391</v>
      </c>
      <c r="J341">
        <v>5400</v>
      </c>
      <c r="K341">
        <v>5560</v>
      </c>
      <c r="L341">
        <v>5505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mergeCells count="1">
    <mergeCell ref="X28:X3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3"/>
  <sheetViews>
    <sheetView topLeftCell="G1" zoomScale="60" zoomScaleNormal="60" workbookViewId="0">
      <selection activeCell="Q75" sqref="Q75"/>
    </sheetView>
  </sheetViews>
  <sheetFormatPr baseColWidth="10" defaultColWidth="10.85546875" defaultRowHeight="12.75"/>
  <cols>
    <col min="1" max="1" width="16.140625" customWidth="1"/>
    <col min="2" max="5" width="8.28515625" customWidth="1"/>
    <col min="6" max="6" width="8.140625" customWidth="1"/>
    <col min="7" max="12" width="8.28515625" customWidth="1"/>
    <col min="13" max="13" width="33" customWidth="1"/>
    <col min="14" max="18" width="10.85546875" customWidth="1"/>
    <col min="19" max="19" width="15.425781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</row>
    <row r="4" spans="1:24">
      <c r="A4" t="s">
        <v>3</v>
      </c>
    </row>
    <row r="5" spans="1:24">
      <c r="B5" t="s">
        <v>353</v>
      </c>
    </row>
    <row r="6" spans="1:24">
      <c r="B6">
        <v>2018</v>
      </c>
      <c r="C6">
        <v>2017</v>
      </c>
      <c r="D6">
        <v>2016</v>
      </c>
      <c r="E6">
        <v>2015</v>
      </c>
      <c r="F6">
        <v>2014</v>
      </c>
      <c r="G6">
        <v>2013</v>
      </c>
      <c r="H6">
        <v>2012</v>
      </c>
      <c r="I6">
        <v>2011</v>
      </c>
      <c r="J6">
        <v>2010</v>
      </c>
      <c r="K6">
        <v>2009</v>
      </c>
      <c r="L6">
        <v>2008</v>
      </c>
    </row>
    <row r="7" spans="1:24">
      <c r="A7" t="s">
        <v>391</v>
      </c>
    </row>
    <row r="8" spans="1:24">
      <c r="A8" t="s">
        <v>4</v>
      </c>
      <c r="B8">
        <v>3337646</v>
      </c>
      <c r="C8">
        <v>3282346</v>
      </c>
      <c r="D8">
        <v>3236582</v>
      </c>
      <c r="E8">
        <v>3186878</v>
      </c>
      <c r="F8">
        <v>3119310</v>
      </c>
      <c r="G8">
        <v>3146570</v>
      </c>
      <c r="H8">
        <v>3199617</v>
      </c>
      <c r="I8">
        <v>3250576</v>
      </c>
      <c r="J8">
        <v>3291263</v>
      </c>
      <c r="K8">
        <v>3355830</v>
      </c>
      <c r="L8">
        <v>3422239</v>
      </c>
      <c r="N8">
        <v>2018</v>
      </c>
      <c r="O8">
        <v>2017</v>
      </c>
      <c r="P8">
        <v>2016</v>
      </c>
      <c r="Q8">
        <v>2015</v>
      </c>
      <c r="R8">
        <v>2014</v>
      </c>
      <c r="S8">
        <v>2013</v>
      </c>
      <c r="T8">
        <v>2012</v>
      </c>
      <c r="U8">
        <v>2011</v>
      </c>
      <c r="V8">
        <v>2010</v>
      </c>
      <c r="W8">
        <v>2009</v>
      </c>
      <c r="X8">
        <v>2008</v>
      </c>
    </row>
    <row r="9" spans="1:24">
      <c r="A9" s="1" t="s">
        <v>5</v>
      </c>
      <c r="B9" s="1">
        <v>79</v>
      </c>
      <c r="C9" s="1">
        <v>82</v>
      </c>
      <c r="D9" s="1">
        <v>92</v>
      </c>
      <c r="E9" s="1">
        <v>97</v>
      </c>
      <c r="F9" s="1">
        <v>99</v>
      </c>
      <c r="G9" s="1">
        <v>105</v>
      </c>
      <c r="H9" s="1">
        <v>100</v>
      </c>
      <c r="I9" s="1">
        <v>102</v>
      </c>
      <c r="J9" s="1">
        <v>108</v>
      </c>
      <c r="K9" s="1">
        <v>110</v>
      </c>
      <c r="L9" s="1">
        <v>122</v>
      </c>
      <c r="M9" s="1" t="s">
        <v>6</v>
      </c>
      <c r="N9">
        <f t="shared" ref="N9:X9" si="0">SUM(B9:B156)</f>
        <v>413422</v>
      </c>
      <c r="O9">
        <f t="shared" si="0"/>
        <v>397610</v>
      </c>
      <c r="P9">
        <f t="shared" si="0"/>
        <v>391238</v>
      </c>
      <c r="Q9">
        <f t="shared" si="0"/>
        <v>396008</v>
      </c>
      <c r="R9">
        <f t="shared" si="0"/>
        <v>401670</v>
      </c>
      <c r="S9">
        <f t="shared" si="0"/>
        <v>413170</v>
      </c>
      <c r="T9">
        <f t="shared" si="0"/>
        <v>429984</v>
      </c>
      <c r="U9">
        <f t="shared" si="0"/>
        <v>441870</v>
      </c>
      <c r="V9">
        <f t="shared" si="0"/>
        <v>460602</v>
      </c>
      <c r="W9">
        <f t="shared" si="0"/>
        <v>490392</v>
      </c>
      <c r="X9">
        <f t="shared" si="0"/>
        <v>492898</v>
      </c>
    </row>
    <row r="10" spans="1:24" ht="12.75" customHeight="1">
      <c r="A10" s="1" t="s">
        <v>7</v>
      </c>
      <c r="B10" s="1">
        <v>75</v>
      </c>
      <c r="C10" s="1">
        <v>78</v>
      </c>
      <c r="D10" s="1">
        <v>90</v>
      </c>
      <c r="E10" s="1">
        <v>95</v>
      </c>
      <c r="F10" s="1">
        <v>97</v>
      </c>
      <c r="G10" s="1">
        <v>101</v>
      </c>
      <c r="H10" s="1">
        <v>94</v>
      </c>
      <c r="I10" s="1">
        <v>97</v>
      </c>
      <c r="J10" s="1">
        <v>105</v>
      </c>
      <c r="K10" s="1">
        <v>106</v>
      </c>
      <c r="L10" s="1">
        <v>118</v>
      </c>
      <c r="M10" s="2" t="s">
        <v>8</v>
      </c>
      <c r="N10">
        <f t="shared" ref="N10:X10" si="1">SUM(B157:B168)</f>
        <v>825046</v>
      </c>
      <c r="O10">
        <f t="shared" si="1"/>
        <v>805846</v>
      </c>
      <c r="P10">
        <f t="shared" si="1"/>
        <v>813364</v>
      </c>
      <c r="Q10">
        <f t="shared" si="1"/>
        <v>811698</v>
      </c>
      <c r="R10">
        <f t="shared" si="1"/>
        <v>816178</v>
      </c>
      <c r="S10">
        <f t="shared" si="1"/>
        <v>851186</v>
      </c>
      <c r="T10">
        <f t="shared" si="1"/>
        <v>924804</v>
      </c>
      <c r="U10">
        <f t="shared" si="1"/>
        <v>974448</v>
      </c>
      <c r="V10">
        <f t="shared" si="1"/>
        <v>1020486</v>
      </c>
      <c r="W10">
        <f t="shared" si="1"/>
        <v>1114218</v>
      </c>
      <c r="X10">
        <f t="shared" si="1"/>
        <v>1244192</v>
      </c>
    </row>
    <row r="11" spans="1:24">
      <c r="A11" s="1" t="s">
        <v>9</v>
      </c>
      <c r="B11" s="1">
        <v>4</v>
      </c>
      <c r="C11" s="1">
        <v>4</v>
      </c>
      <c r="D11" s="1">
        <v>2</v>
      </c>
      <c r="E11" s="1">
        <v>2</v>
      </c>
      <c r="F11" s="1">
        <v>2</v>
      </c>
      <c r="G11" s="1">
        <v>4</v>
      </c>
      <c r="H11" s="1">
        <v>6</v>
      </c>
      <c r="I11" s="1">
        <v>5</v>
      </c>
      <c r="J11" s="1">
        <v>3</v>
      </c>
      <c r="K11" s="1">
        <v>4</v>
      </c>
      <c r="L11" s="1">
        <v>4</v>
      </c>
      <c r="M11" s="3" t="s">
        <v>10</v>
      </c>
      <c r="N11">
        <f t="shared" ref="N11:X11" si="2">SUM(B169:B221)</f>
        <v>2457300</v>
      </c>
      <c r="O11">
        <f t="shared" si="2"/>
        <v>2455158</v>
      </c>
      <c r="P11">
        <f t="shared" si="2"/>
        <v>2453974</v>
      </c>
      <c r="Q11">
        <f t="shared" si="2"/>
        <v>2469086</v>
      </c>
      <c r="R11">
        <f t="shared" si="2"/>
        <v>2463970</v>
      </c>
      <c r="S11">
        <f t="shared" si="2"/>
        <v>2508028</v>
      </c>
      <c r="T11">
        <f t="shared" si="2"/>
        <v>2543626</v>
      </c>
      <c r="U11">
        <f t="shared" si="2"/>
        <v>2573384</v>
      </c>
      <c r="V11">
        <f t="shared" si="2"/>
        <v>2620512</v>
      </c>
      <c r="W11">
        <f t="shared" si="2"/>
        <v>2669528</v>
      </c>
      <c r="X11">
        <f t="shared" si="2"/>
        <v>2699238</v>
      </c>
    </row>
    <row r="12" spans="1:24" ht="13.5" customHeight="1">
      <c r="A12" s="1" t="s">
        <v>11</v>
      </c>
      <c r="B12" s="1">
        <v>17</v>
      </c>
      <c r="C12" s="1">
        <v>21</v>
      </c>
      <c r="D12" s="1">
        <v>22</v>
      </c>
      <c r="E12" s="1">
        <v>21</v>
      </c>
      <c r="F12" s="1">
        <v>18</v>
      </c>
      <c r="G12" s="1">
        <v>18</v>
      </c>
      <c r="H12" s="1">
        <v>15</v>
      </c>
      <c r="I12" s="1">
        <v>13</v>
      </c>
      <c r="J12" s="1">
        <v>11</v>
      </c>
      <c r="K12" s="1">
        <v>15</v>
      </c>
      <c r="L12" s="1">
        <v>17</v>
      </c>
      <c r="M12" s="4" t="s">
        <v>12</v>
      </c>
      <c r="N12">
        <f t="shared" ref="N12:X12" si="3">SUM(B222:B240)</f>
        <v>134496</v>
      </c>
      <c r="O12">
        <f t="shared" si="3"/>
        <v>127052</v>
      </c>
      <c r="P12">
        <f t="shared" si="3"/>
        <v>122424</v>
      </c>
      <c r="Q12">
        <f t="shared" si="3"/>
        <v>117716</v>
      </c>
      <c r="R12">
        <f t="shared" si="3"/>
        <v>112200</v>
      </c>
      <c r="S12">
        <f t="shared" si="3"/>
        <v>110346</v>
      </c>
      <c r="T12">
        <f t="shared" si="3"/>
        <v>108924</v>
      </c>
      <c r="U12">
        <f t="shared" si="3"/>
        <v>107302</v>
      </c>
      <c r="V12">
        <f t="shared" si="3"/>
        <v>106310</v>
      </c>
      <c r="W12">
        <f t="shared" si="3"/>
        <v>102220</v>
      </c>
      <c r="X12">
        <f t="shared" si="3"/>
        <v>97636</v>
      </c>
    </row>
    <row r="13" spans="1:24">
      <c r="A13" s="1" t="s">
        <v>13</v>
      </c>
      <c r="B13" s="1">
        <v>14</v>
      </c>
      <c r="C13" s="1">
        <v>17</v>
      </c>
      <c r="D13" s="1">
        <v>19</v>
      </c>
      <c r="E13" s="1">
        <v>18</v>
      </c>
      <c r="F13" s="1">
        <v>16</v>
      </c>
      <c r="G13" s="1">
        <v>17</v>
      </c>
      <c r="H13" s="1">
        <v>14</v>
      </c>
      <c r="I13" s="1">
        <v>12</v>
      </c>
      <c r="J13" s="1">
        <v>10</v>
      </c>
      <c r="K13" s="1">
        <v>14</v>
      </c>
      <c r="L13" s="1">
        <v>16</v>
      </c>
      <c r="M13" s="5" t="s">
        <v>14</v>
      </c>
      <c r="N13">
        <f t="shared" ref="N13:X13" si="4">SUM(B241:B253)</f>
        <v>157186</v>
      </c>
      <c r="O13">
        <f t="shared" si="4"/>
        <v>154680</v>
      </c>
      <c r="P13">
        <f t="shared" si="4"/>
        <v>150974</v>
      </c>
      <c r="Q13">
        <f t="shared" si="4"/>
        <v>143344</v>
      </c>
      <c r="R13">
        <f t="shared" si="4"/>
        <v>139348</v>
      </c>
      <c r="S13">
        <f t="shared" si="4"/>
        <v>144710</v>
      </c>
      <c r="T13">
        <f t="shared" si="4"/>
        <v>140978</v>
      </c>
      <c r="U13">
        <f t="shared" si="4"/>
        <v>139340</v>
      </c>
      <c r="V13">
        <f t="shared" si="4"/>
        <v>137084</v>
      </c>
      <c r="W13">
        <f t="shared" si="4"/>
        <v>136612</v>
      </c>
      <c r="X13">
        <f t="shared" si="4"/>
        <v>134226</v>
      </c>
    </row>
    <row r="14" spans="1:24">
      <c r="A14" s="1" t="s">
        <v>15</v>
      </c>
      <c r="B14" s="1">
        <v>3</v>
      </c>
      <c r="C14" s="1">
        <v>4</v>
      </c>
      <c r="D14" s="1">
        <v>3</v>
      </c>
      <c r="E14" s="1">
        <v>3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6" t="s">
        <v>16</v>
      </c>
      <c r="N14">
        <f t="shared" ref="N14:X14" si="5">SUM(B254:B257)</f>
        <v>353900</v>
      </c>
      <c r="O14">
        <f t="shared" si="5"/>
        <v>337080</v>
      </c>
      <c r="P14">
        <f t="shared" si="5"/>
        <v>318424</v>
      </c>
      <c r="Q14">
        <f t="shared" si="5"/>
        <v>297652</v>
      </c>
      <c r="R14">
        <f t="shared" si="5"/>
        <v>274490</v>
      </c>
      <c r="S14">
        <f t="shared" si="5"/>
        <v>258004</v>
      </c>
      <c r="T14">
        <f t="shared" si="5"/>
        <v>256772</v>
      </c>
      <c r="U14">
        <f t="shared" si="5"/>
        <v>247482</v>
      </c>
      <c r="V14">
        <f t="shared" si="5"/>
        <v>241710</v>
      </c>
      <c r="W14">
        <f t="shared" si="5"/>
        <v>239348</v>
      </c>
      <c r="X14">
        <f t="shared" si="5"/>
        <v>235254</v>
      </c>
    </row>
    <row r="15" spans="1:24">
      <c r="A15" s="1" t="s">
        <v>17</v>
      </c>
      <c r="B15" s="1">
        <v>72</v>
      </c>
      <c r="C15" s="1">
        <v>71</v>
      </c>
      <c r="D15" s="1">
        <v>74</v>
      </c>
      <c r="E15" s="1">
        <v>73</v>
      </c>
      <c r="F15" s="1">
        <v>64</v>
      </c>
      <c r="G15" s="1">
        <v>67</v>
      </c>
      <c r="H15" s="1">
        <v>63</v>
      </c>
      <c r="I15" s="1">
        <v>60</v>
      </c>
      <c r="J15" s="1">
        <v>59</v>
      </c>
      <c r="K15" s="1">
        <v>66</v>
      </c>
      <c r="L15" s="1">
        <v>63</v>
      </c>
      <c r="M15" s="7" t="s">
        <v>18</v>
      </c>
      <c r="N15">
        <f t="shared" ref="N15:X15" si="6">SUM(B258:B304)</f>
        <v>1208504</v>
      </c>
      <c r="O15">
        <f t="shared" si="6"/>
        <v>1189180</v>
      </c>
      <c r="P15">
        <f t="shared" si="6"/>
        <v>1166416</v>
      </c>
      <c r="Q15">
        <f t="shared" si="6"/>
        <v>1128764</v>
      </c>
      <c r="R15">
        <f t="shared" si="6"/>
        <v>1081184</v>
      </c>
      <c r="S15">
        <f t="shared" si="6"/>
        <v>1090094</v>
      </c>
      <c r="T15">
        <f t="shared" si="6"/>
        <v>1080128</v>
      </c>
      <c r="U15">
        <f t="shared" si="6"/>
        <v>1107902</v>
      </c>
      <c r="V15">
        <f t="shared" si="6"/>
        <v>1120524</v>
      </c>
      <c r="W15">
        <f t="shared" si="6"/>
        <v>1094588</v>
      </c>
      <c r="X15">
        <f t="shared" si="6"/>
        <v>1100324</v>
      </c>
    </row>
    <row r="16" spans="1:24" ht="15" customHeight="1">
      <c r="A16" s="1" t="s">
        <v>19</v>
      </c>
      <c r="B16" s="1">
        <v>22</v>
      </c>
      <c r="C16" s="1">
        <v>19</v>
      </c>
      <c r="D16" s="1">
        <v>21</v>
      </c>
      <c r="E16" s="1">
        <v>22</v>
      </c>
      <c r="F16" s="1">
        <v>22</v>
      </c>
      <c r="G16" s="1">
        <v>20</v>
      </c>
      <c r="H16" s="1">
        <v>20</v>
      </c>
      <c r="I16" s="1">
        <v>21</v>
      </c>
      <c r="J16" s="1">
        <v>20</v>
      </c>
      <c r="K16" s="1">
        <v>23</v>
      </c>
      <c r="L16" s="1">
        <v>22</v>
      </c>
      <c r="M16" s="8" t="s">
        <v>20</v>
      </c>
      <c r="N16">
        <f t="shared" ref="N16:X16" si="7">SUM(B305:B323)</f>
        <v>540470</v>
      </c>
      <c r="O16">
        <f t="shared" si="7"/>
        <v>524798</v>
      </c>
      <c r="P16">
        <f t="shared" si="7"/>
        <v>504724</v>
      </c>
      <c r="Q16">
        <f t="shared" si="7"/>
        <v>482762</v>
      </c>
      <c r="R16">
        <f t="shared" si="7"/>
        <v>454106</v>
      </c>
      <c r="S16">
        <f t="shared" si="7"/>
        <v>447760</v>
      </c>
      <c r="T16">
        <f t="shared" si="7"/>
        <v>443118</v>
      </c>
      <c r="U16">
        <f t="shared" si="7"/>
        <v>437058</v>
      </c>
      <c r="V16">
        <f t="shared" si="7"/>
        <v>406586</v>
      </c>
      <c r="W16">
        <f t="shared" si="7"/>
        <v>399430</v>
      </c>
      <c r="X16">
        <f t="shared" si="7"/>
        <v>386024</v>
      </c>
    </row>
    <row r="17" spans="1:24" ht="15.75" customHeight="1">
      <c r="A17" s="1" t="s">
        <v>21</v>
      </c>
      <c r="B17" s="1">
        <v>50</v>
      </c>
      <c r="C17" s="1">
        <v>52</v>
      </c>
      <c r="D17" s="1">
        <v>53</v>
      </c>
      <c r="E17" s="1">
        <v>51</v>
      </c>
      <c r="F17" s="1">
        <v>42</v>
      </c>
      <c r="G17" s="1">
        <v>47</v>
      </c>
      <c r="H17" s="1">
        <v>43</v>
      </c>
      <c r="I17" s="1">
        <v>39</v>
      </c>
      <c r="J17" s="1">
        <v>39</v>
      </c>
      <c r="K17" s="1">
        <v>43</v>
      </c>
      <c r="L17" s="1">
        <v>41</v>
      </c>
      <c r="M17" s="9" t="s">
        <v>22</v>
      </c>
      <c r="N17">
        <f t="shared" ref="N17:X17" si="8">SUM(B324:B341)</f>
        <v>584968</v>
      </c>
      <c r="O17">
        <f t="shared" si="8"/>
        <v>573288</v>
      </c>
      <c r="P17">
        <f t="shared" si="8"/>
        <v>551626</v>
      </c>
      <c r="Q17">
        <f t="shared" si="8"/>
        <v>526726</v>
      </c>
      <c r="R17">
        <f t="shared" si="8"/>
        <v>495474</v>
      </c>
      <c r="S17">
        <f t="shared" si="8"/>
        <v>469842</v>
      </c>
      <c r="T17">
        <f t="shared" si="8"/>
        <v>470900</v>
      </c>
      <c r="U17">
        <f t="shared" si="8"/>
        <v>472366</v>
      </c>
      <c r="V17">
        <f t="shared" si="8"/>
        <v>468712</v>
      </c>
      <c r="W17">
        <f t="shared" si="8"/>
        <v>465326</v>
      </c>
      <c r="X17">
        <f t="shared" si="8"/>
        <v>454688</v>
      </c>
    </row>
    <row r="18" spans="1:24" ht="21" customHeight="1">
      <c r="A18" s="1" t="s">
        <v>23</v>
      </c>
      <c r="B18" s="1">
        <v>2091</v>
      </c>
      <c r="C18" s="1">
        <v>2052</v>
      </c>
      <c r="D18" s="1">
        <v>2060</v>
      </c>
      <c r="E18" s="1">
        <v>2168</v>
      </c>
      <c r="F18" s="1">
        <v>2249</v>
      </c>
      <c r="G18" s="1">
        <v>2327</v>
      </c>
      <c r="H18" s="1">
        <v>2453</v>
      </c>
      <c r="I18" s="1">
        <v>2525</v>
      </c>
      <c r="J18" s="1">
        <v>2602</v>
      </c>
      <c r="K18" s="1">
        <v>2696</v>
      </c>
      <c r="L18" s="1">
        <v>2739</v>
      </c>
    </row>
    <row r="19" spans="1:24">
      <c r="A19" s="1" t="s">
        <v>24</v>
      </c>
      <c r="B19" s="1">
        <v>1924</v>
      </c>
      <c r="C19" s="1">
        <v>1890</v>
      </c>
      <c r="D19" s="1">
        <v>1898</v>
      </c>
      <c r="E19" s="1">
        <v>2006</v>
      </c>
      <c r="F19" s="1">
        <v>2091</v>
      </c>
      <c r="G19" s="1">
        <v>2166</v>
      </c>
      <c r="H19" s="1">
        <v>2290</v>
      </c>
      <c r="I19" s="1">
        <v>2364</v>
      </c>
      <c r="J19" s="1">
        <v>2424</v>
      </c>
      <c r="K19" s="1">
        <v>2526</v>
      </c>
      <c r="L19" s="1">
        <v>2574</v>
      </c>
    </row>
    <row r="20" spans="1:24">
      <c r="A20" s="1" t="s">
        <v>25</v>
      </c>
      <c r="B20" s="1">
        <v>167</v>
      </c>
      <c r="C20" s="1">
        <v>162</v>
      </c>
      <c r="D20" s="1">
        <v>162</v>
      </c>
      <c r="E20" s="1">
        <v>162</v>
      </c>
      <c r="F20" s="1">
        <v>158</v>
      </c>
      <c r="G20" s="1">
        <v>161</v>
      </c>
      <c r="H20" s="1">
        <v>163</v>
      </c>
      <c r="I20" s="1">
        <v>161</v>
      </c>
      <c r="J20" s="1">
        <v>178</v>
      </c>
      <c r="K20" s="1">
        <v>170</v>
      </c>
      <c r="L20" s="1">
        <v>165</v>
      </c>
      <c r="N20">
        <v>2008</v>
      </c>
      <c r="O20">
        <v>2009</v>
      </c>
      <c r="P20">
        <v>2010</v>
      </c>
      <c r="Q20">
        <v>2011</v>
      </c>
      <c r="R20">
        <v>2012</v>
      </c>
      <c r="S20">
        <v>2013</v>
      </c>
      <c r="T20">
        <v>2014</v>
      </c>
      <c r="U20">
        <v>2015</v>
      </c>
      <c r="V20">
        <v>2016</v>
      </c>
      <c r="W20">
        <v>2017</v>
      </c>
    </row>
    <row r="21" spans="1:24">
      <c r="A21" s="1" t="s">
        <v>26</v>
      </c>
      <c r="B21" s="1">
        <v>75</v>
      </c>
      <c r="C21" s="1">
        <v>56</v>
      </c>
      <c r="D21" s="1">
        <v>56</v>
      </c>
      <c r="E21" s="1">
        <v>57</v>
      </c>
      <c r="F21" s="1">
        <v>51</v>
      </c>
      <c r="G21" s="1">
        <v>50</v>
      </c>
      <c r="H21" s="1">
        <v>46</v>
      </c>
      <c r="I21" s="1">
        <v>43</v>
      </c>
      <c r="J21" s="1">
        <v>47</v>
      </c>
      <c r="K21" s="1">
        <v>31</v>
      </c>
      <c r="L21" s="1">
        <v>35</v>
      </c>
      <c r="M21" s="1" t="s">
        <v>6</v>
      </c>
      <c r="N21">
        <f t="shared" ref="N21:W21" si="9">SUM(B21:B168)</f>
        <v>1233950</v>
      </c>
      <c r="O21">
        <f t="shared" si="9"/>
        <v>1199004</v>
      </c>
      <c r="P21">
        <f t="shared" si="9"/>
        <v>1200106</v>
      </c>
      <c r="Q21">
        <f t="shared" si="9"/>
        <v>1202988</v>
      </c>
      <c r="R21">
        <f t="shared" si="9"/>
        <v>1212988</v>
      </c>
      <c r="S21">
        <f t="shared" si="9"/>
        <v>1259322</v>
      </c>
      <c r="T21">
        <f t="shared" si="9"/>
        <v>1349526</v>
      </c>
      <c r="U21">
        <f t="shared" si="9"/>
        <v>1410918</v>
      </c>
      <c r="V21">
        <f t="shared" si="9"/>
        <v>1475528</v>
      </c>
      <c r="W21">
        <f t="shared" si="9"/>
        <v>1598837</v>
      </c>
    </row>
    <row r="22" spans="1:24">
      <c r="A22" s="1" t="s">
        <v>27</v>
      </c>
      <c r="B22" s="1">
        <v>50</v>
      </c>
      <c r="C22" s="1">
        <v>44</v>
      </c>
      <c r="D22" s="1">
        <v>50</v>
      </c>
      <c r="E22" s="1">
        <v>50</v>
      </c>
      <c r="F22" s="1">
        <v>43</v>
      </c>
      <c r="G22" s="1">
        <v>44</v>
      </c>
      <c r="H22" s="1">
        <v>43</v>
      </c>
      <c r="I22" s="1">
        <v>41</v>
      </c>
      <c r="J22" s="1">
        <v>46</v>
      </c>
      <c r="K22" s="1">
        <v>30</v>
      </c>
      <c r="L22" s="1">
        <v>34</v>
      </c>
      <c r="M22" s="2" t="s">
        <v>8</v>
      </c>
      <c r="N22">
        <f t="shared" ref="N22:W22" si="10">SUM(B169:B180)</f>
        <v>551749</v>
      </c>
      <c r="O22">
        <f t="shared" si="10"/>
        <v>549573</v>
      </c>
      <c r="P22">
        <f t="shared" si="10"/>
        <v>548410</v>
      </c>
      <c r="Q22">
        <f t="shared" si="10"/>
        <v>545962</v>
      </c>
      <c r="R22">
        <f t="shared" si="10"/>
        <v>535574</v>
      </c>
      <c r="S22">
        <f t="shared" si="10"/>
        <v>534457</v>
      </c>
      <c r="T22">
        <f t="shared" si="10"/>
        <v>534134</v>
      </c>
      <c r="U22">
        <f t="shared" si="10"/>
        <v>537762</v>
      </c>
      <c r="V22">
        <f t="shared" si="10"/>
        <v>541500</v>
      </c>
      <c r="W22">
        <f t="shared" si="10"/>
        <v>547433</v>
      </c>
    </row>
    <row r="23" spans="1:24">
      <c r="A23" s="1" t="s">
        <v>28</v>
      </c>
      <c r="B23" s="1">
        <v>25</v>
      </c>
      <c r="C23" s="1">
        <v>12</v>
      </c>
      <c r="D23" s="1">
        <v>6</v>
      </c>
      <c r="E23" s="1">
        <v>7</v>
      </c>
      <c r="F23" s="1">
        <v>8</v>
      </c>
      <c r="G23" s="1">
        <v>6</v>
      </c>
      <c r="H23" s="1">
        <v>3</v>
      </c>
      <c r="I23" s="1">
        <v>2</v>
      </c>
      <c r="J23" s="1">
        <v>1</v>
      </c>
      <c r="K23" s="1">
        <v>0</v>
      </c>
      <c r="L23" s="1">
        <v>0</v>
      </c>
      <c r="M23" s="3" t="s">
        <v>10</v>
      </c>
      <c r="N23">
        <f t="shared" ref="N23:W23" si="11">SUM(B181:B233)</f>
        <v>1956728</v>
      </c>
      <c r="O23">
        <f t="shared" si="11"/>
        <v>1954401</v>
      </c>
      <c r="P23">
        <f t="shared" si="11"/>
        <v>1953563</v>
      </c>
      <c r="Q23">
        <f t="shared" si="11"/>
        <v>1970722</v>
      </c>
      <c r="R23">
        <f t="shared" si="11"/>
        <v>1974513</v>
      </c>
      <c r="S23">
        <f t="shared" si="11"/>
        <v>2019276</v>
      </c>
      <c r="T23">
        <f t="shared" si="11"/>
        <v>2054754</v>
      </c>
      <c r="U23">
        <f t="shared" si="11"/>
        <v>2081110</v>
      </c>
      <c r="V23">
        <f t="shared" si="11"/>
        <v>2125483</v>
      </c>
      <c r="W23">
        <f t="shared" si="11"/>
        <v>2171293</v>
      </c>
    </row>
    <row r="24" spans="1:24">
      <c r="A24" s="1" t="s">
        <v>29</v>
      </c>
      <c r="B24" s="1">
        <v>25748</v>
      </c>
      <c r="C24" s="1">
        <v>23769</v>
      </c>
      <c r="D24" s="1">
        <v>22873</v>
      </c>
      <c r="E24" s="1">
        <v>23083</v>
      </c>
      <c r="F24" s="1">
        <v>23302</v>
      </c>
      <c r="G24" s="1">
        <v>23784</v>
      </c>
      <c r="H24" s="1">
        <v>24171</v>
      </c>
      <c r="I24" s="1">
        <v>24358</v>
      </c>
      <c r="J24" s="1">
        <v>25164</v>
      </c>
      <c r="K24" s="1">
        <v>25689</v>
      </c>
      <c r="L24" s="1">
        <v>26027</v>
      </c>
      <c r="M24" s="4" t="s">
        <v>12</v>
      </c>
      <c r="N24">
        <f t="shared" ref="N24:W24" si="12">SUM(B234:B252)</f>
        <v>240113</v>
      </c>
      <c r="O24">
        <f t="shared" si="12"/>
        <v>232543</v>
      </c>
      <c r="P24">
        <f t="shared" si="12"/>
        <v>225023</v>
      </c>
      <c r="Q24">
        <f t="shared" si="12"/>
        <v>213093</v>
      </c>
      <c r="R24">
        <f t="shared" si="12"/>
        <v>205047</v>
      </c>
      <c r="S24">
        <f t="shared" si="12"/>
        <v>208974</v>
      </c>
      <c r="T24">
        <f t="shared" si="12"/>
        <v>204207</v>
      </c>
      <c r="U24">
        <f t="shared" si="12"/>
        <v>200776</v>
      </c>
      <c r="V24">
        <f t="shared" si="12"/>
        <v>196758</v>
      </c>
      <c r="W24">
        <f t="shared" si="12"/>
        <v>189054</v>
      </c>
    </row>
    <row r="25" spans="1:24">
      <c r="A25" s="1" t="s">
        <v>30</v>
      </c>
      <c r="B25" s="1">
        <v>3882</v>
      </c>
      <c r="C25" s="1">
        <v>3830</v>
      </c>
      <c r="D25" s="1">
        <v>3810</v>
      </c>
      <c r="E25" s="1">
        <v>3888</v>
      </c>
      <c r="F25" s="1">
        <v>3955</v>
      </c>
      <c r="G25" s="1">
        <v>4057</v>
      </c>
      <c r="H25" s="1">
        <v>4131</v>
      </c>
      <c r="I25" s="1">
        <v>4198</v>
      </c>
      <c r="J25" s="1">
        <v>4383</v>
      </c>
      <c r="K25" s="1">
        <v>4399</v>
      </c>
      <c r="L25" s="1">
        <v>4416</v>
      </c>
      <c r="M25" s="5" t="s">
        <v>14</v>
      </c>
      <c r="N25">
        <f t="shared" ref="N25:W25" si="13">SUM(B253:B265)</f>
        <v>922856</v>
      </c>
      <c r="O25">
        <f t="shared" si="13"/>
        <v>896125</v>
      </c>
      <c r="P25">
        <f t="shared" si="13"/>
        <v>870278</v>
      </c>
      <c r="Q25">
        <f t="shared" si="13"/>
        <v>841285</v>
      </c>
      <c r="R25">
        <f t="shared" si="13"/>
        <v>810353</v>
      </c>
      <c r="S25">
        <f t="shared" si="13"/>
        <v>832218</v>
      </c>
      <c r="T25">
        <f t="shared" si="13"/>
        <v>827364</v>
      </c>
      <c r="U25">
        <f t="shared" si="13"/>
        <v>834988</v>
      </c>
      <c r="V25">
        <f t="shared" si="13"/>
        <v>835403</v>
      </c>
      <c r="W25">
        <f t="shared" si="13"/>
        <v>841798</v>
      </c>
    </row>
    <row r="26" spans="1:24">
      <c r="A26" s="1" t="s">
        <v>32</v>
      </c>
      <c r="B26" s="1">
        <v>659</v>
      </c>
      <c r="C26" s="1">
        <v>622</v>
      </c>
      <c r="D26" s="1">
        <v>632</v>
      </c>
      <c r="E26" s="1">
        <v>646</v>
      </c>
      <c r="F26" s="1">
        <v>667</v>
      </c>
      <c r="G26" s="1">
        <v>673</v>
      </c>
      <c r="H26" s="1">
        <v>695</v>
      </c>
      <c r="I26" s="1">
        <v>705</v>
      </c>
      <c r="J26" s="1">
        <v>733</v>
      </c>
      <c r="K26" s="1">
        <v>741</v>
      </c>
      <c r="L26" s="1">
        <v>741</v>
      </c>
      <c r="M26" s="6" t="s">
        <v>16</v>
      </c>
      <c r="N26">
        <f t="shared" ref="N26:W26" si="14">SUM(B266:B269)</f>
        <v>29136</v>
      </c>
      <c r="O26">
        <f t="shared" si="14"/>
        <v>30208</v>
      </c>
      <c r="P26">
        <f t="shared" si="14"/>
        <v>30832</v>
      </c>
      <c r="Q26">
        <f t="shared" si="14"/>
        <v>30916</v>
      </c>
      <c r="R26">
        <f t="shared" si="14"/>
        <v>30045</v>
      </c>
      <c r="S26">
        <f t="shared" si="14"/>
        <v>29555</v>
      </c>
      <c r="T26">
        <f t="shared" si="14"/>
        <v>27691</v>
      </c>
      <c r="U26">
        <f t="shared" si="14"/>
        <v>27890</v>
      </c>
      <c r="V26">
        <f t="shared" si="14"/>
        <v>51764</v>
      </c>
      <c r="W26">
        <f t="shared" si="14"/>
        <v>51748</v>
      </c>
    </row>
    <row r="27" spans="1:24">
      <c r="A27" s="1" t="s">
        <v>34</v>
      </c>
      <c r="B27" s="1">
        <v>1500</v>
      </c>
      <c r="C27" s="1">
        <v>1423</v>
      </c>
      <c r="D27" s="1">
        <v>1401</v>
      </c>
      <c r="E27" s="1">
        <v>1375</v>
      </c>
      <c r="F27" s="1">
        <v>1363</v>
      </c>
      <c r="G27" s="1">
        <v>1340</v>
      </c>
      <c r="H27" s="1">
        <v>1350</v>
      </c>
      <c r="I27" s="1">
        <v>1329</v>
      </c>
      <c r="J27" s="1">
        <v>1417</v>
      </c>
      <c r="K27" s="1">
        <v>1325</v>
      </c>
      <c r="L27" s="1">
        <v>1338</v>
      </c>
      <c r="M27" s="7" t="s">
        <v>18</v>
      </c>
      <c r="N27">
        <f t="shared" ref="N27:W27" si="15">SUM(B270:B316)</f>
        <v>1134138</v>
      </c>
      <c r="O27">
        <f t="shared" si="15"/>
        <v>1108614</v>
      </c>
      <c r="P27">
        <f t="shared" si="15"/>
        <v>1072536</v>
      </c>
      <c r="Q27">
        <f t="shared" si="15"/>
        <v>1021590</v>
      </c>
      <c r="R27">
        <f t="shared" si="15"/>
        <v>954153</v>
      </c>
      <c r="S27">
        <f t="shared" si="15"/>
        <v>919079</v>
      </c>
      <c r="T27">
        <f t="shared" si="15"/>
        <v>910155</v>
      </c>
      <c r="U27">
        <f t="shared" si="15"/>
        <v>915322</v>
      </c>
      <c r="V27">
        <f t="shared" si="15"/>
        <v>866991</v>
      </c>
      <c r="W27">
        <f t="shared" si="15"/>
        <v>825445</v>
      </c>
    </row>
    <row r="28" spans="1:24">
      <c r="A28" s="1" t="s">
        <v>35</v>
      </c>
      <c r="B28" s="1">
        <v>1727</v>
      </c>
      <c r="C28" s="1">
        <v>1655</v>
      </c>
      <c r="D28" s="1">
        <v>1577</v>
      </c>
      <c r="E28" s="1">
        <v>1597</v>
      </c>
      <c r="F28" s="1">
        <v>1597</v>
      </c>
      <c r="G28" s="1">
        <v>1605</v>
      </c>
      <c r="H28" s="1">
        <v>1604</v>
      </c>
      <c r="I28" s="1">
        <v>1598</v>
      </c>
      <c r="J28" s="1">
        <v>1602</v>
      </c>
      <c r="K28" s="1">
        <v>1587</v>
      </c>
      <c r="L28" s="1">
        <v>1607</v>
      </c>
      <c r="M28" s="8" t="s">
        <v>20</v>
      </c>
      <c r="N28">
        <f t="shared" ref="N28:W28" si="16">SUM(B317:B335)</f>
        <v>252892</v>
      </c>
      <c r="O28">
        <f t="shared" si="16"/>
        <v>245941</v>
      </c>
      <c r="P28">
        <f t="shared" si="16"/>
        <v>236799</v>
      </c>
      <c r="Q28">
        <f t="shared" si="16"/>
        <v>225139</v>
      </c>
      <c r="R28">
        <f t="shared" si="16"/>
        <v>212319</v>
      </c>
      <c r="S28">
        <f t="shared" si="16"/>
        <v>204862</v>
      </c>
      <c r="T28">
        <f t="shared" si="16"/>
        <v>203808</v>
      </c>
      <c r="U28">
        <f t="shared" si="16"/>
        <v>199609</v>
      </c>
      <c r="V28">
        <f t="shared" si="16"/>
        <v>197982</v>
      </c>
      <c r="W28">
        <f t="shared" si="16"/>
        <v>199965</v>
      </c>
    </row>
    <row r="29" spans="1:24">
      <c r="A29" s="1" t="s">
        <v>37</v>
      </c>
      <c r="B29" s="1">
        <v>1769</v>
      </c>
      <c r="C29" s="1">
        <v>1641</v>
      </c>
      <c r="D29" s="1">
        <v>1558</v>
      </c>
      <c r="E29" s="1">
        <v>1557</v>
      </c>
      <c r="F29" s="1">
        <v>1538</v>
      </c>
      <c r="G29" s="1">
        <v>1556</v>
      </c>
      <c r="H29" s="1">
        <v>1563</v>
      </c>
      <c r="I29" s="1">
        <v>1574</v>
      </c>
      <c r="J29" s="1">
        <v>1587</v>
      </c>
      <c r="K29" s="1">
        <v>1601</v>
      </c>
      <c r="L29" s="1">
        <v>1629</v>
      </c>
      <c r="M29" s="9" t="s">
        <v>22</v>
      </c>
      <c r="N29">
        <f t="shared" ref="N29:W29" si="17">SUM(B336:B353)</f>
        <v>349212</v>
      </c>
      <c r="O29">
        <f t="shared" si="17"/>
        <v>343831</v>
      </c>
      <c r="P29">
        <f t="shared" si="17"/>
        <v>331121</v>
      </c>
      <c r="Q29">
        <f t="shared" si="17"/>
        <v>317343</v>
      </c>
      <c r="R29">
        <f t="shared" si="17"/>
        <v>298768</v>
      </c>
      <c r="S29">
        <f t="shared" si="17"/>
        <v>280363</v>
      </c>
      <c r="T29">
        <f t="shared" si="17"/>
        <v>282333</v>
      </c>
      <c r="U29">
        <f t="shared" si="17"/>
        <v>287377</v>
      </c>
      <c r="V29">
        <f t="shared" si="17"/>
        <v>285557</v>
      </c>
      <c r="W29">
        <f t="shared" si="17"/>
        <v>280316</v>
      </c>
    </row>
    <row r="30" spans="1:24">
      <c r="A30" s="1" t="s">
        <v>38</v>
      </c>
      <c r="B30" s="1">
        <v>439</v>
      </c>
      <c r="C30" s="1">
        <v>438</v>
      </c>
      <c r="D30" s="1">
        <v>454</v>
      </c>
      <c r="E30" s="1">
        <v>470</v>
      </c>
      <c r="F30" s="1">
        <v>494</v>
      </c>
      <c r="G30" s="1">
        <v>524</v>
      </c>
      <c r="H30" s="1">
        <v>572</v>
      </c>
      <c r="I30" s="1">
        <v>590</v>
      </c>
      <c r="J30" s="1">
        <v>616</v>
      </c>
      <c r="K30" s="1">
        <v>636</v>
      </c>
      <c r="L30" s="1">
        <v>678</v>
      </c>
    </row>
    <row r="31" spans="1:24">
      <c r="A31" s="1" t="s">
        <v>39</v>
      </c>
      <c r="B31" s="1">
        <v>11788</v>
      </c>
      <c r="C31" s="1">
        <v>10539</v>
      </c>
      <c r="D31" s="1">
        <v>10009</v>
      </c>
      <c r="E31" s="1">
        <v>10117</v>
      </c>
      <c r="F31" s="1">
        <v>10247</v>
      </c>
      <c r="G31" s="1">
        <v>10549</v>
      </c>
      <c r="H31" s="1">
        <v>10700</v>
      </c>
      <c r="I31" s="1">
        <v>10842</v>
      </c>
      <c r="J31" s="1">
        <v>11158</v>
      </c>
      <c r="K31" s="1">
        <v>11679</v>
      </c>
      <c r="L31" s="1">
        <v>11867</v>
      </c>
      <c r="N31">
        <f t="shared" ref="N31:N39" si="18">(N21-AVERAGE($N21:$W21))/STDEV($N21:$W21)</f>
        <v>-0.57470258716279865</v>
      </c>
      <c r="O31">
        <f t="shared" ref="O31:O39" si="19">(O21-AVERAGE($N21:$W21))/STDEV($N21:$W21)</f>
        <v>-0.82460157033606785</v>
      </c>
      <c r="P31">
        <f t="shared" ref="P31:P39" si="20">(P21-AVERAGE($N21:$W21))/STDEV($N21:$W21)</f>
        <v>-0.81672116401039563</v>
      </c>
      <c r="Q31">
        <f t="shared" ref="Q31:Q39" si="21">(Q21-AVERAGE($N21:$W21))/STDEV($N21:$W21)</f>
        <v>-0.7961119706977029</v>
      </c>
      <c r="R31">
        <f t="shared" ref="R31:R39" si="22">(R21-AVERAGE($N21:$W21))/STDEV($N21:$W21)</f>
        <v>-0.72460193144477858</v>
      </c>
      <c r="S31">
        <f t="shared" ref="S31:S39" si="23">(S21-AVERAGE($N21:$W21))/STDEV($N21:$W21)</f>
        <v>-0.39326731557027916</v>
      </c>
      <c r="T31">
        <f t="shared" ref="T31:T39" si="24">(T21-AVERAGE($N21:$W21))/STDEV($N21:$W21)</f>
        <v>0.25178184250679903</v>
      </c>
      <c r="U31">
        <f t="shared" ref="U31:U39" si="25">(U21-AVERAGE($N21:$W21))/STDEV($N21:$W21)</f>
        <v>0.69079627548835176</v>
      </c>
      <c r="V31">
        <f t="shared" ref="V31:V39" si="26">(V21-AVERAGE($N21:$W21))/STDEV($N21:$W21)</f>
        <v>1.1528226391014955</v>
      </c>
      <c r="W31">
        <f t="shared" ref="W31:W39" si="27">(W21-AVERAGE($N21:$W21))/STDEV($N21:$W21)</f>
        <v>2.0346057821253796</v>
      </c>
    </row>
    <row r="32" spans="1:24">
      <c r="A32" s="1" t="s">
        <v>40</v>
      </c>
      <c r="B32" s="1">
        <v>3180</v>
      </c>
      <c r="C32" s="1">
        <v>2823</v>
      </c>
      <c r="D32" s="1">
        <v>2639</v>
      </c>
      <c r="E32" s="1">
        <v>2640</v>
      </c>
      <c r="F32" s="1">
        <v>2621</v>
      </c>
      <c r="G32" s="1">
        <v>2647</v>
      </c>
      <c r="H32" s="1">
        <v>2697</v>
      </c>
      <c r="I32" s="1">
        <v>2668</v>
      </c>
      <c r="J32" s="1">
        <v>2751</v>
      </c>
      <c r="K32" s="1">
        <v>2806</v>
      </c>
      <c r="L32" s="1">
        <v>2827</v>
      </c>
      <c r="N32">
        <f t="shared" si="18"/>
        <v>1.3429276095203877</v>
      </c>
      <c r="O32">
        <f t="shared" si="19"/>
        <v>1.0215795759235315</v>
      </c>
      <c r="P32">
        <f t="shared" si="20"/>
        <v>0.84982968480535892</v>
      </c>
      <c r="Q32">
        <f t="shared" si="21"/>
        <v>0.48831314700889572</v>
      </c>
      <c r="R32">
        <f t="shared" si="22"/>
        <v>-1.0457692854378606</v>
      </c>
      <c r="S32">
        <f t="shared" si="23"/>
        <v>-1.2107259736399232</v>
      </c>
      <c r="T32">
        <f t="shared" si="24"/>
        <v>-1.2584260723769567</v>
      </c>
      <c r="U32">
        <f t="shared" si="25"/>
        <v>-0.72264911194984538</v>
      </c>
      <c r="V32">
        <f t="shared" si="26"/>
        <v>-0.17062753585377533</v>
      </c>
      <c r="W32">
        <f t="shared" si="27"/>
        <v>0.7055479620001528</v>
      </c>
    </row>
    <row r="33" spans="1:23">
      <c r="A33" s="1" t="s">
        <v>41</v>
      </c>
      <c r="B33" s="1">
        <v>804</v>
      </c>
      <c r="C33" s="1">
        <v>798</v>
      </c>
      <c r="D33" s="1">
        <v>793</v>
      </c>
      <c r="E33" s="1">
        <v>793</v>
      </c>
      <c r="F33" s="1">
        <v>820</v>
      </c>
      <c r="G33" s="1">
        <v>833</v>
      </c>
      <c r="H33" s="1">
        <v>859</v>
      </c>
      <c r="I33" s="1">
        <v>854</v>
      </c>
      <c r="J33" s="1">
        <v>917</v>
      </c>
      <c r="K33" s="1">
        <v>915</v>
      </c>
      <c r="L33" s="1">
        <v>924</v>
      </c>
      <c r="N33">
        <f t="shared" si="18"/>
        <v>-0.88214004389862355</v>
      </c>
      <c r="O33">
        <f t="shared" si="19"/>
        <v>-0.9116944526729478</v>
      </c>
      <c r="P33">
        <f t="shared" si="20"/>
        <v>-0.92233759601325016</v>
      </c>
      <c r="Q33">
        <f t="shared" si="21"/>
        <v>-0.70440717050459989</v>
      </c>
      <c r="R33">
        <f t="shared" si="22"/>
        <v>-0.65625901250569008</v>
      </c>
      <c r="S33">
        <f t="shared" si="23"/>
        <v>-8.7739889185932715E-2</v>
      </c>
      <c r="T33">
        <f t="shared" si="24"/>
        <v>0.36285371394920901</v>
      </c>
      <c r="U33">
        <f t="shared" si="25"/>
        <v>0.69759200258525944</v>
      </c>
      <c r="V33">
        <f t="shared" si="26"/>
        <v>1.2611578730378115</v>
      </c>
      <c r="W33">
        <f t="shared" si="27"/>
        <v>1.8429745752087581</v>
      </c>
    </row>
    <row r="34" spans="1:23">
      <c r="A34" s="1" t="s">
        <v>42</v>
      </c>
      <c r="B34" s="1">
        <v>5594</v>
      </c>
      <c r="C34" s="1">
        <v>5249</v>
      </c>
      <c r="D34" s="1">
        <v>5165</v>
      </c>
      <c r="E34" s="1">
        <v>5102</v>
      </c>
      <c r="F34" s="1">
        <v>5041</v>
      </c>
      <c r="G34" s="1">
        <v>4978</v>
      </c>
      <c r="H34" s="1">
        <v>5025</v>
      </c>
      <c r="I34" s="1">
        <v>4976</v>
      </c>
      <c r="J34" s="1">
        <v>5097</v>
      </c>
      <c r="K34" s="1">
        <v>5216</v>
      </c>
      <c r="L34" s="1">
        <v>5255</v>
      </c>
      <c r="N34">
        <f t="shared" si="18"/>
        <v>1.7543465677254531</v>
      </c>
      <c r="O34">
        <f t="shared" si="19"/>
        <v>1.2892519925777803</v>
      </c>
      <c r="P34">
        <f t="shared" si="20"/>
        <v>0.82722937631483484</v>
      </c>
      <c r="Q34">
        <f t="shared" si="21"/>
        <v>9.4259986418964964E-2</v>
      </c>
      <c r="R34">
        <f t="shared" si="22"/>
        <v>-0.40007963731130902</v>
      </c>
      <c r="S34">
        <f t="shared" si="23"/>
        <v>-0.15880798650484793</v>
      </c>
      <c r="T34">
        <f t="shared" si="24"/>
        <v>-0.45168854657472318</v>
      </c>
      <c r="U34">
        <f t="shared" si="25"/>
        <v>-0.66248636524469207</v>
      </c>
      <c r="V34">
        <f t="shared" si="26"/>
        <v>-0.90934898122135643</v>
      </c>
      <c r="W34">
        <f t="shared" si="27"/>
        <v>-1.3826764061800976</v>
      </c>
    </row>
    <row r="35" spans="1:23">
      <c r="A35" s="1" t="s">
        <v>43</v>
      </c>
      <c r="B35" s="1">
        <v>5594</v>
      </c>
      <c r="C35" s="1">
        <v>5249</v>
      </c>
      <c r="D35" s="1">
        <v>5165</v>
      </c>
      <c r="E35" s="1">
        <v>5102</v>
      </c>
      <c r="F35" s="1">
        <v>5041</v>
      </c>
      <c r="G35" s="1">
        <v>4978</v>
      </c>
      <c r="H35" s="1">
        <v>5025</v>
      </c>
      <c r="I35" s="1">
        <v>4976</v>
      </c>
      <c r="J35" s="1">
        <v>5097</v>
      </c>
      <c r="K35" s="1">
        <v>5216</v>
      </c>
      <c r="L35" s="1">
        <v>5255</v>
      </c>
      <c r="N35">
        <f t="shared" si="18"/>
        <v>2.0653794852549416</v>
      </c>
      <c r="O35">
        <f t="shared" si="19"/>
        <v>1.29417853566548</v>
      </c>
      <c r="P35">
        <f t="shared" si="20"/>
        <v>0.54848136967697181</v>
      </c>
      <c r="Q35">
        <f t="shared" si="21"/>
        <v>-0.28797926147963498</v>
      </c>
      <c r="R35">
        <f t="shared" si="22"/>
        <v>-1.1803808840415002</v>
      </c>
      <c r="S35">
        <f t="shared" si="23"/>
        <v>-0.54956614599303322</v>
      </c>
      <c r="T35">
        <f t="shared" si="24"/>
        <v>-0.6896061523267748</v>
      </c>
      <c r="U35">
        <f t="shared" si="25"/>
        <v>-0.46965044398552097</v>
      </c>
      <c r="V35">
        <f t="shared" si="26"/>
        <v>-0.45767751390136302</v>
      </c>
      <c r="W35">
        <f t="shared" si="27"/>
        <v>-0.27317898886957948</v>
      </c>
    </row>
    <row r="36" spans="1:23">
      <c r="A36" s="1" t="s">
        <v>44</v>
      </c>
      <c r="B36" s="1">
        <v>51</v>
      </c>
      <c r="C36" s="1">
        <v>51</v>
      </c>
      <c r="D36" s="1">
        <v>52</v>
      </c>
      <c r="E36" s="1">
        <v>55</v>
      </c>
      <c r="F36" s="1">
        <v>51</v>
      </c>
      <c r="G36" s="1">
        <v>53</v>
      </c>
      <c r="H36" s="1">
        <v>47</v>
      </c>
      <c r="I36" s="1">
        <v>48</v>
      </c>
      <c r="J36" s="1">
        <v>50</v>
      </c>
      <c r="K36" s="1">
        <v>51</v>
      </c>
      <c r="L36" s="1">
        <v>53</v>
      </c>
      <c r="N36">
        <f t="shared" si="18"/>
        <v>-0.51341062501709822</v>
      </c>
      <c r="O36">
        <f t="shared" si="19"/>
        <v>-0.39975524246297756</v>
      </c>
      <c r="P36">
        <f t="shared" si="20"/>
        <v>-0.33359763172251927</v>
      </c>
      <c r="Q36">
        <f t="shared" si="21"/>
        <v>-0.32469179950745758</v>
      </c>
      <c r="R36">
        <f t="shared" si="22"/>
        <v>-0.41703679783268061</v>
      </c>
      <c r="S36">
        <f t="shared" si="23"/>
        <v>-0.46898748575387383</v>
      </c>
      <c r="T36">
        <f t="shared" si="24"/>
        <v>-0.66661214347857622</v>
      </c>
      <c r="U36">
        <f t="shared" si="25"/>
        <v>-0.64551380287384674</v>
      </c>
      <c r="V36">
        <f t="shared" si="26"/>
        <v>1.8856509388211875</v>
      </c>
      <c r="W36">
        <f t="shared" si="27"/>
        <v>1.8839545898278425</v>
      </c>
    </row>
    <row r="37" spans="1:23">
      <c r="A37" s="1" t="s">
        <v>45</v>
      </c>
      <c r="B37" s="1">
        <v>51</v>
      </c>
      <c r="C37" s="1">
        <v>51</v>
      </c>
      <c r="D37" s="1">
        <v>52</v>
      </c>
      <c r="E37" s="1">
        <v>55</v>
      </c>
      <c r="F37" s="1">
        <v>51</v>
      </c>
      <c r="G37" s="1">
        <v>53</v>
      </c>
      <c r="H37" s="1">
        <v>47</v>
      </c>
      <c r="I37" s="1">
        <v>48</v>
      </c>
      <c r="J37" s="1">
        <v>50</v>
      </c>
      <c r="K37" s="1">
        <v>51</v>
      </c>
      <c r="L37" s="1">
        <v>53</v>
      </c>
      <c r="N37">
        <f t="shared" si="18"/>
        <v>1.5292354410999538</v>
      </c>
      <c r="O37">
        <f t="shared" si="19"/>
        <v>1.2873038326671318</v>
      </c>
      <c r="P37">
        <f t="shared" si="20"/>
        <v>0.94533515342252483</v>
      </c>
      <c r="Q37">
        <f t="shared" si="21"/>
        <v>0.46243875304568155</v>
      </c>
      <c r="R37">
        <f t="shared" si="22"/>
        <v>-0.1767691249469612</v>
      </c>
      <c r="S37">
        <f t="shared" si="23"/>
        <v>-0.50922129679200101</v>
      </c>
      <c r="T37">
        <f t="shared" si="24"/>
        <v>-0.59380826096903061</v>
      </c>
      <c r="U37">
        <f t="shared" si="25"/>
        <v>-0.54483237079615843</v>
      </c>
      <c r="V37">
        <f t="shared" si="26"/>
        <v>-1.0029422504062007</v>
      </c>
      <c r="W37">
        <f t="shared" si="27"/>
        <v>-1.3967398763249446</v>
      </c>
    </row>
    <row r="38" spans="1:23">
      <c r="A38" s="1" t="s">
        <v>46</v>
      </c>
      <c r="B38" s="1">
        <v>6518</v>
      </c>
      <c r="C38" s="1">
        <v>6256</v>
      </c>
      <c r="D38" s="1">
        <v>6125</v>
      </c>
      <c r="E38" s="1">
        <v>6074</v>
      </c>
      <c r="F38" s="1">
        <v>6039</v>
      </c>
      <c r="G38" s="1">
        <v>6143</v>
      </c>
      <c r="H38" s="1">
        <v>6437</v>
      </c>
      <c r="I38" s="1">
        <v>6649</v>
      </c>
      <c r="J38" s="1">
        <v>7037</v>
      </c>
      <c r="K38" s="1">
        <v>7668</v>
      </c>
      <c r="L38" s="1">
        <v>7948</v>
      </c>
      <c r="N38">
        <f t="shared" si="18"/>
        <v>1.6852922929279426</v>
      </c>
      <c r="O38">
        <f t="shared" si="19"/>
        <v>1.3502141265413414</v>
      </c>
      <c r="P38">
        <f t="shared" si="20"/>
        <v>0.90951716249209558</v>
      </c>
      <c r="Q38">
        <f t="shared" si="21"/>
        <v>0.34743812061786611</v>
      </c>
      <c r="R38">
        <f t="shared" si="22"/>
        <v>-0.27055959094539483</v>
      </c>
      <c r="S38">
        <f t="shared" si="23"/>
        <v>-0.63002986669634931</v>
      </c>
      <c r="T38">
        <f t="shared" si="24"/>
        <v>-0.68083872691379688</v>
      </c>
      <c r="U38">
        <f t="shared" si="25"/>
        <v>-0.88325467003814417</v>
      </c>
      <c r="V38">
        <f t="shared" si="26"/>
        <v>-0.96168542485198394</v>
      </c>
      <c r="W38">
        <f t="shared" si="27"/>
        <v>-0.8660934231335794</v>
      </c>
    </row>
    <row r="39" spans="1:23">
      <c r="A39" s="1" t="s">
        <v>48</v>
      </c>
      <c r="B39" s="1">
        <v>430</v>
      </c>
      <c r="C39" s="1">
        <v>420</v>
      </c>
      <c r="D39" s="1">
        <v>427</v>
      </c>
      <c r="E39" s="1">
        <v>455</v>
      </c>
      <c r="F39" s="1">
        <v>487</v>
      </c>
      <c r="G39" s="1">
        <v>523</v>
      </c>
      <c r="H39" s="1">
        <v>552</v>
      </c>
      <c r="I39" s="1">
        <v>571</v>
      </c>
      <c r="J39" s="1">
        <v>624</v>
      </c>
      <c r="K39" s="1">
        <v>707</v>
      </c>
      <c r="L39" s="1">
        <v>759</v>
      </c>
      <c r="N39">
        <f t="shared" si="18"/>
        <v>1.5915783145174551</v>
      </c>
      <c r="O39">
        <f t="shared" si="19"/>
        <v>1.395104293920518</v>
      </c>
      <c r="P39">
        <f t="shared" si="20"/>
        <v>0.93102980929181189</v>
      </c>
      <c r="Q39">
        <f t="shared" si="21"/>
        <v>0.42795992343702705</v>
      </c>
      <c r="R39">
        <f t="shared" si="22"/>
        <v>-0.25026065500343075</v>
      </c>
      <c r="S39">
        <f t="shared" si="23"/>
        <v>-0.92227410028992474</v>
      </c>
      <c r="T39">
        <f t="shared" si="24"/>
        <v>-0.85034438079987351</v>
      </c>
      <c r="U39">
        <f t="shared" si="25"/>
        <v>-0.66617508886697074</v>
      </c>
      <c r="V39">
        <f t="shared" si="26"/>
        <v>-0.73262792616234806</v>
      </c>
      <c r="W39">
        <f t="shared" si="27"/>
        <v>-0.92399019004425598</v>
      </c>
    </row>
    <row r="40" spans="1:23">
      <c r="A40" s="1" t="s">
        <v>49</v>
      </c>
      <c r="B40" s="1">
        <v>423</v>
      </c>
      <c r="C40" s="1">
        <v>397</v>
      </c>
      <c r="D40" s="1">
        <v>397</v>
      </c>
      <c r="E40" s="1">
        <v>411</v>
      </c>
      <c r="F40" s="1">
        <v>412</v>
      </c>
      <c r="G40" s="1">
        <v>421</v>
      </c>
      <c r="H40" s="1">
        <v>437</v>
      </c>
      <c r="I40" s="1">
        <v>467</v>
      </c>
      <c r="J40" s="1">
        <v>508</v>
      </c>
      <c r="K40" s="1">
        <v>509</v>
      </c>
      <c r="L40" s="1">
        <v>548</v>
      </c>
    </row>
    <row r="41" spans="1:23">
      <c r="A41" s="1" t="s">
        <v>50</v>
      </c>
      <c r="B41" s="1">
        <v>850</v>
      </c>
      <c r="C41" s="1">
        <v>789</v>
      </c>
      <c r="D41" s="1">
        <v>741</v>
      </c>
      <c r="E41" s="1">
        <v>718</v>
      </c>
      <c r="F41" s="1">
        <v>723</v>
      </c>
      <c r="G41" s="1">
        <v>770</v>
      </c>
      <c r="H41" s="1">
        <v>807</v>
      </c>
      <c r="I41" s="1">
        <v>857</v>
      </c>
      <c r="J41" s="1">
        <v>925</v>
      </c>
      <c r="K41" s="1">
        <v>1022</v>
      </c>
      <c r="L41" s="1">
        <v>969</v>
      </c>
    </row>
    <row r="42" spans="1:23">
      <c r="A42" s="1" t="s">
        <v>51</v>
      </c>
      <c r="B42" s="1">
        <v>4815</v>
      </c>
      <c r="C42" s="1">
        <v>4650</v>
      </c>
      <c r="D42" s="1">
        <v>4560</v>
      </c>
      <c r="E42" s="1">
        <v>4490</v>
      </c>
      <c r="F42" s="1">
        <v>4417</v>
      </c>
      <c r="G42" s="1">
        <v>4429</v>
      </c>
      <c r="H42" s="1">
        <v>4641</v>
      </c>
      <c r="I42" s="1">
        <v>4754</v>
      </c>
      <c r="J42" s="1">
        <v>4980</v>
      </c>
      <c r="K42" s="1">
        <v>5430</v>
      </c>
      <c r="L42" s="1">
        <v>5672</v>
      </c>
    </row>
    <row r="43" spans="1:23">
      <c r="A43" s="1" t="s">
        <v>52</v>
      </c>
      <c r="B43" s="1">
        <v>9025</v>
      </c>
      <c r="C43" s="1">
        <v>8779</v>
      </c>
      <c r="D43" s="1">
        <v>8578</v>
      </c>
      <c r="E43" s="1">
        <v>8667</v>
      </c>
      <c r="F43" s="1">
        <v>8647</v>
      </c>
      <c r="G43" s="1">
        <v>8952</v>
      </c>
      <c r="H43" s="1">
        <v>9710</v>
      </c>
      <c r="I43" s="1">
        <v>10151</v>
      </c>
      <c r="J43" s="1">
        <v>10962</v>
      </c>
      <c r="K43" s="1">
        <v>12171</v>
      </c>
      <c r="L43" s="1">
        <v>13181</v>
      </c>
    </row>
    <row r="44" spans="1:23">
      <c r="A44" s="1" t="s">
        <v>53</v>
      </c>
      <c r="B44" s="1">
        <v>8350</v>
      </c>
      <c r="C44" s="1">
        <v>8098</v>
      </c>
      <c r="D44" s="1">
        <v>7864</v>
      </c>
      <c r="E44" s="1">
        <v>7912</v>
      </c>
      <c r="F44" s="1">
        <v>7854</v>
      </c>
      <c r="G44" s="1">
        <v>8105</v>
      </c>
      <c r="H44" s="1">
        <v>8784</v>
      </c>
      <c r="I44" s="1">
        <v>9143</v>
      </c>
      <c r="J44" s="1">
        <v>9871</v>
      </c>
      <c r="K44" s="1">
        <v>10938</v>
      </c>
      <c r="L44" s="1">
        <v>11819</v>
      </c>
    </row>
    <row r="45" spans="1:23">
      <c r="A45" s="1" t="s">
        <v>54</v>
      </c>
      <c r="B45" s="1">
        <v>152</v>
      </c>
      <c r="C45" s="1">
        <v>157</v>
      </c>
      <c r="D45" s="1">
        <v>161</v>
      </c>
      <c r="E45" s="1">
        <v>178</v>
      </c>
      <c r="F45" s="1">
        <v>196</v>
      </c>
      <c r="G45" s="1">
        <v>211</v>
      </c>
      <c r="H45" s="1">
        <v>235</v>
      </c>
      <c r="I45" s="1">
        <v>260</v>
      </c>
      <c r="J45" s="1">
        <v>284</v>
      </c>
      <c r="K45" s="1">
        <v>328</v>
      </c>
      <c r="L45" s="1">
        <v>362</v>
      </c>
    </row>
    <row r="46" spans="1:23">
      <c r="A46" s="1" t="s">
        <v>55</v>
      </c>
      <c r="B46" s="1">
        <v>523</v>
      </c>
      <c r="C46" s="1">
        <v>524</v>
      </c>
      <c r="D46" s="1">
        <v>553</v>
      </c>
      <c r="E46" s="1">
        <v>577</v>
      </c>
      <c r="F46" s="1">
        <v>597</v>
      </c>
      <c r="G46" s="1">
        <v>636</v>
      </c>
      <c r="H46" s="1">
        <v>691</v>
      </c>
      <c r="I46" s="1">
        <v>748</v>
      </c>
      <c r="J46" s="1">
        <v>807</v>
      </c>
      <c r="K46" s="1">
        <v>905</v>
      </c>
      <c r="L46" s="1">
        <v>1000</v>
      </c>
    </row>
    <row r="47" spans="1:23">
      <c r="A47" s="1" t="s">
        <v>56</v>
      </c>
      <c r="B47" s="1">
        <v>4726</v>
      </c>
      <c r="C47" s="1">
        <v>4691</v>
      </c>
      <c r="D47" s="1">
        <v>4738</v>
      </c>
      <c r="E47" s="1">
        <v>4753</v>
      </c>
      <c r="F47" s="1">
        <v>4616</v>
      </c>
      <c r="G47" s="1">
        <v>4668</v>
      </c>
      <c r="H47" s="1">
        <v>4707</v>
      </c>
      <c r="I47" s="1">
        <v>4745</v>
      </c>
      <c r="J47" s="1">
        <v>4882</v>
      </c>
      <c r="K47" s="1">
        <v>5294</v>
      </c>
      <c r="L47" s="1">
        <v>5656</v>
      </c>
    </row>
    <row r="48" spans="1:23">
      <c r="A48" s="1" t="s">
        <v>57</v>
      </c>
      <c r="B48" s="1">
        <v>1196</v>
      </c>
      <c r="C48" s="1">
        <v>1179</v>
      </c>
      <c r="D48" s="1">
        <v>1152</v>
      </c>
      <c r="E48" s="1">
        <v>1166</v>
      </c>
      <c r="F48" s="1">
        <v>1150</v>
      </c>
      <c r="G48" s="1">
        <v>1201</v>
      </c>
      <c r="H48" s="1">
        <v>1229</v>
      </c>
      <c r="I48" s="1">
        <v>1268</v>
      </c>
      <c r="J48" s="1">
        <v>1345</v>
      </c>
      <c r="K48" s="1">
        <v>1500</v>
      </c>
      <c r="L48" s="1">
        <v>1609</v>
      </c>
    </row>
    <row r="49" spans="1:49">
      <c r="A49" s="1" t="s">
        <v>58</v>
      </c>
      <c r="B49" s="1">
        <v>3530</v>
      </c>
      <c r="C49" s="1">
        <v>3512</v>
      </c>
      <c r="D49" s="1">
        <v>3586</v>
      </c>
      <c r="E49" s="1">
        <v>3587</v>
      </c>
      <c r="F49" s="1">
        <v>3466</v>
      </c>
      <c r="G49" s="1">
        <v>3467</v>
      </c>
      <c r="H49" s="1">
        <v>3478</v>
      </c>
      <c r="I49" s="1">
        <v>3477</v>
      </c>
      <c r="J49" s="1">
        <v>3537</v>
      </c>
      <c r="K49" s="1">
        <v>3794</v>
      </c>
      <c r="L49" s="1">
        <v>4047</v>
      </c>
    </row>
    <row r="50" spans="1:49">
      <c r="A50" s="1" t="s">
        <v>59</v>
      </c>
      <c r="B50" s="1">
        <v>10455</v>
      </c>
      <c r="C50" s="1">
        <v>10194</v>
      </c>
      <c r="D50" s="1">
        <v>10191</v>
      </c>
      <c r="E50" s="1">
        <v>10599</v>
      </c>
      <c r="F50" s="1">
        <v>11095</v>
      </c>
      <c r="G50" s="1">
        <v>11806</v>
      </c>
      <c r="H50" s="1">
        <v>12707</v>
      </c>
      <c r="I50" s="1">
        <v>13395</v>
      </c>
      <c r="J50" s="1">
        <v>14421</v>
      </c>
      <c r="K50" s="1">
        <v>15748</v>
      </c>
      <c r="L50" s="1">
        <v>16572</v>
      </c>
    </row>
    <row r="51" spans="1:49">
      <c r="A51" s="1" t="s">
        <v>60</v>
      </c>
      <c r="B51" s="1">
        <v>1165</v>
      </c>
      <c r="C51" s="1">
        <v>1122</v>
      </c>
      <c r="D51" s="1">
        <v>1109</v>
      </c>
      <c r="E51" s="1">
        <v>1122</v>
      </c>
      <c r="F51" s="1">
        <v>1145</v>
      </c>
      <c r="G51" s="1">
        <v>1195</v>
      </c>
      <c r="H51" s="1">
        <v>1249</v>
      </c>
      <c r="I51" s="1">
        <v>1279</v>
      </c>
      <c r="J51" s="1">
        <v>1362</v>
      </c>
      <c r="K51" s="1">
        <v>1421</v>
      </c>
      <c r="L51" s="1">
        <v>1492</v>
      </c>
    </row>
    <row r="52" spans="1:49">
      <c r="A52" s="1" t="s">
        <v>61</v>
      </c>
      <c r="B52" s="1">
        <v>9290</v>
      </c>
      <c r="C52" s="1">
        <v>9072</v>
      </c>
      <c r="D52" s="1">
        <v>9082</v>
      </c>
      <c r="E52" s="1">
        <v>9477</v>
      </c>
      <c r="F52" s="1">
        <v>9950</v>
      </c>
      <c r="G52" s="1">
        <v>10611</v>
      </c>
      <c r="H52" s="1">
        <v>11458</v>
      </c>
      <c r="I52" s="1">
        <v>12116</v>
      </c>
      <c r="J52" s="1">
        <v>13059</v>
      </c>
      <c r="K52" s="1">
        <v>14327</v>
      </c>
      <c r="L52" s="1">
        <v>15080</v>
      </c>
    </row>
    <row r="53" spans="1:49">
      <c r="A53" s="1" t="s">
        <v>62</v>
      </c>
      <c r="B53" s="1">
        <v>1719</v>
      </c>
      <c r="C53" s="1">
        <v>1737</v>
      </c>
      <c r="D53" s="1">
        <v>1740</v>
      </c>
      <c r="E53" s="1">
        <v>1770</v>
      </c>
      <c r="F53" s="1">
        <v>1791</v>
      </c>
      <c r="G53" s="1">
        <v>1819</v>
      </c>
      <c r="H53" s="1">
        <v>1870</v>
      </c>
      <c r="I53" s="1">
        <v>1909</v>
      </c>
      <c r="J53" s="1">
        <v>1994</v>
      </c>
      <c r="K53" s="1">
        <v>2130</v>
      </c>
      <c r="L53" s="1">
        <v>2186</v>
      </c>
    </row>
    <row r="54" spans="1:49">
      <c r="A54" s="1" t="s">
        <v>63</v>
      </c>
      <c r="B54" s="1">
        <v>201</v>
      </c>
      <c r="C54" s="1">
        <v>211</v>
      </c>
      <c r="D54" s="1">
        <v>204</v>
      </c>
      <c r="E54" s="1">
        <v>214</v>
      </c>
      <c r="F54" s="1">
        <v>227</v>
      </c>
      <c r="G54" s="1">
        <v>228</v>
      </c>
      <c r="H54" s="1">
        <v>229</v>
      </c>
      <c r="I54" s="1">
        <v>241</v>
      </c>
      <c r="J54" s="1">
        <v>270</v>
      </c>
      <c r="K54" s="1">
        <v>276</v>
      </c>
      <c r="L54" s="1">
        <v>279</v>
      </c>
    </row>
    <row r="55" spans="1:49">
      <c r="A55" s="1" t="s">
        <v>64</v>
      </c>
      <c r="B55" s="1">
        <v>1518</v>
      </c>
      <c r="C55" s="1">
        <v>1526</v>
      </c>
      <c r="D55" s="1">
        <v>1536</v>
      </c>
      <c r="E55" s="1">
        <v>1556</v>
      </c>
      <c r="F55" s="1">
        <v>1564</v>
      </c>
      <c r="G55" s="1">
        <v>1591</v>
      </c>
      <c r="H55" s="1">
        <v>1641</v>
      </c>
      <c r="I55" s="1">
        <v>1668</v>
      </c>
      <c r="J55" s="1">
        <v>1724</v>
      </c>
      <c r="K55" s="1">
        <v>1854</v>
      </c>
      <c r="L55" s="1">
        <v>1907</v>
      </c>
    </row>
    <row r="56" spans="1:49">
      <c r="A56" s="1" t="s">
        <v>65</v>
      </c>
      <c r="B56" s="1">
        <v>14156</v>
      </c>
      <c r="C56" s="1">
        <v>13763</v>
      </c>
      <c r="D56" s="1">
        <v>13813</v>
      </c>
      <c r="E56" s="1">
        <v>14042</v>
      </c>
      <c r="F56" s="1">
        <v>14331</v>
      </c>
      <c r="G56" s="1">
        <v>14805</v>
      </c>
      <c r="H56" s="1">
        <v>15600</v>
      </c>
      <c r="I56" s="1">
        <v>15937</v>
      </c>
      <c r="J56" s="1">
        <v>16479</v>
      </c>
      <c r="K56" s="1">
        <v>17401</v>
      </c>
      <c r="L56" s="1">
        <v>17700</v>
      </c>
    </row>
    <row r="57" spans="1:49">
      <c r="A57" s="1" t="s">
        <v>66</v>
      </c>
      <c r="B57" s="1">
        <v>12958</v>
      </c>
      <c r="C57" s="1">
        <v>12577</v>
      </c>
      <c r="D57" s="1">
        <v>12611</v>
      </c>
      <c r="E57" s="1">
        <v>12797</v>
      </c>
      <c r="F57" s="1">
        <v>13093</v>
      </c>
      <c r="G57" s="1">
        <v>13530</v>
      </c>
      <c r="H57" s="1">
        <v>14274</v>
      </c>
      <c r="I57" s="1">
        <v>14560</v>
      </c>
      <c r="J57" s="1">
        <v>15037</v>
      </c>
      <c r="K57" s="1">
        <v>15819</v>
      </c>
      <c r="L57" s="1">
        <v>16140</v>
      </c>
    </row>
    <row r="58" spans="1:49">
      <c r="A58" s="1" t="s">
        <v>67</v>
      </c>
      <c r="B58" s="1">
        <v>1198</v>
      </c>
      <c r="C58" s="1">
        <v>1186</v>
      </c>
      <c r="D58" s="1">
        <v>1202</v>
      </c>
      <c r="E58" s="1">
        <v>1245</v>
      </c>
      <c r="F58" s="1">
        <v>1238</v>
      </c>
      <c r="G58" s="1">
        <v>1275</v>
      </c>
      <c r="H58" s="1">
        <v>1326</v>
      </c>
      <c r="I58" s="1">
        <v>1377</v>
      </c>
      <c r="J58" s="1">
        <v>1442</v>
      </c>
      <c r="K58" s="1">
        <v>1582</v>
      </c>
      <c r="L58" s="1">
        <v>1560</v>
      </c>
    </row>
    <row r="59" spans="1:49">
      <c r="A59" s="1" t="s">
        <v>68</v>
      </c>
      <c r="B59" s="1">
        <v>22</v>
      </c>
      <c r="C59" s="1">
        <v>20</v>
      </c>
      <c r="D59" s="1">
        <v>18</v>
      </c>
      <c r="E59" s="1">
        <v>19</v>
      </c>
      <c r="F59" s="1">
        <v>22</v>
      </c>
      <c r="G59" s="1">
        <v>20</v>
      </c>
      <c r="H59" s="1">
        <v>19</v>
      </c>
      <c r="I59" s="1">
        <v>18</v>
      </c>
      <c r="J59" s="1">
        <v>19</v>
      </c>
      <c r="K59" s="1">
        <v>18</v>
      </c>
      <c r="L59" s="1">
        <v>16</v>
      </c>
      <c r="AS59" s="54"/>
      <c r="AV59" s="55"/>
      <c r="AW59" s="45"/>
    </row>
    <row r="60" spans="1:49">
      <c r="A60" s="1" t="s">
        <v>69</v>
      </c>
      <c r="B60" s="1">
        <v>8</v>
      </c>
      <c r="C60" s="1">
        <v>7</v>
      </c>
      <c r="D60" s="1">
        <v>6</v>
      </c>
      <c r="E60" s="1">
        <v>4</v>
      </c>
      <c r="F60" s="1">
        <v>4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43"/>
    </row>
    <row r="61" spans="1:49">
      <c r="A61" s="1" t="s">
        <v>70</v>
      </c>
      <c r="B61" s="1">
        <v>14</v>
      </c>
      <c r="C61" s="1">
        <v>13</v>
      </c>
      <c r="D61" s="1">
        <v>12</v>
      </c>
      <c r="E61" s="1">
        <v>15</v>
      </c>
      <c r="F61" s="1">
        <v>18</v>
      </c>
      <c r="G61" s="1">
        <v>15</v>
      </c>
      <c r="H61" s="1">
        <v>14</v>
      </c>
      <c r="I61" s="1">
        <v>13</v>
      </c>
      <c r="J61" s="1">
        <v>14</v>
      </c>
      <c r="K61" s="1">
        <v>13</v>
      </c>
      <c r="L61" s="1">
        <v>11</v>
      </c>
      <c r="M61" s="43"/>
    </row>
    <row r="62" spans="1:49">
      <c r="A62" s="1" t="s">
        <v>71</v>
      </c>
      <c r="B62" s="1">
        <v>3823</v>
      </c>
      <c r="C62" s="1">
        <v>3668</v>
      </c>
      <c r="D62" s="1">
        <v>3565</v>
      </c>
      <c r="E62" s="1">
        <v>3645</v>
      </c>
      <c r="F62" s="1">
        <v>3606</v>
      </c>
      <c r="G62" s="1">
        <v>3641</v>
      </c>
      <c r="H62" s="1">
        <v>3715</v>
      </c>
      <c r="I62" s="1">
        <v>3803</v>
      </c>
      <c r="J62" s="1">
        <v>3839</v>
      </c>
      <c r="K62" s="1">
        <v>3997</v>
      </c>
      <c r="L62" s="1">
        <v>4085</v>
      </c>
    </row>
    <row r="63" spans="1:49">
      <c r="A63" s="1" t="s">
        <v>72</v>
      </c>
      <c r="B63" s="1">
        <v>1192</v>
      </c>
      <c r="C63" s="1">
        <v>1104</v>
      </c>
      <c r="D63" s="1">
        <v>1088</v>
      </c>
      <c r="E63" s="1">
        <v>1103</v>
      </c>
      <c r="F63" s="1">
        <v>1059</v>
      </c>
      <c r="G63" s="1">
        <v>1041</v>
      </c>
      <c r="H63" s="1">
        <v>1057</v>
      </c>
      <c r="I63" s="1">
        <v>1078</v>
      </c>
      <c r="J63" s="1">
        <v>1083</v>
      </c>
      <c r="K63" s="1">
        <v>1112</v>
      </c>
      <c r="L63" s="1">
        <v>1129</v>
      </c>
    </row>
    <row r="64" spans="1:49">
      <c r="A64" s="1" t="s">
        <v>73</v>
      </c>
      <c r="B64" s="1">
        <v>78</v>
      </c>
      <c r="C64" s="1">
        <v>89</v>
      </c>
      <c r="D64" s="1">
        <v>79</v>
      </c>
      <c r="E64" s="1">
        <v>85</v>
      </c>
      <c r="F64" s="1">
        <v>88</v>
      </c>
      <c r="G64" s="1">
        <v>92</v>
      </c>
      <c r="H64" s="1">
        <v>97</v>
      </c>
      <c r="I64" s="1">
        <v>94</v>
      </c>
      <c r="J64" s="1">
        <v>99</v>
      </c>
      <c r="K64" s="1">
        <v>98</v>
      </c>
      <c r="L64" s="1">
        <v>102</v>
      </c>
    </row>
    <row r="65" spans="1:23">
      <c r="A65" s="1" t="s">
        <v>74</v>
      </c>
      <c r="B65" s="1">
        <v>478</v>
      </c>
      <c r="C65" s="1">
        <v>470</v>
      </c>
      <c r="D65" s="1">
        <v>462</v>
      </c>
      <c r="E65" s="1">
        <v>473</v>
      </c>
      <c r="F65" s="1">
        <v>480</v>
      </c>
      <c r="G65" s="1">
        <v>496</v>
      </c>
      <c r="H65" s="1">
        <v>505</v>
      </c>
      <c r="I65" s="1">
        <v>536</v>
      </c>
      <c r="J65" s="1">
        <v>556</v>
      </c>
      <c r="K65" s="1">
        <v>568</v>
      </c>
      <c r="L65" s="1">
        <v>593</v>
      </c>
    </row>
    <row r="66" spans="1:23">
      <c r="A66" s="1" t="s">
        <v>75</v>
      </c>
      <c r="B66" s="1">
        <v>1200</v>
      </c>
      <c r="C66" s="1">
        <v>1146</v>
      </c>
      <c r="D66" s="1">
        <v>1093</v>
      </c>
      <c r="E66" s="1">
        <v>1121</v>
      </c>
      <c r="F66" s="1">
        <v>1114</v>
      </c>
      <c r="G66" s="1">
        <v>1126</v>
      </c>
      <c r="H66" s="1">
        <v>1155</v>
      </c>
      <c r="I66" s="1">
        <v>1187</v>
      </c>
      <c r="J66" s="1">
        <v>1214</v>
      </c>
      <c r="K66" s="1">
        <v>1241</v>
      </c>
      <c r="L66" s="1">
        <v>1263</v>
      </c>
    </row>
    <row r="67" spans="1:23">
      <c r="A67" s="1" t="s">
        <v>76</v>
      </c>
      <c r="B67" s="1">
        <v>824</v>
      </c>
      <c r="C67" s="1">
        <v>814</v>
      </c>
      <c r="D67" s="1">
        <v>805</v>
      </c>
      <c r="E67" s="1">
        <v>825</v>
      </c>
      <c r="F67" s="1">
        <v>823</v>
      </c>
      <c r="G67" s="1">
        <v>841</v>
      </c>
      <c r="H67" s="1">
        <v>854</v>
      </c>
      <c r="I67" s="1">
        <v>860</v>
      </c>
      <c r="J67" s="1">
        <v>835</v>
      </c>
      <c r="K67" s="1">
        <v>924</v>
      </c>
      <c r="L67" s="1">
        <v>942</v>
      </c>
    </row>
    <row r="68" spans="1:23">
      <c r="A68" s="1" t="s">
        <v>77</v>
      </c>
      <c r="B68" s="1">
        <v>51</v>
      </c>
      <c r="C68" s="1">
        <v>45</v>
      </c>
      <c r="D68" s="1">
        <v>38</v>
      </c>
      <c r="E68" s="1">
        <v>38</v>
      </c>
      <c r="F68" s="1">
        <v>42</v>
      </c>
      <c r="G68" s="1">
        <v>45</v>
      </c>
      <c r="H68" s="1">
        <v>47</v>
      </c>
      <c r="I68" s="1">
        <v>48</v>
      </c>
      <c r="J68" s="1">
        <v>52</v>
      </c>
      <c r="K68" s="1">
        <v>54</v>
      </c>
      <c r="L68" s="1">
        <v>56</v>
      </c>
    </row>
    <row r="69" spans="1:23">
      <c r="A69" s="1" t="s">
        <v>78</v>
      </c>
      <c r="B69" s="1">
        <v>400</v>
      </c>
      <c r="C69" s="1">
        <v>374</v>
      </c>
      <c r="D69" s="1">
        <v>373</v>
      </c>
      <c r="E69" s="1">
        <v>369</v>
      </c>
      <c r="F69" s="1">
        <v>370</v>
      </c>
      <c r="G69" s="1">
        <v>374</v>
      </c>
      <c r="H69" s="1">
        <v>375</v>
      </c>
      <c r="I69" s="1">
        <v>381</v>
      </c>
      <c r="J69" s="1">
        <v>409</v>
      </c>
      <c r="K69" s="1">
        <v>416</v>
      </c>
      <c r="L69" s="1">
        <v>427</v>
      </c>
      <c r="N69" t="s">
        <v>392</v>
      </c>
    </row>
    <row r="70" spans="1:23">
      <c r="A70" s="1" t="s">
        <v>79</v>
      </c>
      <c r="B70" s="1">
        <v>137</v>
      </c>
      <c r="C70" s="1">
        <v>122</v>
      </c>
      <c r="D70" s="1">
        <v>119</v>
      </c>
      <c r="E70" s="1">
        <v>118</v>
      </c>
      <c r="F70" s="1">
        <v>114</v>
      </c>
      <c r="G70" s="1">
        <v>110</v>
      </c>
      <c r="H70" s="1">
        <v>109</v>
      </c>
      <c r="I70" s="1">
        <v>113</v>
      </c>
      <c r="J70" s="1">
        <v>125</v>
      </c>
      <c r="K70" s="1">
        <v>118</v>
      </c>
      <c r="L70" s="1">
        <v>120</v>
      </c>
      <c r="N70">
        <f>SUM(N21:N29)</f>
        <v>6670774</v>
      </c>
    </row>
    <row r="71" spans="1:23">
      <c r="A71" s="1" t="s">
        <v>80</v>
      </c>
      <c r="B71" s="1">
        <v>263</v>
      </c>
      <c r="C71" s="1">
        <v>252</v>
      </c>
      <c r="D71" s="1">
        <v>254</v>
      </c>
      <c r="E71" s="1">
        <v>251</v>
      </c>
      <c r="F71" s="1">
        <v>256</v>
      </c>
      <c r="G71" s="1">
        <v>264</v>
      </c>
      <c r="H71" s="1">
        <v>266</v>
      </c>
      <c r="I71" s="1">
        <v>268</v>
      </c>
      <c r="J71" s="1">
        <v>284</v>
      </c>
      <c r="K71" s="1">
        <v>298</v>
      </c>
      <c r="L71" s="1">
        <v>307</v>
      </c>
    </row>
    <row r="72" spans="1:23">
      <c r="A72" s="1" t="s">
        <v>81</v>
      </c>
      <c r="B72" s="1">
        <v>4539</v>
      </c>
      <c r="C72" s="1">
        <v>4561</v>
      </c>
      <c r="D72" s="1">
        <v>4586</v>
      </c>
      <c r="E72" s="1">
        <v>4666</v>
      </c>
      <c r="F72" s="1">
        <v>4827</v>
      </c>
      <c r="G72" s="1">
        <v>4949</v>
      </c>
      <c r="H72" s="1">
        <v>5123</v>
      </c>
      <c r="I72" s="1">
        <v>5266</v>
      </c>
      <c r="J72" s="1">
        <v>5418</v>
      </c>
      <c r="K72" s="1">
        <v>5660</v>
      </c>
      <c r="L72" s="1">
        <v>5847</v>
      </c>
      <c r="N72">
        <v>2008</v>
      </c>
      <c r="O72">
        <v>2009</v>
      </c>
      <c r="P72">
        <v>2010</v>
      </c>
      <c r="Q72">
        <v>2011</v>
      </c>
      <c r="R72">
        <v>2012</v>
      </c>
      <c r="S72">
        <v>2013</v>
      </c>
      <c r="T72">
        <v>2014</v>
      </c>
      <c r="U72">
        <v>2015</v>
      </c>
      <c r="V72">
        <v>2016</v>
      </c>
      <c r="W72">
        <v>2017</v>
      </c>
    </row>
    <row r="73" spans="1:23">
      <c r="A73" s="1" t="s">
        <v>82</v>
      </c>
      <c r="B73" s="1">
        <v>726</v>
      </c>
      <c r="C73" s="1">
        <v>708</v>
      </c>
      <c r="D73" s="1">
        <v>710</v>
      </c>
      <c r="E73" s="1">
        <v>726</v>
      </c>
      <c r="F73" s="1">
        <v>739</v>
      </c>
      <c r="G73" s="1">
        <v>778</v>
      </c>
      <c r="H73" s="1">
        <v>804</v>
      </c>
      <c r="I73" s="1">
        <v>830</v>
      </c>
      <c r="J73" s="1">
        <v>876</v>
      </c>
      <c r="K73" s="1">
        <v>926</v>
      </c>
      <c r="L73" s="1">
        <v>954</v>
      </c>
      <c r="M73" s="56" t="s">
        <v>6</v>
      </c>
      <c r="N73">
        <v>1233950</v>
      </c>
      <c r="O73">
        <v>1199004</v>
      </c>
      <c r="P73">
        <v>1200106</v>
      </c>
      <c r="Q73">
        <v>1202988</v>
      </c>
      <c r="R73">
        <v>1212988</v>
      </c>
      <c r="S73">
        <v>1259322</v>
      </c>
      <c r="T73">
        <v>1349526</v>
      </c>
      <c r="U73">
        <v>1410918</v>
      </c>
      <c r="V73">
        <v>1475528</v>
      </c>
      <c r="W73">
        <v>1598837</v>
      </c>
    </row>
    <row r="74" spans="1:23">
      <c r="A74" s="1" t="s">
        <v>83</v>
      </c>
      <c r="B74" s="1">
        <v>3813</v>
      </c>
      <c r="C74" s="1">
        <v>3853</v>
      </c>
      <c r="D74" s="1">
        <v>3876</v>
      </c>
      <c r="E74" s="1">
        <v>3940</v>
      </c>
      <c r="F74" s="1">
        <v>4088</v>
      </c>
      <c r="G74" s="1">
        <v>4171</v>
      </c>
      <c r="H74" s="1">
        <v>4319</v>
      </c>
      <c r="I74" s="1">
        <v>4436</v>
      </c>
      <c r="J74" s="1">
        <v>4542</v>
      </c>
      <c r="K74" s="1">
        <v>4734</v>
      </c>
      <c r="L74" s="1">
        <v>4893</v>
      </c>
      <c r="M74" s="57" t="s">
        <v>8</v>
      </c>
      <c r="N74">
        <v>551749</v>
      </c>
      <c r="O74">
        <v>549573</v>
      </c>
      <c r="P74">
        <v>548410</v>
      </c>
      <c r="Q74">
        <v>545962</v>
      </c>
      <c r="R74">
        <v>535574</v>
      </c>
      <c r="S74">
        <v>534457</v>
      </c>
      <c r="T74">
        <v>534134</v>
      </c>
      <c r="U74">
        <v>537762</v>
      </c>
      <c r="V74">
        <v>541500</v>
      </c>
      <c r="W74">
        <v>547433</v>
      </c>
    </row>
    <row r="75" spans="1:23">
      <c r="A75" s="1" t="s">
        <v>84</v>
      </c>
      <c r="B75" s="1">
        <v>8674</v>
      </c>
      <c r="C75" s="1">
        <v>8533</v>
      </c>
      <c r="D75" s="1">
        <v>8602</v>
      </c>
      <c r="E75" s="1">
        <v>8968</v>
      </c>
      <c r="F75" s="1">
        <v>9327</v>
      </c>
      <c r="G75" s="1">
        <v>9795</v>
      </c>
      <c r="H75" s="1">
        <v>10397</v>
      </c>
      <c r="I75" s="1">
        <v>10861</v>
      </c>
      <c r="J75" s="1">
        <v>11451</v>
      </c>
      <c r="K75" s="1">
        <v>12048</v>
      </c>
      <c r="L75" s="1">
        <v>12476</v>
      </c>
      <c r="M75" s="58" t="s">
        <v>10</v>
      </c>
      <c r="N75">
        <v>1956728</v>
      </c>
      <c r="O75">
        <v>1954401</v>
      </c>
      <c r="P75">
        <v>1953563</v>
      </c>
      <c r="Q75">
        <v>1970722</v>
      </c>
      <c r="R75">
        <v>1974513</v>
      </c>
      <c r="S75">
        <v>2019276</v>
      </c>
      <c r="T75">
        <v>2054754</v>
      </c>
      <c r="U75">
        <v>2081110</v>
      </c>
      <c r="V75">
        <v>2125483</v>
      </c>
      <c r="W75">
        <v>2171293</v>
      </c>
    </row>
    <row r="76" spans="1:23">
      <c r="A76" s="1" t="s">
        <v>85</v>
      </c>
      <c r="B76" s="1">
        <v>1026</v>
      </c>
      <c r="C76" s="1">
        <v>994</v>
      </c>
      <c r="D76" s="1">
        <v>997</v>
      </c>
      <c r="E76" s="1">
        <v>1035</v>
      </c>
      <c r="F76" s="1">
        <v>1055</v>
      </c>
      <c r="G76" s="1">
        <v>1120</v>
      </c>
      <c r="H76" s="1">
        <v>1197</v>
      </c>
      <c r="I76" s="1">
        <v>1255</v>
      </c>
      <c r="J76" s="1">
        <v>1330</v>
      </c>
      <c r="K76" s="1">
        <v>1377</v>
      </c>
      <c r="L76" s="1">
        <v>1447</v>
      </c>
      <c r="M76" s="59" t="s">
        <v>12</v>
      </c>
      <c r="N76">
        <v>240113</v>
      </c>
      <c r="O76">
        <v>232543</v>
      </c>
      <c r="P76">
        <v>225023</v>
      </c>
      <c r="Q76">
        <v>213093</v>
      </c>
      <c r="R76">
        <v>205047</v>
      </c>
      <c r="S76">
        <v>208974</v>
      </c>
      <c r="T76">
        <v>204207</v>
      </c>
      <c r="U76">
        <v>200776</v>
      </c>
      <c r="V76">
        <v>196758</v>
      </c>
      <c r="W76">
        <v>189054</v>
      </c>
    </row>
    <row r="77" spans="1:23">
      <c r="A77" s="1" t="s">
        <v>86</v>
      </c>
      <c r="B77" s="1">
        <v>78</v>
      </c>
      <c r="C77" s="1">
        <v>79</v>
      </c>
      <c r="D77" s="1">
        <v>76</v>
      </c>
      <c r="E77" s="1">
        <v>85</v>
      </c>
      <c r="F77" s="1">
        <v>90</v>
      </c>
      <c r="G77" s="1">
        <v>98</v>
      </c>
      <c r="H77" s="1">
        <v>100</v>
      </c>
      <c r="I77" s="1">
        <v>109</v>
      </c>
      <c r="J77" s="1">
        <v>105</v>
      </c>
      <c r="K77" s="1">
        <v>113</v>
      </c>
      <c r="L77" s="1">
        <v>110</v>
      </c>
      <c r="M77" s="60" t="s">
        <v>14</v>
      </c>
      <c r="N77">
        <v>922856</v>
      </c>
      <c r="O77">
        <v>896125</v>
      </c>
      <c r="P77">
        <v>870278</v>
      </c>
      <c r="Q77">
        <v>841285</v>
      </c>
      <c r="R77">
        <v>810353</v>
      </c>
      <c r="S77">
        <v>832218</v>
      </c>
      <c r="T77">
        <v>827364</v>
      </c>
      <c r="U77">
        <v>834988</v>
      </c>
      <c r="V77">
        <v>835403</v>
      </c>
      <c r="W77">
        <v>841798</v>
      </c>
    </row>
    <row r="78" spans="1:23">
      <c r="A78" s="1" t="s">
        <v>87</v>
      </c>
      <c r="B78" s="1">
        <v>581</v>
      </c>
      <c r="C78" s="1">
        <v>578</v>
      </c>
      <c r="D78" s="1">
        <v>587</v>
      </c>
      <c r="E78" s="1">
        <v>628</v>
      </c>
      <c r="F78" s="1">
        <v>685</v>
      </c>
      <c r="G78" s="1">
        <v>719</v>
      </c>
      <c r="H78" s="1">
        <v>768</v>
      </c>
      <c r="I78" s="1">
        <v>813</v>
      </c>
      <c r="J78" s="1">
        <v>911</v>
      </c>
      <c r="K78" s="1">
        <v>974</v>
      </c>
      <c r="L78" s="1">
        <v>1045</v>
      </c>
      <c r="M78" s="61" t="s">
        <v>16</v>
      </c>
      <c r="N78">
        <v>29136</v>
      </c>
      <c r="O78">
        <v>30208</v>
      </c>
      <c r="P78">
        <v>30832</v>
      </c>
      <c r="Q78">
        <v>30916</v>
      </c>
      <c r="R78">
        <v>30045</v>
      </c>
      <c r="S78">
        <v>29555</v>
      </c>
      <c r="T78">
        <v>27691</v>
      </c>
      <c r="U78">
        <v>27890</v>
      </c>
      <c r="V78">
        <v>51764</v>
      </c>
      <c r="W78">
        <v>51748</v>
      </c>
    </row>
    <row r="79" spans="1:23">
      <c r="A79" s="1" t="s">
        <v>88</v>
      </c>
      <c r="B79" s="1">
        <v>866</v>
      </c>
      <c r="C79" s="1">
        <v>830</v>
      </c>
      <c r="D79" s="1">
        <v>808</v>
      </c>
      <c r="E79" s="1">
        <v>845</v>
      </c>
      <c r="F79" s="1">
        <v>869</v>
      </c>
      <c r="G79" s="1">
        <v>892</v>
      </c>
      <c r="H79" s="1">
        <v>957</v>
      </c>
      <c r="I79" s="1">
        <v>1017</v>
      </c>
      <c r="J79" s="1">
        <v>1102</v>
      </c>
      <c r="K79" s="1">
        <v>1208</v>
      </c>
      <c r="L79" s="1">
        <v>1310</v>
      </c>
      <c r="M79" s="62" t="s">
        <v>18</v>
      </c>
      <c r="N79">
        <v>1134138</v>
      </c>
      <c r="O79">
        <v>1108614</v>
      </c>
      <c r="P79">
        <v>1072536</v>
      </c>
      <c r="Q79">
        <v>1021590</v>
      </c>
      <c r="R79">
        <v>954153</v>
      </c>
      <c r="S79">
        <v>919079</v>
      </c>
      <c r="T79">
        <v>910155</v>
      </c>
      <c r="U79">
        <v>915322</v>
      </c>
      <c r="V79">
        <v>866991</v>
      </c>
      <c r="W79">
        <v>825445</v>
      </c>
    </row>
    <row r="80" spans="1:23">
      <c r="A80" s="1" t="s">
        <v>89</v>
      </c>
      <c r="B80" s="1">
        <v>160</v>
      </c>
      <c r="C80" s="1">
        <v>158</v>
      </c>
      <c r="D80" s="1">
        <v>158</v>
      </c>
      <c r="E80" s="1">
        <v>170</v>
      </c>
      <c r="F80" s="1">
        <v>191</v>
      </c>
      <c r="G80" s="1">
        <v>194</v>
      </c>
      <c r="H80" s="1">
        <v>212</v>
      </c>
      <c r="I80" s="1">
        <v>233</v>
      </c>
      <c r="J80" s="1">
        <v>243</v>
      </c>
      <c r="K80" s="1">
        <v>214</v>
      </c>
      <c r="L80" s="1">
        <v>218</v>
      </c>
      <c r="M80" s="63" t="s">
        <v>20</v>
      </c>
      <c r="N80">
        <v>252892</v>
      </c>
      <c r="O80">
        <v>245941</v>
      </c>
      <c r="P80">
        <v>236799</v>
      </c>
      <c r="Q80">
        <v>225139</v>
      </c>
      <c r="R80">
        <v>212319</v>
      </c>
      <c r="S80">
        <v>204862</v>
      </c>
      <c r="T80">
        <v>203808</v>
      </c>
      <c r="U80">
        <v>199609</v>
      </c>
      <c r="V80">
        <v>197982</v>
      </c>
      <c r="W80">
        <v>199965</v>
      </c>
    </row>
    <row r="81" spans="1:23">
      <c r="A81" s="1" t="s">
        <v>90</v>
      </c>
      <c r="B81" s="1">
        <v>2174</v>
      </c>
      <c r="C81" s="1">
        <v>2147</v>
      </c>
      <c r="D81" s="1">
        <v>2172</v>
      </c>
      <c r="E81" s="1">
        <v>2300</v>
      </c>
      <c r="F81" s="1">
        <v>2405</v>
      </c>
      <c r="G81" s="1">
        <v>2575</v>
      </c>
      <c r="H81" s="1">
        <v>2736</v>
      </c>
      <c r="I81" s="1">
        <v>2876</v>
      </c>
      <c r="J81" s="1">
        <v>2969</v>
      </c>
      <c r="K81" s="1">
        <v>3178</v>
      </c>
      <c r="L81" s="1">
        <v>3241</v>
      </c>
      <c r="M81" s="64" t="s">
        <v>22</v>
      </c>
      <c r="N81">
        <v>349212</v>
      </c>
      <c r="O81">
        <v>343831</v>
      </c>
      <c r="P81">
        <v>331121</v>
      </c>
      <c r="Q81">
        <v>317343</v>
      </c>
      <c r="R81">
        <v>298768</v>
      </c>
      <c r="S81">
        <v>280363</v>
      </c>
      <c r="T81">
        <v>282333</v>
      </c>
      <c r="U81">
        <v>287377</v>
      </c>
      <c r="V81">
        <v>285557</v>
      </c>
      <c r="W81">
        <v>280316</v>
      </c>
    </row>
    <row r="82" spans="1:23">
      <c r="A82" s="1" t="s">
        <v>91</v>
      </c>
      <c r="B82" s="1">
        <v>3478</v>
      </c>
      <c r="C82" s="1">
        <v>3442</v>
      </c>
      <c r="D82" s="1">
        <v>3503</v>
      </c>
      <c r="E82" s="1">
        <v>3596</v>
      </c>
      <c r="F82" s="1">
        <v>3728</v>
      </c>
      <c r="G82" s="1">
        <v>3876</v>
      </c>
      <c r="H82" s="1">
        <v>4086</v>
      </c>
      <c r="I82" s="1">
        <v>4215</v>
      </c>
      <c r="J82" s="1">
        <v>4443</v>
      </c>
      <c r="K82" s="1">
        <v>4658</v>
      </c>
      <c r="L82" s="1">
        <v>4774</v>
      </c>
      <c r="M82" t="s">
        <v>353</v>
      </c>
      <c r="N82">
        <f>SUM(N73:N81)</f>
        <v>6670774</v>
      </c>
    </row>
    <row r="83" spans="1:23">
      <c r="A83" s="1" t="s">
        <v>92</v>
      </c>
      <c r="B83" s="1">
        <v>311</v>
      </c>
      <c r="C83" s="1">
        <v>305</v>
      </c>
      <c r="D83" s="1">
        <v>301</v>
      </c>
      <c r="E83" s="1">
        <v>309</v>
      </c>
      <c r="F83" s="1">
        <v>304</v>
      </c>
      <c r="G83" s="1">
        <v>321</v>
      </c>
      <c r="H83" s="1">
        <v>341</v>
      </c>
      <c r="I83" s="1">
        <v>343</v>
      </c>
      <c r="J83" s="1">
        <v>348</v>
      </c>
      <c r="K83" s="1">
        <v>326</v>
      </c>
      <c r="L83" s="1">
        <v>331</v>
      </c>
      <c r="N83">
        <v>2008</v>
      </c>
      <c r="T83">
        <v>2008</v>
      </c>
    </row>
    <row r="84" spans="1:23">
      <c r="A84" s="1" t="s">
        <v>93</v>
      </c>
      <c r="B84" s="1">
        <v>1510</v>
      </c>
      <c r="C84" s="1">
        <v>1287</v>
      </c>
      <c r="D84" s="1">
        <v>1232</v>
      </c>
      <c r="E84" s="1">
        <v>1286</v>
      </c>
      <c r="F84" s="1">
        <v>1316</v>
      </c>
      <c r="G84" s="1">
        <v>1360</v>
      </c>
      <c r="H84" s="1">
        <v>1411</v>
      </c>
      <c r="I84" s="1">
        <v>1468</v>
      </c>
      <c r="J84" s="1">
        <v>1573</v>
      </c>
      <c r="K84" s="1">
        <v>1599</v>
      </c>
      <c r="L84" s="1">
        <v>1638</v>
      </c>
      <c r="M84" t="s">
        <v>10</v>
      </c>
      <c r="N84" s="65">
        <f t="shared" ref="N84:N86" si="28">N75/$T$101*1000</f>
        <v>42.529258143816911</v>
      </c>
      <c r="S84" t="s">
        <v>33</v>
      </c>
      <c r="T84">
        <v>8202220</v>
      </c>
    </row>
    <row r="85" spans="1:23">
      <c r="A85" s="1" t="s">
        <v>94</v>
      </c>
      <c r="B85" s="1">
        <v>265</v>
      </c>
      <c r="C85" s="1">
        <v>190</v>
      </c>
      <c r="D85" s="1">
        <v>175</v>
      </c>
      <c r="E85" s="1">
        <v>177</v>
      </c>
      <c r="F85" s="1">
        <v>184</v>
      </c>
      <c r="G85" s="1">
        <v>188</v>
      </c>
      <c r="H85" s="1">
        <v>202</v>
      </c>
      <c r="I85" s="1">
        <v>206</v>
      </c>
      <c r="J85" s="1">
        <v>245</v>
      </c>
      <c r="K85" s="1">
        <v>246</v>
      </c>
      <c r="L85" s="1">
        <v>256</v>
      </c>
      <c r="M85" t="s">
        <v>8</v>
      </c>
      <c r="N85" s="65">
        <f t="shared" si="28"/>
        <v>5.2188284527467843</v>
      </c>
      <c r="S85" t="s">
        <v>393</v>
      </c>
      <c r="T85">
        <v>1326918</v>
      </c>
    </row>
    <row r="86" spans="1:23">
      <c r="A86" s="1" t="s">
        <v>95</v>
      </c>
      <c r="B86" s="1">
        <v>150</v>
      </c>
      <c r="C86" s="1">
        <v>133</v>
      </c>
      <c r="D86" s="1">
        <v>134</v>
      </c>
      <c r="E86" s="1">
        <v>124</v>
      </c>
      <c r="F86" s="1">
        <v>121</v>
      </c>
      <c r="G86" s="1">
        <v>120</v>
      </c>
      <c r="H86" s="1">
        <v>116</v>
      </c>
      <c r="I86" s="1">
        <v>124</v>
      </c>
      <c r="J86" s="1">
        <v>117</v>
      </c>
      <c r="K86" s="1">
        <v>115</v>
      </c>
      <c r="L86" s="1">
        <v>111</v>
      </c>
      <c r="M86" t="s">
        <v>18</v>
      </c>
      <c r="N86" s="65">
        <f t="shared" si="28"/>
        <v>20.058169072845228</v>
      </c>
      <c r="S86" t="s">
        <v>394</v>
      </c>
      <c r="T86">
        <v>1080138</v>
      </c>
    </row>
    <row r="87" spans="1:23">
      <c r="A87" s="1" t="s">
        <v>96</v>
      </c>
      <c r="B87" s="1">
        <v>360</v>
      </c>
      <c r="C87" s="1">
        <v>239</v>
      </c>
      <c r="D87" s="1">
        <v>188</v>
      </c>
      <c r="E87" s="1">
        <v>203</v>
      </c>
      <c r="F87" s="1">
        <v>209</v>
      </c>
      <c r="G87" s="1">
        <v>222</v>
      </c>
      <c r="H87" s="1">
        <v>225</v>
      </c>
      <c r="I87" s="1">
        <v>233</v>
      </c>
      <c r="J87" s="1">
        <v>263</v>
      </c>
      <c r="K87" s="1">
        <v>235</v>
      </c>
      <c r="L87" s="1">
        <v>240</v>
      </c>
      <c r="M87" t="s">
        <v>395</v>
      </c>
      <c r="N87" s="65">
        <f>SUM(N73,N76,N77,N78,N80,N81)/$T$101*1000</f>
        <v>65.816687762183847</v>
      </c>
      <c r="S87" t="s">
        <v>396</v>
      </c>
      <c r="T87">
        <v>1072844</v>
      </c>
    </row>
    <row r="88" spans="1:23">
      <c r="A88" s="1" t="s">
        <v>97</v>
      </c>
      <c r="B88" s="1">
        <v>218</v>
      </c>
      <c r="C88" s="1">
        <v>218</v>
      </c>
      <c r="D88" s="1">
        <v>222</v>
      </c>
      <c r="E88" s="1">
        <v>238</v>
      </c>
      <c r="F88" s="1">
        <v>241</v>
      </c>
      <c r="G88" s="1">
        <v>248</v>
      </c>
      <c r="H88" s="1">
        <v>263</v>
      </c>
      <c r="I88" s="1">
        <v>281</v>
      </c>
      <c r="J88" s="1">
        <v>296</v>
      </c>
      <c r="K88" s="1">
        <v>306</v>
      </c>
      <c r="L88" s="1">
        <v>314</v>
      </c>
      <c r="S88" t="s">
        <v>397</v>
      </c>
      <c r="T88">
        <v>2075968</v>
      </c>
    </row>
    <row r="89" spans="1:23">
      <c r="A89" s="1" t="s">
        <v>98</v>
      </c>
      <c r="B89" s="1">
        <v>517</v>
      </c>
      <c r="C89" s="1">
        <v>507</v>
      </c>
      <c r="D89" s="1">
        <v>513</v>
      </c>
      <c r="E89" s="1">
        <v>544</v>
      </c>
      <c r="F89" s="1">
        <v>561</v>
      </c>
      <c r="G89" s="1">
        <v>582</v>
      </c>
      <c r="H89" s="1">
        <v>605</v>
      </c>
      <c r="I89" s="1">
        <v>624</v>
      </c>
      <c r="J89" s="1">
        <v>652</v>
      </c>
      <c r="K89" s="1">
        <v>697</v>
      </c>
      <c r="L89" s="1">
        <v>717</v>
      </c>
      <c r="S89" t="s">
        <v>398</v>
      </c>
      <c r="T89">
        <v>582138</v>
      </c>
    </row>
    <row r="90" spans="1:23">
      <c r="A90" s="1" t="s">
        <v>99</v>
      </c>
      <c r="B90" s="1">
        <v>33828</v>
      </c>
      <c r="C90" s="1">
        <v>33722</v>
      </c>
      <c r="D90" s="1">
        <v>34193</v>
      </c>
      <c r="E90" s="1">
        <v>35016</v>
      </c>
      <c r="F90" s="1">
        <v>35695</v>
      </c>
      <c r="G90" s="1">
        <v>37135</v>
      </c>
      <c r="H90" s="1">
        <v>39245</v>
      </c>
      <c r="I90" s="1">
        <v>40926</v>
      </c>
      <c r="J90" s="1">
        <v>43079</v>
      </c>
      <c r="K90" s="1">
        <v>45487</v>
      </c>
      <c r="L90" s="1">
        <v>46764</v>
      </c>
      <c r="S90" t="s">
        <v>399</v>
      </c>
      <c r="T90">
        <v>2557330</v>
      </c>
    </row>
    <row r="91" spans="1:23">
      <c r="A91" s="1" t="s">
        <v>100</v>
      </c>
      <c r="B91" s="1">
        <v>18611</v>
      </c>
      <c r="C91" s="1">
        <v>18136</v>
      </c>
      <c r="D91" s="1">
        <v>18100</v>
      </c>
      <c r="E91" s="1">
        <v>18421</v>
      </c>
      <c r="F91" s="1">
        <v>18802</v>
      </c>
      <c r="G91" s="1">
        <v>19741</v>
      </c>
      <c r="H91" s="1">
        <v>20929</v>
      </c>
      <c r="I91" s="1">
        <v>21862</v>
      </c>
      <c r="J91" s="1">
        <v>23174</v>
      </c>
      <c r="K91" s="1">
        <v>24646</v>
      </c>
      <c r="L91" s="1">
        <v>25335</v>
      </c>
      <c r="S91" t="s">
        <v>400</v>
      </c>
      <c r="T91">
        <v>2043100</v>
      </c>
    </row>
    <row r="92" spans="1:23">
      <c r="A92" s="1" t="s">
        <v>101</v>
      </c>
      <c r="B92" s="1">
        <v>785</v>
      </c>
      <c r="C92" s="1">
        <v>820</v>
      </c>
      <c r="D92" s="1">
        <v>828</v>
      </c>
      <c r="E92" s="1">
        <v>911</v>
      </c>
      <c r="F92" s="1">
        <v>944</v>
      </c>
      <c r="G92" s="1">
        <v>1005</v>
      </c>
      <c r="H92" s="1">
        <v>1098</v>
      </c>
      <c r="I92" s="1">
        <v>1152</v>
      </c>
      <c r="J92" s="1">
        <v>1127</v>
      </c>
      <c r="K92" s="1">
        <v>1057</v>
      </c>
      <c r="L92" s="1">
        <v>982</v>
      </c>
      <c r="S92" t="s">
        <v>401</v>
      </c>
      <c r="T92">
        <v>7364078</v>
      </c>
    </row>
    <row r="93" spans="1:23">
      <c r="A93" s="1" t="s">
        <v>102</v>
      </c>
      <c r="B93" s="1">
        <v>49</v>
      </c>
      <c r="C93" s="1">
        <v>55</v>
      </c>
      <c r="D93" s="1">
        <v>53</v>
      </c>
      <c r="E93" s="1">
        <v>59</v>
      </c>
      <c r="F93" s="1">
        <v>58</v>
      </c>
      <c r="G93" s="1">
        <v>53</v>
      </c>
      <c r="H93" s="1">
        <v>51</v>
      </c>
      <c r="I93" s="1">
        <v>62</v>
      </c>
      <c r="J93" s="1">
        <v>71</v>
      </c>
      <c r="K93" s="1">
        <v>66</v>
      </c>
      <c r="L93" s="1">
        <v>67</v>
      </c>
      <c r="S93" t="s">
        <v>402</v>
      </c>
      <c r="T93">
        <v>5029601</v>
      </c>
    </row>
    <row r="94" spans="1:23">
      <c r="A94" s="1" t="s">
        <v>103</v>
      </c>
      <c r="B94" s="1">
        <v>49</v>
      </c>
      <c r="C94" s="1">
        <v>46</v>
      </c>
      <c r="D94" s="1">
        <v>49</v>
      </c>
      <c r="E94" s="1">
        <v>46</v>
      </c>
      <c r="F94" s="1">
        <v>51</v>
      </c>
      <c r="G94" s="1">
        <v>57</v>
      </c>
      <c r="H94" s="1">
        <v>62</v>
      </c>
      <c r="I94" s="1">
        <v>62</v>
      </c>
      <c r="J94" s="1">
        <v>62</v>
      </c>
      <c r="K94" s="1">
        <v>69</v>
      </c>
      <c r="L94" s="1">
        <v>78</v>
      </c>
      <c r="S94" t="s">
        <v>403</v>
      </c>
      <c r="T94">
        <v>1097744</v>
      </c>
    </row>
    <row r="95" spans="1:23">
      <c r="A95" s="1" t="s">
        <v>104</v>
      </c>
      <c r="B95" s="1">
        <v>1518</v>
      </c>
      <c r="C95" s="1">
        <v>1533</v>
      </c>
      <c r="D95" s="1">
        <v>1566</v>
      </c>
      <c r="E95" s="1">
        <v>1601</v>
      </c>
      <c r="F95" s="1">
        <v>1666</v>
      </c>
      <c r="G95" s="1">
        <v>1706</v>
      </c>
      <c r="H95" s="1">
        <v>1789</v>
      </c>
      <c r="I95" s="1">
        <v>1877</v>
      </c>
      <c r="J95" s="1">
        <v>1951</v>
      </c>
      <c r="K95" s="1">
        <v>1911</v>
      </c>
      <c r="L95" s="1">
        <v>1961</v>
      </c>
      <c r="S95" t="s">
        <v>404</v>
      </c>
      <c r="T95">
        <v>2784169</v>
      </c>
    </row>
    <row r="96" spans="1:23">
      <c r="A96" s="1" t="s">
        <v>105</v>
      </c>
      <c r="B96" s="1">
        <v>6982</v>
      </c>
      <c r="C96" s="1">
        <v>7300</v>
      </c>
      <c r="D96" s="1">
        <v>7579</v>
      </c>
      <c r="E96" s="1">
        <v>7652</v>
      </c>
      <c r="F96" s="1">
        <v>7709</v>
      </c>
      <c r="G96" s="1">
        <v>7829</v>
      </c>
      <c r="H96" s="1">
        <v>8055</v>
      </c>
      <c r="I96" s="1">
        <v>8264</v>
      </c>
      <c r="J96" s="1">
        <v>8620</v>
      </c>
      <c r="K96" s="1">
        <v>9296</v>
      </c>
      <c r="L96" s="1">
        <v>9593</v>
      </c>
      <c r="S96" t="s">
        <v>405</v>
      </c>
      <c r="T96">
        <v>317501</v>
      </c>
    </row>
    <row r="97" spans="1:20">
      <c r="A97" s="1" t="s">
        <v>106</v>
      </c>
      <c r="B97" s="1">
        <v>2886</v>
      </c>
      <c r="C97" s="1">
        <v>2931</v>
      </c>
      <c r="D97" s="1">
        <v>3057</v>
      </c>
      <c r="E97" s="1">
        <v>3276</v>
      </c>
      <c r="F97" s="1">
        <v>3396</v>
      </c>
      <c r="G97" s="1">
        <v>3568</v>
      </c>
      <c r="H97" s="1">
        <v>3906</v>
      </c>
      <c r="I97" s="1">
        <v>4158</v>
      </c>
      <c r="J97" s="1">
        <v>4432</v>
      </c>
      <c r="K97" s="1">
        <v>4263</v>
      </c>
      <c r="L97" s="1">
        <v>4425</v>
      </c>
      <c r="S97" t="s">
        <v>406</v>
      </c>
      <c r="T97">
        <v>6271638</v>
      </c>
    </row>
    <row r="98" spans="1:20">
      <c r="A98" s="1" t="s">
        <v>107</v>
      </c>
      <c r="B98" s="1">
        <v>2948</v>
      </c>
      <c r="C98" s="1">
        <v>2901</v>
      </c>
      <c r="D98" s="1">
        <v>2961</v>
      </c>
      <c r="E98" s="1">
        <v>3050</v>
      </c>
      <c r="F98" s="1">
        <v>3069</v>
      </c>
      <c r="G98" s="1">
        <v>3176</v>
      </c>
      <c r="H98" s="1">
        <v>3355</v>
      </c>
      <c r="I98" s="1">
        <v>3489</v>
      </c>
      <c r="J98" s="1">
        <v>3642</v>
      </c>
      <c r="K98" s="1">
        <v>4179</v>
      </c>
      <c r="L98" s="1">
        <v>4323</v>
      </c>
      <c r="S98" t="s">
        <v>407</v>
      </c>
      <c r="T98">
        <v>1426109</v>
      </c>
    </row>
    <row r="99" spans="1:20">
      <c r="A99" s="1" t="s">
        <v>108</v>
      </c>
      <c r="B99" s="1">
        <v>2461</v>
      </c>
      <c r="C99" s="1">
        <v>2442</v>
      </c>
      <c r="D99" s="1">
        <v>2463</v>
      </c>
      <c r="E99" s="1">
        <v>2507</v>
      </c>
      <c r="F99" s="1">
        <v>2530</v>
      </c>
      <c r="G99" s="1">
        <v>2653</v>
      </c>
      <c r="H99" s="1">
        <v>2796</v>
      </c>
      <c r="I99" s="1">
        <v>2948</v>
      </c>
      <c r="J99" s="1">
        <v>3166</v>
      </c>
      <c r="K99" s="1">
        <v>3283</v>
      </c>
      <c r="L99" s="1">
        <v>3389</v>
      </c>
      <c r="S99" t="s">
        <v>408</v>
      </c>
      <c r="T99">
        <v>620377</v>
      </c>
    </row>
    <row r="100" spans="1:20">
      <c r="A100" s="1" t="s">
        <v>109</v>
      </c>
      <c r="B100" s="1">
        <v>629</v>
      </c>
      <c r="C100" s="1">
        <v>587</v>
      </c>
      <c r="D100" s="1">
        <v>565</v>
      </c>
      <c r="E100" s="1">
        <v>532</v>
      </c>
      <c r="F100" s="1">
        <v>534</v>
      </c>
      <c r="G100" s="1">
        <v>555</v>
      </c>
      <c r="H100" s="1">
        <v>561</v>
      </c>
      <c r="I100" s="1">
        <v>604</v>
      </c>
      <c r="J100" s="1">
        <v>604</v>
      </c>
      <c r="K100" s="1">
        <v>614</v>
      </c>
      <c r="L100" s="1">
        <v>651</v>
      </c>
      <c r="S100" t="s">
        <v>409</v>
      </c>
      <c r="T100">
        <v>2157112</v>
      </c>
    </row>
    <row r="101" spans="1:20">
      <c r="A101" s="1" t="s">
        <v>110</v>
      </c>
      <c r="B101" s="1">
        <v>645</v>
      </c>
      <c r="C101" s="1">
        <v>671</v>
      </c>
      <c r="D101" s="1">
        <v>712</v>
      </c>
      <c r="E101" s="1">
        <v>765</v>
      </c>
      <c r="F101" s="1">
        <v>764</v>
      </c>
      <c r="G101" s="1">
        <v>806</v>
      </c>
      <c r="H101" s="1">
        <v>852</v>
      </c>
      <c r="I101" s="1">
        <v>888</v>
      </c>
      <c r="J101" s="1">
        <v>967</v>
      </c>
      <c r="K101" s="1">
        <v>1006</v>
      </c>
      <c r="L101" s="1">
        <v>1058</v>
      </c>
      <c r="S101" t="s">
        <v>410</v>
      </c>
      <c r="T101">
        <f>SUM(T84:T100)</f>
        <v>46008985</v>
      </c>
    </row>
    <row r="102" spans="1:20">
      <c r="A102" s="1" t="s">
        <v>111</v>
      </c>
      <c r="B102" s="1">
        <v>186</v>
      </c>
      <c r="C102" s="1">
        <v>193</v>
      </c>
      <c r="D102" s="1">
        <v>187</v>
      </c>
      <c r="E102" s="1">
        <v>184</v>
      </c>
      <c r="F102" s="1">
        <v>195</v>
      </c>
      <c r="G102" s="1">
        <v>213</v>
      </c>
      <c r="H102" s="1">
        <v>243</v>
      </c>
      <c r="I102" s="1">
        <v>258</v>
      </c>
      <c r="J102" s="1">
        <v>266</v>
      </c>
      <c r="K102" s="1">
        <v>284</v>
      </c>
      <c r="L102" s="1">
        <v>280</v>
      </c>
    </row>
    <row r="103" spans="1:20">
      <c r="A103" s="1" t="s">
        <v>112</v>
      </c>
      <c r="B103" s="1">
        <v>116</v>
      </c>
      <c r="C103" s="1">
        <v>86</v>
      </c>
      <c r="D103" s="1">
        <v>83</v>
      </c>
      <c r="E103" s="1">
        <v>85</v>
      </c>
      <c r="F103" s="1">
        <v>81</v>
      </c>
      <c r="G103" s="1">
        <v>82</v>
      </c>
      <c r="H103" s="1">
        <v>101</v>
      </c>
      <c r="I103" s="1">
        <v>102</v>
      </c>
      <c r="J103" s="1">
        <v>114</v>
      </c>
      <c r="K103" s="1">
        <v>115</v>
      </c>
      <c r="L103" s="1">
        <v>114</v>
      </c>
    </row>
    <row r="104" spans="1:20">
      <c r="A104" s="1" t="s">
        <v>113</v>
      </c>
      <c r="B104" s="1">
        <v>685</v>
      </c>
      <c r="C104" s="1">
        <v>714</v>
      </c>
      <c r="D104" s="1">
        <v>737</v>
      </c>
      <c r="E104" s="1">
        <v>725</v>
      </c>
      <c r="F104" s="1">
        <v>727</v>
      </c>
      <c r="G104" s="1">
        <v>752</v>
      </c>
      <c r="H104" s="1">
        <v>790</v>
      </c>
      <c r="I104" s="1">
        <v>813</v>
      </c>
      <c r="J104" s="1">
        <v>836</v>
      </c>
      <c r="K104" s="1">
        <v>843</v>
      </c>
      <c r="L104" s="1">
        <v>866</v>
      </c>
    </row>
    <row r="105" spans="1:20">
      <c r="A105" s="1" t="s">
        <v>114</v>
      </c>
      <c r="B105" s="1">
        <v>142</v>
      </c>
      <c r="C105" s="1">
        <v>143</v>
      </c>
      <c r="D105" s="1">
        <v>137</v>
      </c>
      <c r="E105" s="1">
        <v>165</v>
      </c>
      <c r="F105" s="1">
        <v>175</v>
      </c>
      <c r="G105" s="1">
        <v>185</v>
      </c>
      <c r="H105" s="1">
        <v>190</v>
      </c>
      <c r="I105" s="1">
        <v>217</v>
      </c>
      <c r="J105" s="1">
        <v>311</v>
      </c>
      <c r="K105" s="1">
        <v>321</v>
      </c>
      <c r="L105" s="1">
        <v>326</v>
      </c>
    </row>
    <row r="106" spans="1:20">
      <c r="A106" s="1" t="s">
        <v>115</v>
      </c>
      <c r="B106" s="1">
        <v>55</v>
      </c>
      <c r="C106" s="1">
        <v>47</v>
      </c>
      <c r="D106" s="1">
        <v>42</v>
      </c>
      <c r="E106" s="1">
        <v>51</v>
      </c>
      <c r="F106" s="1">
        <v>54</v>
      </c>
      <c r="G106" s="1">
        <v>60</v>
      </c>
      <c r="H106" s="1">
        <v>59</v>
      </c>
      <c r="I106" s="1">
        <v>65</v>
      </c>
      <c r="J106" s="1">
        <v>65</v>
      </c>
      <c r="K106" s="1">
        <v>98</v>
      </c>
      <c r="L106" s="1">
        <v>93</v>
      </c>
    </row>
    <row r="107" spans="1:20">
      <c r="A107" s="1" t="s">
        <v>116</v>
      </c>
      <c r="B107" s="1">
        <v>3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3</v>
      </c>
      <c r="K107" s="1">
        <v>2</v>
      </c>
      <c r="L107" s="1">
        <v>1</v>
      </c>
    </row>
    <row r="108" spans="1:20">
      <c r="A108" s="1" t="s">
        <v>117</v>
      </c>
      <c r="B108" s="1">
        <v>2105</v>
      </c>
      <c r="C108" s="1">
        <v>2070</v>
      </c>
      <c r="D108" s="1">
        <v>2070</v>
      </c>
      <c r="E108" s="1">
        <v>2164</v>
      </c>
      <c r="F108" s="1">
        <v>2226</v>
      </c>
      <c r="G108" s="1">
        <v>2301</v>
      </c>
      <c r="H108" s="1">
        <v>2441</v>
      </c>
      <c r="I108" s="1">
        <v>2546</v>
      </c>
      <c r="J108" s="1">
        <v>2745</v>
      </c>
      <c r="K108" s="1">
        <v>2984</v>
      </c>
      <c r="L108" s="1">
        <v>3093</v>
      </c>
    </row>
    <row r="109" spans="1:20">
      <c r="A109" s="1" t="s">
        <v>118</v>
      </c>
      <c r="B109" s="1">
        <v>776</v>
      </c>
      <c r="C109" s="1">
        <v>819</v>
      </c>
      <c r="D109" s="1">
        <v>859</v>
      </c>
      <c r="E109" s="1">
        <v>895</v>
      </c>
      <c r="F109" s="1">
        <v>963</v>
      </c>
      <c r="G109" s="1">
        <v>989</v>
      </c>
      <c r="H109" s="1">
        <v>1030</v>
      </c>
      <c r="I109" s="1">
        <v>1058</v>
      </c>
      <c r="J109" s="1">
        <v>1102</v>
      </c>
      <c r="K109" s="1">
        <v>1249</v>
      </c>
      <c r="L109" s="1">
        <v>1305</v>
      </c>
    </row>
    <row r="110" spans="1:20">
      <c r="A110" s="1" t="s">
        <v>119</v>
      </c>
      <c r="B110" s="1">
        <v>28</v>
      </c>
      <c r="C110" s="1">
        <v>21</v>
      </c>
      <c r="D110" s="1">
        <v>22</v>
      </c>
      <c r="E110" s="1">
        <v>24</v>
      </c>
      <c r="F110" s="1">
        <v>18</v>
      </c>
      <c r="G110" s="1">
        <v>16</v>
      </c>
      <c r="H110" s="1">
        <v>15</v>
      </c>
      <c r="I110" s="1">
        <v>20</v>
      </c>
      <c r="J110" s="1">
        <v>22</v>
      </c>
      <c r="K110" s="1">
        <v>20</v>
      </c>
      <c r="L110" s="1">
        <v>21</v>
      </c>
    </row>
    <row r="111" spans="1:20">
      <c r="A111" s="1" t="s">
        <v>120</v>
      </c>
      <c r="B111" s="1">
        <v>181</v>
      </c>
      <c r="C111" s="1">
        <v>183</v>
      </c>
      <c r="D111" s="1">
        <v>185</v>
      </c>
      <c r="E111" s="1">
        <v>189</v>
      </c>
      <c r="F111" s="1">
        <v>188</v>
      </c>
      <c r="G111" s="1">
        <v>194</v>
      </c>
      <c r="H111" s="1">
        <v>212</v>
      </c>
      <c r="I111" s="1">
        <v>222</v>
      </c>
      <c r="J111" s="1">
        <v>229</v>
      </c>
      <c r="K111" s="1">
        <v>250</v>
      </c>
      <c r="L111" s="1">
        <v>284</v>
      </c>
    </row>
    <row r="112" spans="1:20">
      <c r="A112" s="1" t="s">
        <v>121</v>
      </c>
      <c r="B112" s="1">
        <v>541</v>
      </c>
      <c r="C112" s="1">
        <v>503</v>
      </c>
      <c r="D112" s="1">
        <v>478</v>
      </c>
      <c r="E112" s="1">
        <v>501</v>
      </c>
      <c r="F112" s="1">
        <v>514</v>
      </c>
      <c r="G112" s="1">
        <v>533</v>
      </c>
      <c r="H112" s="1">
        <v>585</v>
      </c>
      <c r="I112" s="1">
        <v>614</v>
      </c>
      <c r="J112" s="1">
        <v>677</v>
      </c>
      <c r="K112" s="1">
        <v>768</v>
      </c>
      <c r="L112" s="1">
        <v>813</v>
      </c>
    </row>
    <row r="113" spans="1:12">
      <c r="A113" s="1" t="s">
        <v>122</v>
      </c>
      <c r="B113" s="1">
        <v>219</v>
      </c>
      <c r="C113" s="1">
        <v>219</v>
      </c>
      <c r="D113" s="1">
        <v>224</v>
      </c>
      <c r="E113" s="1">
        <v>254</v>
      </c>
      <c r="F113" s="1">
        <v>253</v>
      </c>
      <c r="G113" s="1">
        <v>273</v>
      </c>
      <c r="H113" s="1">
        <v>297</v>
      </c>
      <c r="I113" s="1">
        <v>333</v>
      </c>
      <c r="J113" s="1">
        <v>356</v>
      </c>
      <c r="K113" s="1">
        <v>371</v>
      </c>
      <c r="L113" s="1">
        <v>391</v>
      </c>
    </row>
    <row r="114" spans="1:12">
      <c r="A114" s="1" t="s">
        <v>123</v>
      </c>
      <c r="B114" s="1">
        <v>360</v>
      </c>
      <c r="C114" s="1">
        <v>325</v>
      </c>
      <c r="D114" s="1">
        <v>302</v>
      </c>
      <c r="E114" s="1">
        <v>301</v>
      </c>
      <c r="F114" s="1">
        <v>290</v>
      </c>
      <c r="G114" s="1">
        <v>296</v>
      </c>
      <c r="H114" s="1">
        <v>302</v>
      </c>
      <c r="I114" s="1">
        <v>299</v>
      </c>
      <c r="J114" s="1">
        <v>359</v>
      </c>
      <c r="K114" s="1">
        <v>326</v>
      </c>
      <c r="L114" s="1">
        <v>279</v>
      </c>
    </row>
    <row r="115" spans="1:12">
      <c r="A115" s="1" t="s">
        <v>124</v>
      </c>
      <c r="B115" s="1">
        <v>6204</v>
      </c>
      <c r="C115" s="1">
        <v>5798</v>
      </c>
      <c r="D115" s="1">
        <v>5615</v>
      </c>
      <c r="E115" s="1">
        <v>5660</v>
      </c>
      <c r="F115" s="1">
        <v>5787</v>
      </c>
      <c r="G115" s="1">
        <v>5900</v>
      </c>
      <c r="H115" s="1">
        <v>6181</v>
      </c>
      <c r="I115" s="1">
        <v>6366</v>
      </c>
      <c r="J115" s="1">
        <v>6469</v>
      </c>
      <c r="K115" s="1">
        <v>7071</v>
      </c>
      <c r="L115" s="1">
        <v>7414</v>
      </c>
    </row>
    <row r="116" spans="1:12">
      <c r="A116" s="1" t="s">
        <v>125</v>
      </c>
      <c r="B116" s="1">
        <v>607</v>
      </c>
      <c r="C116" s="1">
        <v>577</v>
      </c>
      <c r="D116" s="1">
        <v>570</v>
      </c>
      <c r="E116" s="1">
        <v>576</v>
      </c>
      <c r="F116" s="1">
        <v>581</v>
      </c>
      <c r="G116" s="1">
        <v>599</v>
      </c>
      <c r="H116" s="1">
        <v>623</v>
      </c>
      <c r="I116" s="1">
        <v>642</v>
      </c>
      <c r="J116" s="1">
        <v>635</v>
      </c>
      <c r="K116" s="1">
        <v>675</v>
      </c>
      <c r="L116" s="1">
        <v>685</v>
      </c>
    </row>
    <row r="117" spans="1:12">
      <c r="A117" s="1" t="s">
        <v>126</v>
      </c>
      <c r="B117" s="1">
        <v>1965</v>
      </c>
      <c r="C117" s="1">
        <v>1906</v>
      </c>
      <c r="D117" s="1">
        <v>1874</v>
      </c>
      <c r="E117" s="1">
        <v>1901</v>
      </c>
      <c r="F117" s="1">
        <v>1944</v>
      </c>
      <c r="G117" s="1">
        <v>1968</v>
      </c>
      <c r="H117" s="1">
        <v>2065</v>
      </c>
      <c r="I117" s="1">
        <v>2102</v>
      </c>
      <c r="J117" s="1">
        <v>2167</v>
      </c>
      <c r="K117" s="1">
        <v>2326</v>
      </c>
      <c r="L117" s="1">
        <v>2430</v>
      </c>
    </row>
    <row r="118" spans="1:12">
      <c r="A118" s="1" t="s">
        <v>127</v>
      </c>
      <c r="B118" s="1">
        <v>733</v>
      </c>
      <c r="C118" s="1">
        <v>743</v>
      </c>
      <c r="D118" s="1">
        <v>758</v>
      </c>
      <c r="E118" s="1">
        <v>777</v>
      </c>
      <c r="F118" s="1">
        <v>783</v>
      </c>
      <c r="G118" s="1">
        <v>785</v>
      </c>
      <c r="H118" s="1">
        <v>832</v>
      </c>
      <c r="I118" s="1">
        <v>847</v>
      </c>
      <c r="J118" s="1">
        <v>857</v>
      </c>
      <c r="K118" s="1">
        <v>975</v>
      </c>
      <c r="L118" s="1">
        <v>1020</v>
      </c>
    </row>
    <row r="119" spans="1:12">
      <c r="A119" s="1" t="s">
        <v>128</v>
      </c>
      <c r="B119" s="1">
        <v>561</v>
      </c>
      <c r="C119" s="1">
        <v>461</v>
      </c>
      <c r="D119" s="1">
        <v>410</v>
      </c>
      <c r="E119" s="1">
        <v>414</v>
      </c>
      <c r="F119" s="1">
        <v>434</v>
      </c>
      <c r="G119" s="1">
        <v>439</v>
      </c>
      <c r="H119" s="1">
        <v>462</v>
      </c>
      <c r="I119" s="1">
        <v>491</v>
      </c>
      <c r="J119" s="1">
        <v>469</v>
      </c>
      <c r="K119" s="1">
        <v>537</v>
      </c>
      <c r="L119" s="1">
        <v>568</v>
      </c>
    </row>
    <row r="120" spans="1:12">
      <c r="A120" s="1" t="s">
        <v>129</v>
      </c>
      <c r="B120" s="1">
        <v>2338</v>
      </c>
      <c r="C120" s="1">
        <v>2111</v>
      </c>
      <c r="D120" s="1">
        <v>2003</v>
      </c>
      <c r="E120" s="1">
        <v>1992</v>
      </c>
      <c r="F120" s="1">
        <v>2045</v>
      </c>
      <c r="G120" s="1">
        <v>2109</v>
      </c>
      <c r="H120" s="1">
        <v>2199</v>
      </c>
      <c r="I120" s="1">
        <v>2284</v>
      </c>
      <c r="J120" s="1">
        <v>2341</v>
      </c>
      <c r="K120" s="1">
        <v>2558</v>
      </c>
      <c r="L120" s="1">
        <v>2711</v>
      </c>
    </row>
    <row r="121" spans="1:12">
      <c r="A121" s="1" t="s">
        <v>130</v>
      </c>
      <c r="B121" s="1">
        <v>1786</v>
      </c>
      <c r="C121" s="1">
        <v>1724</v>
      </c>
      <c r="D121" s="1">
        <v>1736</v>
      </c>
      <c r="E121" s="1">
        <v>1762</v>
      </c>
      <c r="F121" s="1">
        <v>1833</v>
      </c>
      <c r="G121" s="1">
        <v>1898</v>
      </c>
      <c r="H121" s="1">
        <v>2005</v>
      </c>
      <c r="I121" s="1">
        <v>2075</v>
      </c>
      <c r="J121" s="1">
        <v>2185</v>
      </c>
      <c r="K121" s="1">
        <v>2287</v>
      </c>
      <c r="L121" s="1">
        <v>2352</v>
      </c>
    </row>
    <row r="122" spans="1:12">
      <c r="A122" s="1" t="s">
        <v>131</v>
      </c>
      <c r="B122" s="1">
        <v>144</v>
      </c>
      <c r="C122" s="1">
        <v>152</v>
      </c>
      <c r="D122" s="1">
        <v>141</v>
      </c>
      <c r="E122" s="1">
        <v>148</v>
      </c>
      <c r="F122" s="1">
        <v>152</v>
      </c>
      <c r="G122" s="1">
        <v>169</v>
      </c>
      <c r="H122" s="1">
        <v>184</v>
      </c>
      <c r="I122" s="1">
        <v>192</v>
      </c>
      <c r="J122" s="1">
        <v>194</v>
      </c>
      <c r="K122" s="1">
        <v>197</v>
      </c>
      <c r="L122" s="1">
        <v>198</v>
      </c>
    </row>
    <row r="123" spans="1:12">
      <c r="A123" s="1" t="s">
        <v>132</v>
      </c>
      <c r="B123" s="1">
        <v>710</v>
      </c>
      <c r="C123" s="1">
        <v>701</v>
      </c>
      <c r="D123" s="1">
        <v>727</v>
      </c>
      <c r="E123" s="1">
        <v>743</v>
      </c>
      <c r="F123" s="1">
        <v>773</v>
      </c>
      <c r="G123" s="1">
        <v>797</v>
      </c>
      <c r="H123" s="1">
        <v>852</v>
      </c>
      <c r="I123" s="1">
        <v>881</v>
      </c>
      <c r="J123" s="1">
        <v>926</v>
      </c>
      <c r="K123" s="1">
        <v>976</v>
      </c>
      <c r="L123" s="1">
        <v>999</v>
      </c>
    </row>
    <row r="124" spans="1:12">
      <c r="A124" s="1" t="s">
        <v>133</v>
      </c>
      <c r="B124" s="1">
        <v>932</v>
      </c>
      <c r="C124" s="1">
        <v>871</v>
      </c>
      <c r="D124" s="1">
        <v>868</v>
      </c>
      <c r="E124" s="1">
        <v>871</v>
      </c>
      <c r="F124" s="1">
        <v>908</v>
      </c>
      <c r="G124" s="1">
        <v>932</v>
      </c>
      <c r="H124" s="1">
        <v>969</v>
      </c>
      <c r="I124" s="1">
        <v>1002</v>
      </c>
      <c r="J124" s="1">
        <v>1065</v>
      </c>
      <c r="K124" s="1">
        <v>1114</v>
      </c>
      <c r="L124" s="1">
        <v>1155</v>
      </c>
    </row>
    <row r="125" spans="1:12">
      <c r="A125" s="1" t="s">
        <v>134</v>
      </c>
      <c r="B125" s="1">
        <v>941</v>
      </c>
      <c r="C125" s="1">
        <v>814</v>
      </c>
      <c r="D125" s="1">
        <v>755</v>
      </c>
      <c r="E125" s="1">
        <v>766</v>
      </c>
      <c r="F125" s="1">
        <v>776</v>
      </c>
      <c r="G125" s="1">
        <v>808</v>
      </c>
      <c r="H125" s="1">
        <v>869</v>
      </c>
      <c r="I125" s="1">
        <v>920</v>
      </c>
      <c r="J125" s="1">
        <v>959</v>
      </c>
      <c r="K125" s="1">
        <v>962</v>
      </c>
      <c r="L125" s="1">
        <v>901</v>
      </c>
    </row>
    <row r="126" spans="1:12">
      <c r="A126" s="1" t="s">
        <v>135</v>
      </c>
      <c r="B126" s="1">
        <v>544</v>
      </c>
      <c r="C126" s="1">
        <v>430</v>
      </c>
      <c r="D126" s="1">
        <v>371</v>
      </c>
      <c r="E126" s="1">
        <v>413</v>
      </c>
      <c r="F126" s="1">
        <v>420</v>
      </c>
      <c r="G126" s="1">
        <v>458</v>
      </c>
      <c r="H126" s="1">
        <v>499</v>
      </c>
      <c r="I126" s="1">
        <v>539</v>
      </c>
      <c r="J126" s="1">
        <v>582</v>
      </c>
      <c r="K126" s="1">
        <v>590</v>
      </c>
      <c r="L126" s="1">
        <v>549</v>
      </c>
    </row>
    <row r="127" spans="1:12">
      <c r="A127" s="1" t="s">
        <v>136</v>
      </c>
      <c r="B127" s="1">
        <v>75</v>
      </c>
      <c r="C127" s="1">
        <v>84</v>
      </c>
      <c r="D127" s="1">
        <v>93</v>
      </c>
      <c r="E127" s="1">
        <v>80</v>
      </c>
      <c r="F127" s="1">
        <v>83</v>
      </c>
      <c r="G127" s="1">
        <v>84</v>
      </c>
      <c r="H127" s="1">
        <v>92</v>
      </c>
      <c r="I127" s="1">
        <v>103</v>
      </c>
      <c r="J127" s="1">
        <v>87</v>
      </c>
      <c r="K127" s="1">
        <v>59</v>
      </c>
      <c r="L127" s="1">
        <v>49</v>
      </c>
    </row>
    <row r="128" spans="1:12">
      <c r="A128" s="1" t="s">
        <v>137</v>
      </c>
      <c r="B128" s="1">
        <v>114</v>
      </c>
      <c r="C128" s="1">
        <v>94</v>
      </c>
      <c r="D128" s="1">
        <v>85</v>
      </c>
      <c r="E128" s="1">
        <v>76</v>
      </c>
      <c r="F128" s="1">
        <v>75</v>
      </c>
      <c r="G128" s="1">
        <v>77</v>
      </c>
      <c r="H128" s="1">
        <v>81</v>
      </c>
      <c r="I128" s="1">
        <v>75</v>
      </c>
      <c r="J128" s="1">
        <v>83</v>
      </c>
      <c r="K128" s="1">
        <v>101</v>
      </c>
      <c r="L128" s="1">
        <v>89</v>
      </c>
    </row>
    <row r="129" spans="1:12">
      <c r="A129" s="1" t="s">
        <v>138</v>
      </c>
      <c r="B129" s="1">
        <v>2</v>
      </c>
      <c r="C129" s="1">
        <v>2</v>
      </c>
      <c r="D129" s="1">
        <v>2</v>
      </c>
      <c r="E129" s="1">
        <v>2</v>
      </c>
      <c r="F129" s="1">
        <v>3</v>
      </c>
      <c r="G129" s="1">
        <v>2</v>
      </c>
      <c r="H129" s="1">
        <v>2</v>
      </c>
      <c r="I129" s="1">
        <v>2</v>
      </c>
      <c r="J129" s="1">
        <v>1</v>
      </c>
      <c r="K129" s="1">
        <v>1</v>
      </c>
      <c r="L129" s="1">
        <v>1</v>
      </c>
    </row>
    <row r="130" spans="1:12">
      <c r="A130" s="1" t="s">
        <v>139</v>
      </c>
      <c r="B130" s="1">
        <v>206</v>
      </c>
      <c r="C130" s="1">
        <v>204</v>
      </c>
      <c r="D130" s="1">
        <v>204</v>
      </c>
      <c r="E130" s="1">
        <v>195</v>
      </c>
      <c r="F130" s="1">
        <v>195</v>
      </c>
      <c r="G130" s="1">
        <v>187</v>
      </c>
      <c r="H130" s="1">
        <v>195</v>
      </c>
      <c r="I130" s="1">
        <v>201</v>
      </c>
      <c r="J130" s="1">
        <v>206</v>
      </c>
      <c r="K130" s="1">
        <v>211</v>
      </c>
      <c r="L130" s="1">
        <v>213</v>
      </c>
    </row>
    <row r="131" spans="1:12">
      <c r="A131" s="1" t="s">
        <v>140</v>
      </c>
      <c r="B131" s="1">
        <v>12237</v>
      </c>
      <c r="C131" s="1">
        <v>12261</v>
      </c>
      <c r="D131" s="1">
        <v>12465</v>
      </c>
      <c r="E131" s="1">
        <v>12775</v>
      </c>
      <c r="F131" s="1">
        <v>13302</v>
      </c>
      <c r="G131" s="1">
        <v>14167</v>
      </c>
      <c r="H131" s="1">
        <v>15369</v>
      </c>
      <c r="I131" s="1">
        <v>16160</v>
      </c>
      <c r="J131" s="1">
        <v>17053</v>
      </c>
      <c r="K131" s="1">
        <v>18476</v>
      </c>
      <c r="L131" s="1">
        <v>19581</v>
      </c>
    </row>
    <row r="132" spans="1:12">
      <c r="A132" s="1" t="s">
        <v>141</v>
      </c>
      <c r="B132" s="1">
        <v>12237</v>
      </c>
      <c r="C132" s="1">
        <v>12261</v>
      </c>
      <c r="D132" s="1">
        <v>12465</v>
      </c>
      <c r="E132" s="1">
        <v>12775</v>
      </c>
      <c r="F132" s="1">
        <v>13302</v>
      </c>
      <c r="G132" s="1">
        <v>14167</v>
      </c>
      <c r="H132" s="1">
        <v>15369</v>
      </c>
      <c r="I132" s="1">
        <v>16160</v>
      </c>
      <c r="J132" s="1">
        <v>17053</v>
      </c>
      <c r="K132" s="1">
        <v>18476</v>
      </c>
      <c r="L132" s="1">
        <v>19581</v>
      </c>
    </row>
    <row r="133" spans="1:12">
      <c r="A133" s="1" t="s">
        <v>142</v>
      </c>
      <c r="B133" s="1">
        <v>10109</v>
      </c>
      <c r="C133" s="1">
        <v>10155</v>
      </c>
      <c r="D133" s="1">
        <v>10074</v>
      </c>
      <c r="E133" s="1">
        <v>9723</v>
      </c>
      <c r="F133" s="1">
        <v>9495</v>
      </c>
      <c r="G133" s="1">
        <v>9558</v>
      </c>
      <c r="H133" s="1">
        <v>9808</v>
      </c>
      <c r="I133" s="1">
        <v>9943</v>
      </c>
      <c r="J133" s="1">
        <v>10262</v>
      </c>
      <c r="K133" s="1">
        <v>10726</v>
      </c>
      <c r="L133" s="1">
        <v>11080</v>
      </c>
    </row>
    <row r="134" spans="1:12">
      <c r="A134" s="1" t="s">
        <v>143</v>
      </c>
      <c r="B134" s="1">
        <v>2415</v>
      </c>
      <c r="C134" s="1">
        <v>2405</v>
      </c>
      <c r="D134" s="1">
        <v>2420</v>
      </c>
      <c r="E134" s="1">
        <v>2429</v>
      </c>
      <c r="F134" s="1">
        <v>2397</v>
      </c>
      <c r="G134" s="1">
        <v>2525</v>
      </c>
      <c r="H134" s="1">
        <v>2671</v>
      </c>
      <c r="I134" s="1">
        <v>2796</v>
      </c>
      <c r="J134" s="1">
        <v>3006</v>
      </c>
      <c r="K134" s="1">
        <v>3248</v>
      </c>
      <c r="L134" s="1">
        <v>3495</v>
      </c>
    </row>
    <row r="135" spans="1:12">
      <c r="A135" s="1" t="s">
        <v>144</v>
      </c>
      <c r="B135" s="1">
        <v>283</v>
      </c>
      <c r="C135" s="1">
        <v>260</v>
      </c>
      <c r="D135" s="1">
        <v>248</v>
      </c>
      <c r="E135" s="1">
        <v>241</v>
      </c>
      <c r="F135" s="1">
        <v>231</v>
      </c>
      <c r="G135" s="1">
        <v>224</v>
      </c>
      <c r="H135" s="1">
        <v>211</v>
      </c>
      <c r="I135" s="1">
        <v>203</v>
      </c>
      <c r="J135" s="1">
        <v>217</v>
      </c>
      <c r="K135" s="1">
        <v>227</v>
      </c>
      <c r="L135" s="1">
        <v>232</v>
      </c>
    </row>
    <row r="136" spans="1:12">
      <c r="A136" s="1" t="s">
        <v>145</v>
      </c>
      <c r="B136" s="1">
        <v>261</v>
      </c>
      <c r="C136" s="1">
        <v>217</v>
      </c>
      <c r="D136" s="1">
        <v>208</v>
      </c>
      <c r="E136" s="1">
        <v>204</v>
      </c>
      <c r="F136" s="1">
        <v>177</v>
      </c>
      <c r="G136" s="1">
        <v>174</v>
      </c>
      <c r="H136" s="1">
        <v>175</v>
      </c>
      <c r="I136" s="1">
        <v>175</v>
      </c>
      <c r="J136" s="1">
        <v>188</v>
      </c>
      <c r="K136" s="1">
        <v>193</v>
      </c>
      <c r="L136" s="1">
        <v>197</v>
      </c>
    </row>
    <row r="137" spans="1:12">
      <c r="A137" s="1" t="s">
        <v>146</v>
      </c>
      <c r="B137" s="1">
        <v>386</v>
      </c>
      <c r="C137" s="1">
        <v>378</v>
      </c>
      <c r="D137" s="1">
        <v>338</v>
      </c>
      <c r="E137" s="1">
        <v>327</v>
      </c>
      <c r="F137" s="1">
        <v>299</v>
      </c>
      <c r="G137" s="1">
        <v>298</v>
      </c>
      <c r="H137" s="1">
        <v>316</v>
      </c>
      <c r="I137" s="1">
        <v>317</v>
      </c>
      <c r="J137" s="1">
        <v>353</v>
      </c>
      <c r="K137" s="1">
        <v>383</v>
      </c>
      <c r="L137" s="1">
        <v>390</v>
      </c>
    </row>
    <row r="138" spans="1:12">
      <c r="A138" s="1" t="s">
        <v>147</v>
      </c>
      <c r="B138" s="1">
        <v>5136</v>
      </c>
      <c r="C138" s="1">
        <v>5293</v>
      </c>
      <c r="D138" s="1">
        <v>5315</v>
      </c>
      <c r="E138" s="1">
        <v>4995</v>
      </c>
      <c r="F138" s="1">
        <v>4872</v>
      </c>
      <c r="G138" s="1">
        <v>4821</v>
      </c>
      <c r="H138" s="1">
        <v>4820</v>
      </c>
      <c r="I138" s="1">
        <v>4777</v>
      </c>
      <c r="J138" s="1">
        <v>4765</v>
      </c>
      <c r="K138" s="1">
        <v>4781</v>
      </c>
      <c r="L138" s="1">
        <v>4731</v>
      </c>
    </row>
    <row r="139" spans="1:12">
      <c r="A139" s="1" t="s">
        <v>148</v>
      </c>
      <c r="B139" s="1">
        <v>1628</v>
      </c>
      <c r="C139" s="1">
        <v>1602</v>
      </c>
      <c r="D139" s="1">
        <v>1545</v>
      </c>
      <c r="E139" s="1">
        <v>1527</v>
      </c>
      <c r="F139" s="1">
        <v>1519</v>
      </c>
      <c r="G139" s="1">
        <v>1516</v>
      </c>
      <c r="H139" s="1">
        <v>1615</v>
      </c>
      <c r="I139" s="1">
        <v>1675</v>
      </c>
      <c r="J139" s="1">
        <v>1733</v>
      </c>
      <c r="K139" s="1">
        <v>1894</v>
      </c>
      <c r="L139" s="1">
        <v>2035</v>
      </c>
    </row>
    <row r="140" spans="1:12">
      <c r="A140" s="1" t="s">
        <v>149</v>
      </c>
      <c r="B140" s="1">
        <v>13636</v>
      </c>
      <c r="C140" s="1">
        <v>12172</v>
      </c>
      <c r="D140" s="1">
        <v>11108</v>
      </c>
      <c r="E140" s="1">
        <v>10862</v>
      </c>
      <c r="F140" s="1">
        <v>10701</v>
      </c>
      <c r="G140" s="1">
        <v>10612</v>
      </c>
      <c r="H140" s="1">
        <v>10575</v>
      </c>
      <c r="I140" s="1">
        <v>10829</v>
      </c>
      <c r="J140" s="1">
        <v>11761</v>
      </c>
      <c r="K140" s="1">
        <v>15989</v>
      </c>
      <c r="L140" s="1">
        <v>15581</v>
      </c>
    </row>
    <row r="141" spans="1:12">
      <c r="A141" s="1" t="s">
        <v>150</v>
      </c>
      <c r="B141" s="1">
        <v>12782</v>
      </c>
      <c r="C141" s="1">
        <v>11674</v>
      </c>
      <c r="D141" s="1">
        <v>10732</v>
      </c>
      <c r="E141" s="1">
        <v>10509</v>
      </c>
      <c r="F141" s="1">
        <v>10363</v>
      </c>
      <c r="G141" s="1">
        <v>10281</v>
      </c>
      <c r="H141" s="1">
        <v>10236</v>
      </c>
      <c r="I141" s="1">
        <v>10501</v>
      </c>
      <c r="J141" s="1">
        <v>11424</v>
      </c>
      <c r="K141" s="1">
        <v>15701</v>
      </c>
      <c r="L141" s="1">
        <v>15311</v>
      </c>
    </row>
    <row r="142" spans="1:12">
      <c r="A142" s="1" t="s">
        <v>151</v>
      </c>
      <c r="B142" s="1">
        <v>854</v>
      </c>
      <c r="C142" s="1">
        <v>498</v>
      </c>
      <c r="D142" s="1">
        <v>376</v>
      </c>
      <c r="E142" s="1">
        <v>353</v>
      </c>
      <c r="F142" s="1">
        <v>338</v>
      </c>
      <c r="G142" s="1">
        <v>331</v>
      </c>
      <c r="H142" s="1">
        <v>339</v>
      </c>
      <c r="I142" s="1">
        <v>328</v>
      </c>
      <c r="J142" s="1">
        <v>337</v>
      </c>
      <c r="K142" s="1">
        <v>288</v>
      </c>
      <c r="L142" s="1">
        <v>270</v>
      </c>
    </row>
    <row r="143" spans="1:12">
      <c r="A143" s="1" t="s">
        <v>152</v>
      </c>
      <c r="B143" s="1">
        <v>16903</v>
      </c>
      <c r="C143" s="1">
        <v>15511</v>
      </c>
      <c r="D143" s="1">
        <v>14475</v>
      </c>
      <c r="E143" s="1">
        <v>14551</v>
      </c>
      <c r="F143" s="1">
        <v>14826</v>
      </c>
      <c r="G143" s="1">
        <v>15094</v>
      </c>
      <c r="H143" s="1">
        <v>15036</v>
      </c>
      <c r="I143" s="1">
        <v>14852</v>
      </c>
      <c r="J143" s="1">
        <v>14361</v>
      </c>
      <c r="K143" s="1">
        <v>13962</v>
      </c>
      <c r="L143" s="1">
        <v>8688</v>
      </c>
    </row>
    <row r="144" spans="1:12">
      <c r="A144" s="1" t="s">
        <v>153</v>
      </c>
      <c r="B144" s="1">
        <v>16599</v>
      </c>
      <c r="C144" s="1">
        <v>15242</v>
      </c>
      <c r="D144" s="1">
        <v>14211</v>
      </c>
      <c r="E144" s="1">
        <v>14294</v>
      </c>
      <c r="F144" s="1">
        <v>14571</v>
      </c>
      <c r="G144" s="1">
        <v>14832</v>
      </c>
      <c r="H144" s="1">
        <v>14749</v>
      </c>
      <c r="I144" s="1">
        <v>14564</v>
      </c>
      <c r="J144" s="1">
        <v>14089</v>
      </c>
      <c r="K144" s="1">
        <v>13716</v>
      </c>
      <c r="L144" s="1">
        <v>8455</v>
      </c>
    </row>
    <row r="145" spans="1:12">
      <c r="A145" s="1" t="s">
        <v>154</v>
      </c>
      <c r="B145" s="1">
        <v>82</v>
      </c>
      <c r="C145" s="1">
        <v>64</v>
      </c>
      <c r="D145" s="1">
        <v>62</v>
      </c>
      <c r="E145" s="1">
        <v>69</v>
      </c>
      <c r="F145" s="1">
        <v>82</v>
      </c>
      <c r="G145" s="1">
        <v>80</v>
      </c>
      <c r="H145" s="1">
        <v>78</v>
      </c>
      <c r="I145" s="1">
        <v>79</v>
      </c>
      <c r="J145" s="1">
        <v>81</v>
      </c>
      <c r="K145" s="1">
        <v>78</v>
      </c>
      <c r="L145" s="1">
        <v>74</v>
      </c>
    </row>
    <row r="146" spans="1:12">
      <c r="A146" s="1" t="s">
        <v>155</v>
      </c>
      <c r="B146" s="1">
        <v>222</v>
      </c>
      <c r="C146" s="1">
        <v>205</v>
      </c>
      <c r="D146" s="1">
        <v>202</v>
      </c>
      <c r="E146" s="1">
        <v>188</v>
      </c>
      <c r="F146" s="1">
        <v>173</v>
      </c>
      <c r="G146" s="1">
        <v>182</v>
      </c>
      <c r="H146" s="1">
        <v>209</v>
      </c>
      <c r="I146" s="1">
        <v>209</v>
      </c>
      <c r="J146" s="1">
        <v>191</v>
      </c>
      <c r="K146" s="1">
        <v>168</v>
      </c>
      <c r="L146" s="1">
        <v>159</v>
      </c>
    </row>
    <row r="147" spans="1:12">
      <c r="A147" s="1" t="s">
        <v>156</v>
      </c>
      <c r="B147" s="1">
        <v>3286</v>
      </c>
      <c r="C147" s="1">
        <v>3110</v>
      </c>
      <c r="D147" s="1">
        <v>2978</v>
      </c>
      <c r="E147" s="1">
        <v>2919</v>
      </c>
      <c r="F147" s="1">
        <v>2924</v>
      </c>
      <c r="G147" s="1">
        <v>2828</v>
      </c>
      <c r="H147" s="1">
        <v>2840</v>
      </c>
      <c r="I147" s="1">
        <v>2887</v>
      </c>
      <c r="J147" s="1">
        <v>2880</v>
      </c>
      <c r="K147" s="1">
        <v>1343</v>
      </c>
      <c r="L147" s="1">
        <v>1306</v>
      </c>
    </row>
    <row r="148" spans="1:12">
      <c r="A148" s="1" t="s">
        <v>157</v>
      </c>
      <c r="B148" s="1">
        <v>3286</v>
      </c>
      <c r="C148" s="1">
        <v>3110</v>
      </c>
      <c r="D148" s="1">
        <v>2978</v>
      </c>
      <c r="E148" s="1">
        <v>2919</v>
      </c>
      <c r="F148" s="1">
        <v>2924</v>
      </c>
      <c r="G148" s="1">
        <v>2828</v>
      </c>
      <c r="H148" s="1">
        <v>2840</v>
      </c>
      <c r="I148" s="1">
        <v>2887</v>
      </c>
      <c r="J148" s="1">
        <v>2880</v>
      </c>
      <c r="K148" s="1">
        <v>1343</v>
      </c>
      <c r="L148" s="1">
        <v>1306</v>
      </c>
    </row>
    <row r="149" spans="1:12">
      <c r="A149" s="1" t="s">
        <v>158</v>
      </c>
      <c r="B149" s="1">
        <v>591</v>
      </c>
      <c r="C149" s="1">
        <v>542</v>
      </c>
      <c r="D149" s="1">
        <v>526</v>
      </c>
      <c r="E149" s="1">
        <v>512</v>
      </c>
      <c r="F149" s="1">
        <v>499</v>
      </c>
      <c r="G149" s="1">
        <v>505</v>
      </c>
      <c r="H149" s="1">
        <v>488</v>
      </c>
      <c r="I149" s="1">
        <v>485</v>
      </c>
      <c r="J149" s="1">
        <v>465</v>
      </c>
      <c r="K149" s="1">
        <v>524</v>
      </c>
      <c r="L149" s="1">
        <v>492</v>
      </c>
    </row>
    <row r="150" spans="1:12">
      <c r="A150" s="1" t="s">
        <v>159</v>
      </c>
      <c r="B150" s="1">
        <v>591</v>
      </c>
      <c r="C150" s="1">
        <v>542</v>
      </c>
      <c r="D150" s="1">
        <v>526</v>
      </c>
      <c r="E150" s="1">
        <v>512</v>
      </c>
      <c r="F150" s="1">
        <v>499</v>
      </c>
      <c r="G150" s="1">
        <v>505</v>
      </c>
      <c r="H150" s="1">
        <v>488</v>
      </c>
      <c r="I150" s="1">
        <v>485</v>
      </c>
      <c r="J150" s="1">
        <v>465</v>
      </c>
      <c r="K150" s="1">
        <v>524</v>
      </c>
      <c r="L150" s="1">
        <v>492</v>
      </c>
    </row>
    <row r="151" spans="1:12">
      <c r="A151" s="1" t="s">
        <v>160</v>
      </c>
      <c r="B151" s="1">
        <v>2988</v>
      </c>
      <c r="C151" s="1">
        <v>2934</v>
      </c>
      <c r="D151" s="1">
        <v>2884</v>
      </c>
      <c r="E151" s="1">
        <v>2952</v>
      </c>
      <c r="F151" s="1">
        <v>3090</v>
      </c>
      <c r="G151" s="1">
        <v>3112</v>
      </c>
      <c r="H151" s="1">
        <v>3027</v>
      </c>
      <c r="I151" s="1">
        <v>2990</v>
      </c>
      <c r="J151" s="1">
        <v>2972</v>
      </c>
      <c r="K151" s="1">
        <v>3484</v>
      </c>
      <c r="L151" s="1">
        <v>3279</v>
      </c>
    </row>
    <row r="152" spans="1:12">
      <c r="A152" s="1" t="s">
        <v>161</v>
      </c>
      <c r="B152" s="1">
        <v>1866</v>
      </c>
      <c r="C152" s="1">
        <v>1812</v>
      </c>
      <c r="D152" s="1">
        <v>1798</v>
      </c>
      <c r="E152" s="1">
        <v>1862</v>
      </c>
      <c r="F152" s="1">
        <v>1956</v>
      </c>
      <c r="G152" s="1">
        <v>1965</v>
      </c>
      <c r="H152" s="1">
        <v>1928</v>
      </c>
      <c r="I152" s="1">
        <v>1922</v>
      </c>
      <c r="J152" s="1">
        <v>1919</v>
      </c>
      <c r="K152" s="1">
        <v>2768</v>
      </c>
      <c r="L152" s="1">
        <v>2559</v>
      </c>
    </row>
    <row r="153" spans="1:12">
      <c r="A153" s="1" t="s">
        <v>162</v>
      </c>
      <c r="B153" s="1">
        <v>556</v>
      </c>
      <c r="C153" s="1">
        <v>550</v>
      </c>
      <c r="D153" s="1">
        <v>523</v>
      </c>
      <c r="E153" s="1">
        <v>498</v>
      </c>
      <c r="F153" s="1">
        <v>502</v>
      </c>
      <c r="G153" s="1">
        <v>484</v>
      </c>
      <c r="H153" s="1">
        <v>445</v>
      </c>
      <c r="I153" s="1">
        <v>425</v>
      </c>
      <c r="J153" s="1">
        <v>391</v>
      </c>
      <c r="K153" s="1">
        <v>404</v>
      </c>
      <c r="L153" s="1">
        <v>391</v>
      </c>
    </row>
    <row r="154" spans="1:12">
      <c r="A154" s="1" t="s">
        <v>163</v>
      </c>
      <c r="B154" s="1">
        <v>566</v>
      </c>
      <c r="C154" s="1">
        <v>572</v>
      </c>
      <c r="D154" s="1">
        <v>563</v>
      </c>
      <c r="E154" s="1">
        <v>592</v>
      </c>
      <c r="F154" s="1">
        <v>632</v>
      </c>
      <c r="G154" s="1">
        <v>663</v>
      </c>
      <c r="H154" s="1">
        <v>654</v>
      </c>
      <c r="I154" s="1">
        <v>643</v>
      </c>
      <c r="J154" s="1">
        <v>662</v>
      </c>
      <c r="K154" s="1">
        <v>312</v>
      </c>
      <c r="L154" s="1">
        <v>329</v>
      </c>
    </row>
    <row r="155" spans="1:12">
      <c r="A155" s="1" t="s">
        <v>164</v>
      </c>
      <c r="B155" s="1">
        <v>342</v>
      </c>
      <c r="C155" s="1">
        <v>336</v>
      </c>
      <c r="D155" s="1">
        <v>322</v>
      </c>
      <c r="E155" s="1">
        <v>321</v>
      </c>
      <c r="F155" s="1">
        <v>289</v>
      </c>
      <c r="G155" s="1">
        <v>300</v>
      </c>
      <c r="H155" s="1">
        <v>321</v>
      </c>
      <c r="I155" s="1">
        <v>300</v>
      </c>
      <c r="J155" s="1">
        <v>322</v>
      </c>
      <c r="K155" s="1">
        <v>595</v>
      </c>
      <c r="L155" s="1">
        <v>487</v>
      </c>
    </row>
    <row r="156" spans="1:12">
      <c r="A156" s="1" t="s">
        <v>165</v>
      </c>
      <c r="B156" s="1">
        <v>342</v>
      </c>
      <c r="C156" s="1">
        <v>336</v>
      </c>
      <c r="D156" s="1">
        <v>322</v>
      </c>
      <c r="E156" s="1">
        <v>321</v>
      </c>
      <c r="F156" s="1">
        <v>289</v>
      </c>
      <c r="G156" s="1">
        <v>300</v>
      </c>
      <c r="H156" s="1">
        <v>321</v>
      </c>
      <c r="I156" s="1">
        <v>300</v>
      </c>
      <c r="J156" s="1">
        <v>322</v>
      </c>
      <c r="K156" s="1">
        <v>595</v>
      </c>
      <c r="L156" s="1">
        <v>487</v>
      </c>
    </row>
    <row r="157" spans="1:12">
      <c r="A157" s="2" t="s">
        <v>166</v>
      </c>
      <c r="B157" s="2">
        <v>217276</v>
      </c>
      <c r="C157" s="2">
        <v>216987</v>
      </c>
      <c r="D157" s="2">
        <v>222535</v>
      </c>
      <c r="E157" s="2">
        <v>223476</v>
      </c>
      <c r="F157" s="2">
        <v>226464</v>
      </c>
      <c r="G157" s="2">
        <v>237582</v>
      </c>
      <c r="H157" s="2">
        <v>259988</v>
      </c>
      <c r="I157" s="2">
        <v>274249</v>
      </c>
      <c r="J157" s="2">
        <v>286098</v>
      </c>
      <c r="K157" s="2">
        <v>317504</v>
      </c>
      <c r="L157" s="2">
        <v>359563</v>
      </c>
    </row>
    <row r="158" spans="1:12">
      <c r="A158" s="2" t="s">
        <v>167</v>
      </c>
      <c r="B158" s="2">
        <v>68893</v>
      </c>
      <c r="C158" s="2">
        <v>67812</v>
      </c>
      <c r="D158" s="2">
        <v>70446</v>
      </c>
      <c r="E158" s="2">
        <v>72879</v>
      </c>
      <c r="F158" s="2">
        <v>77385</v>
      </c>
      <c r="G158" s="2">
        <v>82158</v>
      </c>
      <c r="H158" s="2">
        <v>88324</v>
      </c>
      <c r="I158" s="2">
        <v>92839</v>
      </c>
      <c r="J158" s="2">
        <v>95162</v>
      </c>
      <c r="K158" s="2">
        <v>101924</v>
      </c>
      <c r="L158" s="2">
        <v>106375</v>
      </c>
    </row>
    <row r="159" spans="1:12">
      <c r="A159" s="2" t="s">
        <v>168</v>
      </c>
      <c r="B159" s="2">
        <v>148383</v>
      </c>
      <c r="C159" s="2">
        <v>149175</v>
      </c>
      <c r="D159" s="2">
        <v>152089</v>
      </c>
      <c r="E159" s="2">
        <v>150597</v>
      </c>
      <c r="F159" s="2">
        <v>149079</v>
      </c>
      <c r="G159" s="2">
        <v>155424</v>
      </c>
      <c r="H159" s="2">
        <v>171664</v>
      </c>
      <c r="I159" s="2">
        <v>181410</v>
      </c>
      <c r="J159" s="2">
        <v>190936</v>
      </c>
      <c r="K159" s="2">
        <v>215580</v>
      </c>
      <c r="L159" s="2">
        <v>253188</v>
      </c>
    </row>
    <row r="160" spans="1:12">
      <c r="A160" s="2" t="s">
        <v>169</v>
      </c>
      <c r="B160" s="2">
        <v>13508</v>
      </c>
      <c r="C160" s="2">
        <v>12991</v>
      </c>
      <c r="D160" s="2">
        <v>13326</v>
      </c>
      <c r="E160" s="2">
        <v>13734</v>
      </c>
      <c r="F160" s="2">
        <v>14752</v>
      </c>
      <c r="G160" s="2">
        <v>15766</v>
      </c>
      <c r="H160" s="2">
        <v>18230</v>
      </c>
      <c r="I160" s="2">
        <v>18951</v>
      </c>
      <c r="J160" s="2">
        <v>18514</v>
      </c>
      <c r="K160" s="2">
        <v>18943</v>
      </c>
      <c r="L160" s="2">
        <v>17470</v>
      </c>
    </row>
    <row r="161" spans="1:12">
      <c r="A161" s="2" t="s">
        <v>170</v>
      </c>
      <c r="B161" s="2">
        <v>1278</v>
      </c>
      <c r="C161" s="2">
        <v>1180</v>
      </c>
      <c r="D161" s="2">
        <v>1162</v>
      </c>
      <c r="E161" s="2">
        <v>1034</v>
      </c>
      <c r="F161" s="2">
        <v>1284</v>
      </c>
      <c r="G161" s="2">
        <v>1300</v>
      </c>
      <c r="H161" s="2">
        <v>1243</v>
      </c>
      <c r="I161" s="2">
        <v>1308</v>
      </c>
      <c r="J161" s="2">
        <v>1172</v>
      </c>
      <c r="K161" s="2">
        <v>1292</v>
      </c>
      <c r="L161" s="2">
        <v>1567</v>
      </c>
    </row>
    <row r="162" spans="1:12">
      <c r="A162" s="2" t="s">
        <v>171</v>
      </c>
      <c r="B162" s="2">
        <v>1957</v>
      </c>
      <c r="C162" s="2">
        <v>1192</v>
      </c>
      <c r="D162" s="2">
        <v>896</v>
      </c>
      <c r="E162" s="2">
        <v>922</v>
      </c>
      <c r="F162" s="2">
        <v>1008</v>
      </c>
      <c r="G162" s="2">
        <v>1140</v>
      </c>
      <c r="H162" s="2">
        <v>1292</v>
      </c>
      <c r="I162" s="2">
        <v>1369</v>
      </c>
      <c r="J162" s="2">
        <v>1576</v>
      </c>
      <c r="K162" s="2">
        <v>662</v>
      </c>
      <c r="L162" s="2">
        <v>616</v>
      </c>
    </row>
    <row r="163" spans="1:12">
      <c r="A163" s="2" t="s">
        <v>172</v>
      </c>
      <c r="B163" s="2">
        <v>10273</v>
      </c>
      <c r="C163" s="2">
        <v>10619</v>
      </c>
      <c r="D163" s="2">
        <v>11268</v>
      </c>
      <c r="E163" s="2">
        <v>11778</v>
      </c>
      <c r="F163" s="2">
        <v>12460</v>
      </c>
      <c r="G163" s="2">
        <v>13326</v>
      </c>
      <c r="H163" s="2">
        <v>15695</v>
      </c>
      <c r="I163" s="2">
        <v>16274</v>
      </c>
      <c r="J163" s="2">
        <v>15766</v>
      </c>
      <c r="K163" s="2">
        <v>16989</v>
      </c>
      <c r="L163" s="2">
        <v>15287</v>
      </c>
    </row>
    <row r="164" spans="1:12">
      <c r="A164" s="2" t="s">
        <v>173</v>
      </c>
      <c r="B164" s="2">
        <v>181739</v>
      </c>
      <c r="C164" s="2">
        <v>172945</v>
      </c>
      <c r="D164" s="2">
        <v>170821</v>
      </c>
      <c r="E164" s="2">
        <v>168639</v>
      </c>
      <c r="F164" s="2">
        <v>166873</v>
      </c>
      <c r="G164" s="2">
        <v>172245</v>
      </c>
      <c r="H164" s="2">
        <v>184184</v>
      </c>
      <c r="I164" s="2">
        <v>194024</v>
      </c>
      <c r="J164" s="2">
        <v>205631</v>
      </c>
      <c r="K164" s="2">
        <v>220662</v>
      </c>
      <c r="L164" s="2">
        <v>245063</v>
      </c>
    </row>
    <row r="165" spans="1:12">
      <c r="A165" s="2" t="s">
        <v>174</v>
      </c>
      <c r="B165" s="2">
        <v>10175</v>
      </c>
      <c r="C165" s="2">
        <v>9933</v>
      </c>
      <c r="D165" s="2">
        <v>10068</v>
      </c>
      <c r="E165" s="2">
        <v>10235</v>
      </c>
      <c r="F165" s="2">
        <v>10890</v>
      </c>
      <c r="G165" s="2">
        <v>11626</v>
      </c>
      <c r="H165" s="2">
        <v>13016</v>
      </c>
      <c r="I165" s="2">
        <v>14353</v>
      </c>
      <c r="J165" s="2">
        <v>15305</v>
      </c>
      <c r="K165" s="2">
        <v>14503</v>
      </c>
      <c r="L165" s="2">
        <v>16253</v>
      </c>
    </row>
    <row r="166" spans="1:12">
      <c r="A166" s="2" t="s">
        <v>175</v>
      </c>
      <c r="B166" s="2">
        <v>82260</v>
      </c>
      <c r="C166" s="2">
        <v>80847</v>
      </c>
      <c r="D166" s="2">
        <v>81839</v>
      </c>
      <c r="E166" s="2">
        <v>81735</v>
      </c>
      <c r="F166" s="2">
        <v>79966</v>
      </c>
      <c r="G166" s="2">
        <v>81690</v>
      </c>
      <c r="H166" s="2">
        <v>85622</v>
      </c>
      <c r="I166" s="2">
        <v>88491</v>
      </c>
      <c r="J166" s="2">
        <v>92147</v>
      </c>
      <c r="K166" s="2">
        <v>95935</v>
      </c>
      <c r="L166" s="2">
        <v>102458</v>
      </c>
    </row>
    <row r="167" spans="1:12">
      <c r="A167" s="2" t="s">
        <v>176</v>
      </c>
      <c r="B167" s="2">
        <v>71236</v>
      </c>
      <c r="C167" s="2">
        <v>68495</v>
      </c>
      <c r="D167" s="2">
        <v>67093</v>
      </c>
      <c r="E167" s="2">
        <v>65037</v>
      </c>
      <c r="F167" s="2">
        <v>64287</v>
      </c>
      <c r="G167" s="2">
        <v>66762</v>
      </c>
      <c r="H167" s="2">
        <v>72739</v>
      </c>
      <c r="I167" s="2">
        <v>77452</v>
      </c>
      <c r="J167" s="2">
        <v>83636</v>
      </c>
      <c r="K167" s="2">
        <v>98935</v>
      </c>
      <c r="L167" s="2">
        <v>114731</v>
      </c>
    </row>
    <row r="168" spans="1:12">
      <c r="A168" s="2" t="s">
        <v>177</v>
      </c>
      <c r="B168" s="2">
        <v>18068</v>
      </c>
      <c r="C168" s="2">
        <v>13670</v>
      </c>
      <c r="D168" s="2">
        <v>11821</v>
      </c>
      <c r="E168" s="2">
        <v>11632</v>
      </c>
      <c r="F168" s="2">
        <v>11730</v>
      </c>
      <c r="G168" s="2">
        <v>12167</v>
      </c>
      <c r="H168" s="2">
        <v>12807</v>
      </c>
      <c r="I168" s="2">
        <v>13728</v>
      </c>
      <c r="J168" s="2">
        <v>14543</v>
      </c>
      <c r="K168" s="2">
        <v>11289</v>
      </c>
      <c r="L168" s="2">
        <v>11621</v>
      </c>
    </row>
    <row r="169" spans="1:12">
      <c r="A169" s="3" t="s">
        <v>178</v>
      </c>
      <c r="B169" s="3">
        <v>75385</v>
      </c>
      <c r="C169" s="3">
        <v>73595</v>
      </c>
      <c r="D169" s="3">
        <v>72202</v>
      </c>
      <c r="E169" s="3">
        <v>71196</v>
      </c>
      <c r="F169" s="3">
        <v>69728</v>
      </c>
      <c r="G169" s="3">
        <v>69096</v>
      </c>
      <c r="H169" s="3">
        <v>68425</v>
      </c>
      <c r="I169" s="3">
        <v>69729</v>
      </c>
      <c r="J169" s="3">
        <v>73915</v>
      </c>
      <c r="K169" s="3">
        <v>69157</v>
      </c>
      <c r="L169" s="3">
        <v>69190</v>
      </c>
    </row>
    <row r="170" spans="1:12">
      <c r="A170" s="3" t="s">
        <v>179</v>
      </c>
      <c r="B170" s="3">
        <v>16203</v>
      </c>
      <c r="C170" s="3">
        <v>15608</v>
      </c>
      <c r="D170" s="3">
        <v>15311</v>
      </c>
      <c r="E170" s="3">
        <v>15237</v>
      </c>
      <c r="F170" s="3">
        <v>15116</v>
      </c>
      <c r="G170" s="3">
        <v>15248</v>
      </c>
      <c r="H170" s="3">
        <v>15465</v>
      </c>
      <c r="I170" s="3">
        <v>16042</v>
      </c>
      <c r="J170" s="3">
        <v>17542</v>
      </c>
      <c r="K170" s="3">
        <v>16055</v>
      </c>
      <c r="L170" s="3">
        <v>16484</v>
      </c>
    </row>
    <row r="171" spans="1:12">
      <c r="A171" s="3" t="s">
        <v>180</v>
      </c>
      <c r="B171" s="3">
        <v>45142</v>
      </c>
      <c r="C171" s="3">
        <v>44291</v>
      </c>
      <c r="D171" s="3">
        <v>43497</v>
      </c>
      <c r="E171" s="3">
        <v>42724</v>
      </c>
      <c r="F171" s="3">
        <v>41712</v>
      </c>
      <c r="G171" s="3">
        <v>41130</v>
      </c>
      <c r="H171" s="3">
        <v>40380</v>
      </c>
      <c r="I171" s="3">
        <v>40921</v>
      </c>
      <c r="J171" s="3">
        <v>47611</v>
      </c>
      <c r="K171" s="3">
        <v>39813</v>
      </c>
      <c r="L171" s="3">
        <v>39355</v>
      </c>
    </row>
    <row r="172" spans="1:12">
      <c r="A172" s="3" t="s">
        <v>181</v>
      </c>
      <c r="B172" s="3">
        <v>9908</v>
      </c>
      <c r="C172" s="3">
        <v>9651</v>
      </c>
      <c r="D172" s="3">
        <v>9484</v>
      </c>
      <c r="E172" s="3">
        <v>9380</v>
      </c>
      <c r="F172" s="3">
        <v>9145</v>
      </c>
      <c r="G172" s="3">
        <v>9057</v>
      </c>
      <c r="H172" s="3">
        <v>8973</v>
      </c>
      <c r="I172" s="3">
        <v>9077</v>
      </c>
      <c r="J172" s="3">
        <v>7450</v>
      </c>
      <c r="K172" s="3">
        <v>9007</v>
      </c>
      <c r="L172" s="3">
        <v>9042</v>
      </c>
    </row>
    <row r="173" spans="1:12">
      <c r="A173" s="3" t="s">
        <v>182</v>
      </c>
      <c r="B173" s="3">
        <v>4132</v>
      </c>
      <c r="C173" s="3">
        <v>4045</v>
      </c>
      <c r="D173" s="3">
        <v>3910</v>
      </c>
      <c r="E173" s="3">
        <v>3855</v>
      </c>
      <c r="F173" s="3">
        <v>3755</v>
      </c>
      <c r="G173" s="3">
        <v>3661</v>
      </c>
      <c r="H173" s="3">
        <v>3607</v>
      </c>
      <c r="I173" s="3">
        <v>3689</v>
      </c>
      <c r="J173" s="3">
        <v>1312</v>
      </c>
      <c r="K173" s="3">
        <v>4282</v>
      </c>
      <c r="L173" s="3">
        <v>4309</v>
      </c>
    </row>
    <row r="174" spans="1:12">
      <c r="A174" s="3" t="s">
        <v>183</v>
      </c>
      <c r="B174" s="3">
        <v>221018</v>
      </c>
      <c r="C174" s="3">
        <v>221739</v>
      </c>
      <c r="D174" s="3">
        <v>222885</v>
      </c>
      <c r="E174" s="3">
        <v>222796</v>
      </c>
      <c r="F174" s="3">
        <v>218938</v>
      </c>
      <c r="G174" s="3">
        <v>218820</v>
      </c>
      <c r="H174" s="3">
        <v>219245</v>
      </c>
      <c r="I174" s="3">
        <v>219466</v>
      </c>
      <c r="J174" s="3">
        <v>217295</v>
      </c>
      <c r="K174" s="3">
        <v>223615</v>
      </c>
      <c r="L174" s="3">
        <v>225591</v>
      </c>
    </row>
    <row r="175" spans="1:12">
      <c r="A175" s="3" t="s">
        <v>184</v>
      </c>
      <c r="B175" s="3">
        <v>64071</v>
      </c>
      <c r="C175" s="3">
        <v>62230</v>
      </c>
      <c r="D175" s="3">
        <v>61096</v>
      </c>
      <c r="E175" s="3">
        <v>59290</v>
      </c>
      <c r="F175" s="3">
        <v>56608</v>
      </c>
      <c r="G175" s="3">
        <v>56745</v>
      </c>
      <c r="H175" s="3">
        <v>57218</v>
      </c>
      <c r="I175" s="3">
        <v>58236</v>
      </c>
      <c r="J175" s="3">
        <v>59580</v>
      </c>
      <c r="K175" s="3">
        <v>59565</v>
      </c>
      <c r="L175" s="3">
        <v>60458</v>
      </c>
    </row>
    <row r="176" spans="1:12">
      <c r="A176" s="3" t="s">
        <v>185</v>
      </c>
      <c r="B176" s="3">
        <v>9569</v>
      </c>
      <c r="C176" s="3">
        <v>9469</v>
      </c>
      <c r="D176" s="3">
        <v>9502</v>
      </c>
      <c r="E176" s="3">
        <v>9600</v>
      </c>
      <c r="F176" s="3">
        <v>9527</v>
      </c>
      <c r="G176" s="3">
        <v>9617</v>
      </c>
      <c r="H176" s="3">
        <v>9818</v>
      </c>
      <c r="I176" s="3">
        <v>9874</v>
      </c>
      <c r="J176" s="3">
        <v>9483</v>
      </c>
      <c r="K176" s="3">
        <v>10505</v>
      </c>
      <c r="L176" s="3">
        <v>10699</v>
      </c>
    </row>
    <row r="177" spans="1:12">
      <c r="A177" s="3" t="s">
        <v>186</v>
      </c>
      <c r="B177" s="3">
        <v>44534</v>
      </c>
      <c r="C177" s="3">
        <v>44852</v>
      </c>
      <c r="D177" s="3">
        <v>45029</v>
      </c>
      <c r="E177" s="3">
        <v>45246</v>
      </c>
      <c r="F177" s="3">
        <v>44702</v>
      </c>
      <c r="G177" s="3">
        <v>44484</v>
      </c>
      <c r="H177" s="3">
        <v>44218</v>
      </c>
      <c r="I177" s="3">
        <v>43973</v>
      </c>
      <c r="J177" s="3">
        <v>42668</v>
      </c>
      <c r="K177" s="3">
        <v>44322</v>
      </c>
      <c r="L177" s="3">
        <v>44594</v>
      </c>
    </row>
    <row r="178" spans="1:12">
      <c r="A178" s="3" t="s">
        <v>187</v>
      </c>
      <c r="B178" s="3">
        <v>39382</v>
      </c>
      <c r="C178" s="3">
        <v>40370</v>
      </c>
      <c r="D178" s="3">
        <v>41177</v>
      </c>
      <c r="E178" s="3">
        <v>42018</v>
      </c>
      <c r="F178" s="3">
        <v>41882</v>
      </c>
      <c r="G178" s="3">
        <v>42010</v>
      </c>
      <c r="H178" s="3">
        <v>42024</v>
      </c>
      <c r="I178" s="3">
        <v>41999</v>
      </c>
      <c r="J178" s="3">
        <v>41063</v>
      </c>
      <c r="K178" s="3">
        <v>44616</v>
      </c>
      <c r="L178" s="3">
        <v>45441</v>
      </c>
    </row>
    <row r="179" spans="1:12">
      <c r="A179" s="3" t="s">
        <v>188</v>
      </c>
      <c r="B179" s="3">
        <v>4558</v>
      </c>
      <c r="C179" s="3">
        <v>4416</v>
      </c>
      <c r="D179" s="3">
        <v>4357</v>
      </c>
      <c r="E179" s="3">
        <v>4336</v>
      </c>
      <c r="F179" s="3">
        <v>4103</v>
      </c>
      <c r="G179" s="3">
        <v>4030</v>
      </c>
      <c r="H179" s="3">
        <v>3965</v>
      </c>
      <c r="I179" s="3">
        <v>3775</v>
      </c>
      <c r="J179" s="3">
        <v>2884</v>
      </c>
      <c r="K179" s="3">
        <v>3348</v>
      </c>
      <c r="L179" s="3">
        <v>3453</v>
      </c>
    </row>
    <row r="180" spans="1:12">
      <c r="A180" s="3" t="s">
        <v>189</v>
      </c>
      <c r="B180" s="3">
        <v>17847</v>
      </c>
      <c r="C180" s="3">
        <v>19307</v>
      </c>
      <c r="D180" s="3">
        <v>19960</v>
      </c>
      <c r="E180" s="3">
        <v>20284</v>
      </c>
      <c r="F180" s="3">
        <v>20358</v>
      </c>
      <c r="G180" s="3">
        <v>20559</v>
      </c>
      <c r="H180" s="3">
        <v>20796</v>
      </c>
      <c r="I180" s="3">
        <v>20981</v>
      </c>
      <c r="J180" s="3">
        <v>20697</v>
      </c>
      <c r="K180" s="3">
        <v>23148</v>
      </c>
      <c r="L180" s="3">
        <v>23398</v>
      </c>
    </row>
    <row r="181" spans="1:12">
      <c r="A181" s="3" t="s">
        <v>190</v>
      </c>
      <c r="B181" s="3">
        <v>31834</v>
      </c>
      <c r="C181" s="3">
        <v>32566</v>
      </c>
      <c r="D181" s="3">
        <v>33196</v>
      </c>
      <c r="E181" s="3">
        <v>33667</v>
      </c>
      <c r="F181" s="3">
        <v>33578</v>
      </c>
      <c r="G181" s="3">
        <v>33801</v>
      </c>
      <c r="H181" s="3">
        <v>33747</v>
      </c>
      <c r="I181" s="3">
        <v>33244</v>
      </c>
      <c r="J181" s="3">
        <v>32427</v>
      </c>
      <c r="K181" s="3">
        <v>33010</v>
      </c>
      <c r="L181" s="3">
        <v>32614</v>
      </c>
    </row>
    <row r="182" spans="1:12">
      <c r="A182" s="3" t="s">
        <v>191</v>
      </c>
      <c r="B182" s="3">
        <v>9223</v>
      </c>
      <c r="C182" s="3">
        <v>8529</v>
      </c>
      <c r="D182" s="3">
        <v>8568</v>
      </c>
      <c r="E182" s="3">
        <v>8355</v>
      </c>
      <c r="F182" s="3">
        <v>8180</v>
      </c>
      <c r="G182" s="3">
        <v>7574</v>
      </c>
      <c r="H182" s="3">
        <v>7459</v>
      </c>
      <c r="I182" s="3">
        <v>7384</v>
      </c>
      <c r="J182" s="3">
        <v>8493</v>
      </c>
      <c r="K182" s="3">
        <v>5101</v>
      </c>
      <c r="L182" s="3">
        <v>4934</v>
      </c>
    </row>
    <row r="183" spans="1:12">
      <c r="A183" s="3" t="s">
        <v>192</v>
      </c>
      <c r="B183" s="3">
        <v>451471</v>
      </c>
      <c r="C183" s="3">
        <v>458169</v>
      </c>
      <c r="D183" s="3">
        <v>462450</v>
      </c>
      <c r="E183" s="3">
        <v>469938</v>
      </c>
      <c r="F183" s="3">
        <v>469817</v>
      </c>
      <c r="G183" s="3">
        <v>477463</v>
      </c>
      <c r="H183" s="3">
        <v>485987</v>
      </c>
      <c r="I183" s="3">
        <v>492999</v>
      </c>
      <c r="J183" s="3">
        <v>505605</v>
      </c>
      <c r="K183" s="3">
        <v>516518</v>
      </c>
      <c r="L183" s="3">
        <v>526294</v>
      </c>
    </row>
    <row r="184" spans="1:12">
      <c r="A184" s="3" t="s">
        <v>193</v>
      </c>
      <c r="B184" s="3">
        <v>41760</v>
      </c>
      <c r="C184" s="3">
        <v>42547</v>
      </c>
      <c r="D184" s="3">
        <v>43268</v>
      </c>
      <c r="E184" s="3">
        <v>44437</v>
      </c>
      <c r="F184" s="3">
        <v>44690</v>
      </c>
      <c r="G184" s="3">
        <v>45226</v>
      </c>
      <c r="H184" s="3">
        <v>45491</v>
      </c>
      <c r="I184" s="3">
        <v>45790</v>
      </c>
      <c r="J184" s="3">
        <v>76565</v>
      </c>
      <c r="K184" s="3">
        <v>47895</v>
      </c>
      <c r="L184" s="3">
        <v>48118</v>
      </c>
    </row>
    <row r="185" spans="1:12">
      <c r="A185" s="3" t="s">
        <v>194</v>
      </c>
      <c r="B185" s="3">
        <v>96258</v>
      </c>
      <c r="C185" s="3">
        <v>97916</v>
      </c>
      <c r="D185" s="3">
        <v>99037</v>
      </c>
      <c r="E185" s="3">
        <v>101514</v>
      </c>
      <c r="F185" s="3">
        <v>102539</v>
      </c>
      <c r="G185" s="3">
        <v>104262</v>
      </c>
      <c r="H185" s="3">
        <v>104532</v>
      </c>
      <c r="I185" s="3">
        <v>104781</v>
      </c>
      <c r="J185" s="3">
        <v>91641</v>
      </c>
      <c r="K185" s="3">
        <v>107968</v>
      </c>
      <c r="L185" s="3">
        <v>109273</v>
      </c>
    </row>
    <row r="186" spans="1:12">
      <c r="A186" s="3" t="s">
        <v>195</v>
      </c>
      <c r="B186" s="3">
        <v>6267</v>
      </c>
      <c r="C186" s="3">
        <v>6268</v>
      </c>
      <c r="D186" s="3">
        <v>6224</v>
      </c>
      <c r="E186" s="3">
        <v>6174</v>
      </c>
      <c r="F186" s="3">
        <v>6059</v>
      </c>
      <c r="G186" s="3">
        <v>5981</v>
      </c>
      <c r="H186" s="3">
        <v>5962</v>
      </c>
      <c r="I186" s="3">
        <v>5937</v>
      </c>
      <c r="J186" s="3">
        <v>5655</v>
      </c>
      <c r="K186" s="3">
        <v>6105</v>
      </c>
      <c r="L186" s="3">
        <v>6168</v>
      </c>
    </row>
    <row r="187" spans="1:12">
      <c r="A187" s="3" t="s">
        <v>196</v>
      </c>
      <c r="B187" s="3">
        <v>10363</v>
      </c>
      <c r="C187" s="3">
        <v>10233</v>
      </c>
      <c r="D187" s="3">
        <v>10286</v>
      </c>
      <c r="E187" s="3">
        <v>10435</v>
      </c>
      <c r="F187" s="3">
        <v>10404</v>
      </c>
      <c r="G187" s="3">
        <v>10452</v>
      </c>
      <c r="H187" s="3">
        <v>10106</v>
      </c>
      <c r="I187" s="3">
        <v>10291</v>
      </c>
      <c r="J187" s="3">
        <v>12360</v>
      </c>
      <c r="K187" s="3">
        <v>10497</v>
      </c>
      <c r="L187" s="3">
        <v>10843</v>
      </c>
    </row>
    <row r="188" spans="1:12">
      <c r="A188" s="3" t="s">
        <v>197</v>
      </c>
      <c r="B188" s="3">
        <v>75979</v>
      </c>
      <c r="C188" s="3">
        <v>79358</v>
      </c>
      <c r="D188" s="3">
        <v>82079</v>
      </c>
      <c r="E188" s="3">
        <v>84394</v>
      </c>
      <c r="F188" s="3">
        <v>86358</v>
      </c>
      <c r="G188" s="3">
        <v>88881</v>
      </c>
      <c r="H188" s="3">
        <v>93468</v>
      </c>
      <c r="I188" s="3">
        <v>96535</v>
      </c>
      <c r="J188" s="3">
        <v>89079</v>
      </c>
      <c r="K188" s="3">
        <v>101528</v>
      </c>
      <c r="L188" s="3">
        <v>104742</v>
      </c>
    </row>
    <row r="189" spans="1:12">
      <c r="A189" s="3" t="s">
        <v>198</v>
      </c>
      <c r="B189" s="3">
        <v>29458</v>
      </c>
      <c r="C189" s="3">
        <v>29836</v>
      </c>
      <c r="D189" s="3">
        <v>30595</v>
      </c>
      <c r="E189" s="3">
        <v>31661</v>
      </c>
      <c r="F189" s="3">
        <v>32030</v>
      </c>
      <c r="G189" s="3">
        <v>32776</v>
      </c>
      <c r="H189" s="3">
        <v>33330</v>
      </c>
      <c r="I189" s="3">
        <v>33834</v>
      </c>
      <c r="J189" s="3">
        <v>31136</v>
      </c>
      <c r="K189" s="3">
        <v>32495</v>
      </c>
      <c r="L189" s="3">
        <v>33092</v>
      </c>
    </row>
    <row r="190" spans="1:12">
      <c r="A190" s="3" t="s">
        <v>199</v>
      </c>
      <c r="B190" s="3">
        <v>141154</v>
      </c>
      <c r="C190" s="3">
        <v>141722</v>
      </c>
      <c r="D190" s="3">
        <v>141697</v>
      </c>
      <c r="E190" s="3">
        <v>142680</v>
      </c>
      <c r="F190" s="3">
        <v>141772</v>
      </c>
      <c r="G190" s="3">
        <v>143140</v>
      </c>
      <c r="H190" s="3">
        <v>146290</v>
      </c>
      <c r="I190" s="3">
        <v>148265</v>
      </c>
      <c r="J190" s="3">
        <v>149728</v>
      </c>
      <c r="K190" s="3">
        <v>157459</v>
      </c>
      <c r="L190" s="3">
        <v>160910</v>
      </c>
    </row>
    <row r="191" spans="1:12">
      <c r="A191" s="3" t="s">
        <v>200</v>
      </c>
      <c r="B191" s="3">
        <v>40641</v>
      </c>
      <c r="C191" s="3">
        <v>40986</v>
      </c>
      <c r="D191" s="3">
        <v>40227</v>
      </c>
      <c r="E191" s="3">
        <v>39845</v>
      </c>
      <c r="F191" s="3">
        <v>37702</v>
      </c>
      <c r="G191" s="3">
        <v>38847</v>
      </c>
      <c r="H191" s="3">
        <v>39165</v>
      </c>
      <c r="I191" s="3">
        <v>40002</v>
      </c>
      <c r="J191" s="3">
        <v>42060</v>
      </c>
      <c r="K191" s="3">
        <v>44523</v>
      </c>
      <c r="L191" s="3">
        <v>44880</v>
      </c>
    </row>
    <row r="192" spans="1:12">
      <c r="A192" s="3" t="s">
        <v>201</v>
      </c>
      <c r="B192" s="3">
        <v>9591</v>
      </c>
      <c r="C192" s="3">
        <v>9303</v>
      </c>
      <c r="D192" s="3">
        <v>9037</v>
      </c>
      <c r="E192" s="3">
        <v>8798</v>
      </c>
      <c r="F192" s="3">
        <v>8263</v>
      </c>
      <c r="G192" s="3">
        <v>7898</v>
      </c>
      <c r="H192" s="3">
        <v>7643</v>
      </c>
      <c r="I192" s="3">
        <v>7564</v>
      </c>
      <c r="J192" s="3">
        <v>7381</v>
      </c>
      <c r="K192" s="3">
        <v>8048</v>
      </c>
      <c r="L192" s="3">
        <v>8268</v>
      </c>
    </row>
    <row r="193" spans="1:12">
      <c r="A193" s="3" t="s">
        <v>202</v>
      </c>
      <c r="B193" s="3">
        <v>166261</v>
      </c>
      <c r="C193" s="3">
        <v>165990</v>
      </c>
      <c r="D193" s="3">
        <v>166074</v>
      </c>
      <c r="E193" s="3">
        <v>166797</v>
      </c>
      <c r="F193" s="3">
        <v>169595</v>
      </c>
      <c r="G193" s="3">
        <v>178928</v>
      </c>
      <c r="H193" s="3">
        <v>184760</v>
      </c>
      <c r="I193" s="3">
        <v>189200</v>
      </c>
      <c r="J193" s="3">
        <v>199253</v>
      </c>
      <c r="K193" s="3">
        <v>207586</v>
      </c>
      <c r="L193" s="3">
        <v>211707</v>
      </c>
    </row>
    <row r="194" spans="1:12">
      <c r="A194" s="3" t="s">
        <v>203</v>
      </c>
      <c r="B194" s="3">
        <v>7</v>
      </c>
      <c r="C194" s="3">
        <v>7</v>
      </c>
      <c r="D194" s="3">
        <v>7</v>
      </c>
      <c r="E194" s="3">
        <v>7</v>
      </c>
      <c r="F194" s="3">
        <v>4</v>
      </c>
      <c r="G194" s="3">
        <v>7</v>
      </c>
      <c r="H194" s="3">
        <v>7</v>
      </c>
      <c r="I194" s="3">
        <v>7</v>
      </c>
      <c r="J194" s="3">
        <v>97</v>
      </c>
      <c r="K194" s="3">
        <v>6</v>
      </c>
      <c r="L194" s="3">
        <v>8</v>
      </c>
    </row>
    <row r="195" spans="1:12">
      <c r="A195" s="3" t="s">
        <v>204</v>
      </c>
      <c r="B195" s="3">
        <v>55</v>
      </c>
      <c r="C195" s="3">
        <v>43</v>
      </c>
      <c r="D195" s="3">
        <v>38</v>
      </c>
      <c r="E195" s="3">
        <v>40</v>
      </c>
      <c r="F195" s="3">
        <v>38</v>
      </c>
      <c r="G195" s="3">
        <v>33</v>
      </c>
      <c r="H195" s="3">
        <v>32</v>
      </c>
      <c r="I195" s="3">
        <v>33</v>
      </c>
      <c r="J195" s="3">
        <v>15</v>
      </c>
      <c r="K195" s="3">
        <v>36</v>
      </c>
      <c r="L195" s="3">
        <v>41</v>
      </c>
    </row>
    <row r="196" spans="1:12">
      <c r="A196" s="3" t="s">
        <v>205</v>
      </c>
      <c r="B196" s="3">
        <v>62387</v>
      </c>
      <c r="C196" s="3">
        <v>62109</v>
      </c>
      <c r="D196" s="3">
        <v>61678</v>
      </c>
      <c r="E196" s="3">
        <v>61472</v>
      </c>
      <c r="F196" s="3">
        <v>62383</v>
      </c>
      <c r="G196" s="3">
        <v>63518</v>
      </c>
      <c r="H196" s="3">
        <v>64385</v>
      </c>
      <c r="I196" s="3">
        <v>64563</v>
      </c>
      <c r="J196" s="3">
        <v>65800</v>
      </c>
      <c r="K196" s="3">
        <v>66515</v>
      </c>
      <c r="L196" s="3">
        <v>66529</v>
      </c>
    </row>
    <row r="197" spans="1:12">
      <c r="A197" s="3" t="s">
        <v>206</v>
      </c>
      <c r="B197" s="3">
        <v>103773</v>
      </c>
      <c r="C197" s="3">
        <v>103795</v>
      </c>
      <c r="D197" s="3">
        <v>104320</v>
      </c>
      <c r="E197" s="3">
        <v>105250</v>
      </c>
      <c r="F197" s="3">
        <v>107142</v>
      </c>
      <c r="G197" s="3">
        <v>115343</v>
      </c>
      <c r="H197" s="3">
        <v>120304</v>
      </c>
      <c r="I197" s="3">
        <v>124558</v>
      </c>
      <c r="J197" s="3">
        <v>133295</v>
      </c>
      <c r="K197" s="3">
        <v>141002</v>
      </c>
      <c r="L197" s="3">
        <v>145099</v>
      </c>
    </row>
    <row r="198" spans="1:12">
      <c r="A198" s="3" t="s">
        <v>207</v>
      </c>
      <c r="B198" s="3">
        <v>39</v>
      </c>
      <c r="C198" s="3">
        <v>36</v>
      </c>
      <c r="D198" s="3">
        <v>31</v>
      </c>
      <c r="E198" s="3">
        <v>28</v>
      </c>
      <c r="F198" s="3">
        <v>28</v>
      </c>
      <c r="G198" s="3">
        <v>27</v>
      </c>
      <c r="H198" s="3">
        <v>32</v>
      </c>
      <c r="I198" s="3">
        <v>39</v>
      </c>
      <c r="J198" s="3">
        <v>46</v>
      </c>
      <c r="K198" s="3">
        <v>27</v>
      </c>
      <c r="L198" s="3">
        <v>30</v>
      </c>
    </row>
    <row r="199" spans="1:12">
      <c r="A199" s="3" t="s">
        <v>208</v>
      </c>
      <c r="B199" s="3">
        <v>773</v>
      </c>
      <c r="C199" s="3">
        <v>591</v>
      </c>
      <c r="D199" s="3">
        <v>546</v>
      </c>
      <c r="E199" s="3">
        <v>506</v>
      </c>
      <c r="F199" s="3">
        <v>512</v>
      </c>
      <c r="G199" s="3">
        <v>507</v>
      </c>
      <c r="H199" s="3">
        <v>508</v>
      </c>
      <c r="I199" s="3">
        <v>496</v>
      </c>
      <c r="J199" s="3">
        <v>503</v>
      </c>
      <c r="K199" s="3">
        <v>491</v>
      </c>
      <c r="L199" s="3">
        <v>480</v>
      </c>
    </row>
    <row r="200" spans="1:12">
      <c r="A200" s="3" t="s">
        <v>209</v>
      </c>
      <c r="B200" s="3">
        <v>516</v>
      </c>
      <c r="C200" s="3">
        <v>370</v>
      </c>
      <c r="D200" s="3">
        <v>323</v>
      </c>
      <c r="E200" s="3">
        <v>302</v>
      </c>
      <c r="F200" s="3">
        <v>291</v>
      </c>
      <c r="G200" s="3">
        <v>292</v>
      </c>
      <c r="H200" s="3">
        <v>272</v>
      </c>
      <c r="I200" s="3">
        <v>266</v>
      </c>
      <c r="J200" s="3">
        <v>311</v>
      </c>
      <c r="K200" s="3">
        <v>288</v>
      </c>
      <c r="L200" s="3">
        <v>299</v>
      </c>
    </row>
    <row r="201" spans="1:12">
      <c r="A201" s="3" t="s">
        <v>210</v>
      </c>
      <c r="B201" s="3">
        <v>156</v>
      </c>
      <c r="C201" s="3">
        <v>146</v>
      </c>
      <c r="D201" s="3">
        <v>163</v>
      </c>
      <c r="E201" s="3">
        <v>146</v>
      </c>
      <c r="F201" s="3">
        <v>158</v>
      </c>
      <c r="G201" s="3">
        <v>155</v>
      </c>
      <c r="H201" s="3">
        <v>163</v>
      </c>
      <c r="I201" s="3">
        <v>158</v>
      </c>
      <c r="J201" s="3">
        <v>138</v>
      </c>
      <c r="K201" s="3">
        <v>161</v>
      </c>
      <c r="L201" s="3">
        <v>144</v>
      </c>
    </row>
    <row r="202" spans="1:12">
      <c r="A202" s="3" t="s">
        <v>211</v>
      </c>
      <c r="B202" s="3">
        <v>85</v>
      </c>
      <c r="C202" s="3">
        <v>63</v>
      </c>
      <c r="D202" s="3">
        <v>53</v>
      </c>
      <c r="E202" s="3">
        <v>51</v>
      </c>
      <c r="F202" s="3">
        <v>56</v>
      </c>
      <c r="G202" s="3">
        <v>54</v>
      </c>
      <c r="H202" s="3">
        <v>65</v>
      </c>
      <c r="I202" s="3">
        <v>64</v>
      </c>
      <c r="J202" s="3">
        <v>47</v>
      </c>
      <c r="K202" s="3">
        <v>35</v>
      </c>
      <c r="L202" s="3">
        <v>32</v>
      </c>
    </row>
    <row r="203" spans="1:12">
      <c r="A203" s="3" t="s">
        <v>212</v>
      </c>
      <c r="B203" s="3">
        <v>16</v>
      </c>
      <c r="C203" s="3">
        <v>12</v>
      </c>
      <c r="D203" s="3">
        <v>7</v>
      </c>
      <c r="E203" s="3">
        <v>7</v>
      </c>
      <c r="F203" s="3">
        <v>7</v>
      </c>
      <c r="G203" s="3">
        <v>6</v>
      </c>
      <c r="H203" s="3">
        <v>8</v>
      </c>
      <c r="I203" s="3">
        <v>8</v>
      </c>
      <c r="J203" s="3">
        <v>7</v>
      </c>
      <c r="K203" s="3">
        <v>7</v>
      </c>
      <c r="L203" s="3">
        <v>5</v>
      </c>
    </row>
    <row r="204" spans="1:12">
      <c r="A204" s="3" t="s">
        <v>213</v>
      </c>
      <c r="B204" s="3">
        <v>251</v>
      </c>
      <c r="C204" s="3">
        <v>253</v>
      </c>
      <c r="D204" s="3">
        <v>272</v>
      </c>
      <c r="E204" s="3">
        <v>269</v>
      </c>
      <c r="F204" s="3">
        <v>242</v>
      </c>
      <c r="G204" s="3">
        <v>266</v>
      </c>
      <c r="H204" s="3">
        <v>247</v>
      </c>
      <c r="I204" s="3">
        <v>271</v>
      </c>
      <c r="J204" s="3">
        <v>283</v>
      </c>
      <c r="K204" s="3">
        <v>281</v>
      </c>
      <c r="L204" s="3">
        <v>277</v>
      </c>
    </row>
    <row r="205" spans="1:12">
      <c r="A205" s="3" t="s">
        <v>214</v>
      </c>
      <c r="B205" s="3">
        <v>205</v>
      </c>
      <c r="C205" s="3">
        <v>210</v>
      </c>
      <c r="D205" s="3">
        <v>213</v>
      </c>
      <c r="E205" s="3">
        <v>210</v>
      </c>
      <c r="F205" s="3">
        <v>187</v>
      </c>
      <c r="G205" s="3">
        <v>205</v>
      </c>
      <c r="H205" s="3">
        <v>176</v>
      </c>
      <c r="I205" s="3">
        <v>192</v>
      </c>
      <c r="J205" s="3">
        <v>185</v>
      </c>
      <c r="K205" s="3">
        <v>189</v>
      </c>
      <c r="L205" s="3">
        <v>182</v>
      </c>
    </row>
    <row r="206" spans="1:12">
      <c r="A206" s="3" t="s">
        <v>215</v>
      </c>
      <c r="B206" s="3">
        <v>46</v>
      </c>
      <c r="C206" s="3">
        <v>43</v>
      </c>
      <c r="D206" s="3">
        <v>59</v>
      </c>
      <c r="E206" s="3">
        <v>59</v>
      </c>
      <c r="F206" s="3">
        <v>55</v>
      </c>
      <c r="G206" s="3">
        <v>61</v>
      </c>
      <c r="H206" s="3">
        <v>71</v>
      </c>
      <c r="I206" s="3">
        <v>79</v>
      </c>
      <c r="J206" s="3">
        <v>98</v>
      </c>
      <c r="K206" s="3">
        <v>92</v>
      </c>
      <c r="L206" s="3">
        <v>95</v>
      </c>
    </row>
    <row r="207" spans="1:12">
      <c r="A207" s="3" t="s">
        <v>216</v>
      </c>
      <c r="B207" s="3">
        <v>18668</v>
      </c>
      <c r="C207" s="3">
        <v>18741</v>
      </c>
      <c r="D207" s="3">
        <v>18705</v>
      </c>
      <c r="E207" s="3">
        <v>19304</v>
      </c>
      <c r="F207" s="3">
        <v>19428</v>
      </c>
      <c r="G207" s="3">
        <v>19648</v>
      </c>
      <c r="H207" s="3">
        <v>20223</v>
      </c>
      <c r="I207" s="3">
        <v>20446</v>
      </c>
      <c r="J207" s="3">
        <v>17609</v>
      </c>
      <c r="K207" s="3">
        <v>20574</v>
      </c>
      <c r="L207" s="3">
        <v>21050</v>
      </c>
    </row>
    <row r="208" spans="1:12">
      <c r="A208" s="3" t="s">
        <v>217</v>
      </c>
      <c r="B208" s="3">
        <v>1863</v>
      </c>
      <c r="C208" s="3">
        <v>1881</v>
      </c>
      <c r="D208" s="3">
        <v>1897</v>
      </c>
      <c r="E208" s="3">
        <v>1970</v>
      </c>
      <c r="F208" s="3">
        <v>2005</v>
      </c>
      <c r="G208" s="3">
        <v>2033</v>
      </c>
      <c r="H208" s="3">
        <v>2131</v>
      </c>
      <c r="I208" s="3">
        <v>2193</v>
      </c>
      <c r="J208" s="3">
        <v>2431</v>
      </c>
      <c r="K208" s="3">
        <v>1876</v>
      </c>
      <c r="L208" s="3">
        <v>1869</v>
      </c>
    </row>
    <row r="209" spans="1:12">
      <c r="A209" s="3" t="s">
        <v>218</v>
      </c>
      <c r="B209" s="3">
        <v>16805</v>
      </c>
      <c r="C209" s="3">
        <v>16860</v>
      </c>
      <c r="D209" s="3">
        <v>16808</v>
      </c>
      <c r="E209" s="3">
        <v>17334</v>
      </c>
      <c r="F209" s="3">
        <v>17423</v>
      </c>
      <c r="G209" s="3">
        <v>17615</v>
      </c>
      <c r="H209" s="3">
        <v>18092</v>
      </c>
      <c r="I209" s="3">
        <v>18253</v>
      </c>
      <c r="J209" s="3">
        <v>15178</v>
      </c>
      <c r="K209" s="3">
        <v>18698</v>
      </c>
      <c r="L209" s="3">
        <v>19181</v>
      </c>
    </row>
    <row r="210" spans="1:12">
      <c r="A210" s="3" t="s">
        <v>219</v>
      </c>
      <c r="B210" s="3">
        <v>11491</v>
      </c>
      <c r="C210" s="3">
        <v>8888</v>
      </c>
      <c r="D210" s="3">
        <v>7760</v>
      </c>
      <c r="E210" s="3">
        <v>7325</v>
      </c>
      <c r="F210" s="3">
        <v>7051</v>
      </c>
      <c r="G210" s="3">
        <v>6774</v>
      </c>
      <c r="H210" s="3">
        <v>6605</v>
      </c>
      <c r="I210" s="3">
        <v>6651</v>
      </c>
      <c r="J210" s="3">
        <v>6179</v>
      </c>
      <c r="K210" s="3">
        <v>5866</v>
      </c>
      <c r="L210" s="3">
        <v>5812</v>
      </c>
    </row>
    <row r="211" spans="1:12">
      <c r="A211" s="3" t="s">
        <v>220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</row>
    <row r="212" spans="1:12">
      <c r="A212" s="3" t="s">
        <v>221</v>
      </c>
      <c r="B212" s="3">
        <v>11490</v>
      </c>
      <c r="C212" s="3">
        <v>8887</v>
      </c>
      <c r="D212" s="3">
        <v>7759</v>
      </c>
      <c r="E212" s="3">
        <v>7324</v>
      </c>
      <c r="F212" s="3">
        <v>7050</v>
      </c>
      <c r="G212" s="3">
        <v>6773</v>
      </c>
      <c r="H212" s="3">
        <v>6604</v>
      </c>
      <c r="I212" s="3">
        <v>6650</v>
      </c>
      <c r="J212" s="3">
        <v>6178</v>
      </c>
      <c r="K212" s="3">
        <v>5865</v>
      </c>
      <c r="L212" s="3">
        <v>5811</v>
      </c>
    </row>
    <row r="213" spans="1:12">
      <c r="A213" s="3" t="s">
        <v>222</v>
      </c>
      <c r="B213" s="3">
        <v>28836</v>
      </c>
      <c r="C213" s="3">
        <v>26269</v>
      </c>
      <c r="D213" s="3">
        <v>24703</v>
      </c>
      <c r="E213" s="3">
        <v>24058</v>
      </c>
      <c r="F213" s="3">
        <v>23600</v>
      </c>
      <c r="G213" s="3">
        <v>23662</v>
      </c>
      <c r="H213" s="3">
        <v>23393</v>
      </c>
      <c r="I213" s="3">
        <v>23288</v>
      </c>
      <c r="J213" s="3">
        <v>22924</v>
      </c>
      <c r="K213" s="3">
        <v>23079</v>
      </c>
      <c r="L213" s="3">
        <v>22603</v>
      </c>
    </row>
    <row r="214" spans="1:12">
      <c r="A214" s="3" t="s">
        <v>223</v>
      </c>
      <c r="B214" s="3">
        <v>13492</v>
      </c>
      <c r="C214" s="3">
        <v>12594</v>
      </c>
      <c r="D214" s="3">
        <v>12018</v>
      </c>
      <c r="E214" s="3">
        <v>11961</v>
      </c>
      <c r="F214" s="3">
        <v>11867</v>
      </c>
      <c r="G214" s="3">
        <v>11900</v>
      </c>
      <c r="H214" s="3">
        <v>11985</v>
      </c>
      <c r="I214" s="3">
        <v>11981</v>
      </c>
      <c r="J214" s="3">
        <v>11614</v>
      </c>
      <c r="K214" s="3">
        <v>12250</v>
      </c>
      <c r="L214" s="3">
        <v>12336</v>
      </c>
    </row>
    <row r="215" spans="1:12">
      <c r="A215" s="3" t="s">
        <v>224</v>
      </c>
      <c r="B215" s="3">
        <v>13187</v>
      </c>
      <c r="C215" s="3">
        <v>11705</v>
      </c>
      <c r="D215" s="3">
        <v>10804</v>
      </c>
      <c r="E215" s="3">
        <v>10275</v>
      </c>
      <c r="F215" s="3">
        <v>9888</v>
      </c>
      <c r="G215" s="3">
        <v>9961</v>
      </c>
      <c r="H215" s="3">
        <v>9661</v>
      </c>
      <c r="I215" s="3">
        <v>9611</v>
      </c>
      <c r="J215" s="3">
        <v>9627</v>
      </c>
      <c r="K215" s="3">
        <v>9140</v>
      </c>
      <c r="L215" s="3">
        <v>8638</v>
      </c>
    </row>
    <row r="216" spans="1:12">
      <c r="A216" s="3" t="s">
        <v>225</v>
      </c>
      <c r="B216" s="3">
        <v>1108</v>
      </c>
      <c r="C216" s="3">
        <v>1041</v>
      </c>
      <c r="D216" s="3">
        <v>1022</v>
      </c>
      <c r="E216" s="3">
        <v>998</v>
      </c>
      <c r="F216" s="3">
        <v>1030</v>
      </c>
      <c r="G216" s="3">
        <v>1022</v>
      </c>
      <c r="H216" s="3">
        <v>1024</v>
      </c>
      <c r="I216" s="3">
        <v>1004</v>
      </c>
      <c r="J216" s="3">
        <v>976</v>
      </c>
      <c r="K216" s="3">
        <v>1019</v>
      </c>
      <c r="L216" s="3">
        <v>1036</v>
      </c>
    </row>
    <row r="217" spans="1:12">
      <c r="A217" s="3" t="s">
        <v>226</v>
      </c>
      <c r="B217" s="3">
        <v>1049</v>
      </c>
      <c r="C217" s="3">
        <v>929</v>
      </c>
      <c r="D217" s="3">
        <v>859</v>
      </c>
      <c r="E217" s="3">
        <v>824</v>
      </c>
      <c r="F217" s="3">
        <v>815</v>
      </c>
      <c r="G217" s="3">
        <v>779</v>
      </c>
      <c r="H217" s="3">
        <v>723</v>
      </c>
      <c r="I217" s="3">
        <v>692</v>
      </c>
      <c r="J217" s="3">
        <v>707</v>
      </c>
      <c r="K217" s="3">
        <v>670</v>
      </c>
      <c r="L217" s="3">
        <v>593</v>
      </c>
    </row>
    <row r="218" spans="1:12">
      <c r="A218" s="3" t="s">
        <v>227</v>
      </c>
      <c r="B218" s="3">
        <v>254496</v>
      </c>
      <c r="C218" s="3">
        <v>253344</v>
      </c>
      <c r="D218" s="3">
        <v>251390</v>
      </c>
      <c r="E218" s="3">
        <v>252354</v>
      </c>
      <c r="F218" s="3">
        <v>253074</v>
      </c>
      <c r="G218" s="3">
        <v>258850</v>
      </c>
      <c r="H218" s="3">
        <v>262420</v>
      </c>
      <c r="I218" s="3">
        <v>264146</v>
      </c>
      <c r="J218" s="3">
        <v>266690</v>
      </c>
      <c r="K218" s="3">
        <v>267597</v>
      </c>
      <c r="L218" s="3">
        <v>266615</v>
      </c>
    </row>
    <row r="219" spans="1:12">
      <c r="A219" s="3" t="s">
        <v>228</v>
      </c>
      <c r="B219" s="3">
        <v>70726</v>
      </c>
      <c r="C219" s="3">
        <v>68454</v>
      </c>
      <c r="D219" s="3">
        <v>65935</v>
      </c>
      <c r="E219" s="3">
        <v>64166</v>
      </c>
      <c r="F219" s="3">
        <v>63474</v>
      </c>
      <c r="G219" s="3">
        <v>64520</v>
      </c>
      <c r="H219" s="3">
        <v>65200</v>
      </c>
      <c r="I219" s="3">
        <v>64875</v>
      </c>
      <c r="J219" s="3">
        <v>64167</v>
      </c>
      <c r="K219" s="3">
        <v>63847</v>
      </c>
      <c r="L219" s="3">
        <v>63441</v>
      </c>
    </row>
    <row r="220" spans="1:12">
      <c r="A220" s="3" t="s">
        <v>229</v>
      </c>
      <c r="B220" s="3">
        <v>13785</v>
      </c>
      <c r="C220" s="3">
        <v>13528</v>
      </c>
      <c r="D220" s="3">
        <v>12960</v>
      </c>
      <c r="E220" s="3">
        <v>12360</v>
      </c>
      <c r="F220" s="3">
        <v>11649</v>
      </c>
      <c r="G220" s="3">
        <v>11379</v>
      </c>
      <c r="H220" s="3">
        <v>11124</v>
      </c>
      <c r="I220" s="3">
        <v>10844</v>
      </c>
      <c r="J220" s="3">
        <v>10471</v>
      </c>
      <c r="K220" s="3">
        <v>11714</v>
      </c>
      <c r="L220" s="3">
        <v>11271</v>
      </c>
    </row>
    <row r="221" spans="1:12">
      <c r="A221" s="3" t="s">
        <v>230</v>
      </c>
      <c r="B221" s="3">
        <v>169985</v>
      </c>
      <c r="C221" s="3">
        <v>171362</v>
      </c>
      <c r="D221" s="3">
        <v>172495</v>
      </c>
      <c r="E221" s="3">
        <v>175828</v>
      </c>
      <c r="F221" s="3">
        <v>177951</v>
      </c>
      <c r="G221" s="3">
        <v>182951</v>
      </c>
      <c r="H221" s="3">
        <v>186096</v>
      </c>
      <c r="I221" s="3">
        <v>188427</v>
      </c>
      <c r="J221" s="3">
        <v>192052</v>
      </c>
      <c r="K221" s="3">
        <v>192036</v>
      </c>
      <c r="L221" s="3">
        <v>191903</v>
      </c>
    </row>
    <row r="222" spans="1:12">
      <c r="A222" s="4" t="s">
        <v>231</v>
      </c>
      <c r="B222" s="4">
        <v>11400</v>
      </c>
      <c r="C222" s="4">
        <v>10971</v>
      </c>
      <c r="D222" s="4">
        <v>10887</v>
      </c>
      <c r="E222" s="4">
        <v>10669</v>
      </c>
      <c r="F222" s="4">
        <v>10312</v>
      </c>
      <c r="G222" s="4">
        <v>10262</v>
      </c>
      <c r="H222" s="4">
        <v>9938</v>
      </c>
      <c r="I222" s="4">
        <v>10029</v>
      </c>
      <c r="J222" s="4">
        <v>10379</v>
      </c>
      <c r="K222" s="4">
        <v>11018</v>
      </c>
      <c r="L222" s="4">
        <v>10836</v>
      </c>
    </row>
    <row r="223" spans="1:12">
      <c r="A223" s="4" t="s">
        <v>232</v>
      </c>
      <c r="B223" s="4">
        <v>7651</v>
      </c>
      <c r="C223" s="4">
        <v>7701</v>
      </c>
      <c r="D223" s="4">
        <v>7951</v>
      </c>
      <c r="E223" s="4">
        <v>8170</v>
      </c>
      <c r="F223" s="4">
        <v>8152</v>
      </c>
      <c r="G223" s="4">
        <v>8326</v>
      </c>
      <c r="H223" s="4">
        <v>8469</v>
      </c>
      <c r="I223" s="4">
        <v>8598</v>
      </c>
      <c r="J223" s="4">
        <v>8870</v>
      </c>
      <c r="K223" s="4">
        <v>8503</v>
      </c>
      <c r="L223" s="4">
        <v>8487</v>
      </c>
    </row>
    <row r="224" spans="1:12">
      <c r="A224" s="4" t="s">
        <v>233</v>
      </c>
      <c r="B224" s="4">
        <v>3749</v>
      </c>
      <c r="C224" s="4">
        <v>3270</v>
      </c>
      <c r="D224" s="4">
        <v>2936</v>
      </c>
      <c r="E224" s="4">
        <v>2499</v>
      </c>
      <c r="F224" s="4">
        <v>2160</v>
      </c>
      <c r="G224" s="4">
        <v>1936</v>
      </c>
      <c r="H224" s="4">
        <v>1469</v>
      </c>
      <c r="I224" s="4">
        <v>1431</v>
      </c>
      <c r="J224" s="4">
        <v>1509</v>
      </c>
      <c r="K224" s="4">
        <v>2515</v>
      </c>
      <c r="L224" s="4">
        <v>2349</v>
      </c>
    </row>
    <row r="225" spans="1:12">
      <c r="A225" s="4" t="s">
        <v>234</v>
      </c>
      <c r="B225" s="4">
        <v>7621</v>
      </c>
      <c r="C225" s="4">
        <v>7285</v>
      </c>
      <c r="D225" s="4">
        <v>7126</v>
      </c>
      <c r="E225" s="4">
        <v>7174</v>
      </c>
      <c r="F225" s="4">
        <v>7030</v>
      </c>
      <c r="G225" s="4">
        <v>7162</v>
      </c>
      <c r="H225" s="4">
        <v>7464</v>
      </c>
      <c r="I225" s="4">
        <v>7600</v>
      </c>
      <c r="J225" s="4">
        <v>7705</v>
      </c>
      <c r="K225" s="4">
        <v>8382</v>
      </c>
      <c r="L225" s="4">
        <v>8013</v>
      </c>
    </row>
    <row r="226" spans="1:12">
      <c r="A226" s="4" t="s">
        <v>235</v>
      </c>
      <c r="B226" s="4">
        <v>7309</v>
      </c>
      <c r="C226" s="4">
        <v>7027</v>
      </c>
      <c r="D226" s="4">
        <v>6889</v>
      </c>
      <c r="E226" s="4">
        <v>6952</v>
      </c>
      <c r="F226" s="4">
        <v>6805</v>
      </c>
      <c r="G226" s="4">
        <v>6933</v>
      </c>
      <c r="H226" s="4">
        <v>7210</v>
      </c>
      <c r="I226" s="4">
        <v>7334</v>
      </c>
      <c r="J226" s="4">
        <v>7398</v>
      </c>
      <c r="K226" s="4">
        <v>7996</v>
      </c>
      <c r="L226" s="4">
        <v>7704</v>
      </c>
    </row>
    <row r="227" spans="1:12">
      <c r="A227" s="4" t="s">
        <v>236</v>
      </c>
      <c r="B227" s="4">
        <v>312</v>
      </c>
      <c r="C227" s="4">
        <v>258</v>
      </c>
      <c r="D227" s="4">
        <v>237</v>
      </c>
      <c r="E227" s="4">
        <v>222</v>
      </c>
      <c r="F227" s="4">
        <v>225</v>
      </c>
      <c r="G227" s="4">
        <v>229</v>
      </c>
      <c r="H227" s="4">
        <v>254</v>
      </c>
      <c r="I227" s="4">
        <v>266</v>
      </c>
      <c r="J227" s="4">
        <v>307</v>
      </c>
      <c r="K227" s="4">
        <v>386</v>
      </c>
      <c r="L227" s="4">
        <v>309</v>
      </c>
    </row>
    <row r="228" spans="1:12">
      <c r="A228" s="4" t="s">
        <v>237</v>
      </c>
      <c r="B228" s="4">
        <v>1796</v>
      </c>
      <c r="C228" s="4">
        <v>1792</v>
      </c>
      <c r="D228" s="4">
        <v>1825</v>
      </c>
      <c r="E228" s="4">
        <v>1924</v>
      </c>
      <c r="F228" s="4">
        <v>1922</v>
      </c>
      <c r="G228" s="4">
        <v>1961</v>
      </c>
      <c r="H228" s="4">
        <v>2022</v>
      </c>
      <c r="I228" s="4">
        <v>2075</v>
      </c>
      <c r="J228" s="4">
        <v>2093</v>
      </c>
      <c r="K228" s="4">
        <v>2388</v>
      </c>
      <c r="L228" s="4">
        <v>2284</v>
      </c>
    </row>
    <row r="229" spans="1:12">
      <c r="A229" s="4" t="s">
        <v>238</v>
      </c>
      <c r="B229" s="4">
        <v>1025</v>
      </c>
      <c r="C229" s="4">
        <v>1001</v>
      </c>
      <c r="D229" s="4">
        <v>1018</v>
      </c>
      <c r="E229" s="4">
        <v>1069</v>
      </c>
      <c r="F229" s="4">
        <v>1073</v>
      </c>
      <c r="G229" s="4">
        <v>1076</v>
      </c>
      <c r="H229" s="4">
        <v>1140</v>
      </c>
      <c r="I229" s="4">
        <v>1137</v>
      </c>
      <c r="J229" s="4">
        <v>1138</v>
      </c>
      <c r="K229" s="4">
        <v>1235</v>
      </c>
      <c r="L229" s="4">
        <v>1212</v>
      </c>
    </row>
    <row r="230" spans="1:12">
      <c r="A230" s="4" t="s">
        <v>239</v>
      </c>
      <c r="B230" s="4">
        <v>771</v>
      </c>
      <c r="C230" s="4">
        <v>791</v>
      </c>
      <c r="D230" s="4">
        <v>807</v>
      </c>
      <c r="E230" s="4">
        <v>855</v>
      </c>
      <c r="F230" s="4">
        <v>849</v>
      </c>
      <c r="G230" s="4">
        <v>885</v>
      </c>
      <c r="H230" s="4">
        <v>882</v>
      </c>
      <c r="I230" s="4">
        <v>938</v>
      </c>
      <c r="J230" s="4">
        <v>955</v>
      </c>
      <c r="K230" s="4">
        <v>1153</v>
      </c>
      <c r="L230" s="4">
        <v>1072</v>
      </c>
    </row>
    <row r="231" spans="1:12">
      <c r="A231" s="4" t="s">
        <v>240</v>
      </c>
      <c r="B231" s="4">
        <v>6387</v>
      </c>
      <c r="C231" s="4">
        <v>5811</v>
      </c>
      <c r="D231" s="4">
        <v>5525</v>
      </c>
      <c r="E231" s="4">
        <v>5394</v>
      </c>
      <c r="F231" s="4">
        <v>5115</v>
      </c>
      <c r="G231" s="4">
        <v>4692</v>
      </c>
      <c r="H231" s="4">
        <v>4438</v>
      </c>
      <c r="I231" s="4">
        <v>4154</v>
      </c>
      <c r="J231" s="4">
        <v>4032</v>
      </c>
      <c r="K231" s="4">
        <v>3699</v>
      </c>
      <c r="L231" s="4">
        <v>3663</v>
      </c>
    </row>
    <row r="232" spans="1:12">
      <c r="A232" s="4" t="s">
        <v>241</v>
      </c>
      <c r="B232" s="4">
        <v>2395</v>
      </c>
      <c r="C232" s="4">
        <v>2213</v>
      </c>
      <c r="D232" s="4">
        <v>2140</v>
      </c>
      <c r="E232" s="4">
        <v>2062</v>
      </c>
      <c r="F232" s="4">
        <v>1930</v>
      </c>
      <c r="G232" s="4">
        <v>1766</v>
      </c>
      <c r="H232" s="4">
        <v>1617</v>
      </c>
      <c r="I232" s="4">
        <v>1603</v>
      </c>
      <c r="J232" s="4">
        <v>1763</v>
      </c>
      <c r="K232" s="4">
        <v>1591</v>
      </c>
      <c r="L232" s="4">
        <v>1642</v>
      </c>
    </row>
    <row r="233" spans="1:12">
      <c r="A233" s="4" t="s">
        <v>242</v>
      </c>
      <c r="B233" s="4">
        <v>761</v>
      </c>
      <c r="C233" s="4">
        <v>696</v>
      </c>
      <c r="D233" s="4">
        <v>658</v>
      </c>
      <c r="E233" s="4">
        <v>608</v>
      </c>
      <c r="F233" s="4">
        <v>544</v>
      </c>
      <c r="G233" s="4">
        <v>477</v>
      </c>
      <c r="H233" s="4">
        <v>359</v>
      </c>
      <c r="I233" s="4">
        <v>323</v>
      </c>
      <c r="J233" s="4">
        <v>322</v>
      </c>
      <c r="K233" s="4">
        <v>332</v>
      </c>
      <c r="L233" s="4">
        <v>340</v>
      </c>
    </row>
    <row r="234" spans="1:12">
      <c r="A234" s="4" t="s">
        <v>243</v>
      </c>
      <c r="B234" s="4">
        <v>194</v>
      </c>
      <c r="C234" s="4">
        <v>195</v>
      </c>
      <c r="D234" s="4">
        <v>183</v>
      </c>
      <c r="E234" s="4">
        <v>169</v>
      </c>
      <c r="F234" s="4">
        <v>158</v>
      </c>
      <c r="G234" s="4">
        <v>140</v>
      </c>
      <c r="H234" s="4">
        <v>104</v>
      </c>
      <c r="I234" s="4">
        <v>83</v>
      </c>
      <c r="J234" s="4">
        <v>72</v>
      </c>
      <c r="K234" s="4">
        <v>72</v>
      </c>
      <c r="L234" s="4">
        <v>81</v>
      </c>
    </row>
    <row r="235" spans="1:12">
      <c r="A235" s="4" t="s">
        <v>244</v>
      </c>
      <c r="B235" s="4">
        <v>3037</v>
      </c>
      <c r="C235" s="4">
        <v>2707</v>
      </c>
      <c r="D235" s="4">
        <v>2544</v>
      </c>
      <c r="E235" s="4">
        <v>2555</v>
      </c>
      <c r="F235" s="4">
        <v>2483</v>
      </c>
      <c r="G235" s="4">
        <v>2309</v>
      </c>
      <c r="H235" s="4">
        <v>2358</v>
      </c>
      <c r="I235" s="4">
        <v>2145</v>
      </c>
      <c r="J235" s="4">
        <v>1875</v>
      </c>
      <c r="K235" s="4">
        <v>1704</v>
      </c>
      <c r="L235" s="4">
        <v>1600</v>
      </c>
    </row>
    <row r="236" spans="1:12">
      <c r="A236" s="4" t="s">
        <v>245</v>
      </c>
      <c r="B236" s="4">
        <v>33444</v>
      </c>
      <c r="C236" s="4">
        <v>31884</v>
      </c>
      <c r="D236" s="4">
        <v>30524</v>
      </c>
      <c r="E236" s="4">
        <v>28531</v>
      </c>
      <c r="F236" s="4">
        <v>26846</v>
      </c>
      <c r="G236" s="4">
        <v>26154</v>
      </c>
      <c r="H236" s="4">
        <v>25782</v>
      </c>
      <c r="I236" s="4">
        <v>25031</v>
      </c>
      <c r="J236" s="4">
        <v>24160</v>
      </c>
      <c r="K236" s="4">
        <v>21160</v>
      </c>
      <c r="L236" s="4">
        <v>20019</v>
      </c>
    </row>
    <row r="237" spans="1:12">
      <c r="A237" s="4" t="s">
        <v>246</v>
      </c>
      <c r="B237" s="4">
        <v>33444</v>
      </c>
      <c r="C237" s="4">
        <v>31884</v>
      </c>
      <c r="D237" s="4">
        <v>30524</v>
      </c>
      <c r="E237" s="4">
        <v>28531</v>
      </c>
      <c r="F237" s="4">
        <v>26846</v>
      </c>
      <c r="G237" s="4">
        <v>26154</v>
      </c>
      <c r="H237" s="4">
        <v>25782</v>
      </c>
      <c r="I237" s="4">
        <v>25031</v>
      </c>
      <c r="J237" s="4">
        <v>24160</v>
      </c>
      <c r="K237" s="4">
        <v>21160</v>
      </c>
      <c r="L237" s="4">
        <v>20019</v>
      </c>
    </row>
    <row r="238" spans="1:12">
      <c r="A238" s="4" t="s">
        <v>247</v>
      </c>
      <c r="B238" s="4">
        <v>6600</v>
      </c>
      <c r="C238" s="4">
        <v>5783</v>
      </c>
      <c r="D238" s="4">
        <v>5325</v>
      </c>
      <c r="E238" s="4">
        <v>5166</v>
      </c>
      <c r="F238" s="4">
        <v>4875</v>
      </c>
      <c r="G238" s="4">
        <v>4942</v>
      </c>
      <c r="H238" s="4">
        <v>4818</v>
      </c>
      <c r="I238" s="4">
        <v>4762</v>
      </c>
      <c r="J238" s="4">
        <v>4786</v>
      </c>
      <c r="K238" s="4">
        <v>4463</v>
      </c>
      <c r="L238" s="4">
        <v>4003</v>
      </c>
    </row>
    <row r="239" spans="1:12">
      <c r="A239" s="4" t="s">
        <v>248</v>
      </c>
      <c r="B239" s="4">
        <v>5201</v>
      </c>
      <c r="C239" s="4">
        <v>5143</v>
      </c>
      <c r="D239" s="4">
        <v>5043</v>
      </c>
      <c r="E239" s="4">
        <v>4866</v>
      </c>
      <c r="F239" s="4">
        <v>4554</v>
      </c>
      <c r="G239" s="4">
        <v>4577</v>
      </c>
      <c r="H239" s="4">
        <v>4423</v>
      </c>
      <c r="I239" s="4">
        <v>4338</v>
      </c>
      <c r="J239" s="4">
        <v>4142</v>
      </c>
      <c r="K239" s="4">
        <v>3876</v>
      </c>
      <c r="L239" s="4">
        <v>3726</v>
      </c>
    </row>
    <row r="240" spans="1:12">
      <c r="A240" s="4" t="s">
        <v>249</v>
      </c>
      <c r="B240" s="4">
        <v>1399</v>
      </c>
      <c r="C240" s="4">
        <v>640</v>
      </c>
      <c r="D240" s="4">
        <v>282</v>
      </c>
      <c r="E240" s="4">
        <v>300</v>
      </c>
      <c r="F240" s="4">
        <v>321</v>
      </c>
      <c r="G240" s="4">
        <v>365</v>
      </c>
      <c r="H240" s="4">
        <v>395</v>
      </c>
      <c r="I240" s="4">
        <v>424</v>
      </c>
      <c r="J240" s="4">
        <v>644</v>
      </c>
      <c r="K240" s="4">
        <v>587</v>
      </c>
      <c r="L240" s="4">
        <v>277</v>
      </c>
    </row>
    <row r="241" spans="1:12">
      <c r="A241" s="5" t="s">
        <v>250</v>
      </c>
      <c r="B241" s="5">
        <v>3675</v>
      </c>
      <c r="C241" s="5">
        <v>2878</v>
      </c>
      <c r="D241" s="5">
        <v>2536</v>
      </c>
      <c r="E241" s="5">
        <v>2581</v>
      </c>
      <c r="F241" s="5">
        <v>2423</v>
      </c>
      <c r="G241" s="5">
        <v>5104</v>
      </c>
      <c r="H241" s="5">
        <v>3925</v>
      </c>
      <c r="I241" s="5">
        <v>3821</v>
      </c>
      <c r="J241" s="5">
        <v>3722</v>
      </c>
      <c r="K241" s="5">
        <v>4243</v>
      </c>
      <c r="L241" s="5">
        <v>4079</v>
      </c>
    </row>
    <row r="242" spans="1:12">
      <c r="A242" s="5" t="s">
        <v>251</v>
      </c>
      <c r="B242" s="5">
        <v>308</v>
      </c>
      <c r="C242" s="5">
        <v>304</v>
      </c>
      <c r="D242" s="5">
        <v>303</v>
      </c>
      <c r="E242" s="5">
        <v>333</v>
      </c>
      <c r="F242" s="5">
        <v>332</v>
      </c>
      <c r="G242" s="5">
        <v>339</v>
      </c>
      <c r="H242" s="5">
        <v>379</v>
      </c>
      <c r="I242" s="5">
        <v>378</v>
      </c>
      <c r="J242" s="5">
        <v>340</v>
      </c>
      <c r="K242" s="5">
        <v>357</v>
      </c>
      <c r="L242" s="5">
        <v>354</v>
      </c>
    </row>
    <row r="243" spans="1:12">
      <c r="A243" s="5" t="s">
        <v>252</v>
      </c>
      <c r="B243" s="5">
        <v>1273</v>
      </c>
      <c r="C243" s="5">
        <v>1128</v>
      </c>
      <c r="D243" s="5">
        <v>942</v>
      </c>
      <c r="E243" s="5">
        <v>877</v>
      </c>
      <c r="F243" s="5">
        <v>683</v>
      </c>
      <c r="G243" s="5">
        <v>3386</v>
      </c>
      <c r="H243" s="5">
        <v>2211</v>
      </c>
      <c r="I243" s="5">
        <v>2165</v>
      </c>
      <c r="J243" s="5">
        <v>2063</v>
      </c>
      <c r="K243" s="5">
        <v>2497</v>
      </c>
      <c r="L243" s="5">
        <v>2340</v>
      </c>
    </row>
    <row r="244" spans="1:12">
      <c r="A244" s="5" t="s">
        <v>253</v>
      </c>
      <c r="B244" s="5">
        <v>260</v>
      </c>
      <c r="C244" s="5">
        <v>405</v>
      </c>
      <c r="D244" s="5">
        <v>374</v>
      </c>
      <c r="E244" s="5">
        <v>356</v>
      </c>
      <c r="F244" s="5">
        <v>387</v>
      </c>
      <c r="G244" s="5">
        <v>321</v>
      </c>
      <c r="H244" s="5">
        <v>324</v>
      </c>
      <c r="I244" s="5">
        <v>313</v>
      </c>
      <c r="J244" s="5">
        <v>441</v>
      </c>
      <c r="K244" s="5">
        <v>308</v>
      </c>
      <c r="L244" s="5">
        <v>304</v>
      </c>
    </row>
    <row r="245" spans="1:12">
      <c r="A245" s="5" t="s">
        <v>254</v>
      </c>
      <c r="B245" s="5">
        <v>1834</v>
      </c>
      <c r="C245" s="5">
        <v>1041</v>
      </c>
      <c r="D245" s="5">
        <v>917</v>
      </c>
      <c r="E245" s="5">
        <v>1015</v>
      </c>
      <c r="F245" s="5">
        <v>1021</v>
      </c>
      <c r="G245" s="5">
        <v>1058</v>
      </c>
      <c r="H245" s="5">
        <v>1011</v>
      </c>
      <c r="I245" s="5">
        <v>965</v>
      </c>
      <c r="J245" s="5">
        <v>878</v>
      </c>
      <c r="K245" s="5">
        <v>1081</v>
      </c>
      <c r="L245" s="5">
        <v>1081</v>
      </c>
    </row>
    <row r="246" spans="1:12">
      <c r="A246" s="5" t="s">
        <v>255</v>
      </c>
      <c r="B246" s="5">
        <v>1124</v>
      </c>
      <c r="C246" s="5">
        <v>1052</v>
      </c>
      <c r="D246" s="5">
        <v>972</v>
      </c>
      <c r="E246" s="5">
        <v>861</v>
      </c>
      <c r="F246" s="5">
        <v>881</v>
      </c>
      <c r="G246" s="5">
        <v>869</v>
      </c>
      <c r="H246" s="5">
        <v>863</v>
      </c>
      <c r="I246" s="5">
        <v>906</v>
      </c>
      <c r="J246" s="5">
        <v>836</v>
      </c>
      <c r="K246" s="5">
        <v>933</v>
      </c>
      <c r="L246" s="5">
        <v>826</v>
      </c>
    </row>
    <row r="247" spans="1:12">
      <c r="A247" s="5" t="s">
        <v>256</v>
      </c>
      <c r="B247" s="5">
        <v>1047</v>
      </c>
      <c r="C247" s="5">
        <v>967</v>
      </c>
      <c r="D247" s="5">
        <v>885</v>
      </c>
      <c r="E247" s="5">
        <v>779</v>
      </c>
      <c r="F247" s="5">
        <v>798</v>
      </c>
      <c r="G247" s="5">
        <v>781</v>
      </c>
      <c r="H247" s="5">
        <v>781</v>
      </c>
      <c r="I247" s="5">
        <v>824</v>
      </c>
      <c r="J247" s="5">
        <v>790</v>
      </c>
      <c r="K247" s="5">
        <v>844</v>
      </c>
      <c r="L247" s="5">
        <v>780</v>
      </c>
    </row>
    <row r="248" spans="1:12">
      <c r="A248" s="5" t="s">
        <v>257</v>
      </c>
      <c r="B248" s="5">
        <v>34</v>
      </c>
      <c r="C248" s="5">
        <v>18</v>
      </c>
      <c r="D248" s="5">
        <v>16</v>
      </c>
      <c r="E248" s="5">
        <v>12</v>
      </c>
      <c r="F248" s="5">
        <v>12</v>
      </c>
      <c r="G248" s="5">
        <v>17</v>
      </c>
      <c r="H248" s="5">
        <v>21</v>
      </c>
      <c r="I248" s="5">
        <v>33</v>
      </c>
      <c r="J248" s="5">
        <v>39</v>
      </c>
      <c r="K248" s="5">
        <v>54</v>
      </c>
      <c r="L248" s="5">
        <v>28</v>
      </c>
    </row>
    <row r="249" spans="1:12">
      <c r="A249" s="5" t="s">
        <v>258</v>
      </c>
      <c r="B249" s="5">
        <v>43</v>
      </c>
      <c r="C249" s="5">
        <v>67</v>
      </c>
      <c r="D249" s="5">
        <v>71</v>
      </c>
      <c r="E249" s="5">
        <v>70</v>
      </c>
      <c r="F249" s="5">
        <v>71</v>
      </c>
      <c r="G249" s="5">
        <v>71</v>
      </c>
      <c r="H249" s="5">
        <v>61</v>
      </c>
      <c r="I249" s="5">
        <v>49</v>
      </c>
      <c r="J249" s="5">
        <v>7</v>
      </c>
      <c r="K249" s="5">
        <v>35</v>
      </c>
      <c r="L249" s="5">
        <v>18</v>
      </c>
    </row>
    <row r="250" spans="1:12">
      <c r="A250" s="5" t="s">
        <v>259</v>
      </c>
      <c r="B250" s="5">
        <v>73794</v>
      </c>
      <c r="C250" s="5">
        <v>73410</v>
      </c>
      <c r="D250" s="5">
        <v>71979</v>
      </c>
      <c r="E250" s="5">
        <v>68230</v>
      </c>
      <c r="F250" s="5">
        <v>66370</v>
      </c>
      <c r="G250" s="5">
        <v>66382</v>
      </c>
      <c r="H250" s="5">
        <v>65701</v>
      </c>
      <c r="I250" s="5">
        <v>64943</v>
      </c>
      <c r="J250" s="5">
        <v>63984</v>
      </c>
      <c r="K250" s="5">
        <v>63130</v>
      </c>
      <c r="L250" s="5">
        <v>62208</v>
      </c>
    </row>
    <row r="251" spans="1:12">
      <c r="A251" s="5" t="s">
        <v>260</v>
      </c>
      <c r="B251" s="5">
        <v>5843</v>
      </c>
      <c r="C251" s="5">
        <v>5435</v>
      </c>
      <c r="D251" s="5">
        <v>5166</v>
      </c>
      <c r="E251" s="5">
        <v>5002</v>
      </c>
      <c r="F251" s="5">
        <v>4893</v>
      </c>
      <c r="G251" s="5">
        <v>4812</v>
      </c>
      <c r="H251" s="5">
        <v>4792</v>
      </c>
      <c r="I251" s="5">
        <v>4851</v>
      </c>
      <c r="J251" s="5">
        <v>4993</v>
      </c>
      <c r="K251" s="5">
        <v>4661</v>
      </c>
      <c r="L251" s="5">
        <v>4995</v>
      </c>
    </row>
    <row r="252" spans="1:12">
      <c r="A252" s="5" t="s">
        <v>261</v>
      </c>
      <c r="B252" s="5">
        <v>67559</v>
      </c>
      <c r="C252" s="5">
        <v>67602</v>
      </c>
      <c r="D252" s="5">
        <v>66437</v>
      </c>
      <c r="E252" s="5">
        <v>62859</v>
      </c>
      <c r="F252" s="5">
        <v>61093</v>
      </c>
      <c r="G252" s="5">
        <v>61193</v>
      </c>
      <c r="H252" s="5">
        <v>60476</v>
      </c>
      <c r="I252" s="5">
        <v>59714</v>
      </c>
      <c r="J252" s="5">
        <v>58826</v>
      </c>
      <c r="K252" s="5">
        <v>57889</v>
      </c>
      <c r="L252" s="5">
        <v>56650</v>
      </c>
    </row>
    <row r="253" spans="1:12">
      <c r="A253" s="5" t="s">
        <v>262</v>
      </c>
      <c r="B253" s="5">
        <v>392</v>
      </c>
      <c r="C253" s="5">
        <v>373</v>
      </c>
      <c r="D253" s="5">
        <v>376</v>
      </c>
      <c r="E253" s="5">
        <v>369</v>
      </c>
      <c r="F253" s="5">
        <v>384</v>
      </c>
      <c r="G253" s="5">
        <v>377</v>
      </c>
      <c r="H253" s="5">
        <v>433</v>
      </c>
      <c r="I253" s="5">
        <v>378</v>
      </c>
      <c r="J253" s="5">
        <v>165</v>
      </c>
      <c r="K253" s="5">
        <v>580</v>
      </c>
      <c r="L253" s="5">
        <v>563</v>
      </c>
    </row>
    <row r="254" spans="1:12">
      <c r="A254" s="6" t="s">
        <v>263</v>
      </c>
      <c r="B254" s="6">
        <v>176950</v>
      </c>
      <c r="C254" s="6">
        <v>168540</v>
      </c>
      <c r="D254" s="6">
        <v>159212</v>
      </c>
      <c r="E254" s="6">
        <v>148826</v>
      </c>
      <c r="F254" s="6">
        <v>137245</v>
      </c>
      <c r="G254" s="6">
        <v>129002</v>
      </c>
      <c r="H254" s="6">
        <v>128386</v>
      </c>
      <c r="I254" s="6">
        <v>123741</v>
      </c>
      <c r="J254" s="6">
        <v>120855</v>
      </c>
      <c r="K254" s="6">
        <v>119674</v>
      </c>
      <c r="L254" s="6">
        <v>117627</v>
      </c>
    </row>
    <row r="255" spans="1:12">
      <c r="A255" s="6" t="s">
        <v>264</v>
      </c>
      <c r="B255" s="6">
        <v>1466</v>
      </c>
      <c r="C255" s="6">
        <v>1137</v>
      </c>
      <c r="D255" s="6">
        <v>957</v>
      </c>
      <c r="E255" s="6">
        <v>918</v>
      </c>
      <c r="F255" s="6">
        <v>981</v>
      </c>
      <c r="G255" s="6">
        <v>1082</v>
      </c>
      <c r="H255" s="6">
        <v>1123</v>
      </c>
      <c r="I255" s="6">
        <v>1180</v>
      </c>
      <c r="J255" s="6">
        <v>977</v>
      </c>
      <c r="K255" s="6">
        <v>1575</v>
      </c>
      <c r="L255" s="6">
        <v>1826</v>
      </c>
    </row>
    <row r="256" spans="1:12">
      <c r="A256" s="6" t="s">
        <v>265</v>
      </c>
      <c r="B256" s="6">
        <v>124584</v>
      </c>
      <c r="C256" s="6">
        <v>119054</v>
      </c>
      <c r="D256" s="6">
        <v>112274</v>
      </c>
      <c r="E256" s="6">
        <v>105696</v>
      </c>
      <c r="F256" s="6">
        <v>98303</v>
      </c>
      <c r="G256" s="6">
        <v>91223</v>
      </c>
      <c r="H256" s="6">
        <v>85754</v>
      </c>
      <c r="I256" s="6">
        <v>78877</v>
      </c>
      <c r="J256" s="6">
        <v>73477</v>
      </c>
      <c r="K256" s="6">
        <v>68889</v>
      </c>
      <c r="L256" s="6">
        <v>61627</v>
      </c>
    </row>
    <row r="257" spans="1:12">
      <c r="A257" s="6" t="s">
        <v>266</v>
      </c>
      <c r="B257" s="6">
        <v>50900</v>
      </c>
      <c r="C257" s="6">
        <v>48349</v>
      </c>
      <c r="D257" s="6">
        <v>45981</v>
      </c>
      <c r="E257" s="6">
        <v>42212</v>
      </c>
      <c r="F257" s="6">
        <v>37961</v>
      </c>
      <c r="G257" s="6">
        <v>36697</v>
      </c>
      <c r="H257" s="6">
        <v>41509</v>
      </c>
      <c r="I257" s="6">
        <v>43684</v>
      </c>
      <c r="J257" s="6">
        <v>46401</v>
      </c>
      <c r="K257" s="6">
        <v>49210</v>
      </c>
      <c r="L257" s="6">
        <v>54174</v>
      </c>
    </row>
    <row r="258" spans="1:12">
      <c r="A258" s="7" t="s">
        <v>267</v>
      </c>
      <c r="B258" s="7">
        <v>159896</v>
      </c>
      <c r="C258" s="7">
        <v>157691</v>
      </c>
      <c r="D258" s="7">
        <v>155237</v>
      </c>
      <c r="E258" s="7">
        <v>152263</v>
      </c>
      <c r="F258" s="7">
        <v>151798</v>
      </c>
      <c r="G258" s="7">
        <v>163448</v>
      </c>
      <c r="H258" s="7">
        <v>160886</v>
      </c>
      <c r="I258" s="7">
        <v>161690</v>
      </c>
      <c r="J258" s="7">
        <v>160250</v>
      </c>
      <c r="K258" s="7">
        <v>162726</v>
      </c>
      <c r="L258" s="7">
        <v>165194</v>
      </c>
    </row>
    <row r="259" spans="1:12">
      <c r="A259" s="7" t="s">
        <v>268</v>
      </c>
      <c r="B259" s="7">
        <v>91905</v>
      </c>
      <c r="C259" s="7">
        <v>90204</v>
      </c>
      <c r="D259" s="7">
        <v>89144</v>
      </c>
      <c r="E259" s="7">
        <v>89506</v>
      </c>
      <c r="F259" s="7">
        <v>90576</v>
      </c>
      <c r="G259" s="7">
        <v>104595</v>
      </c>
      <c r="H259" s="7">
        <v>103834</v>
      </c>
      <c r="I259" s="7">
        <v>106765</v>
      </c>
      <c r="J259" s="7">
        <v>106093</v>
      </c>
      <c r="K259" s="7">
        <v>106526</v>
      </c>
      <c r="L259" s="7">
        <v>109732</v>
      </c>
    </row>
    <row r="260" spans="1:12">
      <c r="A260" s="7" t="s">
        <v>269</v>
      </c>
      <c r="B260" s="7">
        <v>67991</v>
      </c>
      <c r="C260" s="7">
        <v>67487</v>
      </c>
      <c r="D260" s="7">
        <v>66093</v>
      </c>
      <c r="E260" s="7">
        <v>62757</v>
      </c>
      <c r="F260" s="7">
        <v>61222</v>
      </c>
      <c r="G260" s="7">
        <v>58853</v>
      </c>
      <c r="H260" s="7">
        <v>57052</v>
      </c>
      <c r="I260" s="7">
        <v>54925</v>
      </c>
      <c r="J260" s="7">
        <v>54157</v>
      </c>
      <c r="K260" s="7">
        <v>56200</v>
      </c>
      <c r="L260" s="7">
        <v>55462</v>
      </c>
    </row>
    <row r="261" spans="1:12">
      <c r="A261" s="7" t="s">
        <v>270</v>
      </c>
      <c r="B261" s="7">
        <v>23842</v>
      </c>
      <c r="C261" s="7">
        <v>20966</v>
      </c>
      <c r="D261" s="7">
        <v>19889</v>
      </c>
      <c r="E261" s="7">
        <v>19329</v>
      </c>
      <c r="F261" s="7">
        <v>15667</v>
      </c>
      <c r="G261" s="7">
        <v>14634</v>
      </c>
      <c r="H261" s="7">
        <v>13759</v>
      </c>
      <c r="I261" s="7">
        <v>13360</v>
      </c>
      <c r="J261" s="7">
        <v>14584</v>
      </c>
      <c r="K261" s="7">
        <v>14342</v>
      </c>
      <c r="L261" s="7">
        <v>13946</v>
      </c>
    </row>
    <row r="262" spans="1:12">
      <c r="A262" s="7" t="s">
        <v>271</v>
      </c>
      <c r="B262" s="7">
        <v>3933</v>
      </c>
      <c r="C262" s="7">
        <v>3100</v>
      </c>
      <c r="D262" s="7">
        <v>3224</v>
      </c>
      <c r="E262" s="7">
        <v>3362</v>
      </c>
      <c r="F262" s="7">
        <v>271</v>
      </c>
      <c r="G262" s="7">
        <v>526</v>
      </c>
      <c r="H262" s="7">
        <v>174</v>
      </c>
      <c r="I262" s="7">
        <v>131</v>
      </c>
      <c r="J262" s="7">
        <v>62</v>
      </c>
      <c r="K262" s="7">
        <v>30</v>
      </c>
      <c r="L262" s="7">
        <v>23</v>
      </c>
    </row>
    <row r="263" spans="1:12">
      <c r="A263" s="7" t="s">
        <v>272</v>
      </c>
      <c r="B263" s="7">
        <v>19909</v>
      </c>
      <c r="C263" s="7">
        <v>17866</v>
      </c>
      <c r="D263" s="7">
        <v>16665</v>
      </c>
      <c r="E263" s="7">
        <v>15967</v>
      </c>
      <c r="F263" s="7">
        <v>15396</v>
      </c>
      <c r="G263" s="7">
        <v>14108</v>
      </c>
      <c r="H263" s="7">
        <v>13585</v>
      </c>
      <c r="I263" s="7">
        <v>13229</v>
      </c>
      <c r="J263" s="7">
        <v>14522</v>
      </c>
      <c r="K263" s="7">
        <v>14312</v>
      </c>
      <c r="L263" s="7">
        <v>13923</v>
      </c>
    </row>
    <row r="264" spans="1:12">
      <c r="A264" s="7" t="s">
        <v>273</v>
      </c>
      <c r="B264" s="7">
        <v>107603</v>
      </c>
      <c r="C264" s="7">
        <v>108549</v>
      </c>
      <c r="D264" s="7">
        <v>108922</v>
      </c>
      <c r="E264" s="7">
        <v>108578</v>
      </c>
      <c r="F264" s="7">
        <v>108863</v>
      </c>
      <c r="G264" s="7">
        <v>117142</v>
      </c>
      <c r="H264" s="7">
        <v>117781</v>
      </c>
      <c r="I264" s="7">
        <v>125820</v>
      </c>
      <c r="J264" s="7">
        <v>128985</v>
      </c>
      <c r="K264" s="7">
        <v>131299</v>
      </c>
      <c r="L264" s="7">
        <v>134914</v>
      </c>
    </row>
    <row r="265" spans="1:12">
      <c r="A265" s="7" t="s">
        <v>274</v>
      </c>
      <c r="B265" s="7">
        <v>93485</v>
      </c>
      <c r="C265" s="7">
        <v>92809</v>
      </c>
      <c r="D265" s="7">
        <v>92304</v>
      </c>
      <c r="E265" s="7">
        <v>91502</v>
      </c>
      <c r="F265" s="7">
        <v>91686</v>
      </c>
      <c r="G265" s="7">
        <v>100531</v>
      </c>
      <c r="H265" s="7">
        <v>103088</v>
      </c>
      <c r="I265" s="7">
        <v>111208</v>
      </c>
      <c r="J265" s="7">
        <v>114875</v>
      </c>
      <c r="K265" s="7">
        <v>116435</v>
      </c>
      <c r="L265" s="7">
        <v>120491</v>
      </c>
    </row>
    <row r="266" spans="1:12">
      <c r="A266" s="7" t="s">
        <v>275</v>
      </c>
      <c r="B266" s="7">
        <v>14118</v>
      </c>
      <c r="C266" s="7">
        <v>15740</v>
      </c>
      <c r="D266" s="7">
        <v>16618</v>
      </c>
      <c r="E266" s="7">
        <v>17076</v>
      </c>
      <c r="F266" s="7">
        <v>17177</v>
      </c>
      <c r="G266" s="7">
        <v>16611</v>
      </c>
      <c r="H266" s="7">
        <v>14693</v>
      </c>
      <c r="I266" s="7">
        <v>14612</v>
      </c>
      <c r="J266" s="7">
        <v>14110</v>
      </c>
      <c r="K266" s="7">
        <v>14864</v>
      </c>
      <c r="L266" s="7">
        <v>14423</v>
      </c>
    </row>
    <row r="267" spans="1:12">
      <c r="A267" s="7" t="s">
        <v>276</v>
      </c>
      <c r="B267" s="7">
        <v>7509</v>
      </c>
      <c r="C267" s="7">
        <v>7234</v>
      </c>
      <c r="D267" s="7">
        <v>7107</v>
      </c>
      <c r="E267" s="7">
        <v>6920</v>
      </c>
      <c r="F267" s="7">
        <v>6434</v>
      </c>
      <c r="G267" s="7">
        <v>6472</v>
      </c>
      <c r="H267" s="7">
        <v>6499</v>
      </c>
      <c r="I267" s="7">
        <v>6639</v>
      </c>
      <c r="J267" s="7">
        <v>18827</v>
      </c>
      <c r="K267" s="7">
        <v>18442</v>
      </c>
      <c r="L267" s="7">
        <v>17708</v>
      </c>
    </row>
    <row r="268" spans="1:12">
      <c r="A268" s="7" t="s">
        <v>277</v>
      </c>
      <c r="B268" s="7">
        <v>4981</v>
      </c>
      <c r="C268" s="7">
        <v>4838</v>
      </c>
      <c r="D268" s="7">
        <v>4836</v>
      </c>
      <c r="E268" s="7">
        <v>4660</v>
      </c>
      <c r="F268" s="7">
        <v>4473</v>
      </c>
      <c r="G268" s="7">
        <v>4520</v>
      </c>
      <c r="H268" s="7">
        <v>4588</v>
      </c>
      <c r="I268" s="7">
        <v>4552</v>
      </c>
      <c r="J268" s="7">
        <v>4339</v>
      </c>
      <c r="K268" s="7">
        <v>3873</v>
      </c>
      <c r="L268" s="7">
        <v>3605</v>
      </c>
    </row>
    <row r="269" spans="1:12">
      <c r="A269" s="7" t="s">
        <v>278</v>
      </c>
      <c r="B269" s="7">
        <v>2528</v>
      </c>
      <c r="C269" s="7">
        <v>2396</v>
      </c>
      <c r="D269" s="7">
        <v>2271</v>
      </c>
      <c r="E269" s="7">
        <v>2260</v>
      </c>
      <c r="F269" s="7">
        <v>1961</v>
      </c>
      <c r="G269" s="7">
        <v>1952</v>
      </c>
      <c r="H269" s="7">
        <v>1911</v>
      </c>
      <c r="I269" s="7">
        <v>2087</v>
      </c>
      <c r="J269" s="7">
        <v>14488</v>
      </c>
      <c r="K269" s="7">
        <v>14569</v>
      </c>
      <c r="L269" s="7">
        <v>14103</v>
      </c>
    </row>
    <row r="270" spans="1:12">
      <c r="A270" s="7" t="s">
        <v>279</v>
      </c>
      <c r="B270" s="7">
        <v>42464</v>
      </c>
      <c r="C270" s="7">
        <v>42048</v>
      </c>
      <c r="D270" s="7">
        <v>41421</v>
      </c>
      <c r="E270" s="7">
        <v>39771</v>
      </c>
      <c r="F270" s="7">
        <v>36938</v>
      </c>
      <c r="G270" s="7">
        <v>34556</v>
      </c>
      <c r="H270" s="7">
        <v>33338</v>
      </c>
      <c r="I270" s="7">
        <v>35271</v>
      </c>
      <c r="J270" s="7">
        <v>34947</v>
      </c>
      <c r="K270" s="7">
        <v>35146</v>
      </c>
      <c r="L270" s="7">
        <v>34294</v>
      </c>
    </row>
    <row r="271" spans="1:12">
      <c r="A271" s="7" t="s">
        <v>280</v>
      </c>
      <c r="B271" s="7">
        <v>38463</v>
      </c>
      <c r="C271" s="7">
        <v>37920</v>
      </c>
      <c r="D271" s="7">
        <v>37061</v>
      </c>
      <c r="E271" s="7">
        <v>35228</v>
      </c>
      <c r="F271" s="7">
        <v>32356</v>
      </c>
      <c r="G271" s="7">
        <v>29954</v>
      </c>
      <c r="H271" s="7">
        <v>28694</v>
      </c>
      <c r="I271" s="7">
        <v>30614</v>
      </c>
      <c r="J271" s="7">
        <v>30100</v>
      </c>
      <c r="K271" s="7">
        <v>30277</v>
      </c>
      <c r="L271" s="7">
        <v>29425</v>
      </c>
    </row>
    <row r="272" spans="1:12">
      <c r="A272" s="7" t="s">
        <v>281</v>
      </c>
      <c r="B272" s="7">
        <v>4001</v>
      </c>
      <c r="C272" s="7">
        <v>4128</v>
      </c>
      <c r="D272" s="7">
        <v>4360</v>
      </c>
      <c r="E272" s="7">
        <v>4543</v>
      </c>
      <c r="F272" s="7">
        <v>4582</v>
      </c>
      <c r="G272" s="7">
        <v>4602</v>
      </c>
      <c r="H272" s="7">
        <v>4644</v>
      </c>
      <c r="I272" s="7">
        <v>4657</v>
      </c>
      <c r="J272" s="7">
        <v>4847</v>
      </c>
      <c r="K272" s="7">
        <v>4869</v>
      </c>
      <c r="L272" s="7">
        <v>4869</v>
      </c>
    </row>
    <row r="273" spans="1:12">
      <c r="A273" s="7" t="s">
        <v>282</v>
      </c>
      <c r="B273" s="7">
        <v>58446</v>
      </c>
      <c r="C273" s="7">
        <v>53369</v>
      </c>
      <c r="D273" s="7">
        <v>48304</v>
      </c>
      <c r="E273" s="7">
        <v>43245</v>
      </c>
      <c r="F273" s="7">
        <v>38524</v>
      </c>
      <c r="G273" s="7">
        <v>36634</v>
      </c>
      <c r="H273" s="7">
        <v>38371</v>
      </c>
      <c r="I273" s="7">
        <v>40631</v>
      </c>
      <c r="J273" s="7">
        <v>41830</v>
      </c>
      <c r="K273" s="7">
        <v>39710</v>
      </c>
      <c r="L273" s="7">
        <v>39188</v>
      </c>
    </row>
    <row r="274" spans="1:12">
      <c r="A274" s="7" t="s">
        <v>283</v>
      </c>
      <c r="B274" s="7">
        <v>3198</v>
      </c>
      <c r="C274" s="7">
        <v>2909</v>
      </c>
      <c r="D274" s="7">
        <v>2615</v>
      </c>
      <c r="E274" s="7">
        <v>2276</v>
      </c>
      <c r="F274" s="7">
        <v>1978</v>
      </c>
      <c r="G274" s="7">
        <v>1872</v>
      </c>
      <c r="H274" s="7">
        <v>1942</v>
      </c>
      <c r="I274" s="7">
        <v>2092</v>
      </c>
      <c r="J274" s="7">
        <v>4181</v>
      </c>
      <c r="K274" s="7">
        <v>1814</v>
      </c>
      <c r="L274" s="7">
        <v>1938</v>
      </c>
    </row>
    <row r="275" spans="1:12">
      <c r="A275" s="7" t="s">
        <v>284</v>
      </c>
      <c r="B275" s="7">
        <v>12440</v>
      </c>
      <c r="C275" s="7">
        <v>11876</v>
      </c>
      <c r="D275" s="7">
        <v>11082</v>
      </c>
      <c r="E275" s="7">
        <v>10425</v>
      </c>
      <c r="F275" s="7">
        <v>9443</v>
      </c>
      <c r="G275" s="7">
        <v>9041</v>
      </c>
      <c r="H275" s="7">
        <v>9434</v>
      </c>
      <c r="I275" s="7">
        <v>10009</v>
      </c>
      <c r="J275" s="7">
        <v>9381</v>
      </c>
      <c r="K275" s="7">
        <v>10279</v>
      </c>
      <c r="L275" s="7">
        <v>10489</v>
      </c>
    </row>
    <row r="276" spans="1:12">
      <c r="A276" s="7" t="s">
        <v>285</v>
      </c>
      <c r="B276" s="7">
        <v>9415</v>
      </c>
      <c r="C276" s="7">
        <v>8949</v>
      </c>
      <c r="D276" s="7">
        <v>8450</v>
      </c>
      <c r="E276" s="7">
        <v>8075</v>
      </c>
      <c r="F276" s="7">
        <v>7695</v>
      </c>
      <c r="G276" s="7">
        <v>7778</v>
      </c>
      <c r="H276" s="7">
        <v>7988</v>
      </c>
      <c r="I276" s="7">
        <v>8508</v>
      </c>
      <c r="J276" s="7">
        <v>8426</v>
      </c>
      <c r="K276" s="7">
        <v>8017</v>
      </c>
      <c r="L276" s="7">
        <v>7669</v>
      </c>
    </row>
    <row r="277" spans="1:12">
      <c r="A277" s="7" t="s">
        <v>286</v>
      </c>
      <c r="B277" s="7">
        <v>33393</v>
      </c>
      <c r="C277" s="7">
        <v>29635</v>
      </c>
      <c r="D277" s="7">
        <v>26157</v>
      </c>
      <c r="E277" s="7">
        <v>22469</v>
      </c>
      <c r="F277" s="7">
        <v>19408</v>
      </c>
      <c r="G277" s="7">
        <v>17943</v>
      </c>
      <c r="H277" s="7">
        <v>19007</v>
      </c>
      <c r="I277" s="7">
        <v>20022</v>
      </c>
      <c r="J277" s="7">
        <v>19842</v>
      </c>
      <c r="K277" s="7">
        <v>19600</v>
      </c>
      <c r="L277" s="7">
        <v>19092</v>
      </c>
    </row>
    <row r="278" spans="1:12">
      <c r="A278" s="7" t="s">
        <v>287</v>
      </c>
      <c r="B278" s="7">
        <v>10602</v>
      </c>
      <c r="C278" s="7">
        <v>10359</v>
      </c>
      <c r="D278" s="7">
        <v>10029</v>
      </c>
      <c r="E278" s="7">
        <v>9309</v>
      </c>
      <c r="F278" s="7">
        <v>8929</v>
      </c>
      <c r="G278" s="7">
        <v>8740</v>
      </c>
      <c r="H278" s="7">
        <v>8422</v>
      </c>
      <c r="I278" s="7">
        <v>8212</v>
      </c>
      <c r="J278" s="7">
        <v>8072</v>
      </c>
      <c r="K278" s="7">
        <v>7976</v>
      </c>
      <c r="L278" s="7">
        <v>7851</v>
      </c>
    </row>
    <row r="279" spans="1:12">
      <c r="A279" s="7" t="s">
        <v>288</v>
      </c>
      <c r="B279" s="7">
        <v>10602</v>
      </c>
      <c r="C279" s="7">
        <v>10359</v>
      </c>
      <c r="D279" s="7">
        <v>10029</v>
      </c>
      <c r="E279" s="7">
        <v>9309</v>
      </c>
      <c r="F279" s="7">
        <v>8929</v>
      </c>
      <c r="G279" s="7">
        <v>8740</v>
      </c>
      <c r="H279" s="7">
        <v>8422</v>
      </c>
      <c r="I279" s="7">
        <v>8212</v>
      </c>
      <c r="J279" s="7">
        <v>8072</v>
      </c>
      <c r="K279" s="7">
        <v>7976</v>
      </c>
      <c r="L279" s="7">
        <v>7851</v>
      </c>
    </row>
    <row r="280" spans="1:12">
      <c r="A280" s="7" t="s">
        <v>289</v>
      </c>
      <c r="B280" s="7">
        <v>22547</v>
      </c>
      <c r="C280" s="7">
        <v>23273</v>
      </c>
      <c r="D280" s="7">
        <v>23555</v>
      </c>
      <c r="E280" s="7">
        <v>23225</v>
      </c>
      <c r="F280" s="7">
        <v>22837</v>
      </c>
      <c r="G280" s="7">
        <v>22873</v>
      </c>
      <c r="H280" s="7">
        <v>23584</v>
      </c>
      <c r="I280" s="7">
        <v>24390</v>
      </c>
      <c r="J280" s="7">
        <v>25581</v>
      </c>
      <c r="K280" s="7">
        <v>25293</v>
      </c>
      <c r="L280" s="7">
        <v>25989</v>
      </c>
    </row>
    <row r="281" spans="1:12">
      <c r="A281" s="7" t="s">
        <v>290</v>
      </c>
      <c r="B281" s="7">
        <v>4933</v>
      </c>
      <c r="C281" s="7">
        <v>4918</v>
      </c>
      <c r="D281" s="7">
        <v>4748</v>
      </c>
      <c r="E281" s="7">
        <v>4448</v>
      </c>
      <c r="F281" s="7">
        <v>4134</v>
      </c>
      <c r="G281" s="7">
        <v>3878</v>
      </c>
      <c r="H281" s="7">
        <v>3682</v>
      </c>
      <c r="I281" s="7">
        <v>3582</v>
      </c>
      <c r="J281" s="7">
        <v>3375</v>
      </c>
      <c r="K281" s="7">
        <v>3430</v>
      </c>
      <c r="L281" s="7">
        <v>3435</v>
      </c>
    </row>
    <row r="282" spans="1:12">
      <c r="A282" s="7" t="s">
        <v>291</v>
      </c>
      <c r="B282" s="7">
        <v>3413</v>
      </c>
      <c r="C282" s="7">
        <v>3669</v>
      </c>
      <c r="D282" s="7">
        <v>3829</v>
      </c>
      <c r="E282" s="7">
        <v>3942</v>
      </c>
      <c r="F282" s="7">
        <v>4007</v>
      </c>
      <c r="G282" s="7">
        <v>4184</v>
      </c>
      <c r="H282" s="7">
        <v>4351</v>
      </c>
      <c r="I282" s="7">
        <v>4721</v>
      </c>
      <c r="J282" s="7">
        <v>5218</v>
      </c>
      <c r="K282" s="7">
        <v>6060</v>
      </c>
      <c r="L282" s="7">
        <v>6798</v>
      </c>
    </row>
    <row r="283" spans="1:12">
      <c r="A283" s="7" t="s">
        <v>292</v>
      </c>
      <c r="B283" s="7">
        <v>13962</v>
      </c>
      <c r="C283" s="7">
        <v>14522</v>
      </c>
      <c r="D283" s="7">
        <v>14858</v>
      </c>
      <c r="E283" s="7">
        <v>14719</v>
      </c>
      <c r="F283" s="7">
        <v>14582</v>
      </c>
      <c r="G283" s="7">
        <v>14702</v>
      </c>
      <c r="H283" s="7">
        <v>15455</v>
      </c>
      <c r="I283" s="7">
        <v>16002</v>
      </c>
      <c r="J283" s="7">
        <v>16300</v>
      </c>
      <c r="K283" s="7">
        <v>15709</v>
      </c>
      <c r="L283" s="7">
        <v>15707</v>
      </c>
    </row>
    <row r="284" spans="1:12">
      <c r="A284" s="7" t="s">
        <v>293</v>
      </c>
      <c r="B284" s="7">
        <v>239</v>
      </c>
      <c r="C284" s="7">
        <v>164</v>
      </c>
      <c r="D284" s="7">
        <v>120</v>
      </c>
      <c r="E284" s="7">
        <v>116</v>
      </c>
      <c r="F284" s="7">
        <v>114</v>
      </c>
      <c r="G284" s="7">
        <v>109</v>
      </c>
      <c r="H284" s="7">
        <v>96</v>
      </c>
      <c r="I284" s="7">
        <v>85</v>
      </c>
      <c r="J284" s="7">
        <v>688</v>
      </c>
      <c r="K284" s="7">
        <v>94</v>
      </c>
      <c r="L284" s="7">
        <v>49</v>
      </c>
    </row>
    <row r="285" spans="1:12">
      <c r="A285" s="7" t="s">
        <v>294</v>
      </c>
      <c r="B285" s="7">
        <v>5283</v>
      </c>
      <c r="C285" s="7">
        <v>5056</v>
      </c>
      <c r="D285" s="7">
        <v>4852</v>
      </c>
      <c r="E285" s="7">
        <v>4713</v>
      </c>
      <c r="F285" s="7">
        <v>4494</v>
      </c>
      <c r="G285" s="7">
        <v>4519</v>
      </c>
      <c r="H285" s="7">
        <v>4580</v>
      </c>
      <c r="I285" s="7">
        <v>4653</v>
      </c>
      <c r="J285" s="7">
        <v>4576</v>
      </c>
      <c r="K285" s="7">
        <v>4536</v>
      </c>
      <c r="L285" s="7">
        <v>4444</v>
      </c>
    </row>
    <row r="286" spans="1:12">
      <c r="A286" s="7" t="s">
        <v>295</v>
      </c>
      <c r="B286" s="7">
        <v>3082</v>
      </c>
      <c r="C286" s="7">
        <v>2871</v>
      </c>
      <c r="D286" s="7">
        <v>2805</v>
      </c>
      <c r="E286" s="7">
        <v>2735</v>
      </c>
      <c r="F286" s="7">
        <v>2562</v>
      </c>
      <c r="G286" s="7">
        <v>2511</v>
      </c>
      <c r="H286" s="7">
        <v>2371</v>
      </c>
      <c r="I286" s="7">
        <v>2323</v>
      </c>
      <c r="J286" s="7">
        <v>2231</v>
      </c>
      <c r="K286" s="7">
        <v>2138</v>
      </c>
      <c r="L286" s="7">
        <v>1966</v>
      </c>
    </row>
    <row r="287" spans="1:12">
      <c r="A287" s="7" t="s">
        <v>296</v>
      </c>
      <c r="B287" s="7">
        <v>757</v>
      </c>
      <c r="C287" s="7">
        <v>866</v>
      </c>
      <c r="D287" s="7">
        <v>826</v>
      </c>
      <c r="E287" s="7">
        <v>796</v>
      </c>
      <c r="F287" s="7">
        <v>772</v>
      </c>
      <c r="G287" s="7">
        <v>766</v>
      </c>
      <c r="H287" s="7">
        <v>756</v>
      </c>
      <c r="I287" s="7">
        <v>835</v>
      </c>
      <c r="J287" s="7">
        <v>744</v>
      </c>
      <c r="K287" s="7">
        <v>674</v>
      </c>
      <c r="L287" s="7">
        <v>651</v>
      </c>
    </row>
    <row r="288" spans="1:12">
      <c r="A288" s="7" t="s">
        <v>297</v>
      </c>
      <c r="B288" s="7">
        <v>1444</v>
      </c>
      <c r="C288" s="7">
        <v>1319</v>
      </c>
      <c r="D288" s="7">
        <v>1221</v>
      </c>
      <c r="E288" s="7">
        <v>1182</v>
      </c>
      <c r="F288" s="7">
        <v>1160</v>
      </c>
      <c r="G288" s="7">
        <v>1242</v>
      </c>
      <c r="H288" s="7">
        <v>1453</v>
      </c>
      <c r="I288" s="7">
        <v>1495</v>
      </c>
      <c r="J288" s="7">
        <v>1601</v>
      </c>
      <c r="K288" s="7">
        <v>1724</v>
      </c>
      <c r="L288" s="7">
        <v>1827</v>
      </c>
    </row>
    <row r="289" spans="1:12">
      <c r="A289" s="7" t="s">
        <v>298</v>
      </c>
      <c r="B289" s="7">
        <v>13763</v>
      </c>
      <c r="C289" s="7">
        <v>12983</v>
      </c>
      <c r="D289" s="7">
        <v>12416</v>
      </c>
      <c r="E289" s="7">
        <v>11990</v>
      </c>
      <c r="F289" s="7">
        <v>11367</v>
      </c>
      <c r="G289" s="7">
        <v>11126</v>
      </c>
      <c r="H289" s="7">
        <v>11184</v>
      </c>
      <c r="I289" s="7">
        <v>10992</v>
      </c>
      <c r="J289" s="7">
        <v>10895</v>
      </c>
      <c r="K289" s="7">
        <v>11028</v>
      </c>
      <c r="L289" s="7">
        <v>10970</v>
      </c>
    </row>
    <row r="290" spans="1:12">
      <c r="A290" s="7" t="s">
        <v>299</v>
      </c>
      <c r="B290" s="7">
        <v>9560</v>
      </c>
      <c r="C290" s="7">
        <v>9307</v>
      </c>
      <c r="D290" s="7">
        <v>9160</v>
      </c>
      <c r="E290" s="7">
        <v>9027</v>
      </c>
      <c r="F290" s="7">
        <v>8707</v>
      </c>
      <c r="G290" s="7">
        <v>8534</v>
      </c>
      <c r="H290" s="7">
        <v>8607</v>
      </c>
      <c r="I290" s="7">
        <v>8555</v>
      </c>
      <c r="J290" s="7">
        <v>8422</v>
      </c>
      <c r="K290" s="7">
        <v>8619</v>
      </c>
      <c r="L290" s="7">
        <v>8571</v>
      </c>
    </row>
    <row r="291" spans="1:12">
      <c r="A291" s="7" t="s">
        <v>300</v>
      </c>
      <c r="B291" s="7">
        <v>4203</v>
      </c>
      <c r="C291" s="7">
        <v>3676</v>
      </c>
      <c r="D291" s="7">
        <v>3256</v>
      </c>
      <c r="E291" s="7">
        <v>2963</v>
      </c>
      <c r="F291" s="7">
        <v>2660</v>
      </c>
      <c r="G291" s="7">
        <v>2592</v>
      </c>
      <c r="H291" s="7">
        <v>2577</v>
      </c>
      <c r="I291" s="7">
        <v>2437</v>
      </c>
      <c r="J291" s="7">
        <v>2473</v>
      </c>
      <c r="K291" s="7">
        <v>2409</v>
      </c>
      <c r="L291" s="7">
        <v>2399</v>
      </c>
    </row>
    <row r="292" spans="1:12">
      <c r="A292" s="7" t="s">
        <v>301</v>
      </c>
      <c r="B292" s="7">
        <v>3385</v>
      </c>
      <c r="C292" s="7">
        <v>3278</v>
      </c>
      <c r="D292" s="7">
        <v>3149</v>
      </c>
      <c r="E292" s="7">
        <v>3128</v>
      </c>
      <c r="F292" s="7">
        <v>3030</v>
      </c>
      <c r="G292" s="7">
        <v>2932</v>
      </c>
      <c r="H292" s="7">
        <v>2964</v>
      </c>
      <c r="I292" s="7">
        <v>2931</v>
      </c>
      <c r="J292" s="7">
        <v>2901</v>
      </c>
      <c r="K292" s="7">
        <v>2895</v>
      </c>
      <c r="L292" s="7">
        <v>2890</v>
      </c>
    </row>
    <row r="293" spans="1:12">
      <c r="A293" s="7" t="s">
        <v>302</v>
      </c>
      <c r="B293" s="7">
        <v>1943</v>
      </c>
      <c r="C293" s="7">
        <v>1979</v>
      </c>
      <c r="D293" s="7">
        <v>1939</v>
      </c>
      <c r="E293" s="7">
        <v>1971</v>
      </c>
      <c r="F293" s="7">
        <v>1975</v>
      </c>
      <c r="G293" s="7">
        <v>1926</v>
      </c>
      <c r="H293" s="7">
        <v>1932</v>
      </c>
      <c r="I293" s="7">
        <v>1932</v>
      </c>
      <c r="J293" s="7">
        <v>1849</v>
      </c>
      <c r="K293" s="7">
        <v>1866</v>
      </c>
      <c r="L293" s="7">
        <v>1822</v>
      </c>
    </row>
    <row r="294" spans="1:12">
      <c r="A294" s="7" t="s">
        <v>303</v>
      </c>
      <c r="B294" s="7">
        <v>358</v>
      </c>
      <c r="C294" s="7">
        <v>281</v>
      </c>
      <c r="D294" s="7">
        <v>236</v>
      </c>
      <c r="E294" s="7">
        <v>214</v>
      </c>
      <c r="F294" s="7">
        <v>181</v>
      </c>
      <c r="G294" s="7">
        <v>182</v>
      </c>
      <c r="H294" s="7">
        <v>192</v>
      </c>
      <c r="I294" s="7">
        <v>167</v>
      </c>
      <c r="J294" s="7">
        <v>154</v>
      </c>
      <c r="K294" s="7">
        <v>161</v>
      </c>
      <c r="L294" s="7">
        <v>137</v>
      </c>
    </row>
    <row r="295" spans="1:12">
      <c r="A295" s="7" t="s">
        <v>304</v>
      </c>
      <c r="B295" s="7">
        <v>1084</v>
      </c>
      <c r="C295" s="7">
        <v>1018</v>
      </c>
      <c r="D295" s="7">
        <v>974</v>
      </c>
      <c r="E295" s="7">
        <v>943</v>
      </c>
      <c r="F295" s="7">
        <v>874</v>
      </c>
      <c r="G295" s="7">
        <v>824</v>
      </c>
      <c r="H295" s="7">
        <v>840</v>
      </c>
      <c r="I295" s="7">
        <v>832</v>
      </c>
      <c r="J295" s="7">
        <v>898</v>
      </c>
      <c r="K295" s="7">
        <v>868</v>
      </c>
      <c r="L295" s="7">
        <v>931</v>
      </c>
    </row>
    <row r="296" spans="1:12">
      <c r="A296" s="7" t="s">
        <v>305</v>
      </c>
      <c r="B296" s="7">
        <v>49114</v>
      </c>
      <c r="C296" s="7">
        <v>45869</v>
      </c>
      <c r="D296" s="7">
        <v>43877</v>
      </c>
      <c r="E296" s="7">
        <v>42610</v>
      </c>
      <c r="F296" s="7">
        <v>40781</v>
      </c>
      <c r="G296" s="7">
        <v>40308</v>
      </c>
      <c r="H296" s="7">
        <v>39504</v>
      </c>
      <c r="I296" s="7">
        <v>39401</v>
      </c>
      <c r="J296" s="7">
        <v>39960</v>
      </c>
      <c r="K296" s="7">
        <v>25906</v>
      </c>
      <c r="L296" s="7">
        <v>25703</v>
      </c>
    </row>
    <row r="297" spans="1:12">
      <c r="A297" s="7" t="s">
        <v>306</v>
      </c>
      <c r="B297" s="7">
        <v>2208</v>
      </c>
      <c r="C297" s="7">
        <v>1377</v>
      </c>
      <c r="D297" s="7">
        <v>887</v>
      </c>
      <c r="E297" s="7">
        <v>808</v>
      </c>
      <c r="F297" s="7">
        <v>748</v>
      </c>
      <c r="G297" s="7">
        <v>653</v>
      </c>
      <c r="H297" s="7">
        <v>608</v>
      </c>
      <c r="I297" s="7">
        <v>483</v>
      </c>
      <c r="J297" s="7">
        <v>574</v>
      </c>
      <c r="K297" s="7">
        <v>501</v>
      </c>
      <c r="L297" s="7">
        <v>523</v>
      </c>
    </row>
    <row r="298" spans="1:12">
      <c r="A298" s="7" t="s">
        <v>307</v>
      </c>
      <c r="B298" s="7">
        <v>31938</v>
      </c>
      <c r="C298" s="7">
        <v>30889</v>
      </c>
      <c r="D298" s="7">
        <v>30018</v>
      </c>
      <c r="E298" s="7">
        <v>29113</v>
      </c>
      <c r="F298" s="7">
        <v>27699</v>
      </c>
      <c r="G298" s="7">
        <v>27331</v>
      </c>
      <c r="H298" s="7">
        <v>26299</v>
      </c>
      <c r="I298" s="7">
        <v>25887</v>
      </c>
      <c r="J298" s="7">
        <v>25700</v>
      </c>
      <c r="K298" s="7">
        <v>25230</v>
      </c>
      <c r="L298" s="7">
        <v>24989</v>
      </c>
    </row>
    <row r="299" spans="1:12">
      <c r="A299" s="7" t="s">
        <v>308</v>
      </c>
      <c r="B299" s="7">
        <v>14968</v>
      </c>
      <c r="C299" s="7">
        <v>13603</v>
      </c>
      <c r="D299" s="7">
        <v>12972</v>
      </c>
      <c r="E299" s="7">
        <v>12689</v>
      </c>
      <c r="F299" s="7">
        <v>12334</v>
      </c>
      <c r="G299" s="7">
        <v>12324</v>
      </c>
      <c r="H299" s="7">
        <v>12597</v>
      </c>
      <c r="I299" s="7">
        <v>13031</v>
      </c>
      <c r="J299" s="7">
        <v>13686</v>
      </c>
      <c r="K299" s="7">
        <v>175</v>
      </c>
      <c r="L299" s="7">
        <v>191</v>
      </c>
    </row>
    <row r="300" spans="1:12">
      <c r="A300" s="7" t="s">
        <v>309</v>
      </c>
      <c r="B300" s="7">
        <v>99798</v>
      </c>
      <c r="C300" s="7">
        <v>103915</v>
      </c>
      <c r="D300" s="7">
        <v>104450</v>
      </c>
      <c r="E300" s="7">
        <v>99301</v>
      </c>
      <c r="F300" s="7">
        <v>90930</v>
      </c>
      <c r="G300" s="7">
        <v>81663</v>
      </c>
      <c r="H300" s="7">
        <v>79192</v>
      </c>
      <c r="I300" s="7">
        <v>79961</v>
      </c>
      <c r="J300" s="7">
        <v>68854</v>
      </c>
      <c r="K300" s="7">
        <v>67995</v>
      </c>
      <c r="L300" s="7">
        <v>67071</v>
      </c>
    </row>
    <row r="301" spans="1:12">
      <c r="A301" s="7" t="s">
        <v>310</v>
      </c>
      <c r="B301" s="7">
        <v>9550</v>
      </c>
      <c r="C301" s="7">
        <v>9281</v>
      </c>
      <c r="D301" s="7">
        <v>9007</v>
      </c>
      <c r="E301" s="7">
        <v>8485</v>
      </c>
      <c r="F301" s="7">
        <v>7909</v>
      </c>
      <c r="G301" s="7">
        <v>7297</v>
      </c>
      <c r="H301" s="7">
        <v>7765</v>
      </c>
      <c r="I301" s="7">
        <v>8684</v>
      </c>
      <c r="J301" s="7">
        <v>8151</v>
      </c>
      <c r="K301" s="7">
        <v>10086</v>
      </c>
      <c r="L301" s="7">
        <v>10986</v>
      </c>
    </row>
    <row r="302" spans="1:12">
      <c r="A302" s="7" t="s">
        <v>311</v>
      </c>
      <c r="B302" s="7">
        <v>451</v>
      </c>
      <c r="C302" s="7">
        <v>382</v>
      </c>
      <c r="D302" s="7">
        <v>322</v>
      </c>
      <c r="E302" s="7">
        <v>304</v>
      </c>
      <c r="F302" s="7">
        <v>310</v>
      </c>
      <c r="G302" s="7">
        <v>311</v>
      </c>
      <c r="H302" s="7">
        <v>315</v>
      </c>
      <c r="I302" s="7">
        <v>328</v>
      </c>
      <c r="J302" s="7">
        <v>229</v>
      </c>
      <c r="K302" s="7">
        <v>246</v>
      </c>
      <c r="L302" s="7">
        <v>265</v>
      </c>
    </row>
    <row r="303" spans="1:12">
      <c r="A303" s="7" t="s">
        <v>312</v>
      </c>
      <c r="B303" s="7">
        <v>6409</v>
      </c>
      <c r="C303" s="7">
        <v>6282</v>
      </c>
      <c r="D303" s="7">
        <v>6116</v>
      </c>
      <c r="E303" s="7">
        <v>5843</v>
      </c>
      <c r="F303" s="7">
        <v>5454</v>
      </c>
      <c r="G303" s="7">
        <v>5024</v>
      </c>
      <c r="H303" s="7">
        <v>4800</v>
      </c>
      <c r="I303" s="7">
        <v>4758</v>
      </c>
      <c r="J303" s="7">
        <v>4740</v>
      </c>
      <c r="K303" s="7">
        <v>4753</v>
      </c>
      <c r="L303" s="7">
        <v>4360</v>
      </c>
    </row>
    <row r="304" spans="1:12">
      <c r="A304" s="7" t="s">
        <v>313</v>
      </c>
      <c r="B304" s="7">
        <v>83388</v>
      </c>
      <c r="C304" s="7">
        <v>87970</v>
      </c>
      <c r="D304" s="7">
        <v>89005</v>
      </c>
      <c r="E304" s="7">
        <v>84669</v>
      </c>
      <c r="F304" s="7">
        <v>77257</v>
      </c>
      <c r="G304" s="7">
        <v>69031</v>
      </c>
      <c r="H304" s="7">
        <v>66312</v>
      </c>
      <c r="I304" s="7">
        <v>66191</v>
      </c>
      <c r="J304" s="7">
        <v>55734</v>
      </c>
      <c r="K304" s="7">
        <v>52910</v>
      </c>
      <c r="L304" s="7">
        <v>51460</v>
      </c>
    </row>
    <row r="305" spans="1:12">
      <c r="A305" s="8" t="s">
        <v>314</v>
      </c>
      <c r="B305" s="8">
        <v>107222</v>
      </c>
      <c r="C305" s="8">
        <v>103828</v>
      </c>
      <c r="D305" s="8">
        <v>98771</v>
      </c>
      <c r="E305" s="8">
        <v>92689</v>
      </c>
      <c r="F305" s="8">
        <v>84917</v>
      </c>
      <c r="G305" s="8">
        <v>79108</v>
      </c>
      <c r="H305" s="8">
        <v>80486</v>
      </c>
      <c r="I305" s="8">
        <v>77088</v>
      </c>
      <c r="J305" s="8">
        <v>74922</v>
      </c>
      <c r="K305" s="8">
        <v>72729</v>
      </c>
      <c r="L305" s="8">
        <v>68570</v>
      </c>
    </row>
    <row r="306" spans="1:12">
      <c r="A306" s="8" t="s">
        <v>315</v>
      </c>
      <c r="B306" s="8">
        <v>5717</v>
      </c>
      <c r="C306" s="8">
        <v>6031</v>
      </c>
      <c r="D306" s="8">
        <v>6115</v>
      </c>
      <c r="E306" s="8">
        <v>6137</v>
      </c>
      <c r="F306" s="8">
        <v>6132</v>
      </c>
      <c r="G306" s="8">
        <v>6096</v>
      </c>
      <c r="H306" s="8">
        <v>6166</v>
      </c>
      <c r="I306" s="8">
        <v>6246</v>
      </c>
      <c r="J306" s="8">
        <v>6308</v>
      </c>
      <c r="K306" s="8">
        <v>6023</v>
      </c>
      <c r="L306" s="8">
        <v>5932</v>
      </c>
    </row>
    <row r="307" spans="1:12">
      <c r="A307" s="8" t="s">
        <v>316</v>
      </c>
      <c r="B307" s="8">
        <v>2368</v>
      </c>
      <c r="C307" s="8">
        <v>2296</v>
      </c>
      <c r="D307" s="8">
        <v>2503</v>
      </c>
      <c r="E307" s="8">
        <v>2246</v>
      </c>
      <c r="F307" s="8">
        <v>1930</v>
      </c>
      <c r="G307" s="8">
        <v>1829</v>
      </c>
      <c r="H307" s="8">
        <v>1886</v>
      </c>
      <c r="I307" s="8">
        <v>2201</v>
      </c>
      <c r="J307" s="8">
        <v>2408</v>
      </c>
      <c r="K307" s="8">
        <v>2587</v>
      </c>
      <c r="L307" s="8">
        <v>2468</v>
      </c>
    </row>
    <row r="308" spans="1:12">
      <c r="A308" s="8" t="s">
        <v>317</v>
      </c>
      <c r="B308" s="8">
        <v>14374</v>
      </c>
      <c r="C308" s="8">
        <v>13952</v>
      </c>
      <c r="D308" s="8">
        <v>13065</v>
      </c>
      <c r="E308" s="8">
        <v>12761</v>
      </c>
      <c r="F308" s="8">
        <v>12436</v>
      </c>
      <c r="G308" s="8">
        <v>12266</v>
      </c>
      <c r="H308" s="8">
        <v>13513</v>
      </c>
      <c r="I308" s="8">
        <v>13010</v>
      </c>
      <c r="J308" s="8">
        <v>11929</v>
      </c>
      <c r="K308" s="8">
        <v>15895</v>
      </c>
      <c r="L308" s="8">
        <v>15159</v>
      </c>
    </row>
    <row r="309" spans="1:12">
      <c r="A309" s="8" t="s">
        <v>318</v>
      </c>
      <c r="B309" s="8">
        <v>5286</v>
      </c>
      <c r="C309" s="8">
        <v>5175</v>
      </c>
      <c r="D309" s="8">
        <v>4847</v>
      </c>
      <c r="E309" s="8">
        <v>4566</v>
      </c>
      <c r="F309" s="8">
        <v>4246</v>
      </c>
      <c r="G309" s="8">
        <v>4022</v>
      </c>
      <c r="H309" s="8">
        <v>4037</v>
      </c>
      <c r="I309" s="8">
        <v>3764</v>
      </c>
      <c r="J309" s="8">
        <v>3533</v>
      </c>
      <c r="K309" s="8">
        <v>3635</v>
      </c>
      <c r="L309" s="8">
        <v>3440</v>
      </c>
    </row>
    <row r="310" spans="1:12">
      <c r="A310" s="8" t="s">
        <v>319</v>
      </c>
      <c r="B310" s="8">
        <v>78501</v>
      </c>
      <c r="C310" s="8">
        <v>75503</v>
      </c>
      <c r="D310" s="8">
        <v>71510</v>
      </c>
      <c r="E310" s="8">
        <v>66388</v>
      </c>
      <c r="F310" s="8">
        <v>59663</v>
      </c>
      <c r="G310" s="8">
        <v>54461</v>
      </c>
      <c r="H310" s="8">
        <v>54517</v>
      </c>
      <c r="I310" s="8">
        <v>51552</v>
      </c>
      <c r="J310" s="8">
        <v>50349</v>
      </c>
      <c r="K310" s="8">
        <v>44215</v>
      </c>
      <c r="L310" s="8">
        <v>41204</v>
      </c>
    </row>
    <row r="311" spans="1:12">
      <c r="A311" s="8" t="s">
        <v>320</v>
      </c>
      <c r="B311" s="8">
        <v>976</v>
      </c>
      <c r="C311" s="8">
        <v>871</v>
      </c>
      <c r="D311" s="8">
        <v>731</v>
      </c>
      <c r="E311" s="8">
        <v>591</v>
      </c>
      <c r="F311" s="8">
        <v>510</v>
      </c>
      <c r="G311" s="8">
        <v>434</v>
      </c>
      <c r="H311" s="8">
        <v>367</v>
      </c>
      <c r="I311" s="8">
        <v>315</v>
      </c>
      <c r="J311" s="8">
        <v>395</v>
      </c>
      <c r="K311" s="8">
        <v>374</v>
      </c>
      <c r="L311" s="8">
        <v>367</v>
      </c>
    </row>
    <row r="312" spans="1:12">
      <c r="A312" s="8" t="s">
        <v>321</v>
      </c>
      <c r="B312" s="8">
        <v>151894</v>
      </c>
      <c r="C312" s="8">
        <v>147780</v>
      </c>
      <c r="D312" s="8">
        <v>142836</v>
      </c>
      <c r="E312" s="8">
        <v>138233</v>
      </c>
      <c r="F312" s="8">
        <v>131740</v>
      </c>
      <c r="G312" s="8">
        <v>134502</v>
      </c>
      <c r="H312" s="8">
        <v>130878</v>
      </c>
      <c r="I312" s="8">
        <v>131609</v>
      </c>
      <c r="J312" s="8">
        <v>118420</v>
      </c>
      <c r="K312" s="8">
        <v>116966</v>
      </c>
      <c r="L312" s="8">
        <v>115012</v>
      </c>
    </row>
    <row r="313" spans="1:12">
      <c r="A313" s="8" t="s">
        <v>322</v>
      </c>
      <c r="B313" s="8">
        <v>1052</v>
      </c>
      <c r="C313" s="8">
        <v>1037</v>
      </c>
      <c r="D313" s="8">
        <v>1019</v>
      </c>
      <c r="E313" s="8">
        <v>1059</v>
      </c>
      <c r="F313" s="8">
        <v>1084</v>
      </c>
      <c r="G313" s="8">
        <v>1097</v>
      </c>
      <c r="H313" s="8">
        <v>1100</v>
      </c>
      <c r="I313" s="8">
        <v>1120</v>
      </c>
      <c r="J313" s="8">
        <v>1105</v>
      </c>
      <c r="K313" s="8">
        <v>728</v>
      </c>
      <c r="L313" s="8">
        <v>728</v>
      </c>
    </row>
    <row r="314" spans="1:12">
      <c r="A314" s="8" t="s">
        <v>323</v>
      </c>
      <c r="B314" s="8">
        <v>80774</v>
      </c>
      <c r="C314" s="8">
        <v>78326</v>
      </c>
      <c r="D314" s="8">
        <v>76463</v>
      </c>
      <c r="E314" s="8">
        <v>74909</v>
      </c>
      <c r="F314" s="8">
        <v>74689</v>
      </c>
      <c r="G314" s="8">
        <v>78738</v>
      </c>
      <c r="H314" s="8">
        <v>76923</v>
      </c>
      <c r="I314" s="8">
        <v>78540</v>
      </c>
      <c r="J314" s="8">
        <v>78249</v>
      </c>
      <c r="K314" s="8">
        <v>76296</v>
      </c>
      <c r="L314" s="8">
        <v>75964</v>
      </c>
    </row>
    <row r="315" spans="1:12">
      <c r="A315" s="8" t="s">
        <v>324</v>
      </c>
      <c r="B315" s="8">
        <v>70068</v>
      </c>
      <c r="C315" s="8">
        <v>68417</v>
      </c>
      <c r="D315" s="8">
        <v>65354</v>
      </c>
      <c r="E315" s="8">
        <v>62265</v>
      </c>
      <c r="F315" s="8">
        <v>55967</v>
      </c>
      <c r="G315" s="8">
        <v>54667</v>
      </c>
      <c r="H315" s="8">
        <v>52855</v>
      </c>
      <c r="I315" s="8">
        <v>51949</v>
      </c>
      <c r="J315" s="8">
        <v>39066</v>
      </c>
      <c r="K315" s="8">
        <v>39942</v>
      </c>
      <c r="L315" s="8">
        <v>38320</v>
      </c>
    </row>
    <row r="316" spans="1:12">
      <c r="A316" s="8" t="s">
        <v>325</v>
      </c>
      <c r="B316" s="8">
        <v>5102</v>
      </c>
      <c r="C316" s="8">
        <v>5098</v>
      </c>
      <c r="D316" s="8">
        <v>5216</v>
      </c>
      <c r="E316" s="8">
        <v>5162</v>
      </c>
      <c r="F316" s="8">
        <v>5179</v>
      </c>
      <c r="G316" s="8">
        <v>5157</v>
      </c>
      <c r="H316" s="8">
        <v>5149</v>
      </c>
      <c r="I316" s="8">
        <v>5044</v>
      </c>
      <c r="J316" s="8">
        <v>5075</v>
      </c>
      <c r="K316" s="8">
        <v>5085</v>
      </c>
      <c r="L316" s="8">
        <v>4973</v>
      </c>
    </row>
    <row r="317" spans="1:12">
      <c r="A317" s="8" t="s">
        <v>326</v>
      </c>
      <c r="B317" s="8">
        <v>1318</v>
      </c>
      <c r="C317" s="8">
        <v>1262</v>
      </c>
      <c r="D317" s="8">
        <v>1281</v>
      </c>
      <c r="E317" s="8">
        <v>1182</v>
      </c>
      <c r="F317" s="8">
        <v>1008</v>
      </c>
      <c r="G317" s="8">
        <v>1027</v>
      </c>
      <c r="H317" s="8">
        <v>1064</v>
      </c>
      <c r="I317" s="8">
        <v>1154</v>
      </c>
      <c r="J317" s="8">
        <v>1375</v>
      </c>
      <c r="K317" s="8">
        <v>209</v>
      </c>
      <c r="L317" s="8">
        <v>151</v>
      </c>
    </row>
    <row r="318" spans="1:12">
      <c r="A318" s="8" t="s">
        <v>327</v>
      </c>
      <c r="B318" s="8">
        <v>420</v>
      </c>
      <c r="C318" s="8">
        <v>383</v>
      </c>
      <c r="D318" s="8">
        <v>370</v>
      </c>
      <c r="E318" s="8">
        <v>339</v>
      </c>
      <c r="F318" s="8">
        <v>345</v>
      </c>
      <c r="G318" s="8">
        <v>343</v>
      </c>
      <c r="H318" s="8">
        <v>317</v>
      </c>
      <c r="I318" s="8">
        <v>329</v>
      </c>
      <c r="J318" s="8">
        <v>343</v>
      </c>
      <c r="K318" s="8">
        <v>77</v>
      </c>
      <c r="L318" s="8">
        <v>79</v>
      </c>
    </row>
    <row r="319" spans="1:12">
      <c r="A319" s="8" t="s">
        <v>328</v>
      </c>
      <c r="B319" s="8">
        <v>3087</v>
      </c>
      <c r="C319" s="8">
        <v>3190</v>
      </c>
      <c r="D319" s="8">
        <v>3298</v>
      </c>
      <c r="E319" s="8">
        <v>3360</v>
      </c>
      <c r="F319" s="8">
        <v>3546</v>
      </c>
      <c r="G319" s="8">
        <v>3511</v>
      </c>
      <c r="H319" s="8">
        <v>3494</v>
      </c>
      <c r="I319" s="8">
        <v>3331</v>
      </c>
      <c r="J319" s="8">
        <v>3105</v>
      </c>
      <c r="K319" s="8">
        <v>4581</v>
      </c>
      <c r="L319" s="8">
        <v>4524</v>
      </c>
    </row>
    <row r="320" spans="1:12">
      <c r="A320" s="8" t="s">
        <v>329</v>
      </c>
      <c r="B320" s="8">
        <v>277</v>
      </c>
      <c r="C320" s="8">
        <v>263</v>
      </c>
      <c r="D320" s="8">
        <v>267</v>
      </c>
      <c r="E320" s="8">
        <v>281</v>
      </c>
      <c r="F320" s="8">
        <v>280</v>
      </c>
      <c r="G320" s="8">
        <v>276</v>
      </c>
      <c r="H320" s="8">
        <v>274</v>
      </c>
      <c r="I320" s="8">
        <v>230</v>
      </c>
      <c r="J320" s="8">
        <v>252</v>
      </c>
      <c r="K320" s="8">
        <v>218</v>
      </c>
      <c r="L320" s="8">
        <v>219</v>
      </c>
    </row>
    <row r="321" spans="1:12">
      <c r="A321" s="8" t="s">
        <v>330</v>
      </c>
      <c r="B321" s="8">
        <v>6017</v>
      </c>
      <c r="C321" s="8">
        <v>5693</v>
      </c>
      <c r="D321" s="8">
        <v>5539</v>
      </c>
      <c r="E321" s="8">
        <v>5297</v>
      </c>
      <c r="F321" s="8">
        <v>5217</v>
      </c>
      <c r="G321" s="8">
        <v>5113</v>
      </c>
      <c r="H321" s="8">
        <v>5046</v>
      </c>
      <c r="I321" s="8">
        <v>4788</v>
      </c>
      <c r="J321" s="8">
        <v>4876</v>
      </c>
      <c r="K321" s="8">
        <v>4935</v>
      </c>
      <c r="L321" s="8">
        <v>4457</v>
      </c>
    </row>
    <row r="322" spans="1:12">
      <c r="A322" s="8" t="s">
        <v>331</v>
      </c>
      <c r="B322" s="8">
        <v>3014</v>
      </c>
      <c r="C322" s="8">
        <v>2885</v>
      </c>
      <c r="D322" s="8">
        <v>2783</v>
      </c>
      <c r="E322" s="8">
        <v>2661</v>
      </c>
      <c r="F322" s="8">
        <v>2630</v>
      </c>
      <c r="G322" s="8">
        <v>2608</v>
      </c>
      <c r="H322" s="8">
        <v>2489</v>
      </c>
      <c r="I322" s="8">
        <v>2348</v>
      </c>
      <c r="J322" s="8">
        <v>2300</v>
      </c>
      <c r="K322" s="8">
        <v>1499</v>
      </c>
      <c r="L322" s="8">
        <v>1450</v>
      </c>
    </row>
    <row r="323" spans="1:12">
      <c r="A323" s="8" t="s">
        <v>332</v>
      </c>
      <c r="B323" s="8">
        <v>3003</v>
      </c>
      <c r="C323" s="8">
        <v>2808</v>
      </c>
      <c r="D323" s="8">
        <v>2756</v>
      </c>
      <c r="E323" s="8">
        <v>2636</v>
      </c>
      <c r="F323" s="8">
        <v>2587</v>
      </c>
      <c r="G323" s="8">
        <v>2505</v>
      </c>
      <c r="H323" s="8">
        <v>2557</v>
      </c>
      <c r="I323" s="8">
        <v>2440</v>
      </c>
      <c r="J323" s="8">
        <v>2576</v>
      </c>
      <c r="K323" s="8">
        <v>3436</v>
      </c>
      <c r="L323" s="8">
        <v>3007</v>
      </c>
    </row>
    <row r="324" spans="1:12">
      <c r="A324" s="9" t="s">
        <v>333</v>
      </c>
      <c r="B324" s="9">
        <v>36115</v>
      </c>
      <c r="C324" s="9">
        <v>33623</v>
      </c>
      <c r="D324" s="9">
        <v>30885</v>
      </c>
      <c r="E324" s="9">
        <v>28708</v>
      </c>
      <c r="F324" s="9">
        <v>25902</v>
      </c>
      <c r="G324" s="9">
        <v>25610</v>
      </c>
      <c r="H324" s="9">
        <v>25247</v>
      </c>
      <c r="I324" s="9">
        <v>25189</v>
      </c>
      <c r="J324" s="9">
        <v>24962</v>
      </c>
      <c r="K324" s="9">
        <v>25030</v>
      </c>
      <c r="L324" s="9">
        <v>23329</v>
      </c>
    </row>
    <row r="325" spans="1:12">
      <c r="A325" s="9" t="s">
        <v>334</v>
      </c>
      <c r="B325" s="9">
        <v>36115</v>
      </c>
      <c r="C325" s="9">
        <v>33623</v>
      </c>
      <c r="D325" s="9">
        <v>30885</v>
      </c>
      <c r="E325" s="9">
        <v>28708</v>
      </c>
      <c r="F325" s="9">
        <v>25902</v>
      </c>
      <c r="G325" s="9">
        <v>25610</v>
      </c>
      <c r="H325" s="9">
        <v>25247</v>
      </c>
      <c r="I325" s="9">
        <v>25189</v>
      </c>
      <c r="J325" s="9">
        <v>24962</v>
      </c>
      <c r="K325" s="9">
        <v>25030</v>
      </c>
      <c r="L325" s="9">
        <v>23329</v>
      </c>
    </row>
    <row r="326" spans="1:12">
      <c r="A326" s="9" t="s">
        <v>335</v>
      </c>
      <c r="B326" s="9">
        <v>4372</v>
      </c>
      <c r="C326" s="9">
        <v>4625</v>
      </c>
      <c r="D326" s="9">
        <v>5589</v>
      </c>
      <c r="E326" s="9">
        <v>5364</v>
      </c>
      <c r="F326" s="9">
        <v>4980</v>
      </c>
      <c r="G326" s="9">
        <v>4546</v>
      </c>
      <c r="H326" s="9">
        <v>4257</v>
      </c>
      <c r="I326" s="9">
        <v>3806</v>
      </c>
      <c r="J326" s="9">
        <v>3383</v>
      </c>
      <c r="K326" s="9">
        <v>1349</v>
      </c>
      <c r="L326" s="9">
        <v>1391</v>
      </c>
    </row>
    <row r="327" spans="1:12">
      <c r="A327" s="9" t="s">
        <v>336</v>
      </c>
      <c r="B327" s="9">
        <v>4372</v>
      </c>
      <c r="C327" s="9">
        <v>4625</v>
      </c>
      <c r="D327" s="9">
        <v>5589</v>
      </c>
      <c r="E327" s="9">
        <v>5364</v>
      </c>
      <c r="F327" s="9">
        <v>4980</v>
      </c>
      <c r="G327" s="9">
        <v>4546</v>
      </c>
      <c r="H327" s="9">
        <v>4257</v>
      </c>
      <c r="I327" s="9">
        <v>3806</v>
      </c>
      <c r="J327" s="9">
        <v>3383</v>
      </c>
      <c r="K327" s="9">
        <v>1349</v>
      </c>
      <c r="L327" s="9">
        <v>1391</v>
      </c>
    </row>
    <row r="328" spans="1:12">
      <c r="A328" s="9" t="s">
        <v>337</v>
      </c>
      <c r="B328" s="9">
        <v>11513</v>
      </c>
      <c r="C328" s="9">
        <v>12841</v>
      </c>
      <c r="D328" s="9">
        <v>13480</v>
      </c>
      <c r="E328" s="9">
        <v>13507</v>
      </c>
      <c r="F328" s="9">
        <v>13860</v>
      </c>
      <c r="G328" s="9">
        <v>14320</v>
      </c>
      <c r="H328" s="9">
        <v>14638</v>
      </c>
      <c r="I328" s="9">
        <v>14727</v>
      </c>
      <c r="J328" s="9">
        <v>14911</v>
      </c>
      <c r="K328" s="9">
        <v>14827</v>
      </c>
      <c r="L328" s="9">
        <v>14883</v>
      </c>
    </row>
    <row r="329" spans="1:12">
      <c r="A329" s="9" t="s">
        <v>338</v>
      </c>
      <c r="B329" s="9">
        <v>11513</v>
      </c>
      <c r="C329" s="9">
        <v>12841</v>
      </c>
      <c r="D329" s="9">
        <v>13480</v>
      </c>
      <c r="E329" s="9">
        <v>13507</v>
      </c>
      <c r="F329" s="9">
        <v>13860</v>
      </c>
      <c r="G329" s="9">
        <v>14320</v>
      </c>
      <c r="H329" s="9">
        <v>14638</v>
      </c>
      <c r="I329" s="9">
        <v>14727</v>
      </c>
      <c r="J329" s="9">
        <v>14911</v>
      </c>
      <c r="K329" s="9">
        <v>14827</v>
      </c>
      <c r="L329" s="9">
        <v>14883</v>
      </c>
    </row>
    <row r="330" spans="1:12">
      <c r="A330" s="9" t="s">
        <v>339</v>
      </c>
      <c r="B330" s="9">
        <v>40321</v>
      </c>
      <c r="C330" s="9">
        <v>39763</v>
      </c>
      <c r="D330" s="9">
        <v>38261</v>
      </c>
      <c r="E330" s="9">
        <v>36056</v>
      </c>
      <c r="F330" s="9">
        <v>33445</v>
      </c>
      <c r="G330" s="9">
        <v>31077</v>
      </c>
      <c r="H330" s="9">
        <v>30706</v>
      </c>
      <c r="I330" s="9">
        <v>29472</v>
      </c>
      <c r="J330" s="9">
        <v>29421</v>
      </c>
      <c r="K330" s="9">
        <v>31630</v>
      </c>
      <c r="L330" s="9">
        <v>30948</v>
      </c>
    </row>
    <row r="331" spans="1:12">
      <c r="A331" s="9" t="s">
        <v>340</v>
      </c>
      <c r="B331" s="9">
        <v>28278</v>
      </c>
      <c r="C331" s="9">
        <v>27676</v>
      </c>
      <c r="D331" s="9">
        <v>26197</v>
      </c>
      <c r="E331" s="9">
        <v>24003</v>
      </c>
      <c r="F331" s="9">
        <v>21506</v>
      </c>
      <c r="G331" s="9">
        <v>19270</v>
      </c>
      <c r="H331" s="9">
        <v>18167</v>
      </c>
      <c r="I331" s="9">
        <v>16827</v>
      </c>
      <c r="J331" s="9">
        <v>16291</v>
      </c>
      <c r="K331" s="9">
        <v>15240</v>
      </c>
      <c r="L331" s="9">
        <v>14962</v>
      </c>
    </row>
    <row r="332" spans="1:12">
      <c r="A332" s="9" t="s">
        <v>341</v>
      </c>
      <c r="B332" s="9">
        <v>12043</v>
      </c>
      <c r="C332" s="9">
        <v>12087</v>
      </c>
      <c r="D332" s="9">
        <v>12064</v>
      </c>
      <c r="E332" s="9">
        <v>12053</v>
      </c>
      <c r="F332" s="9">
        <v>11939</v>
      </c>
      <c r="G332" s="9">
        <v>11807</v>
      </c>
      <c r="H332" s="9">
        <v>12539</v>
      </c>
      <c r="I332" s="9">
        <v>12645</v>
      </c>
      <c r="J332" s="9">
        <v>13130</v>
      </c>
      <c r="K332" s="9">
        <v>16390</v>
      </c>
      <c r="L332" s="9">
        <v>15986</v>
      </c>
    </row>
    <row r="333" spans="1:12">
      <c r="A333" s="9" t="s">
        <v>342</v>
      </c>
      <c r="B333" s="9">
        <v>46156</v>
      </c>
      <c r="C333" s="9">
        <v>43012</v>
      </c>
      <c r="D333" s="9">
        <v>39525</v>
      </c>
      <c r="E333" s="9">
        <v>37594</v>
      </c>
      <c r="F333" s="9">
        <v>35654</v>
      </c>
      <c r="G333" s="9">
        <v>33695</v>
      </c>
      <c r="H333" s="9">
        <v>34020</v>
      </c>
      <c r="I333" s="9">
        <v>33705</v>
      </c>
      <c r="J333" s="9">
        <v>32991</v>
      </c>
      <c r="K333" s="9">
        <v>34307</v>
      </c>
      <c r="L333" s="9">
        <v>33667</v>
      </c>
    </row>
    <row r="334" spans="1:12">
      <c r="A334" s="9" t="s">
        <v>343</v>
      </c>
      <c r="B334" s="9">
        <v>4580</v>
      </c>
      <c r="C334" s="9">
        <v>4379</v>
      </c>
      <c r="D334" s="9">
        <v>4214</v>
      </c>
      <c r="E334" s="9">
        <v>4172</v>
      </c>
      <c r="F334" s="9">
        <v>4328</v>
      </c>
      <c r="G334" s="9">
        <v>4321</v>
      </c>
      <c r="H334" s="9">
        <v>4498</v>
      </c>
      <c r="I334" s="9">
        <v>4550</v>
      </c>
      <c r="J334" s="9">
        <v>4464</v>
      </c>
      <c r="K334" s="9">
        <v>4689</v>
      </c>
      <c r="L334" s="9">
        <v>4766</v>
      </c>
    </row>
    <row r="335" spans="1:12">
      <c r="A335" s="9" t="s">
        <v>344</v>
      </c>
      <c r="B335" s="9">
        <v>378</v>
      </c>
      <c r="C335" s="9">
        <v>362</v>
      </c>
      <c r="D335" s="9">
        <v>336</v>
      </c>
      <c r="E335" s="9">
        <v>347</v>
      </c>
      <c r="F335" s="9">
        <v>350</v>
      </c>
      <c r="G335" s="9">
        <v>357</v>
      </c>
      <c r="H335" s="9">
        <v>353</v>
      </c>
      <c r="I335" s="9">
        <v>346</v>
      </c>
      <c r="J335" s="9">
        <v>346</v>
      </c>
      <c r="K335" s="9">
        <v>342</v>
      </c>
      <c r="L335" s="9">
        <v>337</v>
      </c>
    </row>
    <row r="336" spans="1:12">
      <c r="A336" s="9" t="s">
        <v>345</v>
      </c>
      <c r="B336" s="9">
        <v>41198</v>
      </c>
      <c r="C336" s="9">
        <v>38271</v>
      </c>
      <c r="D336" s="9">
        <v>34975</v>
      </c>
      <c r="E336" s="9">
        <v>33075</v>
      </c>
      <c r="F336" s="9">
        <v>30976</v>
      </c>
      <c r="G336" s="9">
        <v>29017</v>
      </c>
      <c r="H336" s="9">
        <v>29169</v>
      </c>
      <c r="I336" s="9">
        <v>28809</v>
      </c>
      <c r="J336" s="9">
        <v>28181</v>
      </c>
      <c r="K336" s="9">
        <v>29276</v>
      </c>
      <c r="L336" s="9">
        <v>28564</v>
      </c>
    </row>
    <row r="337" spans="1:12">
      <c r="A337" s="9" t="s">
        <v>346</v>
      </c>
      <c r="B337" s="9">
        <v>29319</v>
      </c>
      <c r="C337" s="9">
        <v>31401</v>
      </c>
      <c r="D337" s="9">
        <v>31394</v>
      </c>
      <c r="E337" s="9">
        <v>30445</v>
      </c>
      <c r="F337" s="9">
        <v>28115</v>
      </c>
      <c r="G337" s="9">
        <v>26038</v>
      </c>
      <c r="H337" s="9">
        <v>26815</v>
      </c>
      <c r="I337" s="9">
        <v>25853</v>
      </c>
      <c r="J337" s="9">
        <v>25492</v>
      </c>
      <c r="K337" s="9">
        <v>21950</v>
      </c>
      <c r="L337" s="9">
        <v>22032</v>
      </c>
    </row>
    <row r="338" spans="1:12">
      <c r="A338" s="9" t="s">
        <v>347</v>
      </c>
      <c r="B338" s="9">
        <v>9208</v>
      </c>
      <c r="C338" s="9">
        <v>10172</v>
      </c>
      <c r="D338" s="9">
        <v>10104</v>
      </c>
      <c r="E338" s="9">
        <v>9882</v>
      </c>
      <c r="F338" s="9">
        <v>9153</v>
      </c>
      <c r="G338" s="9">
        <v>8405</v>
      </c>
      <c r="H338" s="9">
        <v>8642</v>
      </c>
      <c r="I338" s="9">
        <v>8349</v>
      </c>
      <c r="J338" s="9">
        <v>7830</v>
      </c>
      <c r="K338" s="9">
        <v>5111</v>
      </c>
      <c r="L338" s="9">
        <v>4975</v>
      </c>
    </row>
    <row r="339" spans="1:12">
      <c r="A339" s="9" t="s">
        <v>348</v>
      </c>
      <c r="B339" s="9">
        <v>20111</v>
      </c>
      <c r="C339" s="9">
        <v>21229</v>
      </c>
      <c r="D339" s="9">
        <v>21290</v>
      </c>
      <c r="E339" s="9">
        <v>20563</v>
      </c>
      <c r="F339" s="9">
        <v>18962</v>
      </c>
      <c r="G339" s="9">
        <v>17633</v>
      </c>
      <c r="H339" s="9">
        <v>18173</v>
      </c>
      <c r="I339" s="9">
        <v>17504</v>
      </c>
      <c r="J339" s="9">
        <v>17662</v>
      </c>
      <c r="K339" s="9">
        <v>16839</v>
      </c>
      <c r="L339" s="9">
        <v>17057</v>
      </c>
    </row>
    <row r="340" spans="1:12">
      <c r="A340" s="9" t="s">
        <v>349</v>
      </c>
      <c r="B340" s="9">
        <v>124688</v>
      </c>
      <c r="C340" s="9">
        <v>121379</v>
      </c>
      <c r="D340" s="9">
        <v>116679</v>
      </c>
      <c r="E340" s="9">
        <v>111689</v>
      </c>
      <c r="F340" s="9">
        <v>105781</v>
      </c>
      <c r="G340" s="9">
        <v>99635</v>
      </c>
      <c r="H340" s="9">
        <v>99767</v>
      </c>
      <c r="I340" s="9">
        <v>103431</v>
      </c>
      <c r="J340" s="9">
        <v>103196</v>
      </c>
      <c r="K340" s="9">
        <v>103570</v>
      </c>
      <c r="L340" s="9">
        <v>101094</v>
      </c>
    </row>
    <row r="341" spans="1:12">
      <c r="A341" s="9" t="s">
        <v>350</v>
      </c>
      <c r="B341" s="9">
        <v>124688</v>
      </c>
      <c r="C341" s="9">
        <v>121379</v>
      </c>
      <c r="D341" s="9">
        <v>116679</v>
      </c>
      <c r="E341" s="9">
        <v>111689</v>
      </c>
      <c r="F341" s="9">
        <v>105781</v>
      </c>
      <c r="G341" s="9">
        <v>99635</v>
      </c>
      <c r="H341" s="9">
        <v>99767</v>
      </c>
      <c r="I341" s="9">
        <v>103431</v>
      </c>
      <c r="J341" s="9">
        <v>103196</v>
      </c>
      <c r="K341" s="9">
        <v>103570</v>
      </c>
      <c r="L341" s="9">
        <v>101094</v>
      </c>
    </row>
    <row r="342" spans="1:12">
      <c r="A342" t="s">
        <v>351</v>
      </c>
    </row>
    <row r="343" spans="1:12">
      <c r="A343" t="s">
        <v>352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8"/>
  <sheetViews>
    <sheetView tabSelected="1" zoomScale="30" zoomScaleNormal="30" workbookViewId="0">
      <selection activeCell="AN60" sqref="AN60"/>
    </sheetView>
  </sheetViews>
  <sheetFormatPr baseColWidth="10" defaultColWidth="10.85546875" defaultRowHeight="12.75"/>
  <cols>
    <col min="1" max="1" width="40" customWidth="1"/>
    <col min="2" max="5" width="10.85546875" customWidth="1"/>
    <col min="6" max="6" width="14.42578125" customWidth="1"/>
    <col min="7" max="12" width="10.85546875" customWidth="1"/>
    <col min="13" max="13" width="36.5703125" customWidth="1"/>
    <col min="14" max="38" width="10.85546875" customWidth="1"/>
    <col min="39" max="39" width="11.5703125" customWidth="1"/>
    <col min="40" max="40" width="14" customWidth="1"/>
    <col min="41" max="41" width="10.28515625" customWidth="1"/>
    <col min="42" max="42" width="13.5703125" customWidth="1"/>
  </cols>
  <sheetData>
    <row r="1" spans="1:42" ht="28.5" customHeight="1">
      <c r="A1" s="66" t="s">
        <v>31</v>
      </c>
      <c r="B1" s="67">
        <v>2008</v>
      </c>
      <c r="C1" s="67">
        <v>2009</v>
      </c>
      <c r="D1" s="67">
        <v>2010</v>
      </c>
      <c r="E1" s="67">
        <v>2011</v>
      </c>
      <c r="F1" s="67">
        <v>2012</v>
      </c>
      <c r="G1" s="67">
        <v>2013</v>
      </c>
      <c r="H1" s="67">
        <v>2014</v>
      </c>
      <c r="I1" s="67">
        <v>2015</v>
      </c>
      <c r="J1" s="67">
        <v>2016</v>
      </c>
      <c r="K1" s="67">
        <v>2017</v>
      </c>
    </row>
    <row r="2" spans="1:42" ht="15">
      <c r="A2" s="68" t="s">
        <v>33</v>
      </c>
      <c r="B2" s="11">
        <v>18625</v>
      </c>
      <c r="C2" s="11">
        <v>17747</v>
      </c>
      <c r="D2" s="11">
        <v>17599</v>
      </c>
      <c r="E2" s="11">
        <v>17318</v>
      </c>
      <c r="F2" s="11">
        <v>16666</v>
      </c>
      <c r="G2" s="11">
        <v>16379</v>
      </c>
      <c r="H2" s="11">
        <v>16576</v>
      </c>
      <c r="I2" s="11">
        <v>17271</v>
      </c>
      <c r="J2" s="11">
        <v>17790</v>
      </c>
      <c r="K2" s="11">
        <v>18470</v>
      </c>
    </row>
    <row r="3" spans="1:42" ht="15">
      <c r="A3" s="68" t="s">
        <v>393</v>
      </c>
      <c r="B3" s="11">
        <v>26650</v>
      </c>
      <c r="C3" s="11">
        <v>25391</v>
      </c>
      <c r="D3" s="11">
        <v>25603</v>
      </c>
      <c r="E3" s="11">
        <v>25227</v>
      </c>
      <c r="F3" s="11">
        <v>24267</v>
      </c>
      <c r="G3" s="11">
        <v>24417</v>
      </c>
      <c r="H3" s="11">
        <v>24694</v>
      </c>
      <c r="I3" s="11">
        <v>25302</v>
      </c>
      <c r="J3" s="11">
        <v>26097</v>
      </c>
      <c r="K3" s="11">
        <v>27403</v>
      </c>
    </row>
    <row r="4" spans="1:42" ht="15">
      <c r="A4" s="68" t="s">
        <v>394</v>
      </c>
      <c r="B4" s="11">
        <v>22336</v>
      </c>
      <c r="C4" s="11">
        <v>21110</v>
      </c>
      <c r="D4" s="11">
        <v>21250</v>
      </c>
      <c r="E4" s="11">
        <v>20895</v>
      </c>
      <c r="F4" s="11">
        <v>20005</v>
      </c>
      <c r="G4" s="11">
        <v>19445</v>
      </c>
      <c r="H4" s="11">
        <v>19508</v>
      </c>
      <c r="I4" s="11">
        <v>20324</v>
      </c>
      <c r="J4" s="11">
        <v>20855</v>
      </c>
      <c r="K4" s="11">
        <v>22046</v>
      </c>
      <c r="AM4" s="47" t="s">
        <v>411</v>
      </c>
      <c r="AN4" s="47" t="s">
        <v>412</v>
      </c>
      <c r="AO4" s="47" t="s">
        <v>411</v>
      </c>
      <c r="AP4" s="47" t="s">
        <v>412</v>
      </c>
    </row>
    <row r="5" spans="1:42" ht="15">
      <c r="A5" s="68" t="s">
        <v>396</v>
      </c>
      <c r="B5" s="11">
        <v>25717</v>
      </c>
      <c r="C5" s="11">
        <v>24260</v>
      </c>
      <c r="D5" s="11">
        <v>24084</v>
      </c>
      <c r="E5" s="11">
        <v>23762</v>
      </c>
      <c r="F5" s="11">
        <v>23224</v>
      </c>
      <c r="G5" s="11">
        <v>22924</v>
      </c>
      <c r="H5" s="11">
        <v>23473</v>
      </c>
      <c r="I5" s="11">
        <v>24198</v>
      </c>
      <c r="J5" s="11">
        <v>25063</v>
      </c>
      <c r="K5" s="11">
        <v>25772</v>
      </c>
      <c r="AM5" s="47">
        <v>15313</v>
      </c>
      <c r="AN5" s="47"/>
      <c r="AO5" s="47">
        <v>22497</v>
      </c>
      <c r="AP5" s="47">
        <v>76</v>
      </c>
    </row>
    <row r="6" spans="1:42" ht="15">
      <c r="A6" s="68" t="s">
        <v>397</v>
      </c>
      <c r="B6" s="11">
        <v>21186</v>
      </c>
      <c r="C6" s="11">
        <v>20006</v>
      </c>
      <c r="D6" s="11">
        <v>20091</v>
      </c>
      <c r="E6" s="11">
        <v>19792</v>
      </c>
      <c r="F6" s="11">
        <v>19017</v>
      </c>
      <c r="G6" s="11">
        <v>18761</v>
      </c>
      <c r="H6" s="11">
        <v>18803</v>
      </c>
      <c r="I6" s="11">
        <v>19233</v>
      </c>
      <c r="J6" s="11">
        <v>19821</v>
      </c>
      <c r="K6" s="11">
        <v>20425</v>
      </c>
      <c r="AM6" s="47">
        <v>16633</v>
      </c>
      <c r="AN6" s="47">
        <v>1320</v>
      </c>
      <c r="AO6" s="47">
        <v>22513</v>
      </c>
      <c r="AP6" s="47">
        <v>16</v>
      </c>
    </row>
    <row r="7" spans="1:42" ht="15">
      <c r="A7" s="68" t="s">
        <v>398</v>
      </c>
      <c r="B7" s="11">
        <v>22850</v>
      </c>
      <c r="C7" s="11">
        <v>21830</v>
      </c>
      <c r="D7" s="11">
        <v>21754</v>
      </c>
      <c r="E7" s="11">
        <v>21285</v>
      </c>
      <c r="F7" s="11">
        <v>20559</v>
      </c>
      <c r="G7" s="11">
        <v>19965</v>
      </c>
      <c r="H7" s="11">
        <v>20360</v>
      </c>
      <c r="I7" s="11">
        <v>20900</v>
      </c>
      <c r="J7" s="11">
        <v>21574</v>
      </c>
      <c r="K7" s="11">
        <v>22513</v>
      </c>
      <c r="AM7" s="47">
        <v>16666</v>
      </c>
      <c r="AN7" s="47">
        <v>33</v>
      </c>
      <c r="AO7" s="47">
        <v>22850</v>
      </c>
      <c r="AP7" s="47">
        <v>337</v>
      </c>
    </row>
    <row r="8" spans="1:42" ht="15">
      <c r="A8" s="68" t="s">
        <v>399</v>
      </c>
      <c r="B8" s="11">
        <v>22421</v>
      </c>
      <c r="C8" s="11">
        <v>21769</v>
      </c>
      <c r="D8" s="11">
        <v>21827</v>
      </c>
      <c r="E8" s="11">
        <v>21672</v>
      </c>
      <c r="F8" s="11">
        <v>21150</v>
      </c>
      <c r="G8" s="11">
        <v>20688</v>
      </c>
      <c r="H8" s="11">
        <v>20877</v>
      </c>
      <c r="I8" s="11">
        <v>21770</v>
      </c>
      <c r="J8" s="11">
        <v>22723</v>
      </c>
      <c r="K8" s="11">
        <v>23555</v>
      </c>
      <c r="AM8" s="47">
        <v>17262</v>
      </c>
      <c r="AN8" s="69">
        <v>596</v>
      </c>
      <c r="AO8" s="47">
        <v>23224</v>
      </c>
      <c r="AP8" s="47">
        <v>374</v>
      </c>
    </row>
    <row r="9" spans="1:42" ht="15">
      <c r="A9" s="68" t="s">
        <v>400</v>
      </c>
      <c r="B9" s="11">
        <v>19697</v>
      </c>
      <c r="C9" s="11">
        <v>18889</v>
      </c>
      <c r="D9" s="11">
        <v>18765</v>
      </c>
      <c r="E9" s="11">
        <v>18435</v>
      </c>
      <c r="F9" s="11">
        <v>17864</v>
      </c>
      <c r="G9" s="11">
        <v>17557</v>
      </c>
      <c r="H9" s="11">
        <v>17298</v>
      </c>
      <c r="I9" s="11">
        <v>18225</v>
      </c>
      <c r="J9" s="11">
        <v>18849</v>
      </c>
      <c r="K9" s="11">
        <v>19681</v>
      </c>
      <c r="AM9" s="47">
        <v>17864</v>
      </c>
      <c r="AN9" s="47">
        <v>602</v>
      </c>
      <c r="AO9" s="47">
        <v>23555</v>
      </c>
      <c r="AP9" s="47">
        <v>331</v>
      </c>
    </row>
    <row r="10" spans="1:42" ht="15">
      <c r="A10" s="68" t="s">
        <v>401</v>
      </c>
      <c r="B10" s="11">
        <v>28332</v>
      </c>
      <c r="C10" s="11">
        <v>27128</v>
      </c>
      <c r="D10" s="11">
        <v>27192</v>
      </c>
      <c r="E10" s="11">
        <v>26677</v>
      </c>
      <c r="F10" s="11">
        <v>26041</v>
      </c>
      <c r="G10" s="11">
        <v>25945</v>
      </c>
      <c r="H10" s="11">
        <v>26579</v>
      </c>
      <c r="I10" s="11">
        <v>27790</v>
      </c>
      <c r="J10" s="11">
        <v>28825</v>
      </c>
      <c r="K10" s="11">
        <v>29936</v>
      </c>
      <c r="AM10" s="47">
        <v>18168</v>
      </c>
      <c r="AN10" s="47">
        <v>304</v>
      </c>
      <c r="AO10" s="47">
        <v>23917</v>
      </c>
      <c r="AP10" s="47">
        <v>362</v>
      </c>
    </row>
    <row r="11" spans="1:42" ht="15">
      <c r="A11" s="68" t="s">
        <v>402</v>
      </c>
      <c r="B11" s="11">
        <v>21878</v>
      </c>
      <c r="C11" s="11">
        <v>20621</v>
      </c>
      <c r="D11" s="11">
        <v>20511</v>
      </c>
      <c r="E11" s="11">
        <v>20124</v>
      </c>
      <c r="F11" s="11">
        <v>19288</v>
      </c>
      <c r="G11" s="11">
        <v>19176</v>
      </c>
      <c r="H11" s="11">
        <v>19669</v>
      </c>
      <c r="I11" s="11">
        <v>20436</v>
      </c>
      <c r="J11" s="11">
        <v>21232</v>
      </c>
      <c r="K11" s="11">
        <v>22055</v>
      </c>
      <c r="AM11" s="47">
        <v>18470</v>
      </c>
      <c r="AN11" s="47">
        <v>302</v>
      </c>
      <c r="AO11" s="47">
        <v>24267</v>
      </c>
      <c r="AP11" s="47">
        <v>350</v>
      </c>
    </row>
    <row r="12" spans="1:42" ht="15">
      <c r="A12" s="68" t="s">
        <v>403</v>
      </c>
      <c r="B12" s="11">
        <v>16633</v>
      </c>
      <c r="C12" s="11">
        <v>16204</v>
      </c>
      <c r="D12" s="11">
        <v>16381</v>
      </c>
      <c r="E12" s="11">
        <v>15916</v>
      </c>
      <c r="F12" s="11">
        <v>15313</v>
      </c>
      <c r="G12" s="11">
        <v>15280</v>
      </c>
      <c r="H12" s="11">
        <v>15274</v>
      </c>
      <c r="I12" s="11">
        <v>16061</v>
      </c>
      <c r="J12" s="11">
        <v>16558</v>
      </c>
      <c r="K12" s="11">
        <v>17262</v>
      </c>
      <c r="AM12" s="47">
        <v>18625</v>
      </c>
      <c r="AN12" s="47">
        <v>155</v>
      </c>
      <c r="AO12" s="47">
        <v>25717</v>
      </c>
      <c r="AP12" s="69">
        <v>1450</v>
      </c>
    </row>
    <row r="13" spans="1:42" ht="15">
      <c r="A13" s="68" t="s">
        <v>404</v>
      </c>
      <c r="B13" s="11">
        <v>21226</v>
      </c>
      <c r="C13" s="11">
        <v>20490</v>
      </c>
      <c r="D13" s="11">
        <v>20574</v>
      </c>
      <c r="E13" s="11">
        <v>20143</v>
      </c>
      <c r="F13" s="11">
        <v>19533</v>
      </c>
      <c r="G13" s="11">
        <v>19508</v>
      </c>
      <c r="H13" s="11">
        <v>19706</v>
      </c>
      <c r="I13" s="11">
        <v>20669</v>
      </c>
      <c r="J13" s="11">
        <v>21542</v>
      </c>
      <c r="K13" s="11">
        <v>22497</v>
      </c>
      <c r="AM13" s="47">
        <v>19017</v>
      </c>
      <c r="AN13" s="47">
        <v>392</v>
      </c>
      <c r="AO13" s="47">
        <v>25772</v>
      </c>
      <c r="AP13" s="47">
        <v>55</v>
      </c>
    </row>
    <row r="14" spans="1:42" ht="15">
      <c r="A14" s="68" t="s">
        <v>406</v>
      </c>
      <c r="B14" s="11">
        <v>32155</v>
      </c>
      <c r="C14" s="11">
        <v>31405</v>
      </c>
      <c r="D14" s="11">
        <v>31009</v>
      </c>
      <c r="E14" s="11">
        <v>31046</v>
      </c>
      <c r="F14" s="11">
        <v>30455</v>
      </c>
      <c r="G14" s="11">
        <v>30188</v>
      </c>
      <c r="H14" s="11">
        <v>30610</v>
      </c>
      <c r="I14" s="11">
        <v>31807</v>
      </c>
      <c r="J14" s="11">
        <v>32815</v>
      </c>
      <c r="K14" s="11">
        <v>33809</v>
      </c>
      <c r="AM14" s="47">
        <v>19288</v>
      </c>
      <c r="AN14" s="47">
        <v>271</v>
      </c>
      <c r="AO14" s="47">
        <v>25986</v>
      </c>
      <c r="AP14" s="47">
        <v>214</v>
      </c>
    </row>
    <row r="15" spans="1:42" ht="15">
      <c r="A15" s="68" t="s">
        <v>407</v>
      </c>
      <c r="B15" s="11">
        <v>20354</v>
      </c>
      <c r="C15" s="11">
        <v>19190</v>
      </c>
      <c r="D15" s="11">
        <v>19213</v>
      </c>
      <c r="E15" s="11">
        <v>18646</v>
      </c>
      <c r="F15" s="11">
        <v>18168</v>
      </c>
      <c r="G15" s="11">
        <v>18122</v>
      </c>
      <c r="H15" s="11">
        <v>18191</v>
      </c>
      <c r="I15" s="11">
        <v>19270</v>
      </c>
      <c r="J15" s="11">
        <v>19865</v>
      </c>
      <c r="K15" s="11">
        <v>20585</v>
      </c>
      <c r="AM15" s="47">
        <v>19533</v>
      </c>
      <c r="AN15" s="47">
        <v>245</v>
      </c>
      <c r="AO15" s="47">
        <v>26041</v>
      </c>
      <c r="AP15" s="47">
        <v>55</v>
      </c>
    </row>
    <row r="16" spans="1:42" ht="15">
      <c r="A16" s="68" t="s">
        <v>408</v>
      </c>
      <c r="B16" s="11">
        <v>30128</v>
      </c>
      <c r="C16" s="11">
        <v>28892</v>
      </c>
      <c r="D16" s="11">
        <v>28752</v>
      </c>
      <c r="E16" s="11">
        <v>28533</v>
      </c>
      <c r="F16" s="11">
        <v>27485</v>
      </c>
      <c r="G16" s="11">
        <v>27442</v>
      </c>
      <c r="H16" s="11">
        <v>28044</v>
      </c>
      <c r="I16" s="11">
        <v>29177</v>
      </c>
      <c r="J16" s="11">
        <v>30006</v>
      </c>
      <c r="K16" s="11">
        <v>30914</v>
      </c>
      <c r="AM16" s="47">
        <v>19681</v>
      </c>
      <c r="AN16" s="47">
        <v>148</v>
      </c>
      <c r="AO16" s="47">
        <v>26044</v>
      </c>
      <c r="AP16" s="47">
        <v>3</v>
      </c>
    </row>
    <row r="17" spans="1:42" ht="15">
      <c r="A17" s="68" t="s">
        <v>409</v>
      </c>
      <c r="B17" s="11">
        <v>31243</v>
      </c>
      <c r="C17" s="11">
        <v>29828</v>
      </c>
      <c r="D17" s="11">
        <v>30114</v>
      </c>
      <c r="E17" s="11">
        <v>29842</v>
      </c>
      <c r="F17" s="11">
        <v>29275</v>
      </c>
      <c r="G17" s="11">
        <v>28858</v>
      </c>
      <c r="H17" s="11">
        <v>29509</v>
      </c>
      <c r="I17" s="11">
        <v>30736</v>
      </c>
      <c r="J17" s="11">
        <v>31784</v>
      </c>
      <c r="K17" s="11">
        <v>33088</v>
      </c>
      <c r="AM17" s="47">
        <v>19697</v>
      </c>
      <c r="AN17" s="47">
        <v>16</v>
      </c>
      <c r="AO17" s="47">
        <v>26650</v>
      </c>
      <c r="AP17" s="47">
        <v>606</v>
      </c>
    </row>
    <row r="18" spans="1:42" ht="15">
      <c r="A18" s="68" t="s">
        <v>405</v>
      </c>
      <c r="B18" s="11">
        <v>25986</v>
      </c>
      <c r="C18" s="11">
        <v>24861</v>
      </c>
      <c r="D18" s="11">
        <v>25052</v>
      </c>
      <c r="E18" s="11">
        <v>24649</v>
      </c>
      <c r="F18" s="11">
        <v>23917</v>
      </c>
      <c r="G18" s="11">
        <v>23726</v>
      </c>
      <c r="H18" s="11">
        <v>24348</v>
      </c>
      <c r="I18" s="11">
        <v>25114</v>
      </c>
      <c r="J18" s="11">
        <v>25317</v>
      </c>
      <c r="K18" s="11">
        <v>26044</v>
      </c>
      <c r="AM18" s="47">
        <v>20005</v>
      </c>
      <c r="AN18" s="69">
        <v>308</v>
      </c>
      <c r="AO18" s="47">
        <v>27403</v>
      </c>
      <c r="AP18" s="47">
        <v>753</v>
      </c>
    </row>
    <row r="19" spans="1:42" ht="15">
      <c r="A19" s="70" t="s">
        <v>413</v>
      </c>
      <c r="B19" s="71">
        <v>24275</v>
      </c>
      <c r="C19" s="71">
        <v>23272</v>
      </c>
      <c r="D19" s="71">
        <v>23215</v>
      </c>
      <c r="E19" s="71">
        <v>22904</v>
      </c>
      <c r="F19" s="71">
        <v>22234</v>
      </c>
      <c r="G19" s="71">
        <v>22014</v>
      </c>
      <c r="H19" s="71">
        <v>22340</v>
      </c>
      <c r="I19" s="71">
        <v>23271</v>
      </c>
      <c r="J19" s="71">
        <v>24080</v>
      </c>
      <c r="K19" s="71">
        <v>24999</v>
      </c>
      <c r="AI19" s="11">
        <v>15313</v>
      </c>
      <c r="AM19" s="47">
        <v>20354</v>
      </c>
      <c r="AN19" s="47">
        <v>349</v>
      </c>
      <c r="AO19" s="47">
        <v>27485</v>
      </c>
      <c r="AP19" s="47">
        <v>82</v>
      </c>
    </row>
    <row r="20" spans="1:42">
      <c r="AI20" s="11">
        <v>16633</v>
      </c>
      <c r="AJ20" s="72">
        <f t="shared" ref="AJ20:AJ69" si="0">AI20-AI19</f>
        <v>1320</v>
      </c>
      <c r="AM20" s="47">
        <v>20425</v>
      </c>
      <c r="AN20" s="47">
        <v>71</v>
      </c>
      <c r="AO20" s="47">
        <v>28332</v>
      </c>
      <c r="AP20" s="69">
        <v>847</v>
      </c>
    </row>
    <row r="21" spans="1:42">
      <c r="AI21" s="11">
        <v>16666</v>
      </c>
      <c r="AJ21" s="73">
        <f t="shared" si="0"/>
        <v>33</v>
      </c>
      <c r="AM21" s="47">
        <v>20559</v>
      </c>
      <c r="AN21" s="47">
        <v>134</v>
      </c>
      <c r="AO21" s="47">
        <v>29275</v>
      </c>
      <c r="AP21" s="47">
        <v>943</v>
      </c>
    </row>
    <row r="22" spans="1:42">
      <c r="AI22" s="11">
        <v>17262</v>
      </c>
      <c r="AJ22" s="74">
        <f t="shared" si="0"/>
        <v>596</v>
      </c>
      <c r="AM22" s="47">
        <v>20585</v>
      </c>
      <c r="AN22" s="47">
        <v>26</v>
      </c>
      <c r="AO22" s="47">
        <v>29936</v>
      </c>
      <c r="AP22" s="47">
        <v>661</v>
      </c>
    </row>
    <row r="23" spans="1:42">
      <c r="AI23" s="11">
        <v>17864</v>
      </c>
      <c r="AJ23" s="73">
        <f t="shared" si="0"/>
        <v>602</v>
      </c>
      <c r="AM23" s="47">
        <v>21150</v>
      </c>
      <c r="AN23" s="47">
        <v>565</v>
      </c>
      <c r="AO23" s="47">
        <v>30128</v>
      </c>
      <c r="AP23" s="47">
        <v>192</v>
      </c>
    </row>
    <row r="24" spans="1:42" ht="25.5">
      <c r="A24" s="66"/>
      <c r="B24" s="67">
        <v>2008</v>
      </c>
      <c r="C24" s="67">
        <v>2012</v>
      </c>
      <c r="D24" s="67">
        <v>2017</v>
      </c>
      <c r="AI24" s="11">
        <v>18168</v>
      </c>
      <c r="AJ24" s="73">
        <f t="shared" si="0"/>
        <v>304</v>
      </c>
      <c r="AM24" s="47">
        <v>21186</v>
      </c>
      <c r="AN24" s="47">
        <v>36</v>
      </c>
      <c r="AO24" s="47">
        <v>30455</v>
      </c>
      <c r="AP24" s="47">
        <v>327</v>
      </c>
    </row>
    <row r="25" spans="1:42" ht="15">
      <c r="A25" s="68" t="s">
        <v>33</v>
      </c>
      <c r="B25" s="75">
        <v>18625</v>
      </c>
      <c r="C25" s="75">
        <v>16666</v>
      </c>
      <c r="D25" s="75">
        <v>18470</v>
      </c>
      <c r="E25">
        <f t="shared" ref="E25:E41" si="1">ABS(C25-B25)</f>
        <v>1959</v>
      </c>
      <c r="F25">
        <f t="shared" ref="F25:F41" si="2">ABS(D25-C25)</f>
        <v>1804</v>
      </c>
      <c r="AI25" s="11">
        <v>18470</v>
      </c>
      <c r="AJ25" s="73">
        <f t="shared" si="0"/>
        <v>302</v>
      </c>
      <c r="AM25" s="47">
        <v>21226</v>
      </c>
      <c r="AN25" s="47">
        <v>40</v>
      </c>
      <c r="AO25" s="47">
        <v>30914</v>
      </c>
      <c r="AP25" s="47">
        <v>459</v>
      </c>
    </row>
    <row r="26" spans="1:42" ht="15">
      <c r="A26" s="68" t="s">
        <v>393</v>
      </c>
      <c r="B26" s="75">
        <v>26650</v>
      </c>
      <c r="C26" s="75">
        <v>24267</v>
      </c>
      <c r="D26" s="75">
        <v>27403</v>
      </c>
      <c r="E26">
        <f t="shared" si="1"/>
        <v>2383</v>
      </c>
      <c r="F26">
        <f t="shared" si="2"/>
        <v>3136</v>
      </c>
      <c r="AI26" s="11">
        <v>18625</v>
      </c>
      <c r="AJ26" s="73">
        <f t="shared" si="0"/>
        <v>155</v>
      </c>
      <c r="AM26" s="47">
        <v>21878</v>
      </c>
      <c r="AN26" s="69">
        <v>652</v>
      </c>
      <c r="AO26" s="47">
        <v>31243</v>
      </c>
      <c r="AP26" s="47">
        <v>329</v>
      </c>
    </row>
    <row r="27" spans="1:42" ht="15">
      <c r="A27" s="68" t="s">
        <v>394</v>
      </c>
      <c r="B27" s="75">
        <v>22336</v>
      </c>
      <c r="C27" s="75">
        <v>20005</v>
      </c>
      <c r="D27" s="75">
        <v>22046</v>
      </c>
      <c r="E27">
        <f t="shared" si="1"/>
        <v>2331</v>
      </c>
      <c r="F27">
        <f t="shared" si="2"/>
        <v>2041</v>
      </c>
      <c r="AI27" s="11">
        <v>19017</v>
      </c>
      <c r="AJ27" s="73">
        <f t="shared" si="0"/>
        <v>392</v>
      </c>
      <c r="AM27" s="47">
        <v>22046</v>
      </c>
      <c r="AN27" s="47">
        <v>168</v>
      </c>
      <c r="AO27" s="47">
        <v>32155</v>
      </c>
      <c r="AP27" s="47">
        <v>912</v>
      </c>
    </row>
    <row r="28" spans="1:42" ht="15">
      <c r="A28" s="68" t="s">
        <v>396</v>
      </c>
      <c r="B28" s="75">
        <v>25717</v>
      </c>
      <c r="C28" s="75">
        <v>23224</v>
      </c>
      <c r="D28" s="75">
        <v>25772</v>
      </c>
      <c r="E28">
        <f t="shared" si="1"/>
        <v>2493</v>
      </c>
      <c r="F28">
        <f t="shared" si="2"/>
        <v>2548</v>
      </c>
      <c r="AI28" s="11">
        <v>19288</v>
      </c>
      <c r="AJ28" s="73">
        <f t="shared" si="0"/>
        <v>271</v>
      </c>
      <c r="AM28" s="47">
        <v>22055</v>
      </c>
      <c r="AN28" s="47">
        <v>9</v>
      </c>
      <c r="AO28" s="47">
        <v>33088</v>
      </c>
      <c r="AP28" s="47">
        <v>933</v>
      </c>
    </row>
    <row r="29" spans="1:42" ht="15">
      <c r="A29" s="68" t="s">
        <v>397</v>
      </c>
      <c r="B29" s="75">
        <v>21186</v>
      </c>
      <c r="C29" s="75">
        <v>19017</v>
      </c>
      <c r="D29" s="75">
        <v>20425</v>
      </c>
      <c r="E29">
        <f t="shared" si="1"/>
        <v>2169</v>
      </c>
      <c r="F29">
        <f t="shared" si="2"/>
        <v>1408</v>
      </c>
      <c r="AI29" s="11">
        <v>19533</v>
      </c>
      <c r="AJ29" s="73">
        <f t="shared" si="0"/>
        <v>245</v>
      </c>
      <c r="AM29" s="47">
        <v>22336</v>
      </c>
      <c r="AN29" s="69">
        <v>281</v>
      </c>
      <c r="AO29" s="47">
        <v>33809</v>
      </c>
      <c r="AP29" s="47">
        <v>721</v>
      </c>
    </row>
    <row r="30" spans="1:42" ht="15">
      <c r="A30" s="68" t="s">
        <v>398</v>
      </c>
      <c r="B30" s="75">
        <v>22850</v>
      </c>
      <c r="C30" s="75">
        <v>20559</v>
      </c>
      <c r="D30" s="75">
        <v>22513</v>
      </c>
      <c r="E30">
        <f t="shared" si="1"/>
        <v>2291</v>
      </c>
      <c r="F30">
        <f t="shared" si="2"/>
        <v>1954</v>
      </c>
      <c r="AI30" s="11">
        <v>19681</v>
      </c>
      <c r="AJ30" s="73">
        <f t="shared" si="0"/>
        <v>148</v>
      </c>
      <c r="AM30" s="47">
        <v>22421</v>
      </c>
      <c r="AN30" s="47">
        <v>85</v>
      </c>
      <c r="AO30" s="76"/>
      <c r="AP30" s="76"/>
    </row>
    <row r="31" spans="1:42" ht="15">
      <c r="A31" s="68" t="s">
        <v>399</v>
      </c>
      <c r="B31" s="75">
        <v>22421</v>
      </c>
      <c r="C31" s="75">
        <v>21150</v>
      </c>
      <c r="D31" s="75">
        <v>23555</v>
      </c>
      <c r="E31">
        <f t="shared" si="1"/>
        <v>1271</v>
      </c>
      <c r="F31">
        <f t="shared" si="2"/>
        <v>2405</v>
      </c>
      <c r="AI31" s="11">
        <v>19697</v>
      </c>
      <c r="AJ31" s="73">
        <f t="shared" si="0"/>
        <v>16</v>
      </c>
    </row>
    <row r="32" spans="1:42" ht="15">
      <c r="A32" s="68" t="s">
        <v>400</v>
      </c>
      <c r="B32" s="75">
        <v>19697</v>
      </c>
      <c r="C32" s="75">
        <v>17864</v>
      </c>
      <c r="D32" s="75">
        <v>19681</v>
      </c>
      <c r="E32">
        <f t="shared" si="1"/>
        <v>1833</v>
      </c>
      <c r="F32">
        <f t="shared" si="2"/>
        <v>1817</v>
      </c>
      <c r="AI32" s="11">
        <v>20005</v>
      </c>
      <c r="AJ32" s="74">
        <f t="shared" si="0"/>
        <v>308</v>
      </c>
    </row>
    <row r="33" spans="1:36" ht="15">
      <c r="A33" s="68" t="s">
        <v>401</v>
      </c>
      <c r="B33" s="75">
        <v>28332</v>
      </c>
      <c r="C33" s="75">
        <v>26041</v>
      </c>
      <c r="D33" s="75">
        <v>29936</v>
      </c>
      <c r="E33">
        <f t="shared" si="1"/>
        <v>2291</v>
      </c>
      <c r="F33">
        <f t="shared" si="2"/>
        <v>3895</v>
      </c>
      <c r="AI33" s="11">
        <v>20354</v>
      </c>
      <c r="AJ33" s="73">
        <f t="shared" si="0"/>
        <v>349</v>
      </c>
    </row>
    <row r="34" spans="1:36" ht="15">
      <c r="A34" s="68" t="s">
        <v>402</v>
      </c>
      <c r="B34" s="75">
        <v>21878</v>
      </c>
      <c r="C34" s="75">
        <v>19288</v>
      </c>
      <c r="D34" s="75">
        <v>22055</v>
      </c>
      <c r="E34">
        <f t="shared" si="1"/>
        <v>2590</v>
      </c>
      <c r="F34">
        <f t="shared" si="2"/>
        <v>2767</v>
      </c>
      <c r="AI34" s="11">
        <v>20425</v>
      </c>
      <c r="AJ34" s="73">
        <f t="shared" si="0"/>
        <v>71</v>
      </c>
    </row>
    <row r="35" spans="1:36" ht="15">
      <c r="A35" s="68" t="s">
        <v>403</v>
      </c>
      <c r="B35" s="75">
        <v>16633</v>
      </c>
      <c r="C35" s="75">
        <v>15313</v>
      </c>
      <c r="D35" s="75">
        <v>17262</v>
      </c>
      <c r="E35">
        <f t="shared" si="1"/>
        <v>1320</v>
      </c>
      <c r="F35">
        <f t="shared" si="2"/>
        <v>1949</v>
      </c>
      <c r="H35">
        <v>17000</v>
      </c>
      <c r="AI35" s="11">
        <v>20559</v>
      </c>
      <c r="AJ35" s="73">
        <f t="shared" si="0"/>
        <v>134</v>
      </c>
    </row>
    <row r="36" spans="1:36" ht="15">
      <c r="A36" s="68" t="s">
        <v>404</v>
      </c>
      <c r="B36" s="75">
        <v>21226</v>
      </c>
      <c r="C36" s="75">
        <v>19533</v>
      </c>
      <c r="D36" s="75">
        <v>22497</v>
      </c>
      <c r="E36">
        <f t="shared" si="1"/>
        <v>1693</v>
      </c>
      <c r="F36">
        <f t="shared" si="2"/>
        <v>2964</v>
      </c>
      <c r="G36" s="77">
        <v>5</v>
      </c>
      <c r="H36">
        <v>22000</v>
      </c>
      <c r="AI36" s="11">
        <v>20585</v>
      </c>
      <c r="AJ36" s="73">
        <f t="shared" si="0"/>
        <v>26</v>
      </c>
    </row>
    <row r="37" spans="1:36" ht="15">
      <c r="A37" s="68" t="s">
        <v>406</v>
      </c>
      <c r="B37" s="75">
        <v>32155</v>
      </c>
      <c r="C37" s="75">
        <v>30455</v>
      </c>
      <c r="D37" s="75">
        <v>33809</v>
      </c>
      <c r="E37">
        <f t="shared" si="1"/>
        <v>1700</v>
      </c>
      <c r="F37">
        <f t="shared" si="2"/>
        <v>3354</v>
      </c>
      <c r="G37" s="77">
        <v>3</v>
      </c>
      <c r="H37">
        <v>25000</v>
      </c>
      <c r="AI37" s="11">
        <v>21150</v>
      </c>
      <c r="AJ37" s="73">
        <f t="shared" si="0"/>
        <v>565</v>
      </c>
    </row>
    <row r="38" spans="1:36" ht="15">
      <c r="A38" s="68" t="s">
        <v>407</v>
      </c>
      <c r="B38" s="75">
        <v>20354</v>
      </c>
      <c r="C38" s="75">
        <v>18168</v>
      </c>
      <c r="D38" s="75">
        <v>20585</v>
      </c>
      <c r="E38">
        <f t="shared" si="1"/>
        <v>2186</v>
      </c>
      <c r="F38">
        <f t="shared" si="2"/>
        <v>2417</v>
      </c>
      <c r="G38" s="77">
        <v>3</v>
      </c>
      <c r="H38">
        <v>28000</v>
      </c>
      <c r="AI38" s="11">
        <v>21186</v>
      </c>
      <c r="AJ38" s="73">
        <f t="shared" si="0"/>
        <v>36</v>
      </c>
    </row>
    <row r="39" spans="1:36" ht="15">
      <c r="A39" s="68" t="s">
        <v>408</v>
      </c>
      <c r="B39" s="75">
        <v>30128</v>
      </c>
      <c r="C39" s="75">
        <v>27485</v>
      </c>
      <c r="D39" s="75">
        <v>30914</v>
      </c>
      <c r="E39">
        <f t="shared" si="1"/>
        <v>2643</v>
      </c>
      <c r="F39">
        <f t="shared" si="2"/>
        <v>3429</v>
      </c>
      <c r="AI39" s="11">
        <v>21226</v>
      </c>
      <c r="AJ39" s="73">
        <f t="shared" si="0"/>
        <v>40</v>
      </c>
    </row>
    <row r="40" spans="1:36" ht="15">
      <c r="A40" s="68" t="s">
        <v>409</v>
      </c>
      <c r="B40" s="75">
        <v>31243</v>
      </c>
      <c r="C40" s="75">
        <v>29275</v>
      </c>
      <c r="D40" s="75">
        <v>33088</v>
      </c>
      <c r="E40">
        <f t="shared" si="1"/>
        <v>1968</v>
      </c>
      <c r="F40">
        <f t="shared" si="2"/>
        <v>3813</v>
      </c>
      <c r="AI40" s="11">
        <v>21878</v>
      </c>
      <c r="AJ40" s="74">
        <f t="shared" si="0"/>
        <v>652</v>
      </c>
    </row>
    <row r="41" spans="1:36" ht="15">
      <c r="A41" s="68" t="s">
        <v>405</v>
      </c>
      <c r="B41" s="75">
        <v>25986</v>
      </c>
      <c r="C41" s="75">
        <v>23917</v>
      </c>
      <c r="D41" s="75">
        <v>26044</v>
      </c>
      <c r="E41">
        <f t="shared" si="1"/>
        <v>2069</v>
      </c>
      <c r="F41">
        <f t="shared" si="2"/>
        <v>2127</v>
      </c>
      <c r="AI41" s="11">
        <v>22046</v>
      </c>
      <c r="AJ41" s="73">
        <f t="shared" si="0"/>
        <v>168</v>
      </c>
    </row>
    <row r="42" spans="1:36">
      <c r="B42" s="71"/>
      <c r="C42" s="71"/>
      <c r="D42" s="71"/>
      <c r="AI42" s="11">
        <v>22055</v>
      </c>
      <c r="AJ42" s="73">
        <f t="shared" si="0"/>
        <v>9</v>
      </c>
    </row>
    <row r="43" spans="1:36">
      <c r="AI43" s="11">
        <v>22336</v>
      </c>
      <c r="AJ43" s="74">
        <f t="shared" si="0"/>
        <v>281</v>
      </c>
    </row>
    <row r="44" spans="1:36">
      <c r="D44" s="73">
        <f>MIN(B25:D41)</f>
        <v>15313</v>
      </c>
      <c r="E44">
        <f>MIN(E25:F41)</f>
        <v>1271</v>
      </c>
      <c r="AI44" s="11">
        <v>22421</v>
      </c>
      <c r="AJ44" s="73">
        <f t="shared" si="0"/>
        <v>85</v>
      </c>
    </row>
    <row r="45" spans="1:36">
      <c r="B45">
        <v>2000</v>
      </c>
      <c r="C45">
        <v>17000</v>
      </c>
      <c r="D45" s="73">
        <f>MAX(B25:D41)</f>
        <v>33809</v>
      </c>
      <c r="E45">
        <f>MAX(E25:F41)</f>
        <v>3895</v>
      </c>
      <c r="AI45" s="11">
        <v>22497</v>
      </c>
      <c r="AJ45" s="73">
        <f t="shared" si="0"/>
        <v>76</v>
      </c>
    </row>
    <row r="46" spans="1:36">
      <c r="B46">
        <v>4000</v>
      </c>
      <c r="C46">
        <v>21000</v>
      </c>
      <c r="AI46" s="11">
        <v>22513</v>
      </c>
      <c r="AJ46" s="73">
        <f t="shared" si="0"/>
        <v>16</v>
      </c>
    </row>
    <row r="47" spans="1:36">
      <c r="B47">
        <v>8000</v>
      </c>
      <c r="C47">
        <v>29000</v>
      </c>
      <c r="AI47" s="11">
        <v>22850</v>
      </c>
      <c r="AJ47" s="73">
        <f t="shared" si="0"/>
        <v>337</v>
      </c>
    </row>
    <row r="48" spans="1:36">
      <c r="AI48" s="11">
        <v>23224</v>
      </c>
      <c r="AJ48" s="73">
        <f t="shared" si="0"/>
        <v>374</v>
      </c>
    </row>
    <row r="49" spans="35:36">
      <c r="AI49" s="11">
        <v>23555</v>
      </c>
      <c r="AJ49" s="73">
        <f t="shared" si="0"/>
        <v>331</v>
      </c>
    </row>
    <row r="50" spans="35:36">
      <c r="AI50" s="11">
        <v>23917</v>
      </c>
      <c r="AJ50" s="73">
        <f t="shared" si="0"/>
        <v>362</v>
      </c>
    </row>
    <row r="51" spans="35:36">
      <c r="AI51" s="11">
        <v>24267</v>
      </c>
      <c r="AJ51" s="73">
        <f t="shared" si="0"/>
        <v>350</v>
      </c>
    </row>
    <row r="52" spans="35:36">
      <c r="AI52" s="11">
        <v>25717</v>
      </c>
      <c r="AJ52" s="74">
        <f t="shared" si="0"/>
        <v>1450</v>
      </c>
    </row>
    <row r="53" spans="35:36">
      <c r="AI53" s="11">
        <v>25772</v>
      </c>
      <c r="AJ53" s="73">
        <f t="shared" si="0"/>
        <v>55</v>
      </c>
    </row>
    <row r="54" spans="35:36">
      <c r="AI54" s="11">
        <v>25986</v>
      </c>
      <c r="AJ54" s="73">
        <f t="shared" si="0"/>
        <v>214</v>
      </c>
    </row>
    <row r="55" spans="35:36">
      <c r="AI55" s="11">
        <v>26041</v>
      </c>
      <c r="AJ55" s="73">
        <f t="shared" si="0"/>
        <v>55</v>
      </c>
    </row>
    <row r="56" spans="35:36">
      <c r="AI56" s="11">
        <v>26044</v>
      </c>
      <c r="AJ56" s="73">
        <f t="shared" si="0"/>
        <v>3</v>
      </c>
    </row>
    <row r="57" spans="35:36">
      <c r="AI57" s="11">
        <v>26650</v>
      </c>
      <c r="AJ57" s="78">
        <f t="shared" si="0"/>
        <v>606</v>
      </c>
    </row>
    <row r="58" spans="35:36">
      <c r="AI58" s="11">
        <v>27403</v>
      </c>
      <c r="AJ58" s="73">
        <f t="shared" si="0"/>
        <v>753</v>
      </c>
    </row>
    <row r="59" spans="35:36">
      <c r="AI59" s="11">
        <v>27485</v>
      </c>
      <c r="AJ59" s="73">
        <f t="shared" si="0"/>
        <v>82</v>
      </c>
    </row>
    <row r="60" spans="35:36">
      <c r="AI60" s="11">
        <v>28332</v>
      </c>
      <c r="AJ60" s="74">
        <f t="shared" si="0"/>
        <v>847</v>
      </c>
    </row>
    <row r="61" spans="35:36">
      <c r="AI61" s="11">
        <v>29275</v>
      </c>
      <c r="AJ61" s="73">
        <f t="shared" si="0"/>
        <v>943</v>
      </c>
    </row>
    <row r="62" spans="35:36">
      <c r="AI62" s="11">
        <v>29936</v>
      </c>
      <c r="AJ62" s="73">
        <f t="shared" si="0"/>
        <v>661</v>
      </c>
    </row>
    <row r="63" spans="35:36">
      <c r="AI63" s="11">
        <v>30128</v>
      </c>
      <c r="AJ63" s="73">
        <f t="shared" si="0"/>
        <v>192</v>
      </c>
    </row>
    <row r="64" spans="35:36">
      <c r="AI64" s="11">
        <v>30455</v>
      </c>
      <c r="AJ64" s="73">
        <f t="shared" si="0"/>
        <v>327</v>
      </c>
    </row>
    <row r="65" spans="35:36">
      <c r="AI65" s="11">
        <v>30914</v>
      </c>
      <c r="AJ65" s="73">
        <f t="shared" si="0"/>
        <v>459</v>
      </c>
    </row>
    <row r="66" spans="35:36">
      <c r="AI66" s="11">
        <v>31243</v>
      </c>
      <c r="AJ66" s="73">
        <f t="shared" si="0"/>
        <v>329</v>
      </c>
    </row>
    <row r="67" spans="35:36">
      <c r="AI67" s="11">
        <v>32155</v>
      </c>
      <c r="AJ67" s="79">
        <f t="shared" si="0"/>
        <v>912</v>
      </c>
    </row>
    <row r="68" spans="35:36">
      <c r="AI68" s="11">
        <v>33088</v>
      </c>
      <c r="AJ68" s="73">
        <f t="shared" si="0"/>
        <v>933</v>
      </c>
    </row>
    <row r="69" spans="35:36">
      <c r="AI69" s="11">
        <v>33809</v>
      </c>
      <c r="AJ69" s="73">
        <f t="shared" si="0"/>
        <v>721</v>
      </c>
    </row>
    <row r="125" ht="12.75" customHeight="1"/>
    <row r="201" spans="1:9">
      <c r="A201" s="80"/>
      <c r="B201" s="81">
        <v>2017</v>
      </c>
      <c r="C201" s="81">
        <v>2012</v>
      </c>
      <c r="D201" s="81">
        <v>2008</v>
      </c>
      <c r="F201" s="80"/>
      <c r="G201" s="81">
        <v>2008</v>
      </c>
      <c r="H201" s="81">
        <v>2012</v>
      </c>
      <c r="I201" s="81">
        <v>2017</v>
      </c>
    </row>
    <row r="202" spans="1:9" ht="15">
      <c r="A202" s="82" t="s">
        <v>33</v>
      </c>
      <c r="B202" s="83">
        <v>8379820</v>
      </c>
      <c r="C202" s="83">
        <v>8449985</v>
      </c>
      <c r="D202" s="83">
        <v>8202220</v>
      </c>
      <c r="F202" s="82" t="s">
        <v>33</v>
      </c>
      <c r="G202" s="83">
        <f t="shared" ref="G202:G213" si="3">D202</f>
        <v>8202220</v>
      </c>
      <c r="H202" s="83">
        <f t="shared" ref="H202:H213" si="4">C202</f>
        <v>8449985</v>
      </c>
      <c r="I202" s="83">
        <f t="shared" ref="I202:I213" si="5">B202</f>
        <v>8379820</v>
      </c>
    </row>
    <row r="203" spans="1:9" ht="15">
      <c r="A203" s="82" t="s">
        <v>393</v>
      </c>
      <c r="B203" s="83">
        <v>1308750</v>
      </c>
      <c r="C203" s="83">
        <v>1349467</v>
      </c>
      <c r="D203" s="83">
        <v>1326918</v>
      </c>
      <c r="F203" s="82" t="s">
        <v>393</v>
      </c>
      <c r="G203" s="83">
        <f t="shared" si="3"/>
        <v>1326918</v>
      </c>
      <c r="H203" s="83">
        <f t="shared" si="4"/>
        <v>1349467</v>
      </c>
      <c r="I203" s="83">
        <f t="shared" si="5"/>
        <v>1308750</v>
      </c>
    </row>
    <row r="204" spans="1:9" ht="15">
      <c r="A204" s="82" t="s">
        <v>394</v>
      </c>
      <c r="B204" s="83">
        <v>1034960</v>
      </c>
      <c r="C204" s="83">
        <v>1077360</v>
      </c>
      <c r="D204" s="83">
        <v>1080138</v>
      </c>
      <c r="F204" s="82" t="s">
        <v>394</v>
      </c>
      <c r="G204" s="83">
        <f t="shared" si="3"/>
        <v>1080138</v>
      </c>
      <c r="H204" s="83">
        <f t="shared" si="4"/>
        <v>1077360</v>
      </c>
      <c r="I204" s="83">
        <f t="shared" si="5"/>
        <v>1034960</v>
      </c>
    </row>
    <row r="205" spans="1:9" ht="15">
      <c r="A205" s="82" t="s">
        <v>396</v>
      </c>
      <c r="B205" s="83">
        <v>1115999</v>
      </c>
      <c r="C205" s="83">
        <v>1119439</v>
      </c>
      <c r="D205" s="83">
        <v>1072844</v>
      </c>
      <c r="F205" s="82" t="s">
        <v>396</v>
      </c>
      <c r="G205" s="83">
        <f t="shared" si="3"/>
        <v>1072844</v>
      </c>
      <c r="H205" s="83">
        <f t="shared" si="4"/>
        <v>1119439</v>
      </c>
      <c r="I205" s="83">
        <f t="shared" si="5"/>
        <v>1115999</v>
      </c>
    </row>
    <row r="206" spans="1:9" ht="15">
      <c r="A206" s="82" t="s">
        <v>397</v>
      </c>
      <c r="B206" s="83">
        <v>2108121</v>
      </c>
      <c r="C206" s="83">
        <v>2118344</v>
      </c>
      <c r="D206" s="83">
        <v>2075968</v>
      </c>
      <c r="F206" s="82" t="s">
        <v>397</v>
      </c>
      <c r="G206" s="83">
        <f t="shared" si="3"/>
        <v>2075968</v>
      </c>
      <c r="H206" s="83">
        <f t="shared" si="4"/>
        <v>2118344</v>
      </c>
      <c r="I206" s="83">
        <f t="shared" si="5"/>
        <v>2108121</v>
      </c>
    </row>
    <row r="207" spans="1:9" ht="15">
      <c r="A207" s="82" t="s">
        <v>398</v>
      </c>
      <c r="B207" s="83">
        <v>580295</v>
      </c>
      <c r="C207" s="83">
        <v>593861</v>
      </c>
      <c r="D207" s="83">
        <v>582138</v>
      </c>
      <c r="F207" s="82" t="s">
        <v>398</v>
      </c>
      <c r="G207" s="83">
        <f t="shared" si="3"/>
        <v>582138</v>
      </c>
      <c r="H207" s="83">
        <f t="shared" si="4"/>
        <v>593861</v>
      </c>
      <c r="I207" s="83">
        <f t="shared" si="5"/>
        <v>580295</v>
      </c>
    </row>
    <row r="208" spans="1:9" ht="15">
      <c r="A208" s="82" t="s">
        <v>399</v>
      </c>
      <c r="B208" s="83">
        <v>2425801</v>
      </c>
      <c r="C208" s="83">
        <v>2546078</v>
      </c>
      <c r="D208" s="83">
        <v>2557330</v>
      </c>
      <c r="F208" s="82" t="s">
        <v>399</v>
      </c>
      <c r="G208" s="83">
        <f t="shared" si="3"/>
        <v>2557330</v>
      </c>
      <c r="H208" s="83">
        <f t="shared" si="4"/>
        <v>2546078</v>
      </c>
      <c r="I208" s="83">
        <f t="shared" si="5"/>
        <v>2425801</v>
      </c>
    </row>
    <row r="209" spans="1:15" ht="15">
      <c r="A209" s="82" t="s">
        <v>400</v>
      </c>
      <c r="B209" s="83">
        <v>2031479</v>
      </c>
      <c r="C209" s="83">
        <v>2121888</v>
      </c>
      <c r="D209" s="83">
        <v>2043100</v>
      </c>
      <c r="F209" s="82" t="s">
        <v>400</v>
      </c>
      <c r="G209" s="83">
        <f t="shared" si="3"/>
        <v>2043100</v>
      </c>
      <c r="H209" s="83">
        <f t="shared" si="4"/>
        <v>2121888</v>
      </c>
      <c r="I209" s="83">
        <f t="shared" si="5"/>
        <v>2031479</v>
      </c>
    </row>
    <row r="210" spans="1:15" ht="15">
      <c r="A210" s="82" t="s">
        <v>401</v>
      </c>
      <c r="B210" s="83">
        <v>7555830</v>
      </c>
      <c r="C210" s="83">
        <v>7570908</v>
      </c>
      <c r="D210" s="83">
        <v>7364078</v>
      </c>
      <c r="F210" s="82" t="s">
        <v>401</v>
      </c>
      <c r="G210" s="83">
        <f t="shared" si="3"/>
        <v>7364078</v>
      </c>
      <c r="H210" s="83">
        <f t="shared" si="4"/>
        <v>7570908</v>
      </c>
      <c r="I210" s="83">
        <f t="shared" si="5"/>
        <v>7555830</v>
      </c>
    </row>
    <row r="211" spans="1:15" ht="15">
      <c r="A211" s="82" t="s">
        <v>402</v>
      </c>
      <c r="B211" s="83">
        <v>4941509</v>
      </c>
      <c r="C211" s="83">
        <v>5129266</v>
      </c>
      <c r="D211" s="83">
        <v>5029601</v>
      </c>
      <c r="F211" s="82" t="s">
        <v>402</v>
      </c>
      <c r="G211" s="83">
        <f t="shared" si="3"/>
        <v>5029601</v>
      </c>
      <c r="H211" s="83">
        <f t="shared" si="4"/>
        <v>5129266</v>
      </c>
      <c r="I211" s="83">
        <f t="shared" si="5"/>
        <v>4941509</v>
      </c>
    </row>
    <row r="212" spans="1:15" ht="15">
      <c r="A212" s="82" t="s">
        <v>403</v>
      </c>
      <c r="B212" s="83">
        <v>1079920</v>
      </c>
      <c r="C212" s="83">
        <v>1108130</v>
      </c>
      <c r="D212" s="83">
        <v>1097744</v>
      </c>
      <c r="F212" s="82" t="s">
        <v>403</v>
      </c>
      <c r="G212" s="83">
        <f t="shared" si="3"/>
        <v>1097744</v>
      </c>
      <c r="H212" s="83">
        <f t="shared" si="4"/>
        <v>1108130</v>
      </c>
      <c r="I212" s="83">
        <f t="shared" si="5"/>
        <v>1079920</v>
      </c>
    </row>
    <row r="213" spans="1:15" ht="15">
      <c r="A213" s="82" t="s">
        <v>404</v>
      </c>
      <c r="B213" s="83">
        <v>2708339</v>
      </c>
      <c r="C213" s="83">
        <v>2781498</v>
      </c>
      <c r="D213" s="83">
        <v>2784169</v>
      </c>
      <c r="F213" s="82" t="s">
        <v>404</v>
      </c>
      <c r="G213" s="83">
        <f t="shared" si="3"/>
        <v>2784169</v>
      </c>
      <c r="H213" s="83">
        <f t="shared" si="4"/>
        <v>2781498</v>
      </c>
      <c r="I213" s="83">
        <f t="shared" si="5"/>
        <v>2708339</v>
      </c>
    </row>
    <row r="214" spans="1:15" ht="15">
      <c r="A214" s="82" t="s">
        <v>406</v>
      </c>
      <c r="B214" s="83">
        <v>6507184</v>
      </c>
      <c r="C214" s="83">
        <v>6498560</v>
      </c>
      <c r="D214" s="83">
        <v>6271638</v>
      </c>
      <c r="F214" s="82" t="s">
        <v>405</v>
      </c>
      <c r="G214" s="83">
        <f>D218</f>
        <v>317501</v>
      </c>
      <c r="H214" s="83">
        <f>C218</f>
        <v>323609</v>
      </c>
      <c r="I214" s="83">
        <f>B218</f>
        <v>315381</v>
      </c>
    </row>
    <row r="215" spans="1:15" ht="15">
      <c r="A215" s="82" t="s">
        <v>407</v>
      </c>
      <c r="B215" s="83">
        <v>1470273</v>
      </c>
      <c r="C215" s="83">
        <v>1474449</v>
      </c>
      <c r="D215" s="83">
        <v>1426109</v>
      </c>
      <c r="F215" s="82" t="s">
        <v>406</v>
      </c>
      <c r="G215" s="83">
        <f t="shared" ref="G215:G218" si="6">D214</f>
        <v>6271638</v>
      </c>
      <c r="H215" s="83">
        <f t="shared" ref="H215:H218" si="7">C214</f>
        <v>6498560</v>
      </c>
      <c r="I215" s="83">
        <f t="shared" ref="I215:I218" si="8">B214</f>
        <v>6507184</v>
      </c>
    </row>
    <row r="216" spans="1:15" ht="15">
      <c r="A216" s="82" t="s">
        <v>408</v>
      </c>
      <c r="B216" s="83">
        <v>643234</v>
      </c>
      <c r="C216" s="83">
        <v>644566</v>
      </c>
      <c r="D216" s="83">
        <v>620377</v>
      </c>
      <c r="F216" s="82" t="s">
        <v>407</v>
      </c>
      <c r="G216" s="83">
        <f t="shared" si="6"/>
        <v>1426109</v>
      </c>
      <c r="H216" s="83">
        <f t="shared" si="7"/>
        <v>1474449</v>
      </c>
      <c r="I216" s="83">
        <f t="shared" si="8"/>
        <v>1470273</v>
      </c>
    </row>
    <row r="217" spans="1:15" ht="15">
      <c r="A217" s="82" t="s">
        <v>409</v>
      </c>
      <c r="B217" s="83">
        <v>2194158</v>
      </c>
      <c r="C217" s="83">
        <v>2193093</v>
      </c>
      <c r="D217" s="83">
        <v>2157112</v>
      </c>
      <c r="F217" s="82" t="s">
        <v>408</v>
      </c>
      <c r="G217" s="83">
        <f t="shared" si="6"/>
        <v>620377</v>
      </c>
      <c r="H217" s="83">
        <f t="shared" si="7"/>
        <v>644566</v>
      </c>
      <c r="I217" s="83">
        <f t="shared" si="8"/>
        <v>643234</v>
      </c>
    </row>
    <row r="218" spans="1:15" ht="15">
      <c r="A218" s="82" t="s">
        <v>405</v>
      </c>
      <c r="B218" s="83">
        <v>315381</v>
      </c>
      <c r="C218" s="83">
        <v>323609</v>
      </c>
      <c r="D218" s="83">
        <v>317501</v>
      </c>
      <c r="F218" s="82" t="s">
        <v>409</v>
      </c>
      <c r="G218" s="83">
        <f t="shared" si="6"/>
        <v>2157112</v>
      </c>
      <c r="H218" s="83">
        <f t="shared" si="7"/>
        <v>2193093</v>
      </c>
      <c r="I218" s="83">
        <f t="shared" si="8"/>
        <v>2194158</v>
      </c>
      <c r="N218" t="s">
        <v>414</v>
      </c>
      <c r="O218" t="s">
        <v>415</v>
      </c>
    </row>
    <row r="219" spans="1:15">
      <c r="M219" s="84"/>
      <c r="N219">
        <f>MAX(N226:P242)</f>
        <v>112.57181845636458</v>
      </c>
      <c r="O219">
        <f>MIN(N226:P242)</f>
        <v>25.137909117062001</v>
      </c>
    </row>
    <row r="220" spans="1:15">
      <c r="M220" s="85"/>
      <c r="N220">
        <f>MAX(N245:P261)</f>
        <v>107.74737582339765</v>
      </c>
      <c r="O220">
        <f>MIN(N245:P261)</f>
        <v>16.9321129655915</v>
      </c>
    </row>
    <row r="221" spans="1:15">
      <c r="M221" s="35"/>
      <c r="N221">
        <f>MAX(N264:P280)</f>
        <v>35.396089064595941</v>
      </c>
      <c r="O221">
        <f>MIN(N264:P280)</f>
        <v>5.0161111031985506</v>
      </c>
    </row>
    <row r="225" spans="1:16">
      <c r="A225" s="84"/>
      <c r="B225" s="35">
        <v>2008</v>
      </c>
      <c r="C225" s="35">
        <v>2012</v>
      </c>
      <c r="D225" s="35">
        <v>2017</v>
      </c>
      <c r="M225" s="84"/>
      <c r="N225" s="35">
        <v>2008</v>
      </c>
      <c r="O225" s="35">
        <v>2012</v>
      </c>
      <c r="P225" s="35">
        <v>2017</v>
      </c>
    </row>
    <row r="226" spans="1:16">
      <c r="A226" s="86" t="s">
        <v>416</v>
      </c>
      <c r="B226" s="38">
        <v>696868</v>
      </c>
      <c r="C226" s="38">
        <v>608164</v>
      </c>
      <c r="D226" s="38">
        <v>586388</v>
      </c>
      <c r="M226" s="86" t="s">
        <v>416</v>
      </c>
      <c r="N226" s="38">
        <f t="shared" ref="N226:N242" si="9">(B226/G202)*1000</f>
        <v>84.960900829287681</v>
      </c>
      <c r="O226" s="38">
        <f t="shared" ref="O226:O242" si="10">(C226/H202)*1000</f>
        <v>71.972198767216753</v>
      </c>
      <c r="P226" s="38">
        <f t="shared" ref="P226:P242" si="11">(D226/I202)*1000</f>
        <v>69.976204739481275</v>
      </c>
    </row>
    <row r="227" spans="1:16">
      <c r="A227" s="34" t="s">
        <v>417</v>
      </c>
      <c r="B227" s="34">
        <v>126252</v>
      </c>
      <c r="C227" s="34">
        <v>111498</v>
      </c>
      <c r="D227" s="34">
        <v>103726</v>
      </c>
      <c r="M227" s="34" t="s">
        <v>417</v>
      </c>
      <c r="N227" s="38">
        <f t="shared" si="9"/>
        <v>95.146798822534635</v>
      </c>
      <c r="O227" s="38">
        <f t="shared" si="10"/>
        <v>82.6237321846329</v>
      </c>
      <c r="P227" s="38">
        <f t="shared" si="11"/>
        <v>79.255778414517664</v>
      </c>
    </row>
    <row r="228" spans="1:16">
      <c r="A228" s="34" t="s">
        <v>418</v>
      </c>
      <c r="B228" s="34">
        <v>96652</v>
      </c>
      <c r="C228" s="34">
        <v>86400</v>
      </c>
      <c r="D228" s="34">
        <v>79190</v>
      </c>
      <c r="M228" s="34" t="s">
        <v>418</v>
      </c>
      <c r="N228" s="38">
        <f t="shared" si="9"/>
        <v>89.481158888956784</v>
      </c>
      <c r="O228" s="38">
        <f t="shared" si="10"/>
        <v>80.196034751615059</v>
      </c>
      <c r="P228" s="38">
        <f t="shared" si="11"/>
        <v>76.515034397464646</v>
      </c>
    </row>
    <row r="229" spans="1:16">
      <c r="A229" s="34" t="s">
        <v>419</v>
      </c>
      <c r="B229" s="34">
        <v>120772</v>
      </c>
      <c r="C229" s="34">
        <v>102726</v>
      </c>
      <c r="D229" s="34">
        <v>102582</v>
      </c>
      <c r="M229" s="34" t="s">
        <v>419</v>
      </c>
      <c r="N229" s="38">
        <f t="shared" si="9"/>
        <v>112.57181845636458</v>
      </c>
      <c r="O229" s="38">
        <f t="shared" si="10"/>
        <v>91.765607594518329</v>
      </c>
      <c r="P229" s="38">
        <f t="shared" si="11"/>
        <v>91.919437203796775</v>
      </c>
    </row>
    <row r="230" spans="1:16">
      <c r="A230" s="34" t="s">
        <v>397</v>
      </c>
      <c r="B230" s="34">
        <v>185952</v>
      </c>
      <c r="C230" s="34">
        <v>160282</v>
      </c>
      <c r="D230" s="34">
        <v>156450</v>
      </c>
      <c r="M230" s="34" t="s">
        <v>397</v>
      </c>
      <c r="N230" s="38">
        <f t="shared" si="9"/>
        <v>89.573635046397641</v>
      </c>
      <c r="O230" s="38">
        <f t="shared" si="10"/>
        <v>75.663820418213476</v>
      </c>
      <c r="P230" s="38">
        <f t="shared" si="11"/>
        <v>74.213007697376</v>
      </c>
    </row>
    <row r="231" spans="1:16">
      <c r="A231" s="34" t="s">
        <v>398</v>
      </c>
      <c r="B231" s="34">
        <v>54526</v>
      </c>
      <c r="C231" s="34">
        <v>48520</v>
      </c>
      <c r="D231" s="34">
        <v>44946</v>
      </c>
      <c r="M231" s="34" t="s">
        <v>398</v>
      </c>
      <c r="N231" s="38">
        <f t="shared" si="9"/>
        <v>93.665075978548046</v>
      </c>
      <c r="O231" s="38">
        <f t="shared" si="10"/>
        <v>81.702620646919058</v>
      </c>
      <c r="P231" s="38">
        <f t="shared" si="11"/>
        <v>77.453708889444172</v>
      </c>
    </row>
    <row r="232" spans="1:16">
      <c r="A232" s="34" t="s">
        <v>420</v>
      </c>
      <c r="B232" s="34">
        <v>244056</v>
      </c>
      <c r="C232" s="34">
        <v>220872</v>
      </c>
      <c r="D232" s="34">
        <v>201720</v>
      </c>
      <c r="M232" s="34" t="s">
        <v>420</v>
      </c>
      <c r="N232" s="38">
        <f t="shared" si="9"/>
        <v>95.433909585387894</v>
      </c>
      <c r="O232" s="38">
        <f t="shared" si="10"/>
        <v>86.7498953292083</v>
      </c>
      <c r="P232" s="38">
        <f t="shared" si="11"/>
        <v>83.156037943755479</v>
      </c>
    </row>
    <row r="233" spans="1:16">
      <c r="A233" s="34" t="s">
        <v>421</v>
      </c>
      <c r="B233" s="34">
        <v>207038</v>
      </c>
      <c r="C233" s="34">
        <v>181476</v>
      </c>
      <c r="D233" s="34">
        <v>166742</v>
      </c>
      <c r="M233" s="34" t="s">
        <v>421</v>
      </c>
      <c r="N233" s="38">
        <f t="shared" si="9"/>
        <v>101.33522588223776</v>
      </c>
      <c r="O233" s="38">
        <f t="shared" si="10"/>
        <v>85.525720490431169</v>
      </c>
      <c r="P233" s="38">
        <f t="shared" si="11"/>
        <v>82.079115757534296</v>
      </c>
    </row>
    <row r="234" spans="1:16">
      <c r="A234" s="34" t="s">
        <v>401</v>
      </c>
      <c r="B234" s="34">
        <v>786464</v>
      </c>
      <c r="C234" s="34">
        <v>690728</v>
      </c>
      <c r="D234" s="34">
        <v>641172</v>
      </c>
      <c r="M234" s="34" t="s">
        <v>401</v>
      </c>
      <c r="N234" s="38">
        <f t="shared" si="9"/>
        <v>106.79734788251835</v>
      </c>
      <c r="O234" s="38">
        <f t="shared" si="10"/>
        <v>91.234499217266944</v>
      </c>
      <c r="P234" s="38">
        <f t="shared" si="11"/>
        <v>84.857917660932017</v>
      </c>
    </row>
    <row r="235" spans="1:16">
      <c r="A235" s="34" t="s">
        <v>422</v>
      </c>
      <c r="B235" s="34">
        <v>500824</v>
      </c>
      <c r="C235" s="34">
        <v>429132</v>
      </c>
      <c r="D235" s="34">
        <v>398948</v>
      </c>
      <c r="M235" s="34" t="s">
        <v>422</v>
      </c>
      <c r="N235" s="38">
        <f t="shared" si="9"/>
        <v>99.575294342433921</v>
      </c>
      <c r="O235" s="38">
        <f t="shared" si="10"/>
        <v>83.66343254570927</v>
      </c>
      <c r="P235" s="38">
        <f t="shared" si="11"/>
        <v>80.734042981607445</v>
      </c>
    </row>
    <row r="236" spans="1:16">
      <c r="A236" s="34" t="s">
        <v>403</v>
      </c>
      <c r="B236" s="34">
        <v>97364</v>
      </c>
      <c r="C236" s="34">
        <v>88922</v>
      </c>
      <c r="D236" s="34">
        <v>84518</v>
      </c>
      <c r="M236" s="34" t="s">
        <v>403</v>
      </c>
      <c r="N236" s="38">
        <f t="shared" si="9"/>
        <v>88.694631899605014</v>
      </c>
      <c r="O236" s="38">
        <f t="shared" si="10"/>
        <v>80.245097596852361</v>
      </c>
      <c r="P236" s="38">
        <f t="shared" si="11"/>
        <v>78.26320468182827</v>
      </c>
    </row>
    <row r="237" spans="1:16">
      <c r="A237" s="34" t="s">
        <v>404</v>
      </c>
      <c r="B237" s="34">
        <v>285222</v>
      </c>
      <c r="C237" s="34">
        <v>257652</v>
      </c>
      <c r="D237" s="34">
        <v>243350</v>
      </c>
      <c r="M237" s="34" t="s">
        <v>404</v>
      </c>
      <c r="N237" s="38">
        <f t="shared" si="9"/>
        <v>102.44421225866678</v>
      </c>
      <c r="O237" s="38">
        <f t="shared" si="10"/>
        <v>92.630661607522271</v>
      </c>
      <c r="P237" s="38">
        <f t="shared" si="11"/>
        <v>89.852119694026484</v>
      </c>
    </row>
    <row r="238" spans="1:16">
      <c r="A238" s="34" t="s">
        <v>423</v>
      </c>
      <c r="B238" s="34">
        <v>32860</v>
      </c>
      <c r="C238" s="34">
        <v>29214</v>
      </c>
      <c r="D238" s="34">
        <v>27124</v>
      </c>
      <c r="M238" s="34" t="s">
        <v>423</v>
      </c>
      <c r="N238" s="38">
        <f t="shared" si="9"/>
        <v>103.49573702130071</v>
      </c>
      <c r="O238" s="38">
        <f t="shared" si="10"/>
        <v>90.275610381664293</v>
      </c>
      <c r="P238" s="38">
        <f t="shared" si="11"/>
        <v>86.003912727780047</v>
      </c>
    </row>
    <row r="239" spans="1:16">
      <c r="A239" s="34" t="s">
        <v>424</v>
      </c>
      <c r="B239" s="34">
        <v>224650</v>
      </c>
      <c r="C239" s="34">
        <v>182872</v>
      </c>
      <c r="D239" s="34">
        <v>163577</v>
      </c>
      <c r="M239" s="34" t="s">
        <v>424</v>
      </c>
      <c r="N239" s="38">
        <f t="shared" si="9"/>
        <v>35.819988334785904</v>
      </c>
      <c r="O239" s="38">
        <f t="shared" si="10"/>
        <v>28.140388024423871</v>
      </c>
      <c r="P239" s="38">
        <f t="shared" si="11"/>
        <v>25.137909117062001</v>
      </c>
    </row>
    <row r="240" spans="1:16">
      <c r="A240" s="34" t="s">
        <v>425</v>
      </c>
      <c r="B240" s="34">
        <v>61628</v>
      </c>
      <c r="C240" s="34">
        <v>43796</v>
      </c>
      <c r="D240" s="34">
        <v>40441</v>
      </c>
      <c r="M240" s="34" t="s">
        <v>425</v>
      </c>
      <c r="N240" s="38">
        <f t="shared" si="9"/>
        <v>43.214088123698822</v>
      </c>
      <c r="O240" s="38">
        <f t="shared" si="10"/>
        <v>29.703299334191957</v>
      </c>
      <c r="P240" s="38">
        <f t="shared" si="11"/>
        <v>27.50577613817298</v>
      </c>
    </row>
    <row r="241" spans="1:16">
      <c r="A241" s="34" t="s">
        <v>426</v>
      </c>
      <c r="B241" s="34">
        <v>58814</v>
      </c>
      <c r="C241" s="34">
        <v>53228</v>
      </c>
      <c r="D241" s="34">
        <v>53404</v>
      </c>
      <c r="M241" s="34" t="s">
        <v>426</v>
      </c>
      <c r="N241" s="38">
        <f t="shared" si="9"/>
        <v>94.803643590913268</v>
      </c>
      <c r="O241" s="38">
        <f t="shared" si="10"/>
        <v>82.579596193407653</v>
      </c>
      <c r="P241" s="38">
        <f t="shared" si="11"/>
        <v>83.02421824716977</v>
      </c>
    </row>
    <row r="242" spans="1:16">
      <c r="A242" s="34" t="s">
        <v>427</v>
      </c>
      <c r="B242" s="34">
        <v>228560</v>
      </c>
      <c r="C242" s="34">
        <v>200250</v>
      </c>
      <c r="D242" s="34">
        <v>168292</v>
      </c>
      <c r="M242" s="34" t="s">
        <v>427</v>
      </c>
      <c r="N242" s="38">
        <f t="shared" si="9"/>
        <v>105.95648255630677</v>
      </c>
      <c r="O242" s="38">
        <f t="shared" si="10"/>
        <v>91.309397275902114</v>
      </c>
      <c r="P242" s="38">
        <f t="shared" si="11"/>
        <v>76.70003709851342</v>
      </c>
    </row>
    <row r="243" spans="1:16">
      <c r="A243" s="34"/>
      <c r="B243" s="34"/>
      <c r="C243" s="34"/>
      <c r="D243" s="34"/>
      <c r="M243" s="34"/>
      <c r="N243" s="34"/>
      <c r="O243" s="34"/>
      <c r="P243" s="34"/>
    </row>
    <row r="244" spans="1:16">
      <c r="A244" s="85"/>
      <c r="B244" s="35">
        <v>2008</v>
      </c>
      <c r="C244" s="35">
        <v>2012</v>
      </c>
      <c r="D244" s="35">
        <v>2017</v>
      </c>
      <c r="M244" s="85"/>
      <c r="N244" s="35">
        <v>2008</v>
      </c>
      <c r="O244" s="35">
        <v>2012</v>
      </c>
      <c r="P244" s="35">
        <v>2017</v>
      </c>
    </row>
    <row r="245" spans="1:16">
      <c r="A245" s="34" t="s">
        <v>416</v>
      </c>
      <c r="B245" s="38">
        <v>165316</v>
      </c>
      <c r="C245" s="38">
        <v>178676</v>
      </c>
      <c r="D245" s="38">
        <v>225330</v>
      </c>
      <c r="M245" s="34" t="s">
        <v>416</v>
      </c>
      <c r="N245" s="38">
        <f t="shared" ref="N245:N261" si="12">(B245/G202)*1000</f>
        <v>20.15503119887055</v>
      </c>
      <c r="O245" s="38">
        <f t="shared" ref="O245:O261" si="13">(C245/H202)*1000</f>
        <v>21.145126293123599</v>
      </c>
      <c r="P245" s="38">
        <f t="shared" ref="P245:P261" si="14">(D245/I202)*1000</f>
        <v>26.889599060600347</v>
      </c>
    </row>
    <row r="246" spans="1:16">
      <c r="A246" s="34" t="s">
        <v>417</v>
      </c>
      <c r="B246" s="34">
        <v>33310</v>
      </c>
      <c r="C246" s="34">
        <v>36338</v>
      </c>
      <c r="D246" s="34">
        <v>44334</v>
      </c>
      <c r="M246" s="34" t="s">
        <v>417</v>
      </c>
      <c r="N246" s="38">
        <f t="shared" si="12"/>
        <v>25.103284453146312</v>
      </c>
      <c r="O246" s="38">
        <f t="shared" si="13"/>
        <v>26.927668479481159</v>
      </c>
      <c r="P246" s="38">
        <f t="shared" si="14"/>
        <v>33.875071633237823</v>
      </c>
    </row>
    <row r="247" spans="1:16">
      <c r="A247" s="34" t="s">
        <v>418</v>
      </c>
      <c r="B247" s="34">
        <v>25316</v>
      </c>
      <c r="C247" s="34">
        <v>27814</v>
      </c>
      <c r="D247" s="34">
        <v>32596</v>
      </c>
      <c r="M247" s="34" t="s">
        <v>418</v>
      </c>
      <c r="N247" s="38">
        <f t="shared" si="12"/>
        <v>23.437745917651263</v>
      </c>
      <c r="O247" s="38">
        <f t="shared" si="13"/>
        <v>25.816811465062749</v>
      </c>
      <c r="P247" s="38">
        <f t="shared" si="14"/>
        <v>31.494937002396231</v>
      </c>
    </row>
    <row r="248" spans="1:16">
      <c r="A248" s="34" t="s">
        <v>419</v>
      </c>
      <c r="B248" s="34">
        <v>31686</v>
      </c>
      <c r="C248" s="34">
        <v>34278</v>
      </c>
      <c r="D248" s="34">
        <v>44050</v>
      </c>
      <c r="M248" s="34" t="s">
        <v>419</v>
      </c>
      <c r="N248" s="38">
        <f t="shared" si="12"/>
        <v>29.534582847086806</v>
      </c>
      <c r="O248" s="38">
        <f t="shared" si="13"/>
        <v>30.62069483017833</v>
      </c>
      <c r="P248" s="38">
        <f t="shared" si="14"/>
        <v>39.471361533478074</v>
      </c>
    </row>
    <row r="249" spans="1:16">
      <c r="A249" s="34" t="s">
        <v>397</v>
      </c>
      <c r="B249" s="34">
        <v>48236</v>
      </c>
      <c r="C249" s="34">
        <v>51570</v>
      </c>
      <c r="D249" s="34">
        <v>67362</v>
      </c>
      <c r="M249" s="34" t="s">
        <v>397</v>
      </c>
      <c r="N249" s="38">
        <f t="shared" si="12"/>
        <v>23.235425594228811</v>
      </c>
      <c r="O249" s="38">
        <f t="shared" si="13"/>
        <v>24.344487958518542</v>
      </c>
      <c r="P249" s="38">
        <f t="shared" si="14"/>
        <v>31.953573822375471</v>
      </c>
    </row>
    <row r="250" spans="1:16">
      <c r="A250" s="34" t="s">
        <v>398</v>
      </c>
      <c r="B250" s="34">
        <v>13554</v>
      </c>
      <c r="C250" s="34">
        <v>14972</v>
      </c>
      <c r="D250" s="34">
        <v>18328</v>
      </c>
      <c r="M250" s="34" t="s">
        <v>398</v>
      </c>
      <c r="N250" s="38">
        <f t="shared" si="12"/>
        <v>23.283139049503724</v>
      </c>
      <c r="O250" s="38">
        <f t="shared" si="13"/>
        <v>25.211286816275191</v>
      </c>
      <c r="P250" s="38">
        <f t="shared" si="14"/>
        <v>31.583935756813343</v>
      </c>
    </row>
    <row r="251" spans="1:16">
      <c r="A251" s="34" t="s">
        <v>420</v>
      </c>
      <c r="B251" s="34">
        <v>51268</v>
      </c>
      <c r="C251" s="34">
        <v>58026</v>
      </c>
      <c r="D251" s="34">
        <v>68164</v>
      </c>
      <c r="M251" s="34" t="s">
        <v>420</v>
      </c>
      <c r="N251" s="38">
        <f t="shared" si="12"/>
        <v>20.047471386172298</v>
      </c>
      <c r="O251" s="38">
        <f t="shared" si="13"/>
        <v>22.790346564402192</v>
      </c>
      <c r="P251" s="38">
        <f t="shared" si="14"/>
        <v>28.099584425927766</v>
      </c>
    </row>
    <row r="252" spans="1:16">
      <c r="A252" s="34" t="s">
        <v>421</v>
      </c>
      <c r="B252" s="34">
        <v>34594</v>
      </c>
      <c r="C252" s="34">
        <v>38656</v>
      </c>
      <c r="D252" s="34">
        <v>48996</v>
      </c>
      <c r="M252" s="34" t="s">
        <v>421</v>
      </c>
      <c r="N252" s="38">
        <f t="shared" si="12"/>
        <v>16.9321129655915</v>
      </c>
      <c r="O252" s="38">
        <f t="shared" si="13"/>
        <v>18.217738165256602</v>
      </c>
      <c r="P252" s="38">
        <f t="shared" si="14"/>
        <v>24.118388622279628</v>
      </c>
    </row>
    <row r="253" spans="1:16">
      <c r="A253" s="34" t="s">
        <v>401</v>
      </c>
      <c r="B253" s="34">
        <v>234678</v>
      </c>
      <c r="C253" s="34">
        <v>263688</v>
      </c>
      <c r="D253" s="34">
        <v>319836</v>
      </c>
      <c r="M253" s="34" t="s">
        <v>401</v>
      </c>
      <c r="N253" s="38">
        <f t="shared" si="12"/>
        <v>31.867940562280843</v>
      </c>
      <c r="O253" s="38">
        <f t="shared" si="13"/>
        <v>34.829111646846059</v>
      </c>
      <c r="P253" s="38">
        <f t="shared" si="14"/>
        <v>42.329697730097159</v>
      </c>
    </row>
    <row r="254" spans="1:16">
      <c r="A254" s="34" t="s">
        <v>422</v>
      </c>
      <c r="B254" s="34">
        <v>127078</v>
      </c>
      <c r="C254" s="34">
        <v>133606</v>
      </c>
      <c r="D254" s="34">
        <v>164320</v>
      </c>
      <c r="M254" s="34" t="s">
        <v>422</v>
      </c>
      <c r="N254" s="38">
        <f t="shared" si="12"/>
        <v>25.266020107758049</v>
      </c>
      <c r="O254" s="38">
        <f t="shared" si="13"/>
        <v>26.047781495442038</v>
      </c>
      <c r="P254" s="38">
        <f t="shared" si="14"/>
        <v>33.253000247495251</v>
      </c>
    </row>
    <row r="255" spans="1:16">
      <c r="A255" s="34" t="s">
        <v>403</v>
      </c>
      <c r="B255" s="34">
        <v>18792</v>
      </c>
      <c r="C255" s="34">
        <v>20934</v>
      </c>
      <c r="D255" s="34">
        <v>26494</v>
      </c>
      <c r="M255" s="34" t="s">
        <v>403</v>
      </c>
      <c r="N255" s="38">
        <f t="shared" si="12"/>
        <v>17.118745354108061</v>
      </c>
      <c r="O255" s="38">
        <f t="shared" si="13"/>
        <v>18.89128531850956</v>
      </c>
      <c r="P255" s="38">
        <f t="shared" si="14"/>
        <v>24.533298762871322</v>
      </c>
    </row>
    <row r="256" spans="1:16">
      <c r="A256" s="34" t="s">
        <v>404</v>
      </c>
      <c r="B256" s="34">
        <v>58620</v>
      </c>
      <c r="C256" s="34">
        <v>66030</v>
      </c>
      <c r="D256" s="34">
        <v>82776</v>
      </c>
      <c r="M256" s="34" t="s">
        <v>404</v>
      </c>
      <c r="N256" s="38">
        <f t="shared" si="12"/>
        <v>21.054756374343654</v>
      </c>
      <c r="O256" s="38">
        <f t="shared" si="13"/>
        <v>23.739006822942169</v>
      </c>
      <c r="P256" s="38">
        <f t="shared" si="14"/>
        <v>30.563382205846462</v>
      </c>
    </row>
    <row r="257" spans="1:16">
      <c r="A257" s="47" t="s">
        <v>423</v>
      </c>
      <c r="B257" s="47">
        <v>7526</v>
      </c>
      <c r="C257" s="47">
        <v>8648</v>
      </c>
      <c r="D257" s="47">
        <v>11368</v>
      </c>
      <c r="M257" s="47" t="s">
        <v>423</v>
      </c>
      <c r="N257" s="38">
        <f t="shared" si="12"/>
        <v>23.703862350039845</v>
      </c>
      <c r="O257" s="38">
        <f t="shared" si="13"/>
        <v>26.723607810660397</v>
      </c>
      <c r="P257" s="38">
        <f t="shared" si="14"/>
        <v>36.045291250899702</v>
      </c>
    </row>
    <row r="258" spans="1:16">
      <c r="A258" s="47" t="s">
        <v>424</v>
      </c>
      <c r="B258" s="47">
        <v>672196</v>
      </c>
      <c r="C258" s="47">
        <v>661374</v>
      </c>
      <c r="D258" s="47">
        <v>701132</v>
      </c>
      <c r="M258" s="47" t="s">
        <v>424</v>
      </c>
      <c r="N258" s="38">
        <f t="shared" si="12"/>
        <v>107.18029325034385</v>
      </c>
      <c r="O258" s="38">
        <f t="shared" si="13"/>
        <v>101.77239265314161</v>
      </c>
      <c r="P258" s="38">
        <f t="shared" si="14"/>
        <v>107.74737582339765</v>
      </c>
    </row>
    <row r="259" spans="1:16">
      <c r="A259" s="47" t="s">
        <v>425</v>
      </c>
      <c r="B259" s="47">
        <v>120532</v>
      </c>
      <c r="C259" s="47">
        <v>115578</v>
      </c>
      <c r="D259" s="47">
        <v>122322</v>
      </c>
      <c r="M259" s="47" t="s">
        <v>425</v>
      </c>
      <c r="N259" s="38">
        <f t="shared" si="12"/>
        <v>84.518083821082399</v>
      </c>
      <c r="O259" s="38">
        <f t="shared" si="13"/>
        <v>78.387248389059238</v>
      </c>
      <c r="P259" s="38">
        <f t="shared" si="14"/>
        <v>83.19679406477573</v>
      </c>
    </row>
    <row r="260" spans="1:16">
      <c r="A260" s="47" t="s">
        <v>426</v>
      </c>
      <c r="B260" s="47">
        <v>13232</v>
      </c>
      <c r="C260" s="47">
        <v>14144</v>
      </c>
      <c r="D260" s="47">
        <v>17668</v>
      </c>
      <c r="M260" s="47" t="s">
        <v>426</v>
      </c>
      <c r="N260" s="38">
        <f t="shared" si="12"/>
        <v>21.328966096422015</v>
      </c>
      <c r="O260" s="38">
        <f t="shared" si="13"/>
        <v>21.943447218748741</v>
      </c>
      <c r="P260" s="38">
        <f t="shared" si="14"/>
        <v>27.467453523911981</v>
      </c>
    </row>
    <row r="261" spans="1:16">
      <c r="A261" s="47" t="s">
        <v>427</v>
      </c>
      <c r="B261" s="47">
        <v>63910</v>
      </c>
      <c r="C261" s="47">
        <v>61150</v>
      </c>
      <c r="D261" s="47">
        <v>58278</v>
      </c>
      <c r="M261" s="47" t="s">
        <v>427</v>
      </c>
      <c r="N261" s="38">
        <f t="shared" si="12"/>
        <v>29.627576129565828</v>
      </c>
      <c r="O261" s="38">
        <f t="shared" si="13"/>
        <v>27.882994474014556</v>
      </c>
      <c r="P261" s="38">
        <f t="shared" si="14"/>
        <v>26.560530280864004</v>
      </c>
    </row>
    <row r="263" spans="1:16">
      <c r="A263" s="35"/>
      <c r="B263" s="35">
        <v>2008</v>
      </c>
      <c r="C263" s="35">
        <v>2012</v>
      </c>
      <c r="D263" s="35">
        <v>2017</v>
      </c>
      <c r="M263" s="35"/>
      <c r="N263" s="35">
        <v>2008</v>
      </c>
      <c r="O263" s="35">
        <v>2012</v>
      </c>
      <c r="P263" s="35">
        <v>2017</v>
      </c>
    </row>
    <row r="264" spans="1:16">
      <c r="A264" s="34" t="s">
        <v>416</v>
      </c>
      <c r="B264" s="38">
        <v>183446</v>
      </c>
      <c r="C264" s="38">
        <v>177828</v>
      </c>
      <c r="D264" s="38">
        <v>191772</v>
      </c>
      <c r="M264" s="34" t="s">
        <v>416</v>
      </c>
      <c r="N264" s="38">
        <f t="shared" ref="N264:N280" si="15">B264/G202*1000</f>
        <v>22.36540838943603</v>
      </c>
      <c r="O264" s="38">
        <f t="shared" ref="O264:O280" si="16">C264/H202*1000</f>
        <v>21.044771085392462</v>
      </c>
      <c r="P264" s="38">
        <f t="shared" ref="P264:P280" si="17">D264/I202*1000</f>
        <v>22.884978436290993</v>
      </c>
    </row>
    <row r="265" spans="1:16">
      <c r="A265" s="34" t="s">
        <v>417</v>
      </c>
      <c r="B265" s="34">
        <v>30300</v>
      </c>
      <c r="C265" s="34">
        <v>30396</v>
      </c>
      <c r="D265" s="34">
        <v>33746</v>
      </c>
      <c r="M265" s="34" t="s">
        <v>417</v>
      </c>
      <c r="N265" s="38">
        <f t="shared" si="15"/>
        <v>22.834869976893824</v>
      </c>
      <c r="O265" s="38">
        <f t="shared" si="16"/>
        <v>22.524448541535289</v>
      </c>
      <c r="P265" s="38">
        <f t="shared" si="17"/>
        <v>25.784909264565425</v>
      </c>
    </row>
    <row r="266" spans="1:16">
      <c r="A266" s="34" t="s">
        <v>418</v>
      </c>
      <c r="B266" s="34">
        <v>24280</v>
      </c>
      <c r="C266" s="34">
        <v>23720</v>
      </c>
      <c r="D266" s="34">
        <v>24950</v>
      </c>
      <c r="M266" s="34" t="s">
        <v>418</v>
      </c>
      <c r="N266" s="38">
        <f t="shared" si="15"/>
        <v>22.478609214748488</v>
      </c>
      <c r="O266" s="38">
        <f t="shared" si="16"/>
        <v>22.016781762827655</v>
      </c>
      <c r="P266" s="38">
        <f t="shared" si="17"/>
        <v>24.107211872922626</v>
      </c>
    </row>
    <row r="267" spans="1:16">
      <c r="A267" s="34" t="s">
        <v>419</v>
      </c>
      <c r="B267" s="38">
        <v>34212</v>
      </c>
      <c r="C267" s="38">
        <v>33740</v>
      </c>
      <c r="D267" s="38">
        <v>39502</v>
      </c>
      <c r="M267" s="34" t="s">
        <v>419</v>
      </c>
      <c r="N267" s="38">
        <f t="shared" si="15"/>
        <v>31.88907240940901</v>
      </c>
      <c r="O267" s="38">
        <f t="shared" si="16"/>
        <v>30.140096959280498</v>
      </c>
      <c r="P267" s="38">
        <f t="shared" si="17"/>
        <v>35.396089064595941</v>
      </c>
    </row>
    <row r="268" spans="1:16">
      <c r="A268" s="34" t="s">
        <v>397</v>
      </c>
      <c r="B268" s="34">
        <v>52754</v>
      </c>
      <c r="C268" s="34">
        <v>50778</v>
      </c>
      <c r="D268" s="34">
        <v>59378</v>
      </c>
      <c r="M268" s="34" t="s">
        <v>397</v>
      </c>
      <c r="N268" s="38">
        <f t="shared" si="15"/>
        <v>25.411759718839598</v>
      </c>
      <c r="O268" s="38">
        <f t="shared" si="16"/>
        <v>23.970611005577943</v>
      </c>
      <c r="P268" s="38">
        <f t="shared" si="17"/>
        <v>28.166314931638173</v>
      </c>
    </row>
    <row r="269" spans="1:16">
      <c r="A269" s="34" t="s">
        <v>398</v>
      </c>
      <c r="B269" s="34">
        <v>12706</v>
      </c>
      <c r="C269" s="34">
        <v>12782</v>
      </c>
      <c r="D269" s="34">
        <v>13644</v>
      </c>
      <c r="M269" s="34" t="s">
        <v>398</v>
      </c>
      <c r="N269" s="38">
        <f t="shared" si="15"/>
        <v>21.826439778884044</v>
      </c>
      <c r="O269" s="38">
        <f t="shared" si="16"/>
        <v>21.523555175369321</v>
      </c>
      <c r="P269" s="38">
        <f t="shared" si="17"/>
        <v>23.512179150259783</v>
      </c>
    </row>
    <row r="270" spans="1:16">
      <c r="A270" s="34" t="s">
        <v>420</v>
      </c>
      <c r="B270" s="34">
        <v>51094</v>
      </c>
      <c r="C270" s="34">
        <v>51090</v>
      </c>
      <c r="D270" s="34">
        <v>53354</v>
      </c>
      <c r="M270" s="34" t="s">
        <v>420</v>
      </c>
      <c r="N270" s="38">
        <f t="shared" si="15"/>
        <v>19.97943167287757</v>
      </c>
      <c r="O270" s="38">
        <f t="shared" si="16"/>
        <v>20.066156653488228</v>
      </c>
      <c r="P270" s="38">
        <f t="shared" si="17"/>
        <v>21.994384535252479</v>
      </c>
    </row>
    <row r="271" spans="1:16">
      <c r="A271" s="34" t="s">
        <v>421</v>
      </c>
      <c r="B271" s="34">
        <v>34014</v>
      </c>
      <c r="C271" s="34">
        <v>35132</v>
      </c>
      <c r="D271" s="34">
        <v>38466</v>
      </c>
      <c r="M271" s="34" t="s">
        <v>421</v>
      </c>
      <c r="N271" s="38">
        <f t="shared" si="15"/>
        <v>16.648230629925116</v>
      </c>
      <c r="O271" s="38">
        <f t="shared" si="16"/>
        <v>16.556953053130041</v>
      </c>
      <c r="P271" s="38">
        <f t="shared" si="17"/>
        <v>18.934972992583237</v>
      </c>
    </row>
    <row r="272" spans="1:16">
      <c r="A272" s="34" t="s">
        <v>401</v>
      </c>
      <c r="B272" s="34">
        <v>230898</v>
      </c>
      <c r="C272" s="34">
        <v>229968</v>
      </c>
      <c r="D272" s="34">
        <v>256954</v>
      </c>
      <c r="M272" s="34" t="s">
        <v>401</v>
      </c>
      <c r="N272" s="38">
        <f t="shared" si="15"/>
        <v>31.35463801442625</v>
      </c>
      <c r="O272" s="38">
        <f t="shared" si="16"/>
        <v>30.375220515161455</v>
      </c>
      <c r="P272" s="38">
        <f t="shared" si="17"/>
        <v>34.007382378904765</v>
      </c>
    </row>
    <row r="273" spans="1:16">
      <c r="A273" s="34" t="s">
        <v>422</v>
      </c>
      <c r="B273" s="34">
        <v>124284</v>
      </c>
      <c r="C273" s="34">
        <v>122230</v>
      </c>
      <c r="D273" s="34">
        <v>136862</v>
      </c>
      <c r="M273" s="34" t="s">
        <v>422</v>
      </c>
      <c r="N273" s="38">
        <f t="shared" si="15"/>
        <v>24.710508845532679</v>
      </c>
      <c r="O273" s="38">
        <f t="shared" si="16"/>
        <v>23.829920304386633</v>
      </c>
      <c r="P273" s="38">
        <f t="shared" si="17"/>
        <v>27.696398003120098</v>
      </c>
    </row>
    <row r="274" spans="1:16">
      <c r="A274" s="34" t="s">
        <v>403</v>
      </c>
      <c r="B274" s="34">
        <v>19548</v>
      </c>
      <c r="C274" s="34">
        <v>19486</v>
      </c>
      <c r="D274" s="34">
        <v>20676</v>
      </c>
      <c r="M274" s="34" t="s">
        <v>403</v>
      </c>
      <c r="N274" s="38">
        <f t="shared" si="15"/>
        <v>17.807430512031949</v>
      </c>
      <c r="O274" s="38">
        <f t="shared" si="16"/>
        <v>17.584579426601572</v>
      </c>
      <c r="P274" s="38">
        <f t="shared" si="17"/>
        <v>19.145862656493076</v>
      </c>
    </row>
    <row r="275" spans="1:16">
      <c r="A275" s="34" t="s">
        <v>404</v>
      </c>
      <c r="B275" s="34">
        <v>62906</v>
      </c>
      <c r="C275" s="34">
        <v>65340</v>
      </c>
      <c r="D275" s="34">
        <v>71720</v>
      </c>
      <c r="M275" s="34" t="s">
        <v>404</v>
      </c>
      <c r="N275" s="38">
        <f t="shared" si="15"/>
        <v>22.594174419728112</v>
      </c>
      <c r="O275" s="38">
        <f t="shared" si="16"/>
        <v>23.490939055142231</v>
      </c>
      <c r="P275" s="38">
        <f t="shared" si="17"/>
        <v>26.481175362463858</v>
      </c>
    </row>
    <row r="276" spans="1:16">
      <c r="A276" s="47" t="s">
        <v>423</v>
      </c>
      <c r="B276" s="47">
        <v>7282</v>
      </c>
      <c r="C276" s="47">
        <v>7110</v>
      </c>
      <c r="D276" s="47">
        <v>7842</v>
      </c>
      <c r="M276" s="47" t="s">
        <v>423</v>
      </c>
      <c r="N276" s="38">
        <f t="shared" si="15"/>
        <v>22.935360833509186</v>
      </c>
      <c r="O276" s="38">
        <f t="shared" si="16"/>
        <v>21.970958780503633</v>
      </c>
      <c r="P276" s="38">
        <f t="shared" si="17"/>
        <v>24.865163088454917</v>
      </c>
    </row>
    <row r="277" spans="1:16">
      <c r="A277" s="47" t="s">
        <v>424</v>
      </c>
      <c r="B277" s="47">
        <v>76816</v>
      </c>
      <c r="C277" s="47">
        <v>84706</v>
      </c>
      <c r="D277" s="47">
        <v>102766</v>
      </c>
      <c r="M277" s="47" t="s">
        <v>424</v>
      </c>
      <c r="N277" s="38">
        <f t="shared" si="15"/>
        <v>12.248155904406472</v>
      </c>
      <c r="O277" s="38">
        <f t="shared" si="16"/>
        <v>13.034579968485327</v>
      </c>
      <c r="P277" s="38">
        <f t="shared" si="17"/>
        <v>15.792699268992548</v>
      </c>
    </row>
    <row r="278" spans="1:16">
      <c r="A278" s="47" t="s">
        <v>425</v>
      </c>
      <c r="B278" s="47">
        <v>7802</v>
      </c>
      <c r="C278" s="47">
        <v>7396</v>
      </c>
      <c r="D278" s="47">
        <v>10142</v>
      </c>
      <c r="M278" s="47" t="s">
        <v>425</v>
      </c>
      <c r="N278" s="38">
        <f t="shared" si="15"/>
        <v>5.4708300697912993</v>
      </c>
      <c r="O278" s="38">
        <f t="shared" si="16"/>
        <v>5.0161111031985506</v>
      </c>
      <c r="P278" s="38">
        <f t="shared" si="17"/>
        <v>6.8980386635679221</v>
      </c>
    </row>
    <row r="279" spans="1:16">
      <c r="A279" s="47" t="s">
        <v>426</v>
      </c>
      <c r="B279" s="47">
        <v>15648</v>
      </c>
      <c r="C279" s="47">
        <v>15238</v>
      </c>
      <c r="D279" s="47">
        <v>17168</v>
      </c>
      <c r="M279" s="47" t="s">
        <v>426</v>
      </c>
      <c r="N279" s="38">
        <f t="shared" si="15"/>
        <v>25.223372239783227</v>
      </c>
      <c r="O279" s="38">
        <f t="shared" si="16"/>
        <v>23.640713286149129</v>
      </c>
      <c r="P279" s="38">
        <f t="shared" si="17"/>
        <v>26.690131429619704</v>
      </c>
    </row>
    <row r="280" spans="1:16">
      <c r="A280" s="47" t="s">
        <v>427</v>
      </c>
      <c r="B280" s="47">
        <v>58136</v>
      </c>
      <c r="C280" s="47">
        <v>56610</v>
      </c>
      <c r="D280" s="47">
        <v>54010</v>
      </c>
      <c r="M280" s="47" t="s">
        <v>427</v>
      </c>
      <c r="N280" s="38">
        <f t="shared" si="15"/>
        <v>26.950849098238756</v>
      </c>
      <c r="O280" s="38">
        <f t="shared" si="16"/>
        <v>25.812858825412331</v>
      </c>
      <c r="P280" s="38">
        <f t="shared" si="17"/>
        <v>24.615364982831682</v>
      </c>
    </row>
    <row r="304" spans="13:13">
      <c r="M304" t="s">
        <v>428</v>
      </c>
    </row>
    <row r="305" spans="13:16">
      <c r="N305" s="35">
        <v>2008</v>
      </c>
      <c r="O305" s="35">
        <v>2012</v>
      </c>
      <c r="P305" s="35">
        <v>2017</v>
      </c>
    </row>
    <row r="306" spans="13:16">
      <c r="M306" s="84" t="s">
        <v>429</v>
      </c>
      <c r="N306">
        <v>35.819988334785897</v>
      </c>
      <c r="O306">
        <v>28.140388024423871</v>
      </c>
      <c r="P306">
        <v>25.137909117062001</v>
      </c>
    </row>
    <row r="307" spans="13:16">
      <c r="M307" s="85" t="s">
        <v>430</v>
      </c>
      <c r="N307">
        <v>107.18029325034399</v>
      </c>
      <c r="O307">
        <v>101.77239265314161</v>
      </c>
      <c r="P307">
        <v>107.74737582339765</v>
      </c>
    </row>
    <row r="308" spans="13:16">
      <c r="M308" s="35" t="s">
        <v>431</v>
      </c>
      <c r="N308" s="38">
        <v>12.2481559044065</v>
      </c>
      <c r="O308" s="38">
        <v>13.034579968485327</v>
      </c>
      <c r="P308" s="38">
        <v>15.792699268992548</v>
      </c>
    </row>
    <row r="310" spans="13:16">
      <c r="M310" t="s">
        <v>422</v>
      </c>
    </row>
    <row r="311" spans="13:16">
      <c r="N311" s="35">
        <v>2008</v>
      </c>
      <c r="O311" s="35">
        <v>2012</v>
      </c>
      <c r="P311" s="35">
        <v>2017</v>
      </c>
    </row>
    <row r="312" spans="13:16">
      <c r="M312" s="84" t="s">
        <v>429</v>
      </c>
      <c r="N312">
        <f>N235</f>
        <v>99.575294342433921</v>
      </c>
      <c r="O312">
        <f>O235</f>
        <v>83.66343254570927</v>
      </c>
      <c r="P312">
        <f>P235</f>
        <v>80.734042981607445</v>
      </c>
    </row>
    <row r="313" spans="13:16">
      <c r="M313" s="85" t="s">
        <v>430</v>
      </c>
      <c r="N313">
        <v>25.266020107758049</v>
      </c>
      <c r="O313">
        <v>26.047781495442038</v>
      </c>
      <c r="P313">
        <v>33.253000247495251</v>
      </c>
    </row>
    <row r="314" spans="13:16">
      <c r="M314" s="35" t="s">
        <v>431</v>
      </c>
      <c r="N314" s="38">
        <v>24.710508845532679</v>
      </c>
      <c r="O314" s="38">
        <v>23.829920304386633</v>
      </c>
      <c r="P314" s="38">
        <v>27.696398003120098</v>
      </c>
    </row>
    <row r="315" spans="13:16">
      <c r="M315" s="34" t="s">
        <v>398</v>
      </c>
    </row>
    <row r="316" spans="13:16">
      <c r="N316" s="35">
        <v>2008</v>
      </c>
      <c r="O316" s="35">
        <v>2012</v>
      </c>
      <c r="P316" s="35">
        <v>2017</v>
      </c>
    </row>
    <row r="317" spans="13:16">
      <c r="M317" s="84" t="s">
        <v>429</v>
      </c>
      <c r="N317">
        <v>93.665075978548046</v>
      </c>
      <c r="O317">
        <v>81.702620646919058</v>
      </c>
      <c r="P317">
        <v>77.453708889444172</v>
      </c>
    </row>
    <row r="318" spans="13:16">
      <c r="M318" s="85" t="s">
        <v>430</v>
      </c>
      <c r="N318">
        <v>23.283139049503724</v>
      </c>
      <c r="O318">
        <v>25.211286816275191</v>
      </c>
      <c r="P318">
        <v>31.583935756813343</v>
      </c>
    </row>
    <row r="319" spans="13:16">
      <c r="M319" s="35" t="s">
        <v>431</v>
      </c>
      <c r="N319">
        <v>21.826439778884044</v>
      </c>
      <c r="O319">
        <v>21.523555175369321</v>
      </c>
      <c r="P319">
        <v>23.512179150259783</v>
      </c>
    </row>
    <row r="322" spans="13:16">
      <c r="M322" t="s">
        <v>428</v>
      </c>
    </row>
    <row r="323" spans="13:16">
      <c r="N323">
        <v>2008</v>
      </c>
      <c r="O323">
        <v>2012</v>
      </c>
      <c r="P323">
        <v>2017</v>
      </c>
    </row>
    <row r="324" spans="13:16">
      <c r="M324" t="s">
        <v>429</v>
      </c>
      <c r="N324">
        <f t="shared" ref="N324:N326" si="18">N306</f>
        <v>35.819988334785897</v>
      </c>
      <c r="O324">
        <f t="shared" ref="O324:O326" si="19">O306</f>
        <v>28.140388024423871</v>
      </c>
      <c r="P324">
        <f t="shared" ref="P324:P326" si="20">P306</f>
        <v>25.137909117062001</v>
      </c>
    </row>
    <row r="325" spans="13:16">
      <c r="M325" t="s">
        <v>430</v>
      </c>
      <c r="N325">
        <f t="shared" si="18"/>
        <v>107.18029325034399</v>
      </c>
      <c r="O325">
        <f t="shared" si="19"/>
        <v>101.77239265314161</v>
      </c>
      <c r="P325">
        <f t="shared" si="20"/>
        <v>107.74737582339765</v>
      </c>
    </row>
    <row r="326" spans="13:16">
      <c r="M326" t="s">
        <v>431</v>
      </c>
      <c r="N326">
        <f t="shared" si="18"/>
        <v>12.2481559044065</v>
      </c>
      <c r="O326">
        <f t="shared" si="19"/>
        <v>13.034579968485327</v>
      </c>
      <c r="P326">
        <f t="shared" si="20"/>
        <v>15.792699268992548</v>
      </c>
    </row>
    <row r="328" spans="13:16">
      <c r="M328" t="s">
        <v>422</v>
      </c>
    </row>
    <row r="329" spans="13:16">
      <c r="N329">
        <v>2008</v>
      </c>
      <c r="O329">
        <v>2012</v>
      </c>
      <c r="P329">
        <v>2017</v>
      </c>
    </row>
    <row r="330" spans="13:16">
      <c r="M330" t="s">
        <v>429</v>
      </c>
      <c r="N330">
        <f t="shared" ref="N330:N332" si="21">N312</f>
        <v>99.575294342433921</v>
      </c>
      <c r="O330">
        <f t="shared" ref="O330:O332" si="22">O312</f>
        <v>83.66343254570927</v>
      </c>
      <c r="P330">
        <f t="shared" ref="P330:P332" si="23">P312</f>
        <v>80.734042981607445</v>
      </c>
    </row>
    <row r="331" spans="13:16">
      <c r="M331" t="s">
        <v>430</v>
      </c>
      <c r="N331">
        <f t="shared" si="21"/>
        <v>25.266020107758049</v>
      </c>
      <c r="O331">
        <f t="shared" si="22"/>
        <v>26.047781495442038</v>
      </c>
      <c r="P331">
        <f t="shared" si="23"/>
        <v>33.253000247495251</v>
      </c>
    </row>
    <row r="332" spans="13:16">
      <c r="M332" t="s">
        <v>431</v>
      </c>
      <c r="N332">
        <f t="shared" si="21"/>
        <v>24.710508845532679</v>
      </c>
      <c r="O332">
        <f t="shared" si="22"/>
        <v>23.829920304386633</v>
      </c>
      <c r="P332">
        <f t="shared" si="23"/>
        <v>27.696398003120098</v>
      </c>
    </row>
    <row r="334" spans="13:16">
      <c r="M334" t="s">
        <v>398</v>
      </c>
    </row>
    <row r="335" spans="13:16">
      <c r="N335">
        <v>2008</v>
      </c>
      <c r="O335">
        <v>2012</v>
      </c>
      <c r="P335">
        <v>2017</v>
      </c>
    </row>
    <row r="336" spans="13:16">
      <c r="M336" t="s">
        <v>429</v>
      </c>
      <c r="N336">
        <f t="shared" ref="N336:N338" si="24">N317</f>
        <v>93.665075978548046</v>
      </c>
      <c r="O336">
        <f t="shared" ref="O336:O338" si="25">O317</f>
        <v>81.702620646919058</v>
      </c>
      <c r="P336">
        <f t="shared" ref="P336:P338" si="26">P317</f>
        <v>77.453708889444172</v>
      </c>
    </row>
    <row r="337" spans="13:16">
      <c r="M337" t="s">
        <v>430</v>
      </c>
      <c r="N337">
        <f t="shared" si="24"/>
        <v>23.283139049503724</v>
      </c>
      <c r="O337">
        <f t="shared" si="25"/>
        <v>25.211286816275191</v>
      </c>
      <c r="P337">
        <f t="shared" si="26"/>
        <v>31.583935756813343</v>
      </c>
    </row>
    <row r="338" spans="13:16">
      <c r="M338" t="s">
        <v>431</v>
      </c>
      <c r="N338">
        <f t="shared" si="24"/>
        <v>21.826439778884044</v>
      </c>
      <c r="O338">
        <f t="shared" si="25"/>
        <v>21.523555175369321</v>
      </c>
      <c r="P338">
        <f t="shared" si="26"/>
        <v>23.512179150259783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8"/>
  <sheetViews>
    <sheetView topLeftCell="A31" zoomScale="60" zoomScaleNormal="60" workbookViewId="0">
      <selection activeCell="M60" sqref="M60"/>
    </sheetView>
  </sheetViews>
  <sheetFormatPr baseColWidth="10" defaultColWidth="10.85546875" defaultRowHeight="12.75"/>
  <cols>
    <col min="1" max="1" width="32.85546875" customWidth="1"/>
    <col min="2" max="2" width="12.28515625" customWidth="1"/>
    <col min="3" max="5" width="10.85546875" customWidth="1"/>
    <col min="6" max="6" width="23.28515625" customWidth="1"/>
    <col min="7" max="7" width="10.85546875" customWidth="1"/>
    <col min="8" max="8" width="15.140625" customWidth="1"/>
    <col min="9" max="12" width="10.85546875" customWidth="1"/>
    <col min="13" max="13" width="34.5703125" customWidth="1"/>
  </cols>
  <sheetData>
    <row r="1" spans="1:40">
      <c r="A1" t="s">
        <v>416</v>
      </c>
      <c r="F1" t="s">
        <v>417</v>
      </c>
      <c r="R1" t="s">
        <v>397</v>
      </c>
      <c r="Y1" t="s">
        <v>421</v>
      </c>
      <c r="AF1" t="s">
        <v>404</v>
      </c>
      <c r="AK1" t="s">
        <v>426</v>
      </c>
    </row>
    <row r="2" spans="1:40">
      <c r="B2">
        <v>2008</v>
      </c>
      <c r="C2">
        <v>2012</v>
      </c>
      <c r="D2">
        <v>2017</v>
      </c>
      <c r="G2">
        <v>2008</v>
      </c>
      <c r="H2">
        <v>2012</v>
      </c>
      <c r="I2">
        <v>2017</v>
      </c>
      <c r="N2">
        <v>2008</v>
      </c>
      <c r="O2">
        <v>2012</v>
      </c>
      <c r="P2">
        <v>2017</v>
      </c>
      <c r="S2">
        <v>2008</v>
      </c>
      <c r="T2">
        <v>2012</v>
      </c>
      <c r="U2">
        <v>2017</v>
      </c>
      <c r="Z2">
        <v>2008</v>
      </c>
      <c r="AA2">
        <v>2012</v>
      </c>
      <c r="AB2">
        <v>2017</v>
      </c>
      <c r="AG2">
        <v>2008</v>
      </c>
      <c r="AH2">
        <v>2012</v>
      </c>
      <c r="AI2">
        <v>2017</v>
      </c>
      <c r="AL2">
        <v>2008</v>
      </c>
      <c r="AM2">
        <v>2012</v>
      </c>
      <c r="AN2">
        <v>2017</v>
      </c>
    </row>
    <row r="3" spans="1:40">
      <c r="A3" t="s">
        <v>6</v>
      </c>
      <c r="B3">
        <v>69456</v>
      </c>
      <c r="C3">
        <v>58966</v>
      </c>
      <c r="D3">
        <v>55288</v>
      </c>
      <c r="F3" t="s">
        <v>6</v>
      </c>
      <c r="G3">
        <v>15870</v>
      </c>
      <c r="H3">
        <v>14286</v>
      </c>
      <c r="I3">
        <v>13158</v>
      </c>
      <c r="M3" t="s">
        <v>33</v>
      </c>
      <c r="N3">
        <v>8202220</v>
      </c>
      <c r="O3">
        <v>8449985</v>
      </c>
      <c r="P3">
        <v>8379820</v>
      </c>
      <c r="R3" t="s">
        <v>6</v>
      </c>
      <c r="S3">
        <v>13184</v>
      </c>
      <c r="T3">
        <v>10900</v>
      </c>
      <c r="U3">
        <v>10548</v>
      </c>
      <c r="Y3" t="s">
        <v>6</v>
      </c>
      <c r="Z3">
        <v>28210</v>
      </c>
      <c r="AA3">
        <v>26254</v>
      </c>
      <c r="AB3">
        <v>23872</v>
      </c>
      <c r="AF3" t="s">
        <v>6</v>
      </c>
      <c r="AG3">
        <v>30700</v>
      </c>
      <c r="AH3">
        <v>26918</v>
      </c>
      <c r="AI3">
        <v>25048</v>
      </c>
      <c r="AK3" t="s">
        <v>6</v>
      </c>
      <c r="AL3">
        <v>8180</v>
      </c>
      <c r="AM3">
        <v>7908</v>
      </c>
      <c r="AN3">
        <v>7866</v>
      </c>
    </row>
    <row r="4" spans="1:40">
      <c r="A4" t="s">
        <v>8</v>
      </c>
      <c r="B4">
        <v>174032</v>
      </c>
      <c r="C4">
        <v>122578</v>
      </c>
      <c r="D4">
        <v>105720</v>
      </c>
      <c r="F4" t="s">
        <v>8</v>
      </c>
      <c r="G4">
        <v>37362</v>
      </c>
      <c r="H4">
        <v>28256</v>
      </c>
      <c r="I4">
        <v>24350</v>
      </c>
      <c r="M4" t="s">
        <v>393</v>
      </c>
      <c r="N4">
        <v>1326918</v>
      </c>
      <c r="O4">
        <v>1349467</v>
      </c>
      <c r="P4">
        <v>1308750</v>
      </c>
      <c r="R4" t="s">
        <v>8</v>
      </c>
      <c r="S4">
        <v>45318</v>
      </c>
      <c r="T4">
        <v>31400</v>
      </c>
      <c r="U4">
        <v>30216</v>
      </c>
      <c r="Y4" t="s">
        <v>8</v>
      </c>
      <c r="Z4">
        <v>65312</v>
      </c>
      <c r="AA4">
        <v>45860</v>
      </c>
      <c r="AB4">
        <v>37742</v>
      </c>
      <c r="AF4" t="s">
        <v>8</v>
      </c>
      <c r="AG4">
        <v>75414</v>
      </c>
      <c r="AH4">
        <v>63416</v>
      </c>
      <c r="AI4">
        <v>59098</v>
      </c>
      <c r="AK4" t="s">
        <v>8</v>
      </c>
      <c r="AL4">
        <v>16594</v>
      </c>
      <c r="AM4">
        <v>12668</v>
      </c>
      <c r="AN4">
        <v>12290</v>
      </c>
    </row>
    <row r="5" spans="1:40">
      <c r="A5" t="s">
        <v>10</v>
      </c>
      <c r="B5">
        <v>453380</v>
      </c>
      <c r="C5">
        <v>426620</v>
      </c>
      <c r="D5">
        <v>425380</v>
      </c>
      <c r="F5" t="s">
        <v>10</v>
      </c>
      <c r="G5">
        <v>73020</v>
      </c>
      <c r="H5">
        <v>68956</v>
      </c>
      <c r="I5">
        <v>66218</v>
      </c>
      <c r="M5" t="s">
        <v>394</v>
      </c>
      <c r="N5">
        <v>1080138</v>
      </c>
      <c r="O5">
        <v>1077360</v>
      </c>
      <c r="P5">
        <v>1034960</v>
      </c>
      <c r="R5" t="s">
        <v>10</v>
      </c>
      <c r="S5">
        <v>127450</v>
      </c>
      <c r="T5">
        <v>117982</v>
      </c>
      <c r="U5">
        <v>115686</v>
      </c>
      <c r="Y5" t="s">
        <v>10</v>
      </c>
      <c r="Z5">
        <v>113516</v>
      </c>
      <c r="AA5">
        <v>109362</v>
      </c>
      <c r="AB5">
        <v>105128</v>
      </c>
      <c r="AF5" t="s">
        <v>10</v>
      </c>
      <c r="AG5">
        <v>179108</v>
      </c>
      <c r="AH5">
        <v>167318</v>
      </c>
      <c r="AI5">
        <v>159204</v>
      </c>
      <c r="AK5" t="s">
        <v>10</v>
      </c>
      <c r="AL5">
        <v>34040</v>
      </c>
      <c r="AM5">
        <v>32652</v>
      </c>
      <c r="AN5">
        <v>33248</v>
      </c>
    </row>
    <row r="6" spans="1:40">
      <c r="A6" t="s">
        <v>12</v>
      </c>
      <c r="B6">
        <v>9966</v>
      </c>
      <c r="C6">
        <v>10696</v>
      </c>
      <c r="D6">
        <v>13558</v>
      </c>
      <c r="F6" t="s">
        <v>12</v>
      </c>
      <c r="G6">
        <v>1884</v>
      </c>
      <c r="H6">
        <v>1976</v>
      </c>
      <c r="I6">
        <v>2528</v>
      </c>
      <c r="M6" t="s">
        <v>396</v>
      </c>
      <c r="N6">
        <v>1072844</v>
      </c>
      <c r="O6">
        <v>1119439</v>
      </c>
      <c r="P6">
        <v>1115999</v>
      </c>
      <c r="R6" t="s">
        <v>12</v>
      </c>
      <c r="S6">
        <v>3284</v>
      </c>
      <c r="T6">
        <v>3630</v>
      </c>
      <c r="U6">
        <v>4674</v>
      </c>
      <c r="Y6" t="s">
        <v>12</v>
      </c>
      <c r="Z6">
        <v>1554</v>
      </c>
      <c r="AA6">
        <v>1930</v>
      </c>
      <c r="AB6">
        <v>2258</v>
      </c>
      <c r="AF6" t="s">
        <v>12</v>
      </c>
      <c r="AG6">
        <v>3460</v>
      </c>
      <c r="AH6">
        <v>3932</v>
      </c>
      <c r="AI6">
        <v>4694</v>
      </c>
      <c r="AK6" t="s">
        <v>12</v>
      </c>
      <c r="AL6">
        <v>860</v>
      </c>
      <c r="AM6">
        <v>972</v>
      </c>
      <c r="AN6">
        <v>1294</v>
      </c>
    </row>
    <row r="7" spans="1:40">
      <c r="A7" t="s">
        <v>14</v>
      </c>
      <c r="B7">
        <v>21274</v>
      </c>
      <c r="C7">
        <v>22628</v>
      </c>
      <c r="D7">
        <v>25198</v>
      </c>
      <c r="F7" t="s">
        <v>14</v>
      </c>
      <c r="G7">
        <v>3918</v>
      </c>
      <c r="H7">
        <v>4200</v>
      </c>
      <c r="I7">
        <v>4344</v>
      </c>
      <c r="M7" t="s">
        <v>397</v>
      </c>
      <c r="N7">
        <v>2075968</v>
      </c>
      <c r="O7">
        <v>2118344</v>
      </c>
      <c r="P7">
        <v>2108121</v>
      </c>
      <c r="R7" t="s">
        <v>14</v>
      </c>
      <c r="S7">
        <v>5218</v>
      </c>
      <c r="T7">
        <v>5176</v>
      </c>
      <c r="U7">
        <v>5918</v>
      </c>
      <c r="Y7" t="s">
        <v>14</v>
      </c>
      <c r="Z7">
        <v>4954</v>
      </c>
      <c r="AA7">
        <v>5458</v>
      </c>
      <c r="AB7">
        <v>6208</v>
      </c>
      <c r="AF7" t="s">
        <v>14</v>
      </c>
      <c r="AG7">
        <v>9012</v>
      </c>
      <c r="AH7">
        <v>9502</v>
      </c>
      <c r="AI7">
        <v>10214</v>
      </c>
      <c r="AK7" t="s">
        <v>14</v>
      </c>
      <c r="AL7">
        <v>1518</v>
      </c>
      <c r="AM7">
        <v>1534</v>
      </c>
      <c r="AN7">
        <v>1638</v>
      </c>
    </row>
    <row r="8" spans="1:40">
      <c r="A8" t="s">
        <v>16</v>
      </c>
      <c r="B8">
        <v>33270</v>
      </c>
      <c r="C8">
        <v>33638</v>
      </c>
      <c r="D8">
        <v>46750</v>
      </c>
      <c r="F8" t="s">
        <v>16</v>
      </c>
      <c r="G8">
        <v>6946</v>
      </c>
      <c r="H8">
        <v>8448</v>
      </c>
      <c r="I8">
        <v>10292</v>
      </c>
      <c r="M8" t="s">
        <v>398</v>
      </c>
      <c r="N8">
        <v>582138</v>
      </c>
      <c r="O8">
        <v>593861</v>
      </c>
      <c r="P8">
        <v>580295</v>
      </c>
      <c r="R8" t="s">
        <v>16</v>
      </c>
      <c r="S8">
        <v>10062</v>
      </c>
      <c r="T8">
        <v>9686</v>
      </c>
      <c r="U8">
        <v>13140</v>
      </c>
      <c r="Y8" t="s">
        <v>16</v>
      </c>
      <c r="Z8">
        <v>5048</v>
      </c>
      <c r="AA8">
        <v>5730</v>
      </c>
      <c r="AB8">
        <v>7906</v>
      </c>
      <c r="AF8" t="s">
        <v>16</v>
      </c>
      <c r="AG8">
        <v>7010</v>
      </c>
      <c r="AH8">
        <v>8790</v>
      </c>
      <c r="AI8">
        <v>13542</v>
      </c>
      <c r="AK8" t="s">
        <v>16</v>
      </c>
      <c r="AL8">
        <v>2222</v>
      </c>
      <c r="AM8">
        <v>2356</v>
      </c>
      <c r="AN8">
        <v>2864</v>
      </c>
    </row>
    <row r="9" spans="1:40">
      <c r="A9" t="s">
        <v>18</v>
      </c>
      <c r="B9">
        <v>162172</v>
      </c>
      <c r="C9">
        <v>155200</v>
      </c>
      <c r="D9">
        <v>166574</v>
      </c>
      <c r="F9" t="s">
        <v>18</v>
      </c>
      <c r="G9">
        <v>26382</v>
      </c>
      <c r="H9">
        <v>26196</v>
      </c>
      <c r="I9">
        <v>29402</v>
      </c>
      <c r="M9" t="s">
        <v>399</v>
      </c>
      <c r="N9">
        <v>2557330</v>
      </c>
      <c r="O9">
        <v>2546078</v>
      </c>
      <c r="P9">
        <v>2425801</v>
      </c>
      <c r="R9" t="s">
        <v>18</v>
      </c>
      <c r="S9">
        <v>47536</v>
      </c>
      <c r="T9">
        <v>45602</v>
      </c>
      <c r="U9">
        <v>53460</v>
      </c>
      <c r="Y9" t="s">
        <v>18</v>
      </c>
      <c r="Z9">
        <v>29060</v>
      </c>
      <c r="AA9">
        <v>29674</v>
      </c>
      <c r="AB9">
        <v>32258</v>
      </c>
      <c r="AF9" t="s">
        <v>18</v>
      </c>
      <c r="AG9">
        <v>53894</v>
      </c>
      <c r="AH9">
        <v>55838</v>
      </c>
      <c r="AI9">
        <v>61506</v>
      </c>
      <c r="AK9" t="s">
        <v>18</v>
      </c>
      <c r="AL9">
        <v>14130</v>
      </c>
      <c r="AM9">
        <v>13704</v>
      </c>
      <c r="AN9">
        <v>15530</v>
      </c>
    </row>
    <row r="10" spans="1:40">
      <c r="A10" t="s">
        <v>20</v>
      </c>
      <c r="B10">
        <v>55424</v>
      </c>
      <c r="C10">
        <v>64920</v>
      </c>
      <c r="D10">
        <v>78542</v>
      </c>
      <c r="F10" t="s">
        <v>20</v>
      </c>
      <c r="G10">
        <v>10478</v>
      </c>
      <c r="H10">
        <v>11838</v>
      </c>
      <c r="I10">
        <v>14170</v>
      </c>
      <c r="M10" t="s">
        <v>400</v>
      </c>
      <c r="N10">
        <v>2043100</v>
      </c>
      <c r="O10">
        <v>2121888</v>
      </c>
      <c r="P10">
        <v>2031479</v>
      </c>
      <c r="R10" t="s">
        <v>20</v>
      </c>
      <c r="S10">
        <v>15172</v>
      </c>
      <c r="T10">
        <v>17314</v>
      </c>
      <c r="U10">
        <v>21724</v>
      </c>
      <c r="Y10" t="s">
        <v>20</v>
      </c>
      <c r="Z10">
        <v>10988</v>
      </c>
      <c r="AA10">
        <v>12826</v>
      </c>
      <c r="AB10">
        <v>16052</v>
      </c>
      <c r="AF10" t="s">
        <v>20</v>
      </c>
      <c r="AG10">
        <v>20838</v>
      </c>
      <c r="AH10">
        <v>23836</v>
      </c>
      <c r="AI10">
        <v>28702</v>
      </c>
      <c r="AK10" t="s">
        <v>20</v>
      </c>
      <c r="AL10">
        <v>4006</v>
      </c>
      <c r="AM10">
        <v>4548</v>
      </c>
      <c r="AN10">
        <v>5864</v>
      </c>
    </row>
    <row r="11" spans="1:40">
      <c r="A11" t="s">
        <v>22</v>
      </c>
      <c r="B11">
        <v>66656</v>
      </c>
      <c r="C11">
        <v>69422</v>
      </c>
      <c r="D11">
        <v>86480</v>
      </c>
      <c r="F11" t="s">
        <v>22</v>
      </c>
      <c r="G11">
        <v>14002</v>
      </c>
      <c r="H11">
        <v>14076</v>
      </c>
      <c r="I11">
        <v>17344</v>
      </c>
      <c r="M11" t="s">
        <v>401</v>
      </c>
      <c r="N11">
        <v>7364078</v>
      </c>
      <c r="O11">
        <v>7570908</v>
      </c>
      <c r="P11">
        <v>7555830</v>
      </c>
      <c r="R11" t="s">
        <v>22</v>
      </c>
      <c r="S11">
        <v>19718</v>
      </c>
      <c r="T11">
        <v>20940</v>
      </c>
      <c r="U11">
        <v>27824</v>
      </c>
      <c r="Y11" t="s">
        <v>22</v>
      </c>
      <c r="Z11">
        <v>17004</v>
      </c>
      <c r="AA11">
        <v>18170</v>
      </c>
      <c r="AB11">
        <v>22780</v>
      </c>
      <c r="AF11" t="s">
        <v>22</v>
      </c>
      <c r="AG11">
        <v>27312</v>
      </c>
      <c r="AH11">
        <v>29472</v>
      </c>
      <c r="AI11">
        <v>35838</v>
      </c>
      <c r="AK11" t="s">
        <v>22</v>
      </c>
      <c r="AL11">
        <v>6144</v>
      </c>
      <c r="AM11">
        <v>6268</v>
      </c>
      <c r="AN11">
        <v>7646</v>
      </c>
    </row>
    <row r="12" spans="1:40">
      <c r="M12" t="s">
        <v>402</v>
      </c>
      <c r="N12">
        <v>5029601</v>
      </c>
      <c r="O12">
        <v>5129266</v>
      </c>
      <c r="P12">
        <v>4941509</v>
      </c>
    </row>
    <row r="13" spans="1:40">
      <c r="A13" t="s">
        <v>401</v>
      </c>
      <c r="F13" t="s">
        <v>418</v>
      </c>
      <c r="M13" t="s">
        <v>403</v>
      </c>
      <c r="N13">
        <v>1097744</v>
      </c>
      <c r="O13">
        <v>1108130</v>
      </c>
      <c r="P13">
        <v>1079920</v>
      </c>
      <c r="R13" t="s">
        <v>398</v>
      </c>
      <c r="Y13" t="s">
        <v>422</v>
      </c>
      <c r="AF13" t="s">
        <v>423</v>
      </c>
      <c r="AK13" t="s">
        <v>427</v>
      </c>
    </row>
    <row r="14" spans="1:40">
      <c r="B14">
        <v>2008</v>
      </c>
      <c r="C14">
        <v>2012</v>
      </c>
      <c r="D14">
        <v>2017</v>
      </c>
      <c r="G14">
        <v>2008</v>
      </c>
      <c r="H14">
        <v>2012</v>
      </c>
      <c r="I14">
        <v>2017</v>
      </c>
      <c r="M14" t="s">
        <v>404</v>
      </c>
      <c r="N14">
        <v>2784169</v>
      </c>
      <c r="O14">
        <v>2781498</v>
      </c>
      <c r="P14">
        <v>2708339</v>
      </c>
      <c r="S14">
        <v>2008</v>
      </c>
      <c r="T14">
        <v>2012</v>
      </c>
      <c r="U14">
        <v>2017</v>
      </c>
      <c r="Z14">
        <v>2008</v>
      </c>
      <c r="AA14">
        <v>2012</v>
      </c>
      <c r="AB14">
        <v>2017</v>
      </c>
      <c r="AG14">
        <v>2008</v>
      </c>
      <c r="AH14">
        <v>2012</v>
      </c>
      <c r="AI14">
        <v>2017</v>
      </c>
      <c r="AL14">
        <v>2008</v>
      </c>
      <c r="AM14">
        <v>2012</v>
      </c>
      <c r="AN14">
        <v>2017</v>
      </c>
    </row>
    <row r="15" spans="1:40">
      <c r="A15" t="s">
        <v>6</v>
      </c>
      <c r="B15">
        <v>96926</v>
      </c>
      <c r="C15">
        <v>80480</v>
      </c>
      <c r="D15">
        <v>72748</v>
      </c>
      <c r="F15" t="s">
        <v>6</v>
      </c>
      <c r="G15">
        <v>8732</v>
      </c>
      <c r="H15">
        <v>7724</v>
      </c>
      <c r="I15">
        <v>7036</v>
      </c>
      <c r="M15" t="s">
        <v>405</v>
      </c>
      <c r="N15">
        <v>317501</v>
      </c>
      <c r="O15">
        <v>323609</v>
      </c>
      <c r="P15">
        <v>315381</v>
      </c>
      <c r="R15" t="s">
        <v>6</v>
      </c>
      <c r="S15">
        <v>5044</v>
      </c>
      <c r="T15">
        <v>4498</v>
      </c>
      <c r="U15">
        <v>4064</v>
      </c>
      <c r="Y15" t="s">
        <v>6</v>
      </c>
      <c r="Z15">
        <v>60878</v>
      </c>
      <c r="AA15">
        <v>51684</v>
      </c>
      <c r="AB15">
        <v>48742</v>
      </c>
      <c r="AF15" t="s">
        <v>6</v>
      </c>
      <c r="AG15">
        <v>5524</v>
      </c>
      <c r="AH15">
        <v>5062</v>
      </c>
      <c r="AI15">
        <v>4656</v>
      </c>
      <c r="AK15" t="s">
        <v>6</v>
      </c>
      <c r="AL15">
        <v>29016</v>
      </c>
      <c r="AM15">
        <v>27248</v>
      </c>
      <c r="AN15">
        <v>22816</v>
      </c>
    </row>
    <row r="16" spans="1:40">
      <c r="A16" t="s">
        <v>8</v>
      </c>
      <c r="B16">
        <v>233730</v>
      </c>
      <c r="C16">
        <v>170094</v>
      </c>
      <c r="D16">
        <v>145524</v>
      </c>
      <c r="F16" t="s">
        <v>8</v>
      </c>
      <c r="G16">
        <v>24198</v>
      </c>
      <c r="H16">
        <v>19782</v>
      </c>
      <c r="I16">
        <v>16926</v>
      </c>
      <c r="M16" t="s">
        <v>406</v>
      </c>
      <c r="N16">
        <v>6271638</v>
      </c>
      <c r="O16">
        <v>6498560</v>
      </c>
      <c r="P16">
        <v>6507184</v>
      </c>
      <c r="R16" t="s">
        <v>8</v>
      </c>
      <c r="S16">
        <v>16144</v>
      </c>
      <c r="T16">
        <v>12498</v>
      </c>
      <c r="U16">
        <v>10992</v>
      </c>
      <c r="Y16" t="s">
        <v>8</v>
      </c>
      <c r="Z16">
        <v>140512</v>
      </c>
      <c r="AA16">
        <v>95394</v>
      </c>
      <c r="AB16">
        <v>82980</v>
      </c>
      <c r="AF16" t="s">
        <v>8</v>
      </c>
      <c r="AG16">
        <v>9142</v>
      </c>
      <c r="AH16">
        <v>6894</v>
      </c>
      <c r="AI16">
        <v>5866</v>
      </c>
      <c r="AK16" t="s">
        <v>8</v>
      </c>
      <c r="AL16">
        <v>63008</v>
      </c>
      <c r="AM16">
        <v>51370</v>
      </c>
      <c r="AN16">
        <v>37660</v>
      </c>
    </row>
    <row r="17" spans="1:40">
      <c r="A17" t="s">
        <v>10</v>
      </c>
      <c r="B17">
        <v>455808</v>
      </c>
      <c r="C17">
        <v>440154</v>
      </c>
      <c r="D17">
        <v>422900</v>
      </c>
      <c r="F17" t="s">
        <v>10</v>
      </c>
      <c r="G17">
        <v>63722</v>
      </c>
      <c r="H17">
        <v>58894</v>
      </c>
      <c r="I17">
        <v>55228</v>
      </c>
      <c r="M17" t="s">
        <v>407</v>
      </c>
      <c r="N17">
        <v>1426109</v>
      </c>
      <c r="O17">
        <v>1474449</v>
      </c>
      <c r="P17">
        <v>1470273</v>
      </c>
      <c r="R17" t="s">
        <v>10</v>
      </c>
      <c r="S17">
        <v>33338</v>
      </c>
      <c r="T17">
        <v>31524</v>
      </c>
      <c r="U17">
        <v>29890</v>
      </c>
      <c r="Y17" t="s">
        <v>10</v>
      </c>
      <c r="Z17">
        <v>299434</v>
      </c>
      <c r="AA17">
        <v>282054</v>
      </c>
      <c r="AB17">
        <v>267226</v>
      </c>
      <c r="AF17" t="s">
        <v>10</v>
      </c>
      <c r="AG17">
        <v>18194</v>
      </c>
      <c r="AH17">
        <v>17258</v>
      </c>
      <c r="AI17">
        <v>16602</v>
      </c>
      <c r="AK17" t="s">
        <v>10</v>
      </c>
      <c r="AL17">
        <v>136536</v>
      </c>
      <c r="AM17">
        <v>121632</v>
      </c>
      <c r="AN17">
        <v>107816</v>
      </c>
    </row>
    <row r="18" spans="1:40">
      <c r="A18" t="s">
        <v>12</v>
      </c>
      <c r="B18">
        <v>21554</v>
      </c>
      <c r="C18">
        <v>24464</v>
      </c>
      <c r="D18">
        <v>28438</v>
      </c>
      <c r="F18" t="s">
        <v>12</v>
      </c>
      <c r="G18">
        <v>1362</v>
      </c>
      <c r="H18">
        <v>1472</v>
      </c>
      <c r="I18">
        <v>1796</v>
      </c>
      <c r="M18" t="s">
        <v>408</v>
      </c>
      <c r="N18">
        <v>620377</v>
      </c>
      <c r="O18">
        <v>644566</v>
      </c>
      <c r="P18">
        <v>643234</v>
      </c>
      <c r="R18" t="s">
        <v>12</v>
      </c>
      <c r="S18">
        <v>684</v>
      </c>
      <c r="T18">
        <v>786</v>
      </c>
      <c r="U18">
        <v>852</v>
      </c>
      <c r="Y18" t="s">
        <v>12</v>
      </c>
      <c r="Z18">
        <v>7984</v>
      </c>
      <c r="AA18">
        <v>8858</v>
      </c>
      <c r="AB18">
        <v>11222</v>
      </c>
      <c r="AF18" t="s">
        <v>12</v>
      </c>
      <c r="AG18">
        <v>342</v>
      </c>
      <c r="AH18">
        <v>432</v>
      </c>
      <c r="AI18">
        <v>482</v>
      </c>
      <c r="AK18" t="s">
        <v>12</v>
      </c>
      <c r="AL18">
        <v>4926</v>
      </c>
      <c r="AM18">
        <v>5614</v>
      </c>
      <c r="AN18">
        <v>5452</v>
      </c>
    </row>
    <row r="19" spans="1:40">
      <c r="A19" t="s">
        <v>14</v>
      </c>
      <c r="B19">
        <v>24002</v>
      </c>
      <c r="C19">
        <v>24692</v>
      </c>
      <c r="D19">
        <v>26008</v>
      </c>
      <c r="F19" t="s">
        <v>14</v>
      </c>
      <c r="G19">
        <v>2662</v>
      </c>
      <c r="H19">
        <v>2858</v>
      </c>
      <c r="I19">
        <v>3034</v>
      </c>
      <c r="M19" t="s">
        <v>409</v>
      </c>
      <c r="N19">
        <v>2157112</v>
      </c>
      <c r="O19">
        <v>2193093</v>
      </c>
      <c r="P19">
        <v>2194158</v>
      </c>
      <c r="R19" t="s">
        <v>14</v>
      </c>
      <c r="S19">
        <v>1522</v>
      </c>
      <c r="T19">
        <v>1652</v>
      </c>
      <c r="U19">
        <v>1732</v>
      </c>
      <c r="Y19" t="s">
        <v>14</v>
      </c>
      <c r="Z19">
        <v>15074</v>
      </c>
      <c r="AA19">
        <v>16042</v>
      </c>
      <c r="AB19">
        <v>17286</v>
      </c>
      <c r="AF19" t="s">
        <v>14</v>
      </c>
      <c r="AG19">
        <v>994</v>
      </c>
      <c r="AH19">
        <v>1066</v>
      </c>
      <c r="AI19">
        <v>1088</v>
      </c>
      <c r="AK19" t="s">
        <v>14</v>
      </c>
      <c r="AL19">
        <v>5604</v>
      </c>
      <c r="AM19">
        <v>5672</v>
      </c>
      <c r="AN19">
        <v>5382</v>
      </c>
    </row>
    <row r="20" spans="1:40">
      <c r="A20" t="s">
        <v>16</v>
      </c>
      <c r="B20">
        <v>56274</v>
      </c>
      <c r="C20">
        <v>66526</v>
      </c>
      <c r="D20">
        <v>86820</v>
      </c>
      <c r="F20" t="s">
        <v>16</v>
      </c>
      <c r="G20">
        <v>3720</v>
      </c>
      <c r="H20">
        <v>4550</v>
      </c>
      <c r="I20">
        <v>6192</v>
      </c>
      <c r="M20" t="s">
        <v>410</v>
      </c>
      <c r="N20">
        <f>SUM(N3:N19)</f>
        <v>46008985</v>
      </c>
      <c r="R20" t="s">
        <v>16</v>
      </c>
      <c r="S20">
        <v>2288</v>
      </c>
      <c r="T20">
        <v>2654</v>
      </c>
      <c r="U20">
        <v>3534</v>
      </c>
      <c r="Y20" t="s">
        <v>16</v>
      </c>
      <c r="Z20">
        <v>30368</v>
      </c>
      <c r="AA20">
        <v>30102</v>
      </c>
      <c r="AB20">
        <v>39314</v>
      </c>
      <c r="AF20" t="s">
        <v>16</v>
      </c>
      <c r="AG20">
        <v>1638</v>
      </c>
      <c r="AH20">
        <v>2008</v>
      </c>
      <c r="AI20">
        <v>3670</v>
      </c>
      <c r="AK20" t="s">
        <v>16</v>
      </c>
      <c r="AL20">
        <v>9342</v>
      </c>
      <c r="AM20">
        <v>8814</v>
      </c>
      <c r="AN20">
        <v>5232</v>
      </c>
    </row>
    <row r="21" spans="1:40">
      <c r="A21" t="s">
        <v>18</v>
      </c>
      <c r="B21">
        <v>206896</v>
      </c>
      <c r="C21">
        <v>205276</v>
      </c>
      <c r="D21">
        <v>230946</v>
      </c>
      <c r="F21" t="s">
        <v>18</v>
      </c>
      <c r="G21">
        <v>21618</v>
      </c>
      <c r="H21">
        <v>20862</v>
      </c>
      <c r="I21">
        <v>21916</v>
      </c>
      <c r="R21" t="s">
        <v>18</v>
      </c>
      <c r="S21">
        <v>11184</v>
      </c>
      <c r="T21">
        <v>11130</v>
      </c>
      <c r="U21">
        <v>11912</v>
      </c>
      <c r="Y21" t="s">
        <v>18</v>
      </c>
      <c r="Z21">
        <v>109210</v>
      </c>
      <c r="AA21">
        <v>106188</v>
      </c>
      <c r="AB21">
        <v>119576</v>
      </c>
      <c r="AF21" t="s">
        <v>18</v>
      </c>
      <c r="AG21">
        <v>6288</v>
      </c>
      <c r="AH21">
        <v>6044</v>
      </c>
      <c r="AI21">
        <v>6754</v>
      </c>
      <c r="AK21" t="s">
        <v>18</v>
      </c>
      <c r="AL21">
        <v>52532</v>
      </c>
      <c r="AM21">
        <v>50938</v>
      </c>
      <c r="AN21">
        <v>48628</v>
      </c>
    </row>
    <row r="22" spans="1:40">
      <c r="A22" t="s">
        <v>20</v>
      </c>
      <c r="B22">
        <v>77518</v>
      </c>
      <c r="C22">
        <v>90634</v>
      </c>
      <c r="D22">
        <v>102456</v>
      </c>
      <c r="F22" t="s">
        <v>20</v>
      </c>
      <c r="G22">
        <v>8738</v>
      </c>
      <c r="H22">
        <v>9746</v>
      </c>
      <c r="I22">
        <v>11256</v>
      </c>
      <c r="R22" t="s">
        <v>20</v>
      </c>
      <c r="S22">
        <v>4718</v>
      </c>
      <c r="T22">
        <v>5448</v>
      </c>
      <c r="U22">
        <v>6510</v>
      </c>
      <c r="Y22" t="s">
        <v>20</v>
      </c>
      <c r="Z22">
        <v>39182</v>
      </c>
      <c r="AA22">
        <v>44634</v>
      </c>
      <c r="AB22">
        <v>52722</v>
      </c>
      <c r="AF22" t="s">
        <v>20</v>
      </c>
      <c r="AG22">
        <v>2316</v>
      </c>
      <c r="AH22">
        <v>2934</v>
      </c>
      <c r="AI22">
        <v>3348</v>
      </c>
      <c r="AK22" t="s">
        <v>20</v>
      </c>
      <c r="AL22">
        <v>21380</v>
      </c>
      <c r="AM22">
        <v>22018</v>
      </c>
      <c r="AN22">
        <v>24292</v>
      </c>
    </row>
    <row r="23" spans="1:40">
      <c r="A23" t="s">
        <v>22</v>
      </c>
      <c r="B23">
        <v>79332</v>
      </c>
      <c r="C23">
        <v>82064</v>
      </c>
      <c r="D23">
        <v>102122</v>
      </c>
      <c r="F23" t="s">
        <v>22</v>
      </c>
      <c r="G23">
        <v>11496</v>
      </c>
      <c r="H23">
        <v>12046</v>
      </c>
      <c r="I23">
        <v>13352</v>
      </c>
      <c r="R23" t="s">
        <v>22</v>
      </c>
      <c r="S23">
        <v>5864</v>
      </c>
      <c r="T23">
        <v>6084</v>
      </c>
      <c r="U23">
        <v>7432</v>
      </c>
      <c r="Y23" t="s">
        <v>22</v>
      </c>
      <c r="Z23">
        <v>49544</v>
      </c>
      <c r="AA23">
        <v>50012</v>
      </c>
      <c r="AB23">
        <v>61062</v>
      </c>
      <c r="AF23" t="s">
        <v>22</v>
      </c>
      <c r="AG23">
        <v>3230</v>
      </c>
      <c r="AH23">
        <v>3274</v>
      </c>
      <c r="AI23">
        <v>3868</v>
      </c>
      <c r="AK23" t="s">
        <v>22</v>
      </c>
      <c r="AL23">
        <v>28262</v>
      </c>
      <c r="AM23">
        <v>24704</v>
      </c>
      <c r="AN23">
        <v>23302</v>
      </c>
    </row>
    <row r="25" spans="1:40">
      <c r="A25" t="s">
        <v>428</v>
      </c>
      <c r="F25" t="s">
        <v>419</v>
      </c>
      <c r="R25" t="s">
        <v>420</v>
      </c>
      <c r="Y25" t="s">
        <v>403</v>
      </c>
      <c r="AF25" t="s">
        <v>425</v>
      </c>
    </row>
    <row r="26" spans="1:40">
      <c r="B26">
        <v>2008</v>
      </c>
      <c r="C26">
        <v>2012</v>
      </c>
      <c r="D26">
        <v>2017</v>
      </c>
      <c r="G26">
        <v>2008</v>
      </c>
      <c r="H26">
        <v>2012</v>
      </c>
      <c r="I26">
        <v>2017</v>
      </c>
      <c r="S26">
        <v>2008</v>
      </c>
      <c r="T26">
        <v>2012</v>
      </c>
      <c r="U26">
        <v>2017</v>
      </c>
      <c r="Z26">
        <v>2008</v>
      </c>
      <c r="AA26">
        <v>2012</v>
      </c>
      <c r="AB26">
        <v>2017</v>
      </c>
      <c r="AG26">
        <v>2008</v>
      </c>
      <c r="AH26">
        <v>2012</v>
      </c>
      <c r="AI26">
        <v>2017</v>
      </c>
    </row>
    <row r="27" spans="1:40">
      <c r="A27" t="s">
        <v>6</v>
      </c>
      <c r="B27">
        <v>54668</v>
      </c>
      <c r="C27">
        <v>49058</v>
      </c>
      <c r="D27">
        <v>45596</v>
      </c>
      <c r="F27" t="s">
        <v>6</v>
      </c>
      <c r="G27">
        <v>10976</v>
      </c>
      <c r="H27">
        <v>9208</v>
      </c>
      <c r="I27">
        <v>9160</v>
      </c>
      <c r="R27" t="s">
        <v>6</v>
      </c>
      <c r="S27">
        <v>27552</v>
      </c>
      <c r="T27">
        <v>25338</v>
      </c>
      <c r="U27">
        <v>23160</v>
      </c>
      <c r="Y27" t="s">
        <v>6</v>
      </c>
      <c r="Z27">
        <v>11252</v>
      </c>
      <c r="AA27">
        <v>10206</v>
      </c>
      <c r="AB27">
        <v>9678</v>
      </c>
      <c r="AF27" t="s">
        <v>6</v>
      </c>
      <c r="AG27">
        <v>16376</v>
      </c>
      <c r="AH27">
        <v>13948</v>
      </c>
      <c r="AI27">
        <v>13832</v>
      </c>
    </row>
    <row r="28" spans="1:40">
      <c r="A28" t="s">
        <v>8</v>
      </c>
      <c r="B28">
        <v>167974</v>
      </c>
      <c r="C28">
        <v>131802</v>
      </c>
      <c r="D28">
        <v>115964</v>
      </c>
      <c r="F28" t="s">
        <v>8</v>
      </c>
      <c r="G28">
        <v>40718</v>
      </c>
      <c r="H28">
        <v>30252</v>
      </c>
      <c r="I28">
        <v>30918</v>
      </c>
      <c r="R28" t="s">
        <v>8</v>
      </c>
      <c r="S28">
        <v>67594</v>
      </c>
      <c r="T28">
        <v>54548</v>
      </c>
      <c r="U28">
        <v>47114</v>
      </c>
      <c r="Y28" t="s">
        <v>8</v>
      </c>
      <c r="Z28">
        <v>22474</v>
      </c>
      <c r="AA28">
        <v>18828</v>
      </c>
      <c r="AB28">
        <v>16602</v>
      </c>
      <c r="AF28" t="s">
        <v>8</v>
      </c>
      <c r="AG28">
        <v>43244</v>
      </c>
      <c r="AH28">
        <v>27836</v>
      </c>
      <c r="AI28">
        <v>24592</v>
      </c>
    </row>
    <row r="29" spans="1:40">
      <c r="A29" t="s">
        <v>10</v>
      </c>
      <c r="B29">
        <v>341856</v>
      </c>
      <c r="C29">
        <v>322194</v>
      </c>
      <c r="D29">
        <v>313280</v>
      </c>
      <c r="F29" t="s">
        <v>10</v>
      </c>
      <c r="G29">
        <v>69078</v>
      </c>
      <c r="H29">
        <v>63266</v>
      </c>
      <c r="I29">
        <v>62504</v>
      </c>
      <c r="R29" t="s">
        <v>10</v>
      </c>
      <c r="S29">
        <v>148910</v>
      </c>
      <c r="T29">
        <v>140986</v>
      </c>
      <c r="U29">
        <v>131446</v>
      </c>
      <c r="Y29" t="s">
        <v>10</v>
      </c>
      <c r="Z29">
        <v>63638</v>
      </c>
      <c r="AA29">
        <v>59888</v>
      </c>
      <c r="AB29">
        <v>58238</v>
      </c>
      <c r="AF29" t="s">
        <v>10</v>
      </c>
      <c r="AG29">
        <v>79918</v>
      </c>
      <c r="AH29">
        <v>74594</v>
      </c>
      <c r="AI29">
        <v>75704</v>
      </c>
    </row>
    <row r="30" spans="1:40">
      <c r="A30" t="s">
        <v>12</v>
      </c>
      <c r="B30">
        <v>32182</v>
      </c>
      <c r="C30">
        <v>35914</v>
      </c>
      <c r="D30">
        <v>39998</v>
      </c>
      <c r="F30" t="s">
        <v>12</v>
      </c>
      <c r="G30">
        <v>2286</v>
      </c>
      <c r="H30">
        <v>2510</v>
      </c>
      <c r="I30">
        <v>2932</v>
      </c>
      <c r="R30" t="s">
        <v>12</v>
      </c>
      <c r="S30">
        <v>2572</v>
      </c>
      <c r="T30">
        <v>2886</v>
      </c>
      <c r="U30">
        <v>3122</v>
      </c>
      <c r="Y30" t="s">
        <v>12</v>
      </c>
      <c r="Z30">
        <v>894</v>
      </c>
      <c r="AA30">
        <v>978</v>
      </c>
      <c r="AB30">
        <v>1224</v>
      </c>
      <c r="AF30" t="s">
        <v>12</v>
      </c>
      <c r="AG30">
        <v>1718</v>
      </c>
      <c r="AH30">
        <v>1752</v>
      </c>
      <c r="AI30">
        <v>2372</v>
      </c>
    </row>
    <row r="31" spans="1:40">
      <c r="A31" t="s">
        <v>14</v>
      </c>
      <c r="B31">
        <v>22100</v>
      </c>
      <c r="C31">
        <v>23540</v>
      </c>
      <c r="D31">
        <v>28494</v>
      </c>
      <c r="F31" t="s">
        <v>14</v>
      </c>
      <c r="G31">
        <v>3440</v>
      </c>
      <c r="H31">
        <v>3390</v>
      </c>
      <c r="I31">
        <v>3524</v>
      </c>
      <c r="R31" t="s">
        <v>14</v>
      </c>
      <c r="S31">
        <v>6428</v>
      </c>
      <c r="T31">
        <v>6778</v>
      </c>
      <c r="U31">
        <v>7362</v>
      </c>
      <c r="Y31" t="s">
        <v>14</v>
      </c>
      <c r="Z31">
        <v>2648</v>
      </c>
      <c r="AA31">
        <v>2886</v>
      </c>
      <c r="AB31">
        <v>2974</v>
      </c>
      <c r="AF31" t="s">
        <v>14</v>
      </c>
      <c r="AG31">
        <v>3662</v>
      </c>
      <c r="AH31">
        <v>3704</v>
      </c>
      <c r="AI31">
        <v>4078</v>
      </c>
    </row>
    <row r="32" spans="1:40">
      <c r="A32" t="s">
        <v>16</v>
      </c>
      <c r="B32">
        <v>44634</v>
      </c>
      <c r="C32">
        <v>48792</v>
      </c>
      <c r="D32">
        <v>62768</v>
      </c>
      <c r="F32" t="s">
        <v>16</v>
      </c>
      <c r="G32">
        <v>7550</v>
      </c>
      <c r="H32">
        <v>8594</v>
      </c>
      <c r="I32">
        <v>12724</v>
      </c>
      <c r="R32" t="s">
        <v>16</v>
      </c>
      <c r="S32">
        <v>6428</v>
      </c>
      <c r="T32">
        <v>7554</v>
      </c>
      <c r="U32">
        <v>10516</v>
      </c>
      <c r="Y32" t="s">
        <v>16</v>
      </c>
      <c r="Z32">
        <v>2096</v>
      </c>
      <c r="AA32">
        <v>2616</v>
      </c>
      <c r="AB32">
        <v>3712</v>
      </c>
      <c r="AF32" t="s">
        <v>16</v>
      </c>
      <c r="AG32">
        <v>6084</v>
      </c>
      <c r="AH32">
        <v>5644</v>
      </c>
      <c r="AI32">
        <v>7770</v>
      </c>
    </row>
    <row r="33" spans="1:40">
      <c r="A33" t="s">
        <v>18</v>
      </c>
      <c r="B33">
        <v>237690</v>
      </c>
      <c r="C33">
        <v>233722</v>
      </c>
      <c r="D33">
        <v>259850</v>
      </c>
      <c r="F33" t="s">
        <v>18</v>
      </c>
      <c r="G33">
        <v>30772</v>
      </c>
      <c r="H33">
        <v>30350</v>
      </c>
      <c r="I33">
        <v>35978</v>
      </c>
      <c r="R33" t="s">
        <v>18</v>
      </c>
      <c r="S33">
        <v>44666</v>
      </c>
      <c r="T33">
        <v>44312</v>
      </c>
      <c r="U33">
        <v>45992</v>
      </c>
      <c r="Y33" t="s">
        <v>18</v>
      </c>
      <c r="Z33">
        <v>16900</v>
      </c>
      <c r="AA33">
        <v>16600</v>
      </c>
      <c r="AB33">
        <v>17702</v>
      </c>
      <c r="AF33" t="s">
        <v>18</v>
      </c>
      <c r="AG33">
        <v>27218</v>
      </c>
      <c r="AH33">
        <v>26496</v>
      </c>
      <c r="AI33">
        <v>29046</v>
      </c>
    </row>
    <row r="34" spans="1:40">
      <c r="A34" t="s">
        <v>20</v>
      </c>
      <c r="B34">
        <v>70550</v>
      </c>
      <c r="C34">
        <v>81918</v>
      </c>
      <c r="D34">
        <v>99508</v>
      </c>
      <c r="F34" t="s">
        <v>20</v>
      </c>
      <c r="G34">
        <v>9374</v>
      </c>
      <c r="H34">
        <v>10680</v>
      </c>
      <c r="I34">
        <v>12742</v>
      </c>
      <c r="R34" t="s">
        <v>20</v>
      </c>
      <c r="S34">
        <v>18000</v>
      </c>
      <c r="T34">
        <v>20464</v>
      </c>
      <c r="U34">
        <v>22714</v>
      </c>
      <c r="Y34" t="s">
        <v>20</v>
      </c>
      <c r="Z34">
        <v>6638</v>
      </c>
      <c r="AA34">
        <v>7378</v>
      </c>
      <c r="AB34">
        <v>9340</v>
      </c>
      <c r="AF34" t="s">
        <v>20</v>
      </c>
      <c r="AG34">
        <v>9734</v>
      </c>
      <c r="AH34">
        <v>10784</v>
      </c>
      <c r="AI34">
        <v>13494</v>
      </c>
    </row>
    <row r="35" spans="1:40">
      <c r="A35" t="s">
        <v>22</v>
      </c>
      <c r="B35">
        <v>66960</v>
      </c>
      <c r="C35">
        <v>71256</v>
      </c>
      <c r="D35">
        <v>86854</v>
      </c>
      <c r="F35" t="s">
        <v>22</v>
      </c>
      <c r="G35">
        <v>12476</v>
      </c>
      <c r="H35">
        <v>12494</v>
      </c>
      <c r="I35">
        <v>15652</v>
      </c>
      <c r="R35" t="s">
        <v>22</v>
      </c>
      <c r="S35">
        <v>24268</v>
      </c>
      <c r="T35">
        <v>27122</v>
      </c>
      <c r="U35">
        <v>31812</v>
      </c>
      <c r="Y35" t="s">
        <v>22</v>
      </c>
      <c r="Z35">
        <v>9164</v>
      </c>
      <c r="AA35">
        <v>9962</v>
      </c>
      <c r="AB35">
        <v>12218</v>
      </c>
      <c r="AF35" t="s">
        <v>22</v>
      </c>
      <c r="AG35">
        <v>12196</v>
      </c>
      <c r="AH35">
        <v>12454</v>
      </c>
      <c r="AI35">
        <v>16260</v>
      </c>
    </row>
    <row r="36" spans="1:40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</row>
    <row r="37" spans="1:40">
      <c r="A37" t="s">
        <v>416</v>
      </c>
      <c r="F37" t="s">
        <v>417</v>
      </c>
      <c r="R37" t="s">
        <v>397</v>
      </c>
      <c r="Y37" t="s">
        <v>421</v>
      </c>
      <c r="AF37" t="s">
        <v>404</v>
      </c>
      <c r="AK37" t="s">
        <v>426</v>
      </c>
    </row>
    <row r="38" spans="1:40">
      <c r="B38">
        <v>2008</v>
      </c>
      <c r="C38">
        <v>2012</v>
      </c>
      <c r="D38">
        <v>2017</v>
      </c>
      <c r="G38">
        <v>2008</v>
      </c>
      <c r="H38">
        <v>2012</v>
      </c>
      <c r="I38">
        <v>2017</v>
      </c>
      <c r="S38">
        <v>2008</v>
      </c>
      <c r="T38">
        <v>2012</v>
      </c>
      <c r="U38">
        <v>2017</v>
      </c>
      <c r="Z38">
        <v>2008</v>
      </c>
      <c r="AA38">
        <v>2012</v>
      </c>
      <c r="AB38">
        <v>2017</v>
      </c>
      <c r="AG38">
        <v>2008</v>
      </c>
      <c r="AH38">
        <v>2012</v>
      </c>
      <c r="AI38">
        <v>2017</v>
      </c>
      <c r="AL38">
        <v>2008</v>
      </c>
      <c r="AM38">
        <v>2012</v>
      </c>
      <c r="AN38">
        <v>2017</v>
      </c>
    </row>
    <row r="39" spans="1:40">
      <c r="A39" t="s">
        <v>6</v>
      </c>
      <c r="B39">
        <f t="shared" ref="B39:B47" si="0">B3/N$3*1000</f>
        <v>8.4679513595099856</v>
      </c>
      <c r="C39">
        <f t="shared" ref="C39:C47" si="1">C3/O$3*1000</f>
        <v>6.9782372394743897</v>
      </c>
      <c r="D39">
        <f t="shared" ref="D39:D47" si="2">D3/P$3*1000</f>
        <v>6.5977550830447429</v>
      </c>
      <c r="F39" t="s">
        <v>6</v>
      </c>
      <c r="G39">
        <f t="shared" ref="G39:G47" si="3">G3/N$4*1000</f>
        <v>11.960045760175081</v>
      </c>
      <c r="H39">
        <f t="shared" ref="H39:H47" si="4">H3/O$4*1000</f>
        <v>10.586401890524185</v>
      </c>
      <c r="I39">
        <f t="shared" ref="I39:I47" si="5">I3/P$4*1000</f>
        <v>10.053868194842407</v>
      </c>
      <c r="R39" t="s">
        <v>6</v>
      </c>
      <c r="S39">
        <f t="shared" ref="S39:S47" si="6">S3/N$7*1000</f>
        <v>6.3507722662391712</v>
      </c>
      <c r="T39">
        <f t="shared" ref="T39:T47" si="7">T3/O$7*1000</f>
        <v>5.1455287715309694</v>
      </c>
      <c r="U39">
        <f t="shared" ref="U39:U47" si="8">U3/P$7*1000</f>
        <v>5.0035078631634518</v>
      </c>
      <c r="Y39" t="s">
        <v>6</v>
      </c>
      <c r="Z39">
        <f t="shared" ref="Z39:Z47" si="9">Z3/N$10*1000</f>
        <v>13.807449464049729</v>
      </c>
      <c r="AA39">
        <f t="shared" ref="AA39:AA47" si="10">AA3/O$10*1000</f>
        <v>12.372943341024596</v>
      </c>
      <c r="AB39">
        <f t="shared" ref="AB39:AB47" si="11">AB3/P$10*1000</f>
        <v>11.751044436098034</v>
      </c>
      <c r="AF39" t="s">
        <v>6</v>
      </c>
      <c r="AG39">
        <f t="shared" ref="AG39:AG47" si="12">AG3/N$14*1000</f>
        <v>11.026629489804677</v>
      </c>
      <c r="AH39">
        <f t="shared" ref="AH39:AH47" si="13">AH3/O$14*1000</f>
        <v>9.6775190922301579</v>
      </c>
      <c r="AI39">
        <f t="shared" ref="AI39:AI47" si="14">AI3/P$14*1000</f>
        <v>9.2484729570411961</v>
      </c>
      <c r="AK39" t="s">
        <v>6</v>
      </c>
      <c r="AL39">
        <f t="shared" ref="AL39:AL47" si="15">AL3/N$18*1000</f>
        <v>13.185530733731264</v>
      </c>
      <c r="AM39">
        <f t="shared" ref="AM39:AM47" si="16">AM3/O$18*1000</f>
        <v>12.268720348265344</v>
      </c>
      <c r="AN39">
        <f t="shared" ref="AN39:AN47" si="17">AN3/P$18*1000</f>
        <v>12.228831187406138</v>
      </c>
    </row>
    <row r="40" spans="1:40">
      <c r="A40" t="s">
        <v>8</v>
      </c>
      <c r="B40">
        <f t="shared" si="0"/>
        <v>21.217670338030434</v>
      </c>
      <c r="C40">
        <f t="shared" si="1"/>
        <v>14.506297940173859</v>
      </c>
      <c r="D40">
        <f t="shared" si="2"/>
        <v>12.616022778532237</v>
      </c>
      <c r="F40" t="s">
        <v>8</v>
      </c>
      <c r="G40">
        <f t="shared" si="3"/>
        <v>28.156977296260958</v>
      </c>
      <c r="H40">
        <f t="shared" si="4"/>
        <v>20.938637254560504</v>
      </c>
      <c r="I40">
        <f t="shared" si="5"/>
        <v>18.605539637058261</v>
      </c>
      <c r="R40" t="s">
        <v>8</v>
      </c>
      <c r="S40">
        <f t="shared" si="6"/>
        <v>21.829816259210162</v>
      </c>
      <c r="T40">
        <f t="shared" si="7"/>
        <v>14.822899396887379</v>
      </c>
      <c r="U40">
        <f t="shared" si="8"/>
        <v>14.333143116547864</v>
      </c>
      <c r="Y40" t="s">
        <v>8</v>
      </c>
      <c r="Z40">
        <f t="shared" si="9"/>
        <v>31.967108805246927</v>
      </c>
      <c r="AA40">
        <f t="shared" si="10"/>
        <v>21.612827821261067</v>
      </c>
      <c r="AB40">
        <f t="shared" si="11"/>
        <v>18.578582402279324</v>
      </c>
      <c r="AF40" t="s">
        <v>8</v>
      </c>
      <c r="AG40">
        <f t="shared" si="12"/>
        <v>27.086717796225731</v>
      </c>
      <c r="AH40">
        <f t="shared" si="13"/>
        <v>22.799225453334859</v>
      </c>
      <c r="AI40">
        <f t="shared" si="14"/>
        <v>21.820754344267833</v>
      </c>
      <c r="AK40" t="s">
        <v>8</v>
      </c>
      <c r="AL40">
        <f t="shared" si="15"/>
        <v>26.748251466447012</v>
      </c>
      <c r="AM40">
        <f t="shared" si="16"/>
        <v>19.653534316113479</v>
      </c>
      <c r="AN40">
        <f t="shared" si="17"/>
        <v>19.106577077704223</v>
      </c>
    </row>
    <row r="41" spans="1:40">
      <c r="A41" t="s">
        <v>10</v>
      </c>
      <c r="B41">
        <f t="shared" si="0"/>
        <v>55.275279131747254</v>
      </c>
      <c r="C41">
        <f t="shared" si="1"/>
        <v>50.487663587568498</v>
      </c>
      <c r="D41">
        <f t="shared" si="2"/>
        <v>50.762426877904296</v>
      </c>
      <c r="F41" t="s">
        <v>10</v>
      </c>
      <c r="G41">
        <f t="shared" si="3"/>
        <v>55.029775766098581</v>
      </c>
      <c r="H41">
        <f t="shared" si="4"/>
        <v>51.098693039548209</v>
      </c>
      <c r="I41">
        <f t="shared" si="5"/>
        <v>50.596370582616998</v>
      </c>
      <c r="R41" t="s">
        <v>10</v>
      </c>
      <c r="S41">
        <f t="shared" si="6"/>
        <v>61.393046520948296</v>
      </c>
      <c r="T41">
        <f t="shared" si="7"/>
        <v>55.695392249795127</v>
      </c>
      <c r="U41">
        <f t="shared" si="8"/>
        <v>54.876356717664684</v>
      </c>
      <c r="Y41" t="s">
        <v>10</v>
      </c>
      <c r="Z41">
        <f t="shared" si="9"/>
        <v>55.560667612941117</v>
      </c>
      <c r="AA41">
        <f t="shared" si="10"/>
        <v>51.539949328145497</v>
      </c>
      <c r="AB41">
        <f t="shared" si="11"/>
        <v>51.749488919156924</v>
      </c>
      <c r="AF41" t="s">
        <v>10</v>
      </c>
      <c r="AG41">
        <f t="shared" si="12"/>
        <v>64.330864972636363</v>
      </c>
      <c r="AH41">
        <f t="shared" si="13"/>
        <v>60.153917061957259</v>
      </c>
      <c r="AI41">
        <f t="shared" si="14"/>
        <v>58.78289239271745</v>
      </c>
      <c r="AK41" t="s">
        <v>10</v>
      </c>
      <c r="AL41">
        <f t="shared" si="15"/>
        <v>54.869861390734989</v>
      </c>
      <c r="AM41">
        <f t="shared" si="16"/>
        <v>50.657341529028834</v>
      </c>
      <c r="AN41">
        <f t="shared" si="17"/>
        <v>51.688809982059411</v>
      </c>
    </row>
    <row r="42" spans="1:40">
      <c r="A42" t="s">
        <v>12</v>
      </c>
      <c r="B42">
        <f t="shared" si="0"/>
        <v>1.2150369046428893</v>
      </c>
      <c r="C42">
        <f t="shared" si="1"/>
        <v>1.2658010635521839</v>
      </c>
      <c r="D42">
        <f t="shared" si="2"/>
        <v>1.6179345141065085</v>
      </c>
      <c r="F42" t="s">
        <v>12</v>
      </c>
      <c r="G42">
        <f t="shared" si="3"/>
        <v>1.4198315193553785</v>
      </c>
      <c r="H42">
        <f t="shared" si="4"/>
        <v>1.4642818238608282</v>
      </c>
      <c r="I42">
        <f t="shared" si="5"/>
        <v>1.9316141356255969</v>
      </c>
      <c r="R42" t="s">
        <v>12</v>
      </c>
      <c r="S42">
        <f t="shared" si="6"/>
        <v>1.5819126306378519</v>
      </c>
      <c r="T42">
        <f t="shared" si="7"/>
        <v>1.7136027009777448</v>
      </c>
      <c r="U42">
        <f t="shared" si="8"/>
        <v>2.2171402874882418</v>
      </c>
      <c r="Y42" t="s">
        <v>12</v>
      </c>
      <c r="Z42">
        <f t="shared" si="9"/>
        <v>0.76060887866477411</v>
      </c>
      <c r="AA42">
        <f t="shared" si="10"/>
        <v>0.90956732871857515</v>
      </c>
      <c r="AB42">
        <f t="shared" si="11"/>
        <v>1.1115054598152381</v>
      </c>
      <c r="AF42" t="s">
        <v>12</v>
      </c>
      <c r="AG42">
        <f t="shared" si="12"/>
        <v>1.2427406525968792</v>
      </c>
      <c r="AH42">
        <f t="shared" si="13"/>
        <v>1.4136267579556052</v>
      </c>
      <c r="AI42">
        <f t="shared" si="14"/>
        <v>1.7331656044535044</v>
      </c>
      <c r="AK42" t="s">
        <v>12</v>
      </c>
      <c r="AL42">
        <f t="shared" si="15"/>
        <v>1.3862538424216242</v>
      </c>
      <c r="AM42">
        <f t="shared" si="16"/>
        <v>1.5079914236866356</v>
      </c>
      <c r="AN42">
        <f t="shared" si="17"/>
        <v>2.0117095800284188</v>
      </c>
    </row>
    <row r="43" spans="1:40">
      <c r="A43" t="s">
        <v>14</v>
      </c>
      <c r="B43">
        <f t="shared" si="0"/>
        <v>2.5936880503083311</v>
      </c>
      <c r="C43">
        <f t="shared" si="1"/>
        <v>2.6778745761087146</v>
      </c>
      <c r="D43">
        <f t="shared" si="2"/>
        <v>3.006985830244564</v>
      </c>
      <c r="F43" t="s">
        <v>14</v>
      </c>
      <c r="G43">
        <f t="shared" si="3"/>
        <v>2.9527069494874589</v>
      </c>
      <c r="H43">
        <f t="shared" si="4"/>
        <v>3.1123399090159296</v>
      </c>
      <c r="I43">
        <f t="shared" si="5"/>
        <v>3.3191977077363899</v>
      </c>
      <c r="R43" t="s">
        <v>14</v>
      </c>
      <c r="S43">
        <f t="shared" si="6"/>
        <v>2.5135262200573418</v>
      </c>
      <c r="T43">
        <f t="shared" si="7"/>
        <v>2.4434180661875504</v>
      </c>
      <c r="U43">
        <f t="shared" si="8"/>
        <v>2.8072392429087327</v>
      </c>
      <c r="Y43" t="s">
        <v>14</v>
      </c>
      <c r="Z43">
        <f t="shared" si="9"/>
        <v>2.424746708433263</v>
      </c>
      <c r="AA43">
        <f t="shared" si="10"/>
        <v>2.5722375544797837</v>
      </c>
      <c r="AB43">
        <f t="shared" si="11"/>
        <v>3.0559016361970763</v>
      </c>
      <c r="AF43" t="s">
        <v>14</v>
      </c>
      <c r="AG43">
        <f t="shared" si="12"/>
        <v>3.2368724743361486</v>
      </c>
      <c r="AH43">
        <f t="shared" si="13"/>
        <v>3.4161448255580269</v>
      </c>
      <c r="AI43">
        <f t="shared" si="14"/>
        <v>3.7713151861713028</v>
      </c>
      <c r="AK43" t="s">
        <v>14</v>
      </c>
      <c r="AL43">
        <f t="shared" si="15"/>
        <v>2.4468992241814256</v>
      </c>
      <c r="AM43">
        <f t="shared" si="16"/>
        <v>2.3798959299745879</v>
      </c>
      <c r="AN43">
        <f t="shared" si="17"/>
        <v>2.5465071809015072</v>
      </c>
    </row>
    <row r="44" spans="1:40">
      <c r="A44" t="s">
        <v>16</v>
      </c>
      <c r="B44">
        <f t="shared" si="0"/>
        <v>4.0562189260956183</v>
      </c>
      <c r="C44">
        <f t="shared" si="1"/>
        <v>3.9808354689387024</v>
      </c>
      <c r="D44">
        <f t="shared" si="2"/>
        <v>5.5788787825991495</v>
      </c>
      <c r="F44" t="s">
        <v>16</v>
      </c>
      <c r="G44">
        <f t="shared" si="3"/>
        <v>5.2346866950331519</v>
      </c>
      <c r="H44">
        <f t="shared" si="4"/>
        <v>6.2602494169920426</v>
      </c>
      <c r="I44">
        <f t="shared" si="5"/>
        <v>7.8639923591212986</v>
      </c>
      <c r="R44" t="s">
        <v>16</v>
      </c>
      <c r="S44">
        <f t="shared" si="6"/>
        <v>4.8468955205475233</v>
      </c>
      <c r="T44">
        <f t="shared" si="7"/>
        <v>4.57243960376596</v>
      </c>
      <c r="U44">
        <f t="shared" si="8"/>
        <v>6.2330388056473041</v>
      </c>
      <c r="Y44" t="s">
        <v>16</v>
      </c>
      <c r="Z44">
        <f t="shared" si="9"/>
        <v>2.4707552249033333</v>
      </c>
      <c r="AA44">
        <f t="shared" si="10"/>
        <v>2.7004252816359768</v>
      </c>
      <c r="AB44">
        <f t="shared" si="11"/>
        <v>3.8917458659429904</v>
      </c>
      <c r="AF44" t="s">
        <v>16</v>
      </c>
      <c r="AG44">
        <f t="shared" si="12"/>
        <v>2.5178069291052378</v>
      </c>
      <c r="AH44">
        <f t="shared" si="13"/>
        <v>3.1601676506688126</v>
      </c>
      <c r="AI44">
        <f t="shared" si="14"/>
        <v>5.0001126151489901</v>
      </c>
      <c r="AK44" t="s">
        <v>16</v>
      </c>
      <c r="AL44">
        <f t="shared" si="15"/>
        <v>3.5816930672800575</v>
      </c>
      <c r="AM44">
        <f t="shared" si="16"/>
        <v>3.655172627783656</v>
      </c>
      <c r="AN44">
        <f t="shared" si="17"/>
        <v>4.4525009561061761</v>
      </c>
    </row>
    <row r="45" spans="1:40">
      <c r="A45" t="s">
        <v>18</v>
      </c>
      <c r="B45">
        <f t="shared" si="0"/>
        <v>19.7717203391277</v>
      </c>
      <c r="C45">
        <f t="shared" si="1"/>
        <v>18.366896509283745</v>
      </c>
      <c r="D45">
        <f t="shared" si="2"/>
        <v>19.87799260604643</v>
      </c>
      <c r="F45" t="s">
        <v>18</v>
      </c>
      <c r="G45">
        <f t="shared" si="3"/>
        <v>19.882163027406367</v>
      </c>
      <c r="H45">
        <f t="shared" si="4"/>
        <v>19.412108632519356</v>
      </c>
      <c r="I45">
        <f t="shared" si="5"/>
        <v>22.465711556829039</v>
      </c>
      <c r="R45" t="s">
        <v>18</v>
      </c>
      <c r="S45">
        <f t="shared" si="6"/>
        <v>22.898233498782254</v>
      </c>
      <c r="T45">
        <f t="shared" si="7"/>
        <v>21.527192939390392</v>
      </c>
      <c r="U45">
        <f t="shared" si="8"/>
        <v>25.359075688729444</v>
      </c>
      <c r="Y45" t="s">
        <v>18</v>
      </c>
      <c r="Z45">
        <f t="shared" si="9"/>
        <v>14.22348392149185</v>
      </c>
      <c r="AA45">
        <f t="shared" si="10"/>
        <v>13.984715498650258</v>
      </c>
      <c r="AB45">
        <f t="shared" si="11"/>
        <v>15.879071356386161</v>
      </c>
      <c r="AF45" t="s">
        <v>18</v>
      </c>
      <c r="AG45">
        <f t="shared" si="12"/>
        <v>19.357301945391963</v>
      </c>
      <c r="AH45">
        <f t="shared" si="13"/>
        <v>20.074794229584203</v>
      </c>
      <c r="AI45">
        <f t="shared" si="14"/>
        <v>22.709860176292555</v>
      </c>
      <c r="AK45" t="s">
        <v>18</v>
      </c>
      <c r="AL45">
        <f t="shared" si="15"/>
        <v>22.776473015601802</v>
      </c>
      <c r="AM45">
        <f t="shared" si="16"/>
        <v>21.260817356174542</v>
      </c>
      <c r="AN45">
        <f t="shared" si="17"/>
        <v>24.143624248718194</v>
      </c>
    </row>
    <row r="46" spans="1:40">
      <c r="A46" t="s">
        <v>20</v>
      </c>
      <c r="B46">
        <f t="shared" si="0"/>
        <v>6.7571950033039831</v>
      </c>
      <c r="C46">
        <f t="shared" si="1"/>
        <v>7.6828538748885356</v>
      </c>
      <c r="D46">
        <f t="shared" si="2"/>
        <v>9.3727550233775894</v>
      </c>
      <c r="F46" t="s">
        <v>20</v>
      </c>
      <c r="G46">
        <f t="shared" si="3"/>
        <v>7.8964939807885646</v>
      </c>
      <c r="H46">
        <f t="shared" si="4"/>
        <v>8.7723523435548998</v>
      </c>
      <c r="I46">
        <f t="shared" si="5"/>
        <v>10.827125119388731</v>
      </c>
      <c r="R46" t="s">
        <v>20</v>
      </c>
      <c r="S46">
        <f t="shared" si="6"/>
        <v>7.3083978173073953</v>
      </c>
      <c r="T46">
        <f t="shared" si="7"/>
        <v>8.1733656101180916</v>
      </c>
      <c r="U46">
        <f t="shared" si="8"/>
        <v>10.304911340478085</v>
      </c>
      <c r="Y46" t="s">
        <v>20</v>
      </c>
      <c r="Z46">
        <f t="shared" si="9"/>
        <v>5.3781019039694584</v>
      </c>
      <c r="AA46">
        <f t="shared" si="10"/>
        <v>6.0446168695048934</v>
      </c>
      <c r="AB46">
        <f t="shared" si="11"/>
        <v>7.9016322590585473</v>
      </c>
      <c r="AF46" t="s">
        <v>20</v>
      </c>
      <c r="AG46">
        <f t="shared" si="12"/>
        <v>7.4844594563045561</v>
      </c>
      <c r="AH46">
        <f t="shared" si="13"/>
        <v>8.5694830627237568</v>
      </c>
      <c r="AI46">
        <f t="shared" si="14"/>
        <v>10.597639364939175</v>
      </c>
      <c r="AK46" t="s">
        <v>20</v>
      </c>
      <c r="AL46">
        <f t="shared" si="15"/>
        <v>6.4573638287686359</v>
      </c>
      <c r="AM46">
        <f t="shared" si="16"/>
        <v>7.0559104886078385</v>
      </c>
      <c r="AN46">
        <f t="shared" si="17"/>
        <v>9.116433521859852</v>
      </c>
    </row>
    <row r="47" spans="1:40">
      <c r="A47" t="s">
        <v>22</v>
      </c>
      <c r="B47">
        <f t="shared" si="0"/>
        <v>8.1265803648280581</v>
      </c>
      <c r="C47">
        <f t="shared" si="1"/>
        <v>8.2156358857441774</v>
      </c>
      <c r="D47">
        <f t="shared" si="2"/>
        <v>10.320030740517099</v>
      </c>
      <c r="F47" t="s">
        <v>22</v>
      </c>
      <c r="G47">
        <f t="shared" si="3"/>
        <v>10.552272257969218</v>
      </c>
      <c r="H47">
        <f t="shared" si="4"/>
        <v>10.430784895073389</v>
      </c>
      <c r="I47">
        <f t="shared" si="5"/>
        <v>13.252340019102197</v>
      </c>
      <c r="R47" t="s">
        <v>22</v>
      </c>
      <c r="S47">
        <f t="shared" si="6"/>
        <v>9.4982196257360414</v>
      </c>
      <c r="T47">
        <f t="shared" si="7"/>
        <v>9.8850800436567425</v>
      </c>
      <c r="U47">
        <f t="shared" si="8"/>
        <v>13.19848338876184</v>
      </c>
      <c r="Y47" t="s">
        <v>22</v>
      </c>
      <c r="Z47">
        <f t="shared" si="9"/>
        <v>8.3226469580539373</v>
      </c>
      <c r="AA47">
        <f t="shared" si="10"/>
        <v>8.5631286853971549</v>
      </c>
      <c r="AB47">
        <f t="shared" si="11"/>
        <v>11.213505037462852</v>
      </c>
      <c r="AF47" t="s">
        <v>22</v>
      </c>
      <c r="AG47">
        <f t="shared" si="12"/>
        <v>9.8097493363369814</v>
      </c>
      <c r="AH47">
        <f t="shared" si="13"/>
        <v>10.595729351593997</v>
      </c>
      <c r="AI47">
        <f t="shared" si="14"/>
        <v>13.232464621304791</v>
      </c>
      <c r="AK47" t="s">
        <v>22</v>
      </c>
      <c r="AL47">
        <f t="shared" si="15"/>
        <v>9.9036553579516973</v>
      </c>
      <c r="AM47">
        <f t="shared" si="16"/>
        <v>9.7243726786706102</v>
      </c>
      <c r="AN47">
        <f t="shared" si="17"/>
        <v>11.886809465917535</v>
      </c>
    </row>
    <row r="49" spans="1:40">
      <c r="A49" t="s">
        <v>401</v>
      </c>
      <c r="F49" t="s">
        <v>418</v>
      </c>
      <c r="R49" t="s">
        <v>398</v>
      </c>
      <c r="Y49" t="s">
        <v>422</v>
      </c>
      <c r="AF49" t="s">
        <v>423</v>
      </c>
      <c r="AK49" t="s">
        <v>427</v>
      </c>
    </row>
    <row r="50" spans="1:40">
      <c r="B50">
        <v>2008</v>
      </c>
      <c r="C50">
        <v>2012</v>
      </c>
      <c r="D50">
        <v>2017</v>
      </c>
      <c r="G50">
        <v>2008</v>
      </c>
      <c r="H50">
        <v>2012</v>
      </c>
      <c r="I50">
        <v>2017</v>
      </c>
      <c r="S50">
        <v>2008</v>
      </c>
      <c r="T50">
        <v>2012</v>
      </c>
      <c r="U50">
        <v>2017</v>
      </c>
      <c r="Z50">
        <v>2008</v>
      </c>
      <c r="AA50">
        <v>2012</v>
      </c>
      <c r="AB50">
        <v>2017</v>
      </c>
      <c r="AG50">
        <v>2008</v>
      </c>
      <c r="AH50">
        <v>2012</v>
      </c>
      <c r="AI50">
        <v>2017</v>
      </c>
      <c r="AL50">
        <v>2008</v>
      </c>
      <c r="AM50">
        <v>2012</v>
      </c>
      <c r="AN50">
        <v>2017</v>
      </c>
    </row>
    <row r="51" spans="1:40">
      <c r="A51" t="s">
        <v>6</v>
      </c>
      <c r="B51">
        <f t="shared" ref="B51:B59" si="18">B15/N$11*1000</f>
        <v>13.162000728400757</v>
      </c>
      <c r="C51">
        <f t="shared" ref="C51:C59" si="19">C15/O$11*1000</f>
        <v>10.630164836238929</v>
      </c>
      <c r="D51">
        <f t="shared" ref="D51:D59" si="20">D15/P$11*1000</f>
        <v>9.628062039511212</v>
      </c>
      <c r="F51" t="s">
        <v>6</v>
      </c>
      <c r="G51">
        <f t="shared" ref="G51:G59" si="21">G15/N$5*1000</f>
        <v>8.0841522101805516</v>
      </c>
      <c r="H51">
        <f t="shared" ref="H51:H59" si="22">H15/O$5*1000</f>
        <v>7.1693769956189204</v>
      </c>
      <c r="I51">
        <f t="shared" ref="I51:I59" si="23">I15/P$5*1000</f>
        <v>6.7983303702558553</v>
      </c>
      <c r="R51" t="s">
        <v>6</v>
      </c>
      <c r="S51">
        <f t="shared" ref="S51:S59" si="24">S15/N$8*1000</f>
        <v>8.6646121709972554</v>
      </c>
      <c r="T51">
        <f t="shared" ref="T51:T59" si="25">T15/O$8*1000</f>
        <v>7.5741629775317794</v>
      </c>
      <c r="U51">
        <f t="shared" ref="U51:U59" si="26">U15/P$8*1000</f>
        <v>7.0033345108953204</v>
      </c>
      <c r="Y51" t="s">
        <v>6</v>
      </c>
      <c r="Z51">
        <f t="shared" ref="Z51:Z59" si="27">Z15/N$12*1000</f>
        <v>12.103942241143979</v>
      </c>
      <c r="AA51">
        <f t="shared" ref="AA51:AA59" si="28">AA15/O$12*1000</f>
        <v>10.07629551674645</v>
      </c>
      <c r="AB51">
        <f t="shared" ref="AB51:AB59" si="29">AB15/P$12*1000</f>
        <v>9.8637885714667313</v>
      </c>
      <c r="AF51" t="s">
        <v>6</v>
      </c>
      <c r="AG51">
        <f t="shared" ref="AG51:AG59" si="30">AG15/N$15*1000</f>
        <v>17.398370398833389</v>
      </c>
      <c r="AH51">
        <f t="shared" ref="AH51:AH59" si="31">AH15/O$15*1000</f>
        <v>15.642333804066016</v>
      </c>
      <c r="AI51">
        <f t="shared" ref="AI51:AI59" si="32">AI15/P$15*1000</f>
        <v>14.763096064759766</v>
      </c>
      <c r="AK51" t="s">
        <v>6</v>
      </c>
      <c r="AL51">
        <f t="shared" ref="AL51:AL59" si="33">AL15/N$19*1000</f>
        <v>13.451318244022563</v>
      </c>
      <c r="AM51">
        <f t="shared" ref="AM51:AM59" si="34">AM15/O$19*1000</f>
        <v>12.424461707734237</v>
      </c>
      <c r="AN51">
        <f t="shared" ref="AN51:AN59" si="35">AN15/P$19*1000</f>
        <v>10.398521893136227</v>
      </c>
    </row>
    <row r="52" spans="1:40">
      <c r="A52" t="s">
        <v>8</v>
      </c>
      <c r="B52">
        <f t="shared" si="18"/>
        <v>31.739207542342712</v>
      </c>
      <c r="C52">
        <f t="shared" si="19"/>
        <v>22.466789980805473</v>
      </c>
      <c r="D52">
        <f t="shared" si="20"/>
        <v>19.259829826769526</v>
      </c>
      <c r="F52" t="s">
        <v>8</v>
      </c>
      <c r="G52">
        <f t="shared" si="21"/>
        <v>22.402692989229156</v>
      </c>
      <c r="H52">
        <f t="shared" si="22"/>
        <v>18.361550456671864</v>
      </c>
      <c r="I52">
        <f t="shared" si="23"/>
        <v>16.354255236917368</v>
      </c>
      <c r="R52" t="s">
        <v>8</v>
      </c>
      <c r="S52">
        <f t="shared" si="24"/>
        <v>27.732255925570911</v>
      </c>
      <c r="T52">
        <f t="shared" si="25"/>
        <v>21.045328789060065</v>
      </c>
      <c r="U52">
        <f t="shared" si="26"/>
        <v>18.942089799153877</v>
      </c>
      <c r="Y52" t="s">
        <v>8</v>
      </c>
      <c r="Z52">
        <f t="shared" si="27"/>
        <v>27.937007329209614</v>
      </c>
      <c r="AA52">
        <f t="shared" si="28"/>
        <v>18.59798263533223</v>
      </c>
      <c r="AB52">
        <f t="shared" si="29"/>
        <v>16.792441337251432</v>
      </c>
      <c r="AF52" t="s">
        <v>8</v>
      </c>
      <c r="AG52">
        <f t="shared" si="30"/>
        <v>28.79361009886583</v>
      </c>
      <c r="AH52">
        <f t="shared" si="31"/>
        <v>21.303486615019981</v>
      </c>
      <c r="AI52">
        <f t="shared" si="32"/>
        <v>18.599725411486425</v>
      </c>
      <c r="AK52" t="s">
        <v>8</v>
      </c>
      <c r="AL52">
        <f t="shared" si="33"/>
        <v>29.209424452694158</v>
      </c>
      <c r="AM52">
        <f t="shared" si="34"/>
        <v>23.42353926623267</v>
      </c>
      <c r="AN52">
        <f t="shared" si="35"/>
        <v>17.16375940110056</v>
      </c>
    </row>
    <row r="53" spans="1:40">
      <c r="A53" t="s">
        <v>10</v>
      </c>
      <c r="B53">
        <f t="shared" si="18"/>
        <v>61.896139611774892</v>
      </c>
      <c r="C53">
        <f t="shared" si="19"/>
        <v>58.137544400222538</v>
      </c>
      <c r="D53">
        <f t="shared" si="20"/>
        <v>55.970025794651285</v>
      </c>
      <c r="F53" t="s">
        <v>10</v>
      </c>
      <c r="G53">
        <f t="shared" si="21"/>
        <v>58.994313689547077</v>
      </c>
      <c r="H53">
        <f t="shared" si="22"/>
        <v>54.665107299324269</v>
      </c>
      <c r="I53">
        <f t="shared" si="23"/>
        <v>53.362448790291417</v>
      </c>
      <c r="R53" t="s">
        <v>10</v>
      </c>
      <c r="S53">
        <f t="shared" si="24"/>
        <v>57.268207881979876</v>
      </c>
      <c r="T53">
        <f t="shared" si="25"/>
        <v>53.083128880327216</v>
      </c>
      <c r="U53">
        <f t="shared" si="26"/>
        <v>51.508284579394967</v>
      </c>
      <c r="Y53" t="s">
        <v>10</v>
      </c>
      <c r="Z53">
        <f t="shared" si="27"/>
        <v>59.534344772080331</v>
      </c>
      <c r="AA53">
        <f t="shared" si="28"/>
        <v>54.989154393630592</v>
      </c>
      <c r="AB53">
        <f t="shared" si="29"/>
        <v>54.077813072889271</v>
      </c>
      <c r="AF53" t="s">
        <v>10</v>
      </c>
      <c r="AG53">
        <f t="shared" si="30"/>
        <v>57.3037565236015</v>
      </c>
      <c r="AH53">
        <f t="shared" si="31"/>
        <v>53.329789962578296</v>
      </c>
      <c r="AI53">
        <f t="shared" si="32"/>
        <v>52.641091251533858</v>
      </c>
      <c r="AK53" t="s">
        <v>10</v>
      </c>
      <c r="AL53">
        <f t="shared" si="33"/>
        <v>63.295739859590043</v>
      </c>
      <c r="AM53">
        <f t="shared" si="34"/>
        <v>55.46139630193521</v>
      </c>
      <c r="AN53">
        <f t="shared" si="35"/>
        <v>49.13775580427663</v>
      </c>
    </row>
    <row r="54" spans="1:40">
      <c r="A54" t="s">
        <v>12</v>
      </c>
      <c r="B54">
        <f t="shared" si="18"/>
        <v>2.9269108773698487</v>
      </c>
      <c r="C54">
        <f t="shared" si="19"/>
        <v>3.2313165078746171</v>
      </c>
      <c r="D54">
        <f t="shared" si="20"/>
        <v>3.7637162297193028</v>
      </c>
      <c r="F54" t="s">
        <v>12</v>
      </c>
      <c r="G54">
        <f t="shared" si="21"/>
        <v>1.2609499897235352</v>
      </c>
      <c r="H54">
        <f t="shared" si="22"/>
        <v>1.3663028142867752</v>
      </c>
      <c r="I54">
        <f t="shared" si="23"/>
        <v>1.735332766483729</v>
      </c>
      <c r="R54" t="s">
        <v>12</v>
      </c>
      <c r="S54">
        <f t="shared" si="24"/>
        <v>1.1749791286602147</v>
      </c>
      <c r="T54">
        <f t="shared" si="25"/>
        <v>1.3235420409826542</v>
      </c>
      <c r="U54">
        <f t="shared" si="26"/>
        <v>1.4682187508077789</v>
      </c>
      <c r="Y54" t="s">
        <v>12</v>
      </c>
      <c r="Z54">
        <f t="shared" si="27"/>
        <v>1.5874022611336365</v>
      </c>
      <c r="AA54">
        <f t="shared" si="28"/>
        <v>1.7269527452855826</v>
      </c>
      <c r="AB54">
        <f t="shared" si="29"/>
        <v>2.2709662169997062</v>
      </c>
      <c r="AF54" t="s">
        <v>12</v>
      </c>
      <c r="AG54">
        <f t="shared" si="30"/>
        <v>1.0771619616946089</v>
      </c>
      <c r="AH54">
        <f t="shared" si="31"/>
        <v>1.3349443309673092</v>
      </c>
      <c r="AI54">
        <f t="shared" si="32"/>
        <v>1.528310202580371</v>
      </c>
      <c r="AK54" t="s">
        <v>12</v>
      </c>
      <c r="AL54">
        <f t="shared" si="33"/>
        <v>2.283608825132863</v>
      </c>
      <c r="AM54">
        <f t="shared" si="34"/>
        <v>2.5598549628310336</v>
      </c>
      <c r="AN54">
        <f t="shared" si="35"/>
        <v>2.4847800386298524</v>
      </c>
    </row>
    <row r="55" spans="1:40">
      <c r="A55" t="s">
        <v>14</v>
      </c>
      <c r="B55">
        <f t="shared" si="18"/>
        <v>3.2593353845518744</v>
      </c>
      <c r="C55">
        <f t="shared" si="19"/>
        <v>3.2614317859892101</v>
      </c>
      <c r="D55">
        <f t="shared" si="20"/>
        <v>3.442110264524215</v>
      </c>
      <c r="F55" t="s">
        <v>14</v>
      </c>
      <c r="G55">
        <f t="shared" si="21"/>
        <v>2.4644999064934296</v>
      </c>
      <c r="H55">
        <f t="shared" si="22"/>
        <v>2.6527808717606001</v>
      </c>
      <c r="I55">
        <f t="shared" si="23"/>
        <v>2.9315142614207312</v>
      </c>
      <c r="R55" t="s">
        <v>14</v>
      </c>
      <c r="S55">
        <f t="shared" si="24"/>
        <v>2.614500341843343</v>
      </c>
      <c r="T55">
        <f t="shared" si="25"/>
        <v>2.7817957400805913</v>
      </c>
      <c r="U55">
        <f t="shared" si="26"/>
        <v>2.9846888220646397</v>
      </c>
      <c r="Y55" t="s">
        <v>14</v>
      </c>
      <c r="Z55">
        <f t="shared" si="27"/>
        <v>2.9970568241894338</v>
      </c>
      <c r="AA55">
        <f t="shared" si="28"/>
        <v>3.1275430051785187</v>
      </c>
      <c r="AB55">
        <f t="shared" si="29"/>
        <v>3.4981217275937371</v>
      </c>
      <c r="AF55" t="s">
        <v>14</v>
      </c>
      <c r="AG55">
        <f t="shared" si="30"/>
        <v>3.1306988009486583</v>
      </c>
      <c r="AH55">
        <f t="shared" si="31"/>
        <v>3.2940987426184067</v>
      </c>
      <c r="AI55">
        <f t="shared" si="32"/>
        <v>3.4497956439988458</v>
      </c>
      <c r="AK55" t="s">
        <v>14</v>
      </c>
      <c r="AL55">
        <f t="shared" si="33"/>
        <v>2.5979179569720996</v>
      </c>
      <c r="AM55">
        <f t="shared" si="34"/>
        <v>2.5863016297074499</v>
      </c>
      <c r="AN55">
        <f t="shared" si="35"/>
        <v>2.4528771401147957</v>
      </c>
    </row>
    <row r="56" spans="1:40">
      <c r="A56" t="s">
        <v>16</v>
      </c>
      <c r="B56">
        <f t="shared" si="18"/>
        <v>7.6416898354417215</v>
      </c>
      <c r="C56">
        <f t="shared" si="19"/>
        <v>8.787056981804561</v>
      </c>
      <c r="D56">
        <f t="shared" si="20"/>
        <v>11.490464978698567</v>
      </c>
      <c r="F56" t="s">
        <v>16</v>
      </c>
      <c r="G56">
        <f t="shared" si="21"/>
        <v>3.4440043772184668</v>
      </c>
      <c r="H56">
        <f t="shared" si="22"/>
        <v>4.2232865523130609</v>
      </c>
      <c r="I56">
        <f t="shared" si="23"/>
        <v>5.9828399165185129</v>
      </c>
      <c r="R56" t="s">
        <v>16</v>
      </c>
      <c r="S56">
        <f t="shared" si="24"/>
        <v>3.9303395414832911</v>
      </c>
      <c r="T56">
        <f t="shared" si="25"/>
        <v>4.469059257974509</v>
      </c>
      <c r="U56">
        <f t="shared" si="26"/>
        <v>6.0900059452519839</v>
      </c>
      <c r="Y56" t="s">
        <v>16</v>
      </c>
      <c r="Z56">
        <f t="shared" si="27"/>
        <v>6.0378546926485823</v>
      </c>
      <c r="AA56">
        <f t="shared" si="28"/>
        <v>5.8686759470068433</v>
      </c>
      <c r="AB56">
        <f t="shared" si="29"/>
        <v>7.9558693508399969</v>
      </c>
      <c r="AF56" t="s">
        <v>16</v>
      </c>
      <c r="AG56">
        <f t="shared" si="30"/>
        <v>5.1590388691689162</v>
      </c>
      <c r="AH56">
        <f t="shared" si="31"/>
        <v>6.205019019866568</v>
      </c>
      <c r="AI56">
        <f t="shared" si="32"/>
        <v>11.636718762385813</v>
      </c>
      <c r="AK56" t="s">
        <v>16</v>
      </c>
      <c r="AL56">
        <f t="shared" si="33"/>
        <v>4.3307904272008129</v>
      </c>
      <c r="AM56">
        <f t="shared" si="34"/>
        <v>4.0189814111850248</v>
      </c>
      <c r="AN56">
        <f t="shared" si="35"/>
        <v>2.3845137861539598</v>
      </c>
    </row>
    <row r="57" spans="1:40">
      <c r="A57" t="s">
        <v>18</v>
      </c>
      <c r="B57">
        <f t="shared" si="18"/>
        <v>28.095302629874372</v>
      </c>
      <c r="C57">
        <f t="shared" si="19"/>
        <v>27.113788729172246</v>
      </c>
      <c r="D57">
        <f t="shared" si="20"/>
        <v>30.565272114380551</v>
      </c>
      <c r="F57" t="s">
        <v>18</v>
      </c>
      <c r="G57">
        <f t="shared" si="21"/>
        <v>20.014109308255055</v>
      </c>
      <c r="H57">
        <f t="shared" si="22"/>
        <v>19.364000891067054</v>
      </c>
      <c r="I57">
        <f t="shared" si="23"/>
        <v>21.175697611501896</v>
      </c>
      <c r="R57" t="s">
        <v>18</v>
      </c>
      <c r="S57">
        <f t="shared" si="24"/>
        <v>19.211939437040702</v>
      </c>
      <c r="T57">
        <f t="shared" si="25"/>
        <v>18.741759435288728</v>
      </c>
      <c r="U57">
        <f t="shared" si="26"/>
        <v>20.527490328195142</v>
      </c>
      <c r="Y57" t="s">
        <v>18</v>
      </c>
      <c r="Z57">
        <f t="shared" si="27"/>
        <v>21.713452021343244</v>
      </c>
      <c r="AA57">
        <f t="shared" si="28"/>
        <v>20.702377299208113</v>
      </c>
      <c r="AB57">
        <f t="shared" si="29"/>
        <v>24.198276275526364</v>
      </c>
      <c r="AF57" t="s">
        <v>18</v>
      </c>
      <c r="AG57">
        <f t="shared" si="30"/>
        <v>19.804662032560529</v>
      </c>
      <c r="AH57">
        <f t="shared" si="31"/>
        <v>18.676860037885227</v>
      </c>
      <c r="AI57">
        <f t="shared" si="32"/>
        <v>21.41536744445607</v>
      </c>
      <c r="AK57" t="s">
        <v>18</v>
      </c>
      <c r="AL57">
        <f t="shared" si="33"/>
        <v>24.352931141266655</v>
      </c>
      <c r="AM57">
        <f t="shared" si="34"/>
        <v>23.226557195704878</v>
      </c>
      <c r="AN57">
        <f t="shared" si="35"/>
        <v>22.162487842716889</v>
      </c>
    </row>
    <row r="58" spans="1:40">
      <c r="A58" t="s">
        <v>20</v>
      </c>
      <c r="B58">
        <f t="shared" si="18"/>
        <v>10.5265044721145</v>
      </c>
      <c r="C58">
        <f t="shared" si="19"/>
        <v>11.971351388763409</v>
      </c>
      <c r="D58">
        <f t="shared" si="20"/>
        <v>13.559860399188441</v>
      </c>
      <c r="F58" t="s">
        <v>20</v>
      </c>
      <c r="G58">
        <f t="shared" si="21"/>
        <v>8.0897070559502584</v>
      </c>
      <c r="H58">
        <f t="shared" si="22"/>
        <v>9.0461869755699116</v>
      </c>
      <c r="I58">
        <f t="shared" si="23"/>
        <v>10.875782638942567</v>
      </c>
      <c r="R58" t="s">
        <v>20</v>
      </c>
      <c r="S58">
        <f t="shared" si="24"/>
        <v>8.1046074985656329</v>
      </c>
      <c r="T58">
        <f t="shared" si="25"/>
        <v>9.1738639176507633</v>
      </c>
      <c r="U58">
        <f t="shared" si="26"/>
        <v>11.21843200441155</v>
      </c>
      <c r="Y58" t="s">
        <v>20</v>
      </c>
      <c r="Z58">
        <f t="shared" si="27"/>
        <v>7.7902799844361406</v>
      </c>
      <c r="AA58">
        <f t="shared" si="28"/>
        <v>8.7018298524584221</v>
      </c>
      <c r="AB58">
        <f t="shared" si="29"/>
        <v>10.669210558960836</v>
      </c>
      <c r="AF58" t="s">
        <v>20</v>
      </c>
      <c r="AG58">
        <f t="shared" si="30"/>
        <v>7.2944652142827895</v>
      </c>
      <c r="AH58">
        <f t="shared" si="31"/>
        <v>9.0664969144863097</v>
      </c>
      <c r="AI58">
        <f t="shared" si="32"/>
        <v>10.6157314486288</v>
      </c>
      <c r="AK58" t="s">
        <v>20</v>
      </c>
      <c r="AL58">
        <f t="shared" si="33"/>
        <v>9.9114000571134007</v>
      </c>
      <c r="AM58">
        <f t="shared" si="34"/>
        <v>10.039701918705683</v>
      </c>
      <c r="AN58">
        <f t="shared" si="35"/>
        <v>11.071217296110854</v>
      </c>
    </row>
    <row r="59" spans="1:40">
      <c r="A59" t="s">
        <v>22</v>
      </c>
      <c r="B59">
        <f t="shared" si="18"/>
        <v>10.772835377354776</v>
      </c>
      <c r="C59">
        <f t="shared" si="19"/>
        <v>10.839386768403472</v>
      </c>
      <c r="D59">
        <f t="shared" si="20"/>
        <v>13.515656122490844</v>
      </c>
      <c r="F59" t="s">
        <v>22</v>
      </c>
      <c r="G59">
        <f t="shared" si="21"/>
        <v>10.643084494759004</v>
      </c>
      <c r="H59">
        <f t="shared" si="22"/>
        <v>11.181035122892999</v>
      </c>
      <c r="I59">
        <f t="shared" si="23"/>
        <v>12.900981680451418</v>
      </c>
      <c r="R59" t="s">
        <v>22</v>
      </c>
      <c r="S59">
        <f t="shared" si="24"/>
        <v>10.073212880794587</v>
      </c>
      <c r="T59">
        <f t="shared" si="25"/>
        <v>10.244821599667262</v>
      </c>
      <c r="U59">
        <f t="shared" si="26"/>
        <v>12.807279056342033</v>
      </c>
      <c r="Y59" t="s">
        <v>22</v>
      </c>
      <c r="Z59">
        <f t="shared" si="27"/>
        <v>9.8504831695396913</v>
      </c>
      <c r="AA59">
        <f t="shared" si="28"/>
        <v>9.7503229506911904</v>
      </c>
      <c r="AB59">
        <f t="shared" si="29"/>
        <v>12.356954120694711</v>
      </c>
      <c r="AF59" t="s">
        <v>22</v>
      </c>
      <c r="AG59">
        <f t="shared" si="30"/>
        <v>10.173196304893528</v>
      </c>
      <c r="AH59">
        <f t="shared" si="31"/>
        <v>10.11714754534021</v>
      </c>
      <c r="AI59">
        <f t="shared" si="32"/>
        <v>12.26453083730472</v>
      </c>
      <c r="AK59" t="s">
        <v>22</v>
      </c>
      <c r="AL59">
        <f t="shared" si="33"/>
        <v>13.101776820118751</v>
      </c>
      <c r="AM59">
        <f t="shared" si="34"/>
        <v>11.264456181292813</v>
      </c>
      <c r="AN59">
        <f t="shared" si="35"/>
        <v>10.620019159969337</v>
      </c>
    </row>
    <row r="61" spans="1:40">
      <c r="A61" t="s">
        <v>428</v>
      </c>
      <c r="F61" t="s">
        <v>419</v>
      </c>
      <c r="R61" t="s">
        <v>420</v>
      </c>
      <c r="Y61" t="s">
        <v>403</v>
      </c>
      <c r="AF61" t="s">
        <v>425</v>
      </c>
    </row>
    <row r="62" spans="1:40">
      <c r="B62">
        <v>2008</v>
      </c>
      <c r="C62">
        <v>2012</v>
      </c>
      <c r="D62">
        <v>2017</v>
      </c>
      <c r="G62">
        <v>2008</v>
      </c>
      <c r="H62">
        <v>2012</v>
      </c>
      <c r="I62">
        <v>2017</v>
      </c>
      <c r="S62">
        <v>2008</v>
      </c>
      <c r="T62">
        <v>2012</v>
      </c>
      <c r="U62">
        <v>2017</v>
      </c>
      <c r="Z62">
        <v>2008</v>
      </c>
      <c r="AA62">
        <v>2012</v>
      </c>
      <c r="AB62">
        <v>2017</v>
      </c>
      <c r="AG62">
        <v>2008</v>
      </c>
      <c r="AH62">
        <v>2012</v>
      </c>
      <c r="AI62">
        <v>2017</v>
      </c>
    </row>
    <row r="63" spans="1:40">
      <c r="A63" t="s">
        <v>6</v>
      </c>
      <c r="B63">
        <f t="shared" ref="B63:B71" si="36">B27/N$16*1000</f>
        <v>8.7167020800626567</v>
      </c>
      <c r="C63">
        <f t="shared" ref="C63:C71" si="37">C27/O$16*1000</f>
        <v>7.5490570218633053</v>
      </c>
      <c r="D63">
        <f t="shared" ref="D63:D71" si="38">D27/P$16*1000</f>
        <v>7.0070248513028064</v>
      </c>
      <c r="F63" t="s">
        <v>6</v>
      </c>
      <c r="G63">
        <f t="shared" ref="G63:G71" si="39">G27/N$6*1000</f>
        <v>10.230751162331149</v>
      </c>
      <c r="H63">
        <f t="shared" ref="H63:H71" si="40">H27/O$6*1000</f>
        <v>8.2255486900134791</v>
      </c>
      <c r="I63">
        <f t="shared" ref="I63:I71" si="41">I27/P$6*1000</f>
        <v>8.2078926594020238</v>
      </c>
      <c r="R63" t="s">
        <v>6</v>
      </c>
      <c r="S63">
        <f t="shared" ref="S63:S71" si="42">S27/N$9*1000</f>
        <v>10.773736670668235</v>
      </c>
      <c r="T63">
        <f t="shared" ref="T63:T71" si="43">T27/O$9*1000</f>
        <v>9.9517768112367335</v>
      </c>
      <c r="U63">
        <f t="shared" ref="U63:U71" si="44">U27/P$9*1000</f>
        <v>9.5473618817042301</v>
      </c>
      <c r="Y63" t="s">
        <v>6</v>
      </c>
      <c r="Z63">
        <f t="shared" ref="Z63:Z71" si="45">Z27/N$13*1000</f>
        <v>10.250112958941246</v>
      </c>
      <c r="AA63">
        <f t="shared" ref="AA63:AA71" si="46">AA27/O$13*1000</f>
        <v>9.2101107270807567</v>
      </c>
      <c r="AB63">
        <f t="shared" ref="AB63:AB71" si="47">AB27/P$13*1000</f>
        <v>8.9617749462923175</v>
      </c>
      <c r="AF63" t="s">
        <v>6</v>
      </c>
      <c r="AG63">
        <f t="shared" ref="AG63:AG71" si="48">AG27/N$17*1000</f>
        <v>11.482993235439928</v>
      </c>
      <c r="AH63">
        <f t="shared" ref="AH63:AH71" si="49">AH27/O$17*1000</f>
        <v>9.4598049847773638</v>
      </c>
      <c r="AI63">
        <f t="shared" ref="AI63:AI71" si="50">AI27/P$17*1000</f>
        <v>9.4077766510029086</v>
      </c>
    </row>
    <row r="64" spans="1:40">
      <c r="A64" t="s">
        <v>8</v>
      </c>
      <c r="B64">
        <f t="shared" si="36"/>
        <v>26.783114714210225</v>
      </c>
      <c r="C64">
        <f t="shared" si="37"/>
        <v>20.281723951152255</v>
      </c>
      <c r="D64">
        <f t="shared" si="38"/>
        <v>17.820919156427728</v>
      </c>
      <c r="F64" t="s">
        <v>8</v>
      </c>
      <c r="G64">
        <f t="shared" si="39"/>
        <v>37.953327790433654</v>
      </c>
      <c r="H64">
        <f t="shared" si="40"/>
        <v>27.024250539779302</v>
      </c>
      <c r="I64">
        <f t="shared" si="41"/>
        <v>27.7043258999336</v>
      </c>
      <c r="R64" t="s">
        <v>8</v>
      </c>
      <c r="S64">
        <f t="shared" si="42"/>
        <v>26.431473450825667</v>
      </c>
      <c r="T64">
        <f t="shared" si="43"/>
        <v>21.424323999500409</v>
      </c>
      <c r="U64">
        <f t="shared" si="44"/>
        <v>19.422038328782946</v>
      </c>
      <c r="Y64" t="s">
        <v>8</v>
      </c>
      <c r="Z64">
        <f t="shared" si="45"/>
        <v>20.4728971417744</v>
      </c>
      <c r="AA64">
        <f t="shared" si="46"/>
        <v>16.990786279588136</v>
      </c>
      <c r="AB64">
        <f t="shared" si="47"/>
        <v>15.37336098970294</v>
      </c>
      <c r="AF64" t="s">
        <v>8</v>
      </c>
      <c r="AG64">
        <f t="shared" si="48"/>
        <v>30.323067872091123</v>
      </c>
      <c r="AH64">
        <f t="shared" si="49"/>
        <v>18.878916802141003</v>
      </c>
      <c r="AI64">
        <f t="shared" si="50"/>
        <v>16.726145416531487</v>
      </c>
    </row>
    <row r="65" spans="1:40">
      <c r="A65" t="s">
        <v>10</v>
      </c>
      <c r="B65">
        <f t="shared" si="36"/>
        <v>54.50824808447171</v>
      </c>
      <c r="C65">
        <f t="shared" si="37"/>
        <v>49.57929141225133</v>
      </c>
      <c r="D65">
        <f t="shared" si="38"/>
        <v>48.143713163789435</v>
      </c>
      <c r="F65" t="s">
        <v>10</v>
      </c>
      <c r="G65">
        <f t="shared" si="39"/>
        <v>64.387739503599775</v>
      </c>
      <c r="H65">
        <f t="shared" si="40"/>
        <v>56.515808364725544</v>
      </c>
      <c r="I65">
        <f t="shared" si="41"/>
        <v>56.007218644461148</v>
      </c>
      <c r="R65" t="s">
        <v>10</v>
      </c>
      <c r="S65">
        <f t="shared" si="42"/>
        <v>58.228699463893982</v>
      </c>
      <c r="T65">
        <f t="shared" si="43"/>
        <v>55.373794518471151</v>
      </c>
      <c r="U65">
        <f t="shared" si="44"/>
        <v>54.186637733268313</v>
      </c>
      <c r="Y65" t="s">
        <v>10</v>
      </c>
      <c r="Z65">
        <f t="shared" si="45"/>
        <v>57.971621798889359</v>
      </c>
      <c r="AA65">
        <f t="shared" si="46"/>
        <v>54.044200590183465</v>
      </c>
      <c r="AB65">
        <f t="shared" si="47"/>
        <v>53.928068745833023</v>
      </c>
      <c r="AF65" t="s">
        <v>10</v>
      </c>
      <c r="AG65">
        <f t="shared" si="48"/>
        <v>56.039194760007831</v>
      </c>
      <c r="AH65">
        <f t="shared" si="49"/>
        <v>50.591102167657205</v>
      </c>
      <c r="AI65">
        <f t="shared" si="50"/>
        <v>51.489757344384344</v>
      </c>
    </row>
    <row r="66" spans="1:40">
      <c r="A66" t="s">
        <v>12</v>
      </c>
      <c r="B66">
        <f t="shared" si="36"/>
        <v>5.1313548390388606</v>
      </c>
      <c r="C66">
        <f t="shared" si="37"/>
        <v>5.5264550915895212</v>
      </c>
      <c r="D66">
        <f t="shared" si="38"/>
        <v>6.1467448899554702</v>
      </c>
      <c r="F66" t="s">
        <v>12</v>
      </c>
      <c r="G66">
        <f t="shared" si="39"/>
        <v>2.1307850908426578</v>
      </c>
      <c r="H66">
        <f t="shared" si="40"/>
        <v>2.2421945277947257</v>
      </c>
      <c r="I66">
        <f t="shared" si="41"/>
        <v>2.6272424975291195</v>
      </c>
      <c r="R66" t="s">
        <v>12</v>
      </c>
      <c r="S66">
        <f t="shared" si="42"/>
        <v>1.0057364516898484</v>
      </c>
      <c r="T66">
        <f t="shared" si="43"/>
        <v>1.1335080857695641</v>
      </c>
      <c r="U66">
        <f t="shared" si="44"/>
        <v>1.2869975731727377</v>
      </c>
      <c r="Y66" t="s">
        <v>12</v>
      </c>
      <c r="Z66">
        <f t="shared" si="45"/>
        <v>0.8143975280211051</v>
      </c>
      <c r="AA66">
        <f t="shared" si="46"/>
        <v>0.88256792975553411</v>
      </c>
      <c r="AB66">
        <f t="shared" si="47"/>
        <v>1.1334172901696422</v>
      </c>
      <c r="AF66" t="s">
        <v>12</v>
      </c>
      <c r="AG66">
        <f t="shared" si="48"/>
        <v>1.2046765008845748</v>
      </c>
      <c r="AH66">
        <f t="shared" si="49"/>
        <v>1.1882404884807816</v>
      </c>
      <c r="AI66">
        <f t="shared" si="50"/>
        <v>1.6133058282373409</v>
      </c>
    </row>
    <row r="67" spans="1:40">
      <c r="A67" t="s">
        <v>14</v>
      </c>
      <c r="B67">
        <f t="shared" si="36"/>
        <v>3.5238003213833449</v>
      </c>
      <c r="C67">
        <f t="shared" si="37"/>
        <v>3.6223409493795549</v>
      </c>
      <c r="D67">
        <f t="shared" si="38"/>
        <v>4.3788526649930297</v>
      </c>
      <c r="F67" t="s">
        <v>14</v>
      </c>
      <c r="G67">
        <f t="shared" si="39"/>
        <v>3.2064307578734654</v>
      </c>
      <c r="H67">
        <f t="shared" si="40"/>
        <v>3.0283025694120003</v>
      </c>
      <c r="I67">
        <f t="shared" si="41"/>
        <v>3.1577089226782462</v>
      </c>
      <c r="R67" t="s">
        <v>14</v>
      </c>
      <c r="S67">
        <f t="shared" si="42"/>
        <v>2.5135590635545668</v>
      </c>
      <c r="T67">
        <f t="shared" si="43"/>
        <v>2.662133681686107</v>
      </c>
      <c r="U67">
        <f t="shared" si="44"/>
        <v>3.0348738416712666</v>
      </c>
      <c r="Y67" t="s">
        <v>14</v>
      </c>
      <c r="Z67">
        <f t="shared" si="45"/>
        <v>2.4122199711408125</v>
      </c>
      <c r="AA67">
        <f t="shared" si="46"/>
        <v>2.6043875718552876</v>
      </c>
      <c r="AB67">
        <f t="shared" si="47"/>
        <v>2.7539076968664347</v>
      </c>
      <c r="AF67" t="s">
        <v>14</v>
      </c>
      <c r="AG67">
        <f t="shared" si="48"/>
        <v>2.5678261619553622</v>
      </c>
      <c r="AH67">
        <f t="shared" si="49"/>
        <v>2.5121248683406479</v>
      </c>
      <c r="AI67">
        <f t="shared" si="50"/>
        <v>2.773634556303489</v>
      </c>
      <c r="AJ67" s="88"/>
    </row>
    <row r="68" spans="1:40">
      <c r="A68" t="s">
        <v>16</v>
      </c>
      <c r="B68">
        <f t="shared" si="36"/>
        <v>7.1168010653676124</v>
      </c>
      <c r="C68">
        <f t="shared" si="37"/>
        <v>7.5081248768958044</v>
      </c>
      <c r="D68">
        <f t="shared" si="38"/>
        <v>9.6459543790370752</v>
      </c>
      <c r="F68" t="s">
        <v>16</v>
      </c>
      <c r="G68">
        <f t="shared" si="39"/>
        <v>7.0373698319606586</v>
      </c>
      <c r="H68">
        <f t="shared" si="40"/>
        <v>7.6770596700668809</v>
      </c>
      <c r="I68">
        <f t="shared" si="41"/>
        <v>11.401443908103861</v>
      </c>
      <c r="R68" t="s">
        <v>16</v>
      </c>
      <c r="S68">
        <f t="shared" si="42"/>
        <v>2.5135590635545668</v>
      </c>
      <c r="T68">
        <f t="shared" si="43"/>
        <v>2.9669161746026633</v>
      </c>
      <c r="U68">
        <f t="shared" si="44"/>
        <v>4.3350629338515398</v>
      </c>
      <c r="Y68" t="s">
        <v>16</v>
      </c>
      <c r="Z68">
        <f t="shared" si="45"/>
        <v>1.9093704907519422</v>
      </c>
      <c r="AA68">
        <f t="shared" si="46"/>
        <v>2.3607338489166434</v>
      </c>
      <c r="AB68">
        <f t="shared" si="47"/>
        <v>3.4372916512334246</v>
      </c>
      <c r="AF68" t="s">
        <v>16</v>
      </c>
      <c r="AG68">
        <f t="shared" si="48"/>
        <v>4.2661535689067245</v>
      </c>
      <c r="AH68">
        <f t="shared" si="49"/>
        <v>3.827870614717769</v>
      </c>
      <c r="AI68">
        <f t="shared" si="50"/>
        <v>5.2847328353305807</v>
      </c>
    </row>
    <row r="69" spans="1:40">
      <c r="A69" t="s">
        <v>18</v>
      </c>
      <c r="B69">
        <f t="shared" si="36"/>
        <v>37.89918997238042</v>
      </c>
      <c r="C69">
        <f t="shared" si="37"/>
        <v>35.965198443962969</v>
      </c>
      <c r="D69">
        <f t="shared" si="38"/>
        <v>39.932788130779763</v>
      </c>
      <c r="F69" t="s">
        <v>18</v>
      </c>
      <c r="G69">
        <f t="shared" si="39"/>
        <v>28.682641651535548</v>
      </c>
      <c r="H69">
        <f t="shared" si="40"/>
        <v>27.111794389868496</v>
      </c>
      <c r="I69">
        <f t="shared" si="41"/>
        <v>32.238380141917688</v>
      </c>
      <c r="R69" t="s">
        <v>18</v>
      </c>
      <c r="S69">
        <f t="shared" si="42"/>
        <v>17.465872609323007</v>
      </c>
      <c r="T69">
        <f t="shared" si="43"/>
        <v>17.404022971802121</v>
      </c>
      <c r="U69">
        <f t="shared" si="44"/>
        <v>18.959510693581212</v>
      </c>
      <c r="Y69" t="s">
        <v>18</v>
      </c>
      <c r="Z69">
        <f t="shared" si="45"/>
        <v>15.395210540891137</v>
      </c>
      <c r="AA69">
        <f t="shared" si="46"/>
        <v>14.980191854746284</v>
      </c>
      <c r="AB69">
        <f t="shared" si="47"/>
        <v>16.391954959626638</v>
      </c>
      <c r="AF69" t="s">
        <v>18</v>
      </c>
      <c r="AG69">
        <f t="shared" si="48"/>
        <v>19.085497672337809</v>
      </c>
      <c r="AH69">
        <f t="shared" si="49"/>
        <v>17.970102729901136</v>
      </c>
      <c r="AI69">
        <f t="shared" si="50"/>
        <v>19.755514792150848</v>
      </c>
    </row>
    <row r="70" spans="1:40">
      <c r="A70" t="s">
        <v>20</v>
      </c>
      <c r="B70">
        <f t="shared" si="36"/>
        <v>11.249054872108371</v>
      </c>
      <c r="C70">
        <f t="shared" si="37"/>
        <v>12.605561847547763</v>
      </c>
      <c r="D70">
        <f t="shared" si="38"/>
        <v>15.292021863835416</v>
      </c>
      <c r="F70" t="s">
        <v>20</v>
      </c>
      <c r="G70">
        <f t="shared" si="39"/>
        <v>8.7375238152051935</v>
      </c>
      <c r="H70">
        <f t="shared" si="40"/>
        <v>9.5404930505369201</v>
      </c>
      <c r="I70">
        <f t="shared" si="41"/>
        <v>11.417572954814474</v>
      </c>
      <c r="R70" t="s">
        <v>20</v>
      </c>
      <c r="S70">
        <f t="shared" si="42"/>
        <v>7.0385910304888304</v>
      </c>
      <c r="T70">
        <f t="shared" si="43"/>
        <v>8.0374599678407339</v>
      </c>
      <c r="U70">
        <f t="shared" si="44"/>
        <v>9.3635050855366959</v>
      </c>
      <c r="Y70" t="s">
        <v>20</v>
      </c>
      <c r="Z70">
        <f t="shared" si="45"/>
        <v>6.0469471935168855</v>
      </c>
      <c r="AA70">
        <f t="shared" si="46"/>
        <v>6.6580635845974747</v>
      </c>
      <c r="AB70">
        <f t="shared" si="47"/>
        <v>8.6487887991703083</v>
      </c>
      <c r="AF70" t="s">
        <v>20</v>
      </c>
      <c r="AG70">
        <f t="shared" si="48"/>
        <v>6.8255652267814035</v>
      </c>
      <c r="AH70">
        <f t="shared" si="49"/>
        <v>7.3139186231602444</v>
      </c>
      <c r="AI70">
        <f t="shared" si="50"/>
        <v>9.1778873719370484</v>
      </c>
    </row>
    <row r="71" spans="1:40">
      <c r="A71" t="s">
        <v>22</v>
      </c>
      <c r="B71">
        <f t="shared" si="36"/>
        <v>10.676636629856507</v>
      </c>
      <c r="C71">
        <f t="shared" si="37"/>
        <v>10.964890683474492</v>
      </c>
      <c r="D71">
        <f t="shared" si="38"/>
        <v>13.347401886899156</v>
      </c>
      <c r="F71" t="s">
        <v>22</v>
      </c>
      <c r="G71">
        <f t="shared" si="39"/>
        <v>11.628904109078301</v>
      </c>
      <c r="H71">
        <f t="shared" si="40"/>
        <v>11.160947581779803</v>
      </c>
      <c r="I71">
        <f t="shared" si="41"/>
        <v>14.02510217303062</v>
      </c>
      <c r="R71" t="s">
        <v>22</v>
      </c>
      <c r="S71">
        <f t="shared" si="42"/>
        <v>9.4895848404390524</v>
      </c>
      <c r="T71">
        <f t="shared" si="43"/>
        <v>10.652462336189229</v>
      </c>
      <c r="U71">
        <f t="shared" si="44"/>
        <v>13.114018833366794</v>
      </c>
      <c r="Y71" t="s">
        <v>22</v>
      </c>
      <c r="Z71">
        <f t="shared" si="45"/>
        <v>8.3480301418181302</v>
      </c>
      <c r="AA71">
        <f t="shared" si="46"/>
        <v>8.9899199552399089</v>
      </c>
      <c r="AB71">
        <f t="shared" si="47"/>
        <v>11.313801022297948</v>
      </c>
      <c r="AF71" t="s">
        <v>22</v>
      </c>
      <c r="AG71">
        <f t="shared" si="48"/>
        <v>8.5519409806683768</v>
      </c>
      <c r="AH71">
        <f t="shared" si="49"/>
        <v>8.4465451161756011</v>
      </c>
      <c r="AI71">
        <f t="shared" si="50"/>
        <v>11.059170643819209</v>
      </c>
    </row>
    <row r="72" spans="1:40">
      <c r="A72" s="118"/>
      <c r="B72" s="118"/>
      <c r="C72" s="118"/>
      <c r="D72" s="118"/>
      <c r="E72" s="89"/>
      <c r="F72" s="89"/>
      <c r="G72" s="89"/>
      <c r="H72" s="89"/>
      <c r="I72" s="90"/>
      <c r="J72" s="90"/>
      <c r="K72" s="90"/>
      <c r="L72" s="90"/>
      <c r="M72" s="90"/>
      <c r="N72" s="90"/>
      <c r="O72" s="90"/>
      <c r="P72" s="90"/>
      <c r="Q72" s="90"/>
      <c r="R72" s="89"/>
      <c r="S72" s="89"/>
      <c r="T72" s="89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89"/>
      <c r="AN72" s="90"/>
    </row>
    <row r="73" spans="1:40">
      <c r="A73" t="s">
        <v>416</v>
      </c>
      <c r="F73" t="s">
        <v>417</v>
      </c>
      <c r="R73" t="s">
        <v>397</v>
      </c>
      <c r="Y73" t="s">
        <v>421</v>
      </c>
      <c r="AF73" t="s">
        <v>404</v>
      </c>
      <c r="AK73" t="s">
        <v>426</v>
      </c>
    </row>
    <row r="74" spans="1:40">
      <c r="B74">
        <v>2008</v>
      </c>
      <c r="C74">
        <v>2012</v>
      </c>
      <c r="D74">
        <v>2017</v>
      </c>
      <c r="G74">
        <v>2008</v>
      </c>
      <c r="H74">
        <v>2012</v>
      </c>
      <c r="I74">
        <v>2017</v>
      </c>
      <c r="S74">
        <v>2008</v>
      </c>
      <c r="T74">
        <v>2012</v>
      </c>
      <c r="U74">
        <v>2017</v>
      </c>
      <c r="Z74">
        <v>2008</v>
      </c>
      <c r="AA74">
        <v>2012</v>
      </c>
      <c r="AB74">
        <v>2017</v>
      </c>
      <c r="AG74">
        <v>2008</v>
      </c>
      <c r="AH74">
        <v>2012</v>
      </c>
      <c r="AI74">
        <v>2017</v>
      </c>
      <c r="AL74">
        <v>2008</v>
      </c>
      <c r="AM74">
        <v>2012</v>
      </c>
      <c r="AN74">
        <v>2017</v>
      </c>
    </row>
    <row r="75" spans="1:40">
      <c r="A75" t="s">
        <v>10</v>
      </c>
      <c r="B75" s="91">
        <f>B41</f>
        <v>55.275279131747254</v>
      </c>
      <c r="C75" s="91">
        <f>C41</f>
        <v>50.487663587568498</v>
      </c>
      <c r="D75" s="91">
        <f>D41</f>
        <v>50.762426877904296</v>
      </c>
      <c r="F75" t="s">
        <v>10</v>
      </c>
      <c r="G75" s="91">
        <f>G41</f>
        <v>55.029775766098581</v>
      </c>
      <c r="H75" s="91">
        <f>H41</f>
        <v>51.098693039548209</v>
      </c>
      <c r="I75" s="91">
        <f>I41</f>
        <v>50.596370582616998</v>
      </c>
      <c r="R75" t="s">
        <v>10</v>
      </c>
      <c r="S75" s="91">
        <f>S41</f>
        <v>61.393046520948296</v>
      </c>
      <c r="T75" s="91">
        <f>T41</f>
        <v>55.695392249795127</v>
      </c>
      <c r="U75" s="91">
        <f>U41</f>
        <v>54.876356717664684</v>
      </c>
      <c r="Y75" t="s">
        <v>10</v>
      </c>
      <c r="Z75" s="91">
        <f>Z41</f>
        <v>55.560667612941117</v>
      </c>
      <c r="AA75" s="91">
        <f>AA41</f>
        <v>51.539949328145497</v>
      </c>
      <c r="AB75" s="91">
        <f>AB41</f>
        <v>51.749488919156924</v>
      </c>
      <c r="AF75" t="s">
        <v>10</v>
      </c>
      <c r="AG75" s="91">
        <f>AG41</f>
        <v>64.330864972636363</v>
      </c>
      <c r="AH75" s="91">
        <f>AH41</f>
        <v>60.153917061957259</v>
      </c>
      <c r="AI75" s="91">
        <f>AI41</f>
        <v>58.78289239271745</v>
      </c>
      <c r="AK75" t="s">
        <v>10</v>
      </c>
      <c r="AL75" s="91">
        <f>AL41</f>
        <v>54.869861390734989</v>
      </c>
      <c r="AM75" s="91">
        <f>AM41</f>
        <v>50.657341529028834</v>
      </c>
      <c r="AN75" s="91">
        <f>AN41</f>
        <v>51.688809982059411</v>
      </c>
    </row>
    <row r="76" spans="1:40">
      <c r="A76" t="s">
        <v>8</v>
      </c>
      <c r="B76" s="91">
        <f>B40</f>
        <v>21.217670338030434</v>
      </c>
      <c r="C76" s="91">
        <f>C40</f>
        <v>14.506297940173859</v>
      </c>
      <c r="D76" s="91">
        <f>D40</f>
        <v>12.616022778532237</v>
      </c>
      <c r="F76" t="s">
        <v>8</v>
      </c>
      <c r="G76" s="91">
        <f>G40</f>
        <v>28.156977296260958</v>
      </c>
      <c r="H76" s="91">
        <f>H40</f>
        <v>20.938637254560504</v>
      </c>
      <c r="I76" s="91">
        <f>I40</f>
        <v>18.605539637058261</v>
      </c>
      <c r="R76" t="s">
        <v>8</v>
      </c>
      <c r="S76" s="91">
        <f>S40</f>
        <v>21.829816259210162</v>
      </c>
      <c r="T76" s="91">
        <f>T40</f>
        <v>14.822899396887379</v>
      </c>
      <c r="U76" s="91">
        <f>U40</f>
        <v>14.333143116547864</v>
      </c>
      <c r="Y76" t="s">
        <v>8</v>
      </c>
      <c r="Z76" s="91">
        <f>Z40</f>
        <v>31.967108805246927</v>
      </c>
      <c r="AA76" s="91">
        <f>AA40</f>
        <v>21.612827821261067</v>
      </c>
      <c r="AB76" s="91">
        <f>AB40</f>
        <v>18.578582402279324</v>
      </c>
      <c r="AF76" t="s">
        <v>8</v>
      </c>
      <c r="AG76" s="91">
        <f>AG40</f>
        <v>27.086717796225731</v>
      </c>
      <c r="AH76" s="91">
        <f>AH40</f>
        <v>22.799225453334859</v>
      </c>
      <c r="AI76" s="91">
        <f>AI40</f>
        <v>21.820754344267833</v>
      </c>
      <c r="AK76" t="s">
        <v>8</v>
      </c>
      <c r="AL76" s="91">
        <f>AL40</f>
        <v>26.748251466447012</v>
      </c>
      <c r="AM76" s="91">
        <f>AM40</f>
        <v>19.653534316113479</v>
      </c>
      <c r="AN76" s="91">
        <f>AN40</f>
        <v>19.106577077704223</v>
      </c>
    </row>
    <row r="77" spans="1:40">
      <c r="A77" t="s">
        <v>18</v>
      </c>
      <c r="B77" s="91">
        <f>B45</f>
        <v>19.7717203391277</v>
      </c>
      <c r="C77" s="91">
        <f>C45</f>
        <v>18.366896509283745</v>
      </c>
      <c r="D77" s="91">
        <f>D45</f>
        <v>19.87799260604643</v>
      </c>
      <c r="F77" t="s">
        <v>18</v>
      </c>
      <c r="G77" s="91">
        <f>G45</f>
        <v>19.882163027406367</v>
      </c>
      <c r="H77" s="91">
        <f>H45</f>
        <v>19.412108632519356</v>
      </c>
      <c r="I77" s="91">
        <f>I45</f>
        <v>22.465711556829039</v>
      </c>
      <c r="R77" t="s">
        <v>18</v>
      </c>
      <c r="S77" s="91">
        <f>S45</f>
        <v>22.898233498782254</v>
      </c>
      <c r="T77" s="91">
        <f>T45</f>
        <v>21.527192939390392</v>
      </c>
      <c r="U77" s="91">
        <f>U45</f>
        <v>25.359075688729444</v>
      </c>
      <c r="Y77" t="s">
        <v>18</v>
      </c>
      <c r="Z77" s="91">
        <f>Z45</f>
        <v>14.22348392149185</v>
      </c>
      <c r="AA77" s="91">
        <f>AA45</f>
        <v>13.984715498650258</v>
      </c>
      <c r="AB77" s="91">
        <f>AB45</f>
        <v>15.879071356386161</v>
      </c>
      <c r="AF77" t="s">
        <v>18</v>
      </c>
      <c r="AG77" s="91">
        <f>AG45</f>
        <v>19.357301945391963</v>
      </c>
      <c r="AH77" s="91">
        <f>AH45</f>
        <v>20.074794229584203</v>
      </c>
      <c r="AI77" s="91">
        <f>AI45</f>
        <v>22.709860176292555</v>
      </c>
      <c r="AK77" t="s">
        <v>18</v>
      </c>
      <c r="AL77" s="91">
        <f>AL45</f>
        <v>22.776473015601802</v>
      </c>
      <c r="AM77" s="91">
        <f>AM45</f>
        <v>21.260817356174542</v>
      </c>
      <c r="AN77" s="91">
        <f>AN45</f>
        <v>24.143624248718194</v>
      </c>
    </row>
    <row r="78" spans="1:40">
      <c r="A78" t="s">
        <v>395</v>
      </c>
      <c r="B78" s="91">
        <f>SUM(B39,B42,B43,B44,B46,B47)</f>
        <v>31.216670608688865</v>
      </c>
      <c r="C78" s="91">
        <f>SUM(C39,C42,C43,C44,C46,C47)</f>
        <v>30.801238108706702</v>
      </c>
      <c r="D78" s="91">
        <f>SUM(D39,D42,D43,D44,D46,D47)</f>
        <v>36.494339973889652</v>
      </c>
      <c r="F78" t="s">
        <v>395</v>
      </c>
      <c r="G78" s="91">
        <f>SUM(G39,G42,G43,G44,G46,G47)</f>
        <v>40.016037162808857</v>
      </c>
      <c r="H78" s="91">
        <f>SUM(H39,H42,H43,H44,H46,H47)</f>
        <v>40.626410279021272</v>
      </c>
      <c r="I78" s="91">
        <f>SUM(I39,I42,I43,I44,I46,I47)</f>
        <v>47.248137535816625</v>
      </c>
      <c r="R78" t="s">
        <v>395</v>
      </c>
      <c r="S78" s="91">
        <f>SUM(S39,S42,S43,S44,S46,S47)</f>
        <v>32.09972408052532</v>
      </c>
      <c r="T78" s="91">
        <f>SUM(T39,T42,T43,T44,T46,T47)</f>
        <v>31.933434796237059</v>
      </c>
      <c r="U78" s="91">
        <f>SUM(U39,U42,U43,U44,U46,U47)</f>
        <v>39.76432092844766</v>
      </c>
      <c r="Y78" t="s">
        <v>395</v>
      </c>
      <c r="Z78" s="91">
        <f>SUM(Z39,Z42,Z43,Z44,Z46,Z47)</f>
        <v>33.164309138074493</v>
      </c>
      <c r="AA78" s="91">
        <f>SUM(AA39,AA42,AA43,AA44,AA46,AA47)</f>
        <v>33.162919060760977</v>
      </c>
      <c r="AB78" s="91">
        <f>SUM(AB39,AB42,AB43,AB44,AB46,AB47)</f>
        <v>38.925334694574744</v>
      </c>
      <c r="AF78" t="s">
        <v>395</v>
      </c>
      <c r="AG78" s="91">
        <f>SUM(AG39,AG42,AG43,AG44,AG46,AG47)</f>
        <v>35.318258338484483</v>
      </c>
      <c r="AH78" s="91">
        <f>SUM(AH39,AH42,AH43,AH44,AH46,AH47)</f>
        <v>36.83267074073035</v>
      </c>
      <c r="AI78" s="91">
        <f>SUM(AI39,AI42,AI43,AI44,AI46,AI47)</f>
        <v>43.58317034905896</v>
      </c>
      <c r="AK78" t="s">
        <v>395</v>
      </c>
      <c r="AL78" s="91">
        <f>SUM(AL39,AL42,AL43,AL44,AL46,AL47)</f>
        <v>36.961396054334706</v>
      </c>
      <c r="AM78" s="91">
        <f>SUM(AM39,AM42,AM43,AM44,AM46,AM47)</f>
        <v>36.592063496988672</v>
      </c>
      <c r="AN78" s="91">
        <f>SUM(AN39,AN42,AN43,AN44,AN46,AN47)</f>
        <v>42.242791892219628</v>
      </c>
    </row>
    <row r="79" spans="1:40">
      <c r="B79">
        <f>SUM(B75:B78)</f>
        <v>127.48134041759425</v>
      </c>
      <c r="C79">
        <f>SUM(C75:C78)</f>
        <v>114.1620961457328</v>
      </c>
      <c r="D79">
        <f>SUM(D75:D78)</f>
        <v>119.75078223637261</v>
      </c>
      <c r="G79">
        <f>SUM(G75:G78)</f>
        <v>143.08495325257476</v>
      </c>
      <c r="H79">
        <f>SUM(H75:H78)</f>
        <v>132.07584920564932</v>
      </c>
      <c r="I79">
        <f>SUM(I75:I78)</f>
        <v>138.91575931232092</v>
      </c>
    </row>
    <row r="80" spans="1:40">
      <c r="A80" t="s">
        <v>401</v>
      </c>
      <c r="F80" t="s">
        <v>418</v>
      </c>
      <c r="R80" t="s">
        <v>398</v>
      </c>
      <c r="Y80" t="s">
        <v>422</v>
      </c>
      <c r="AF80" t="s">
        <v>423</v>
      </c>
      <c r="AK80" t="s">
        <v>427</v>
      </c>
    </row>
    <row r="81" spans="1:40">
      <c r="B81">
        <v>2008</v>
      </c>
      <c r="C81">
        <v>2012</v>
      </c>
      <c r="D81">
        <v>2017</v>
      </c>
      <c r="G81">
        <v>2008</v>
      </c>
      <c r="H81">
        <v>2012</v>
      </c>
      <c r="I81">
        <v>2017</v>
      </c>
      <c r="S81">
        <v>2008</v>
      </c>
      <c r="T81">
        <v>2012</v>
      </c>
      <c r="U81">
        <v>2017</v>
      </c>
      <c r="Z81">
        <v>2008</v>
      </c>
      <c r="AA81">
        <v>2012</v>
      </c>
      <c r="AB81">
        <v>2017</v>
      </c>
      <c r="AG81">
        <v>2008</v>
      </c>
      <c r="AH81">
        <v>2012</v>
      </c>
      <c r="AI81">
        <v>2017</v>
      </c>
      <c r="AL81">
        <v>2008</v>
      </c>
      <c r="AM81">
        <v>2012</v>
      </c>
      <c r="AN81">
        <v>2017</v>
      </c>
    </row>
    <row r="82" spans="1:40">
      <c r="A82" t="s">
        <v>10</v>
      </c>
      <c r="B82" s="91">
        <f>B53</f>
        <v>61.896139611774892</v>
      </c>
      <c r="C82" s="91">
        <f>C53</f>
        <v>58.137544400222538</v>
      </c>
      <c r="D82" s="91">
        <f>D53</f>
        <v>55.970025794651285</v>
      </c>
      <c r="F82" t="s">
        <v>10</v>
      </c>
      <c r="G82" s="91">
        <f>G53</f>
        <v>58.994313689547077</v>
      </c>
      <c r="H82" s="91">
        <f>H53</f>
        <v>54.665107299324269</v>
      </c>
      <c r="I82" s="91">
        <f>I53</f>
        <v>53.362448790291417</v>
      </c>
      <c r="R82" t="s">
        <v>10</v>
      </c>
      <c r="S82" s="91">
        <f>S53</f>
        <v>57.268207881979876</v>
      </c>
      <c r="T82" s="91">
        <f>T53</f>
        <v>53.083128880327216</v>
      </c>
      <c r="U82" s="91">
        <f>U53</f>
        <v>51.508284579394967</v>
      </c>
      <c r="Y82" t="s">
        <v>10</v>
      </c>
      <c r="Z82" s="91">
        <f>Z53</f>
        <v>59.534344772080331</v>
      </c>
      <c r="AA82" s="91">
        <f>AA53</f>
        <v>54.989154393630592</v>
      </c>
      <c r="AB82" s="91">
        <f>AB53</f>
        <v>54.077813072889271</v>
      </c>
      <c r="AF82" t="s">
        <v>10</v>
      </c>
      <c r="AG82" s="91">
        <f>AG53</f>
        <v>57.3037565236015</v>
      </c>
      <c r="AH82" s="91">
        <f>AH53</f>
        <v>53.329789962578296</v>
      </c>
      <c r="AI82" s="91">
        <f>AI53</f>
        <v>52.641091251533858</v>
      </c>
      <c r="AK82" t="s">
        <v>10</v>
      </c>
      <c r="AL82" s="91">
        <f>AL53</f>
        <v>63.295739859590043</v>
      </c>
      <c r="AM82" s="91">
        <f>AM53</f>
        <v>55.46139630193521</v>
      </c>
      <c r="AN82" s="91">
        <f>AN53</f>
        <v>49.13775580427663</v>
      </c>
    </row>
    <row r="83" spans="1:40">
      <c r="A83" t="s">
        <v>8</v>
      </c>
      <c r="B83" s="91">
        <f>B52</f>
        <v>31.739207542342712</v>
      </c>
      <c r="C83" s="91">
        <f>C52</f>
        <v>22.466789980805473</v>
      </c>
      <c r="D83" s="91">
        <f>D52</f>
        <v>19.259829826769526</v>
      </c>
      <c r="F83" t="s">
        <v>8</v>
      </c>
      <c r="G83" s="91">
        <f>G52</f>
        <v>22.402692989229156</v>
      </c>
      <c r="H83" s="91">
        <f>H52</f>
        <v>18.361550456671864</v>
      </c>
      <c r="I83" s="91">
        <f>I52</f>
        <v>16.354255236917368</v>
      </c>
      <c r="R83" t="s">
        <v>8</v>
      </c>
      <c r="S83" s="91">
        <f>S52</f>
        <v>27.732255925570911</v>
      </c>
      <c r="T83" s="91">
        <f>T52</f>
        <v>21.045328789060065</v>
      </c>
      <c r="U83" s="91">
        <f>U52</f>
        <v>18.942089799153877</v>
      </c>
      <c r="Y83" t="s">
        <v>8</v>
      </c>
      <c r="Z83" s="91">
        <f>Z52</f>
        <v>27.937007329209614</v>
      </c>
      <c r="AA83" s="91">
        <f>AA52</f>
        <v>18.59798263533223</v>
      </c>
      <c r="AB83" s="91">
        <f>AB52</f>
        <v>16.792441337251432</v>
      </c>
      <c r="AF83" t="s">
        <v>8</v>
      </c>
      <c r="AG83" s="91">
        <f>AG52</f>
        <v>28.79361009886583</v>
      </c>
      <c r="AH83" s="91">
        <f>AH52</f>
        <v>21.303486615019981</v>
      </c>
      <c r="AI83" s="91">
        <f>AI52</f>
        <v>18.599725411486425</v>
      </c>
      <c r="AK83" t="s">
        <v>8</v>
      </c>
      <c r="AL83" s="91">
        <f>AL52</f>
        <v>29.209424452694158</v>
      </c>
      <c r="AM83" s="91">
        <f>AM52</f>
        <v>23.42353926623267</v>
      </c>
      <c r="AN83" s="91">
        <f>AN52</f>
        <v>17.16375940110056</v>
      </c>
    </row>
    <row r="84" spans="1:40">
      <c r="A84" t="s">
        <v>18</v>
      </c>
      <c r="B84" s="91">
        <f>B57</f>
        <v>28.095302629874372</v>
      </c>
      <c r="C84" s="91">
        <f>C57</f>
        <v>27.113788729172246</v>
      </c>
      <c r="D84" s="91">
        <f>D57</f>
        <v>30.565272114380551</v>
      </c>
      <c r="F84" t="s">
        <v>18</v>
      </c>
      <c r="G84" s="91">
        <f>G57</f>
        <v>20.014109308255055</v>
      </c>
      <c r="H84" s="91">
        <f>H57</f>
        <v>19.364000891067054</v>
      </c>
      <c r="I84" s="91">
        <f>I57</f>
        <v>21.175697611501896</v>
      </c>
      <c r="R84" t="s">
        <v>18</v>
      </c>
      <c r="S84" s="91">
        <f>S57</f>
        <v>19.211939437040702</v>
      </c>
      <c r="T84" s="91">
        <f>T57</f>
        <v>18.741759435288728</v>
      </c>
      <c r="U84" s="91">
        <f>U57</f>
        <v>20.527490328195142</v>
      </c>
      <c r="Y84" t="s">
        <v>18</v>
      </c>
      <c r="Z84" s="91">
        <f>Z57</f>
        <v>21.713452021343244</v>
      </c>
      <c r="AA84" s="91">
        <f>AA57</f>
        <v>20.702377299208113</v>
      </c>
      <c r="AB84" s="91">
        <f>AB57</f>
        <v>24.198276275526364</v>
      </c>
      <c r="AF84" t="s">
        <v>18</v>
      </c>
      <c r="AG84" s="91">
        <f>AG57</f>
        <v>19.804662032560529</v>
      </c>
      <c r="AH84" s="91">
        <f>AH57</f>
        <v>18.676860037885227</v>
      </c>
      <c r="AI84" s="91">
        <f>AI57</f>
        <v>21.41536744445607</v>
      </c>
      <c r="AK84" t="s">
        <v>18</v>
      </c>
      <c r="AL84" s="91">
        <f>AL57</f>
        <v>24.352931141266655</v>
      </c>
      <c r="AM84" s="91">
        <f>AM57</f>
        <v>23.226557195704878</v>
      </c>
      <c r="AN84" s="91">
        <f>AN57</f>
        <v>22.162487842716889</v>
      </c>
    </row>
    <row r="85" spans="1:40">
      <c r="A85" t="s">
        <v>395</v>
      </c>
      <c r="B85" s="91">
        <f>SUM(B51,B54,B55,B56,B58,B59)</f>
        <v>48.289276675233474</v>
      </c>
      <c r="C85" s="91">
        <f>SUM(C51,C54,C55,C56,C58,C59)</f>
        <v>48.720708269074194</v>
      </c>
      <c r="D85" s="91">
        <f>SUM(D51,D54,D55,D56,D58,D59)</f>
        <v>55.399870034132583</v>
      </c>
      <c r="F85" t="s">
        <v>395</v>
      </c>
      <c r="G85" s="91">
        <f>SUM(G51,G54,G55,G56,G58,G59)</f>
        <v>33.986398034325241</v>
      </c>
      <c r="H85" s="91">
        <f>SUM(H51,H54,H55,H56,H58,H59)</f>
        <v>35.638969332442265</v>
      </c>
      <c r="I85" s="91">
        <f>SUM(I51,I54,I55,I56,I58,I59)</f>
        <v>41.224781634072812</v>
      </c>
      <c r="R85" t="s">
        <v>395</v>
      </c>
      <c r="S85" s="91">
        <f>SUM(S51,S54,S55,S56,S58,S59)</f>
        <v>34.562251562344322</v>
      </c>
      <c r="T85" s="91">
        <f>SUM(T51,T54,T55,T56,T58,T59)</f>
        <v>35.567245533887558</v>
      </c>
      <c r="U85" s="91">
        <f>SUM(U51,U54,U55,U56,U58,U59)</f>
        <v>41.571959089773308</v>
      </c>
      <c r="Y85" t="s">
        <v>395</v>
      </c>
      <c r="Z85" s="91">
        <f>SUM(Z51,Z54,Z55,Z56,Z58,Z59)</f>
        <v>40.367019173091464</v>
      </c>
      <c r="AA85" s="91">
        <f>SUM(AA51,AA54,AA55,AA56,AA58,AA59)</f>
        <v>39.25162001736701</v>
      </c>
      <c r="AB85" s="91">
        <f>SUM(AB51,AB54,AB55,AB56,AB58,AB59)</f>
        <v>46.61491054655572</v>
      </c>
      <c r="AF85" t="s">
        <v>395</v>
      </c>
      <c r="AG85" s="91">
        <f>SUM(AG51,AG54,AG55,AG56,AG58,AG59)</f>
        <v>44.232931549821892</v>
      </c>
      <c r="AH85" s="91">
        <f>SUM(AH51,AH54,AH55,AH56,AH58,AH59)</f>
        <v>45.660040357344819</v>
      </c>
      <c r="AI85" s="91">
        <f>SUM(AI51,AI54,AI55,AI56,AI58,AI59)</f>
        <v>54.258182959658313</v>
      </c>
      <c r="AK85" t="s">
        <v>395</v>
      </c>
      <c r="AL85" s="91">
        <f>SUM(AL51,AL54,AL55,AL56,AL58,AL59)</f>
        <v>45.676812330560487</v>
      </c>
      <c r="AM85" s="91">
        <f>SUM(AM51,AM54,AM55,AM56,AM58,AM59)</f>
        <v>42.89375781145624</v>
      </c>
      <c r="AN85" s="91">
        <f>SUM(AN51,AN54,AN55,AN56,AN58,AN59)</f>
        <v>39.411929314115028</v>
      </c>
    </row>
    <row r="86" spans="1:40">
      <c r="B86">
        <f>SUM(B82:B85)</f>
        <v>170.01992645922545</v>
      </c>
      <c r="C86">
        <f>SUM(C82:C85)</f>
        <v>156.43883137927446</v>
      </c>
      <c r="D86">
        <f>SUM(D82:D85)</f>
        <v>161.19499776993393</v>
      </c>
      <c r="G86">
        <f>SUM(G82:G85)</f>
        <v>135.39751402135653</v>
      </c>
      <c r="H86">
        <f>SUM(H82:H85)</f>
        <v>128.02962797950545</v>
      </c>
      <c r="I86">
        <f>SUM(I82:I85)</f>
        <v>132.11718327278351</v>
      </c>
    </row>
    <row r="87" spans="1:40">
      <c r="A87" t="s">
        <v>428</v>
      </c>
      <c r="F87" t="s">
        <v>419</v>
      </c>
      <c r="R87" t="s">
        <v>420</v>
      </c>
      <c r="Y87" t="s">
        <v>403</v>
      </c>
      <c r="AF87" t="s">
        <v>425</v>
      </c>
    </row>
    <row r="88" spans="1:40">
      <c r="B88">
        <v>2008</v>
      </c>
      <c r="C88">
        <v>2012</v>
      </c>
      <c r="D88">
        <v>2017</v>
      </c>
      <c r="G88">
        <v>2008</v>
      </c>
      <c r="H88">
        <v>2012</v>
      </c>
      <c r="I88">
        <v>2017</v>
      </c>
      <c r="S88">
        <v>2008</v>
      </c>
      <c r="T88">
        <v>2012</v>
      </c>
      <c r="U88">
        <v>2017</v>
      </c>
      <c r="Z88">
        <v>2008</v>
      </c>
      <c r="AA88">
        <v>2012</v>
      </c>
      <c r="AB88">
        <v>2017</v>
      </c>
      <c r="AG88">
        <v>2008</v>
      </c>
      <c r="AH88">
        <v>2012</v>
      </c>
      <c r="AI88">
        <v>2017</v>
      </c>
    </row>
    <row r="89" spans="1:40">
      <c r="A89" t="s">
        <v>10</v>
      </c>
      <c r="B89" s="91">
        <f>B65</f>
        <v>54.50824808447171</v>
      </c>
      <c r="C89" s="91">
        <f>C65</f>
        <v>49.57929141225133</v>
      </c>
      <c r="D89" s="91">
        <f>D65</f>
        <v>48.143713163789435</v>
      </c>
      <c r="F89" t="s">
        <v>10</v>
      </c>
      <c r="G89" s="91">
        <f>G65</f>
        <v>64.387739503599775</v>
      </c>
      <c r="H89" s="91">
        <f>H65</f>
        <v>56.515808364725544</v>
      </c>
      <c r="I89" s="91">
        <f>I65</f>
        <v>56.007218644461148</v>
      </c>
      <c r="R89" t="s">
        <v>10</v>
      </c>
      <c r="S89" s="91">
        <f>S65</f>
        <v>58.228699463893982</v>
      </c>
      <c r="T89" s="91">
        <f>T65</f>
        <v>55.373794518471151</v>
      </c>
      <c r="U89" s="91">
        <f>U65</f>
        <v>54.186637733268313</v>
      </c>
      <c r="Y89" t="s">
        <v>10</v>
      </c>
      <c r="Z89" s="91">
        <f>Z65</f>
        <v>57.971621798889359</v>
      </c>
      <c r="AA89" s="91">
        <f>AA65</f>
        <v>54.044200590183465</v>
      </c>
      <c r="AB89" s="91">
        <f>AB65</f>
        <v>53.928068745833023</v>
      </c>
      <c r="AF89" t="s">
        <v>10</v>
      </c>
      <c r="AG89" s="91">
        <f>AG65</f>
        <v>56.039194760007831</v>
      </c>
      <c r="AH89" s="91">
        <f>AH65</f>
        <v>50.591102167657205</v>
      </c>
      <c r="AI89" s="91">
        <f>AI65</f>
        <v>51.489757344384344</v>
      </c>
      <c r="AL89" s="91"/>
      <c r="AM89" s="91"/>
      <c r="AN89" s="91"/>
    </row>
    <row r="90" spans="1:40">
      <c r="A90" t="s">
        <v>8</v>
      </c>
      <c r="B90" s="91">
        <f>B64</f>
        <v>26.783114714210225</v>
      </c>
      <c r="C90" s="91">
        <f>C64</f>
        <v>20.281723951152255</v>
      </c>
      <c r="D90" s="91">
        <f>D64</f>
        <v>17.820919156427728</v>
      </c>
      <c r="F90" t="s">
        <v>8</v>
      </c>
      <c r="G90" s="91">
        <f>G64</f>
        <v>37.953327790433654</v>
      </c>
      <c r="H90" s="91">
        <f>H64</f>
        <v>27.024250539779302</v>
      </c>
      <c r="I90" s="91">
        <f>I64</f>
        <v>27.7043258999336</v>
      </c>
      <c r="R90" t="s">
        <v>8</v>
      </c>
      <c r="S90" s="91">
        <f>S64</f>
        <v>26.431473450825667</v>
      </c>
      <c r="T90" s="91">
        <f>T64</f>
        <v>21.424323999500409</v>
      </c>
      <c r="U90" s="91">
        <f>U64</f>
        <v>19.422038328782946</v>
      </c>
      <c r="Y90" t="s">
        <v>8</v>
      </c>
      <c r="Z90" s="91">
        <f>Z64</f>
        <v>20.4728971417744</v>
      </c>
      <c r="AA90" s="91">
        <f>AA64</f>
        <v>16.990786279588136</v>
      </c>
      <c r="AB90" s="91">
        <f>AB64</f>
        <v>15.37336098970294</v>
      </c>
      <c r="AF90" t="s">
        <v>8</v>
      </c>
      <c r="AG90" s="91">
        <f>AG64</f>
        <v>30.323067872091123</v>
      </c>
      <c r="AH90" s="91">
        <f>AH64</f>
        <v>18.878916802141003</v>
      </c>
      <c r="AI90" s="91">
        <f>AI64</f>
        <v>16.726145416531487</v>
      </c>
      <c r="AL90" s="91"/>
      <c r="AM90" s="91"/>
      <c r="AN90" s="91"/>
    </row>
    <row r="91" spans="1:40">
      <c r="A91" t="s">
        <v>18</v>
      </c>
      <c r="B91" s="91">
        <f>B69</f>
        <v>37.89918997238042</v>
      </c>
      <c r="C91" s="91">
        <f>C69</f>
        <v>35.965198443962969</v>
      </c>
      <c r="D91" s="91">
        <f>D69</f>
        <v>39.932788130779763</v>
      </c>
      <c r="F91" t="s">
        <v>18</v>
      </c>
      <c r="G91" s="91">
        <f>G69</f>
        <v>28.682641651535548</v>
      </c>
      <c r="H91" s="91">
        <f>H69</f>
        <v>27.111794389868496</v>
      </c>
      <c r="I91" s="91">
        <f>I69</f>
        <v>32.238380141917688</v>
      </c>
      <c r="R91" t="s">
        <v>18</v>
      </c>
      <c r="S91" s="91">
        <f>S69</f>
        <v>17.465872609323007</v>
      </c>
      <c r="T91" s="91">
        <f>T69</f>
        <v>17.404022971802121</v>
      </c>
      <c r="U91" s="91">
        <f>U69</f>
        <v>18.959510693581212</v>
      </c>
      <c r="Y91" t="s">
        <v>18</v>
      </c>
      <c r="Z91" s="91">
        <f>Z69</f>
        <v>15.395210540891137</v>
      </c>
      <c r="AA91" s="91">
        <f>AA69</f>
        <v>14.980191854746284</v>
      </c>
      <c r="AB91" s="91">
        <f>AB69</f>
        <v>16.391954959626638</v>
      </c>
      <c r="AF91" t="s">
        <v>18</v>
      </c>
      <c r="AG91" s="91">
        <f>AG69</f>
        <v>19.085497672337809</v>
      </c>
      <c r="AH91" s="91">
        <f>AH69</f>
        <v>17.970102729901136</v>
      </c>
      <c r="AI91" s="91">
        <f>AI69</f>
        <v>19.755514792150848</v>
      </c>
      <c r="AL91" s="91"/>
      <c r="AM91" s="91"/>
      <c r="AN91" s="91"/>
    </row>
    <row r="92" spans="1:40">
      <c r="A92" t="s">
        <v>395</v>
      </c>
      <c r="B92" s="91">
        <f>SUM(B63,B66,B67,B68,B70,B71)</f>
        <v>46.414349807817345</v>
      </c>
      <c r="C92" s="91">
        <f>SUM(C63,C66,C67,C68,C70,C71)</f>
        <v>47.776430470750441</v>
      </c>
      <c r="D92" s="91">
        <f>SUM(D63,D66,D67,D68,D70,D71)</f>
        <v>55.818000536022957</v>
      </c>
      <c r="F92" t="s">
        <v>395</v>
      </c>
      <c r="G92" s="91">
        <f>SUM(G63,G66,G67,G68,G70,G71)</f>
        <v>42.971764767291425</v>
      </c>
      <c r="H92" s="91">
        <f>SUM(H63,H66,H67,H68,H70,H71)</f>
        <v>41.874546089603811</v>
      </c>
      <c r="I92" s="91">
        <f>SUM(I63,I66,I67,I68,I70,I71)</f>
        <v>50.836963115558341</v>
      </c>
      <c r="R92" t="s">
        <v>395</v>
      </c>
      <c r="S92" s="91">
        <f>SUM(S63,S66,S67,S68,S70,S71)</f>
        <v>33.334767120395099</v>
      </c>
      <c r="T92" s="91">
        <f>SUM(T63,T66,T67,T68,T70,T71)</f>
        <v>35.404257057325033</v>
      </c>
      <c r="U92" s="91">
        <f>SUM(U63,U66,U67,U68,U70,U71)</f>
        <v>40.681820149303263</v>
      </c>
      <c r="Y92" t="s">
        <v>395</v>
      </c>
      <c r="Z92" s="91">
        <f>SUM(Z63,Z66,Z67,Z68,Z70,Z71)</f>
        <v>29.781078284190123</v>
      </c>
      <c r="AA92" s="91">
        <f>SUM(AA63,AA66,AA67,AA68,AA70,AA71)</f>
        <v>30.705783617445608</v>
      </c>
      <c r="AB92" s="91">
        <f>SUM(AB63,AB66,AB67,AB68,AB70,AB71)</f>
        <v>36.248981406030076</v>
      </c>
      <c r="AF92" t="s">
        <v>395</v>
      </c>
      <c r="AG92" s="91">
        <f>SUM(AG63,AG66,AG67,AG68,AG70,AG71)</f>
        <v>34.899155674636368</v>
      </c>
      <c r="AH92" s="91">
        <f>SUM(AH63,AH66,AH67,AH68,AH70,AH71)</f>
        <v>32.748504695652407</v>
      </c>
      <c r="AI92" s="91">
        <f>SUM(AI63,AI66,AI67,AI68,AI70,AI71)</f>
        <v>39.316507886630575</v>
      </c>
      <c r="AL92" s="91"/>
      <c r="AM92" s="91"/>
      <c r="AN92" s="91"/>
    </row>
    <row r="93" spans="1:40">
      <c r="B93">
        <f>SUM(B89:B92)</f>
        <v>165.60490257887972</v>
      </c>
      <c r="C93">
        <f>SUM(C89:C92)</f>
        <v>153.602644278117</v>
      </c>
      <c r="D93">
        <f>SUM(D89:D92)</f>
        <v>161.71542098701988</v>
      </c>
      <c r="F93" t="s">
        <v>432</v>
      </c>
      <c r="G93">
        <f>SUM(G89:G92)</f>
        <v>173.99547371286039</v>
      </c>
      <c r="H93">
        <f>SUM(H89:H92)</f>
        <v>152.52639938397715</v>
      </c>
      <c r="I93">
        <f>SUM(I89:I92)</f>
        <v>166.78688780187076</v>
      </c>
    </row>
    <row r="96" spans="1:40">
      <c r="A96" t="s">
        <v>31</v>
      </c>
      <c r="B96">
        <v>2008</v>
      </c>
      <c r="C96">
        <v>2012</v>
      </c>
      <c r="D96">
        <v>2017</v>
      </c>
      <c r="S96" t="s">
        <v>433</v>
      </c>
      <c r="T96" s="91">
        <f>MAX(S75:U78,S82:U85,S89:U93,Z75:AB78,Z82:AB85,Z89:AB92,AG75:AI78,AG82:AI85,AG89:AI92,AL75:AN78,AL82:AN85)</f>
        <v>64.330864972636363</v>
      </c>
    </row>
    <row r="97" spans="1:20">
      <c r="A97" t="s">
        <v>33</v>
      </c>
      <c r="B97">
        <v>18625</v>
      </c>
      <c r="C97">
        <v>16666</v>
      </c>
      <c r="D97">
        <v>18470</v>
      </c>
      <c r="F97" t="s">
        <v>434</v>
      </c>
      <c r="G97" s="73" t="e">
        <f t="shared" ref="G97:G100" si="51">NA()</f>
        <v>#N/A</v>
      </c>
      <c r="H97" t="s">
        <v>435</v>
      </c>
      <c r="I97" s="92" t="e">
        <f t="shared" ref="I97:I100" si="52">NA()</f>
        <v>#N/A</v>
      </c>
      <c r="S97" t="s">
        <v>415</v>
      </c>
      <c r="T97" s="91">
        <f>MIN(S76:U79,S83:U86,S90:U94,Z76:AB79,Z83:AB86,Z90:AB93,AG76:AI79,AG83:AI86,AG90:AI93,AL76:AN79,AL83:AN86)</f>
        <v>13.984715498650258</v>
      </c>
    </row>
    <row r="98" spans="1:20">
      <c r="A98" t="s">
        <v>393</v>
      </c>
      <c r="B98">
        <v>26650</v>
      </c>
      <c r="C98">
        <v>24267</v>
      </c>
      <c r="D98">
        <v>27403</v>
      </c>
      <c r="F98" t="s">
        <v>436</v>
      </c>
      <c r="G98" s="73" t="e">
        <f t="shared" si="51"/>
        <v>#N/A</v>
      </c>
      <c r="H98" t="s">
        <v>437</v>
      </c>
      <c r="I98" s="92" t="e">
        <f t="shared" si="52"/>
        <v>#N/A</v>
      </c>
    </row>
    <row r="99" spans="1:20">
      <c r="A99" t="s">
        <v>394</v>
      </c>
      <c r="B99">
        <v>22336</v>
      </c>
      <c r="C99">
        <v>20005</v>
      </c>
      <c r="D99">
        <v>22046</v>
      </c>
      <c r="F99" t="s">
        <v>438</v>
      </c>
      <c r="G99" s="73" t="e">
        <f t="shared" si="51"/>
        <v>#N/A</v>
      </c>
      <c r="H99" t="s">
        <v>439</v>
      </c>
      <c r="I99" s="92" t="e">
        <f t="shared" si="52"/>
        <v>#N/A</v>
      </c>
    </row>
    <row r="100" spans="1:20">
      <c r="A100" t="s">
        <v>396</v>
      </c>
      <c r="B100">
        <v>25717</v>
      </c>
      <c r="C100">
        <v>23224</v>
      </c>
      <c r="D100">
        <v>25772</v>
      </c>
      <c r="F100" t="s">
        <v>440</v>
      </c>
      <c r="G100" s="73" t="e">
        <f t="shared" si="51"/>
        <v>#N/A</v>
      </c>
      <c r="H100" t="s">
        <v>441</v>
      </c>
      <c r="I100" s="92" t="e">
        <f t="shared" si="52"/>
        <v>#N/A</v>
      </c>
    </row>
    <row r="101" spans="1:20">
      <c r="A101" t="s">
        <v>397</v>
      </c>
      <c r="B101">
        <v>21186</v>
      </c>
      <c r="C101">
        <v>19017</v>
      </c>
      <c r="D101">
        <v>20425</v>
      </c>
    </row>
    <row r="102" spans="1:20">
      <c r="A102" s="93" t="s">
        <v>398</v>
      </c>
      <c r="B102" s="93">
        <v>22850</v>
      </c>
      <c r="C102" s="93">
        <v>20559</v>
      </c>
      <c r="D102" s="93">
        <v>22513</v>
      </c>
    </row>
    <row r="103" spans="1:20">
      <c r="A103" t="s">
        <v>399</v>
      </c>
      <c r="B103">
        <v>22421</v>
      </c>
      <c r="C103">
        <v>21150</v>
      </c>
      <c r="D103">
        <v>23555</v>
      </c>
    </row>
    <row r="104" spans="1:20">
      <c r="A104" t="s">
        <v>400</v>
      </c>
      <c r="B104">
        <v>19697</v>
      </c>
      <c r="C104">
        <v>17864</v>
      </c>
      <c r="D104">
        <v>19681</v>
      </c>
      <c r="I104" s="94"/>
      <c r="J104" s="95"/>
    </row>
    <row r="105" spans="1:20">
      <c r="A105" t="s">
        <v>401</v>
      </c>
      <c r="B105">
        <v>28332</v>
      </c>
      <c r="C105">
        <v>26041</v>
      </c>
      <c r="D105">
        <v>29936</v>
      </c>
    </row>
    <row r="106" spans="1:20">
      <c r="A106" t="s">
        <v>402</v>
      </c>
      <c r="B106">
        <v>21878</v>
      </c>
      <c r="C106">
        <v>19288</v>
      </c>
      <c r="D106">
        <v>22055</v>
      </c>
    </row>
    <row r="107" spans="1:20">
      <c r="A107" t="s">
        <v>403</v>
      </c>
      <c r="B107">
        <v>16633</v>
      </c>
      <c r="C107">
        <v>15313</v>
      </c>
      <c r="D107">
        <v>17262</v>
      </c>
    </row>
    <row r="108" spans="1:20">
      <c r="A108" t="s">
        <v>404</v>
      </c>
      <c r="B108">
        <v>21226</v>
      </c>
      <c r="C108">
        <v>19533</v>
      </c>
      <c r="D108">
        <v>22497</v>
      </c>
    </row>
    <row r="109" spans="1:20">
      <c r="A109" t="s">
        <v>406</v>
      </c>
      <c r="B109">
        <v>32155</v>
      </c>
      <c r="C109">
        <v>30455</v>
      </c>
      <c r="D109">
        <v>33809</v>
      </c>
    </row>
    <row r="110" spans="1:20">
      <c r="A110" t="s">
        <v>407</v>
      </c>
      <c r="B110">
        <v>20354</v>
      </c>
      <c r="C110">
        <v>18168</v>
      </c>
      <c r="D110">
        <v>20585</v>
      </c>
    </row>
    <row r="111" spans="1:20">
      <c r="A111" t="s">
        <v>408</v>
      </c>
      <c r="B111">
        <v>30128</v>
      </c>
      <c r="C111">
        <v>27485</v>
      </c>
      <c r="D111">
        <v>30914</v>
      </c>
    </row>
    <row r="112" spans="1:20">
      <c r="A112" t="s">
        <v>409</v>
      </c>
      <c r="B112">
        <v>31243</v>
      </c>
      <c r="C112">
        <v>29275</v>
      </c>
      <c r="D112">
        <v>33088</v>
      </c>
    </row>
    <row r="113" spans="1:4">
      <c r="A113" t="s">
        <v>405</v>
      </c>
      <c r="B113">
        <v>25986</v>
      </c>
      <c r="C113">
        <v>23917</v>
      </c>
      <c r="D113">
        <v>26044</v>
      </c>
    </row>
    <row r="114" spans="1:4">
      <c r="A114" t="s">
        <v>413</v>
      </c>
      <c r="B114">
        <v>24275</v>
      </c>
      <c r="C114">
        <v>22234</v>
      </c>
      <c r="D114">
        <v>24999</v>
      </c>
    </row>
    <row r="116" spans="1:4">
      <c r="A116" s="96" t="s">
        <v>433</v>
      </c>
      <c r="B116">
        <f>MAX(B97:B114)</f>
        <v>32155</v>
      </c>
      <c r="C116">
        <f>MAX(C97:C114)</f>
        <v>30455</v>
      </c>
      <c r="D116" s="97">
        <f>MAX(D97:D114)</f>
        <v>33809</v>
      </c>
    </row>
    <row r="117" spans="1:4">
      <c r="A117" s="96" t="s">
        <v>442</v>
      </c>
      <c r="B117">
        <f>MIN(B97:B114)</f>
        <v>16633</v>
      </c>
      <c r="C117" s="97">
        <f>MIN(C97:C114)</f>
        <v>15313</v>
      </c>
      <c r="D117">
        <f>MIN(D97:D114)</f>
        <v>17262</v>
      </c>
    </row>
    <row r="118" spans="1:4">
      <c r="A118" s="96" t="s">
        <v>443</v>
      </c>
      <c r="B118" s="91">
        <f>GEOMEAN(B97:B114)</f>
        <v>23606.754255186141</v>
      </c>
      <c r="C118" s="91">
        <f>GEOMEAN(C97:C114)</f>
        <v>21528.954403891494</v>
      </c>
      <c r="D118" s="91">
        <f>GEOMEAN(D97:D114)</f>
        <v>24057.240049124488</v>
      </c>
    </row>
  </sheetData>
  <sheetProtection selectLockedCells="1" selectUnlockedCells="1"/>
  <mergeCells count="2">
    <mergeCell ref="A36:K36"/>
    <mergeCell ref="A72:D7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5"/>
  <sheetViews>
    <sheetView topLeftCell="AB1" zoomScale="60" zoomScaleNormal="60" workbookViewId="0">
      <selection activeCell="AE15" sqref="AE15"/>
    </sheetView>
  </sheetViews>
  <sheetFormatPr baseColWidth="10" defaultColWidth="14" defaultRowHeight="12.75"/>
  <cols>
    <col min="1" max="1" width="34.7109375" style="76" customWidth="1"/>
    <col min="2" max="11" width="14" style="76" customWidth="1"/>
    <col min="12" max="12" width="32" style="76" customWidth="1"/>
    <col min="13" max="16384" width="14" style="76"/>
  </cols>
  <sheetData>
    <row r="1" spans="1:35" ht="15">
      <c r="A1" s="13" t="s">
        <v>31</v>
      </c>
      <c r="B1" s="67">
        <v>2008</v>
      </c>
      <c r="C1" s="67">
        <v>2009</v>
      </c>
      <c r="D1" s="67">
        <v>2010</v>
      </c>
      <c r="E1" s="67">
        <v>2011</v>
      </c>
      <c r="F1" s="67">
        <v>2012</v>
      </c>
      <c r="G1" s="67">
        <v>2013</v>
      </c>
      <c r="H1" s="67">
        <v>2014</v>
      </c>
      <c r="I1" s="67">
        <v>2015</v>
      </c>
      <c r="J1" s="67">
        <v>2016</v>
      </c>
      <c r="K1" s="67">
        <v>2017</v>
      </c>
    </row>
    <row r="2" spans="1:35">
      <c r="A2" s="98" t="s">
        <v>33</v>
      </c>
      <c r="B2" s="99">
        <v>18625</v>
      </c>
      <c r="C2" s="99">
        <v>17747</v>
      </c>
      <c r="D2" s="99">
        <v>17599</v>
      </c>
      <c r="E2" s="99">
        <v>17318</v>
      </c>
      <c r="F2" s="99">
        <v>16666</v>
      </c>
      <c r="G2" s="99">
        <v>16379</v>
      </c>
      <c r="H2" s="99">
        <v>16576</v>
      </c>
      <c r="I2" s="99">
        <v>17271</v>
      </c>
      <c r="J2" s="99">
        <v>17790</v>
      </c>
      <c r="K2" s="99">
        <v>18470</v>
      </c>
    </row>
    <row r="3" spans="1:35">
      <c r="A3" s="98" t="s">
        <v>393</v>
      </c>
      <c r="B3" s="99">
        <v>26650</v>
      </c>
      <c r="C3" s="99">
        <v>25391</v>
      </c>
      <c r="D3" s="99">
        <v>25603</v>
      </c>
      <c r="E3" s="99">
        <v>25227</v>
      </c>
      <c r="F3" s="99">
        <v>24267</v>
      </c>
      <c r="G3" s="99">
        <v>24417</v>
      </c>
      <c r="H3" s="99">
        <v>24694</v>
      </c>
      <c r="I3" s="99">
        <v>25302</v>
      </c>
      <c r="J3" s="99">
        <v>26097</v>
      </c>
      <c r="K3" s="99">
        <v>27403</v>
      </c>
    </row>
    <row r="4" spans="1:35">
      <c r="A4" s="98" t="s">
        <v>394</v>
      </c>
      <c r="B4" s="99">
        <v>22336</v>
      </c>
      <c r="C4" s="99">
        <v>21110</v>
      </c>
      <c r="D4" s="99">
        <v>21250</v>
      </c>
      <c r="E4" s="99">
        <v>20895</v>
      </c>
      <c r="F4" s="99">
        <v>20005</v>
      </c>
      <c r="G4" s="99">
        <v>19445</v>
      </c>
      <c r="H4" s="99">
        <v>19508</v>
      </c>
      <c r="I4" s="99">
        <v>20324</v>
      </c>
      <c r="J4" s="99">
        <v>20855</v>
      </c>
      <c r="K4" s="99">
        <v>22046</v>
      </c>
    </row>
    <row r="5" spans="1:35">
      <c r="A5" s="98" t="s">
        <v>396</v>
      </c>
      <c r="B5" s="99">
        <v>25717</v>
      </c>
      <c r="C5" s="99">
        <v>24260</v>
      </c>
      <c r="D5" s="99">
        <v>24084</v>
      </c>
      <c r="E5" s="99">
        <v>23762</v>
      </c>
      <c r="F5" s="99">
        <v>23224</v>
      </c>
      <c r="G5" s="99">
        <v>22924</v>
      </c>
      <c r="H5" s="99">
        <v>23473</v>
      </c>
      <c r="I5" s="99">
        <v>24198</v>
      </c>
      <c r="J5" s="99">
        <v>25063</v>
      </c>
      <c r="K5" s="99">
        <v>25772</v>
      </c>
    </row>
    <row r="6" spans="1:35">
      <c r="A6" s="98" t="s">
        <v>397</v>
      </c>
      <c r="B6" s="99">
        <v>21186</v>
      </c>
      <c r="C6" s="99">
        <v>20006</v>
      </c>
      <c r="D6" s="99">
        <v>20091</v>
      </c>
      <c r="E6" s="99">
        <v>19792</v>
      </c>
      <c r="F6" s="99">
        <v>19017</v>
      </c>
      <c r="G6" s="99">
        <v>18761</v>
      </c>
      <c r="H6" s="99">
        <v>18803</v>
      </c>
      <c r="I6" s="99">
        <v>19233</v>
      </c>
      <c r="J6" s="99">
        <v>19821</v>
      </c>
      <c r="K6" s="99">
        <v>20425</v>
      </c>
    </row>
    <row r="7" spans="1:35">
      <c r="A7" s="98" t="s">
        <v>398</v>
      </c>
      <c r="B7" s="99">
        <v>22850</v>
      </c>
      <c r="C7" s="99">
        <v>21830</v>
      </c>
      <c r="D7" s="99">
        <v>21754</v>
      </c>
      <c r="E7" s="99">
        <v>21285</v>
      </c>
      <c r="F7" s="99">
        <v>20559</v>
      </c>
      <c r="G7" s="99">
        <v>19965</v>
      </c>
      <c r="H7" s="99">
        <v>20360</v>
      </c>
      <c r="I7" s="99">
        <v>20900</v>
      </c>
      <c r="J7" s="99">
        <v>21574</v>
      </c>
      <c r="K7" s="99">
        <v>22513</v>
      </c>
    </row>
    <row r="8" spans="1:35" ht="14.65" customHeight="1">
      <c r="A8" s="98" t="s">
        <v>399</v>
      </c>
      <c r="B8" s="99">
        <v>22421</v>
      </c>
      <c r="C8" s="99">
        <v>21769</v>
      </c>
      <c r="D8" s="99">
        <v>21827</v>
      </c>
      <c r="E8" s="99">
        <v>21672</v>
      </c>
      <c r="F8" s="99">
        <v>21150</v>
      </c>
      <c r="G8" s="99">
        <v>20688</v>
      </c>
      <c r="H8" s="99">
        <v>20877</v>
      </c>
      <c r="I8" s="99">
        <v>21770</v>
      </c>
      <c r="J8" s="99">
        <v>22723</v>
      </c>
      <c r="K8" s="99">
        <v>23555</v>
      </c>
      <c r="AH8" s="119" t="s">
        <v>444</v>
      </c>
      <c r="AI8" s="76">
        <v>1</v>
      </c>
    </row>
    <row r="9" spans="1:35">
      <c r="A9" s="98" t="s">
        <v>400</v>
      </c>
      <c r="B9" s="99">
        <v>19697</v>
      </c>
      <c r="C9" s="99">
        <v>18889</v>
      </c>
      <c r="D9" s="99">
        <v>18765</v>
      </c>
      <c r="E9" s="99">
        <v>18435</v>
      </c>
      <c r="F9" s="99">
        <v>17864</v>
      </c>
      <c r="G9" s="99">
        <v>17557</v>
      </c>
      <c r="H9" s="99">
        <v>17298</v>
      </c>
      <c r="I9" s="99">
        <v>18225</v>
      </c>
      <c r="J9" s="99">
        <v>18849</v>
      </c>
      <c r="K9" s="99">
        <v>19681</v>
      </c>
      <c r="AH9" s="119"/>
    </row>
    <row r="10" spans="1:35">
      <c r="A10" s="98" t="s">
        <v>401</v>
      </c>
      <c r="B10" s="99">
        <v>28332</v>
      </c>
      <c r="C10" s="99">
        <v>27128</v>
      </c>
      <c r="D10" s="99">
        <v>27192</v>
      </c>
      <c r="E10" s="99">
        <v>26677</v>
      </c>
      <c r="F10" s="99">
        <v>26041</v>
      </c>
      <c r="G10" s="99">
        <v>25945</v>
      </c>
      <c r="H10" s="99">
        <v>26579</v>
      </c>
      <c r="I10" s="99">
        <v>27790</v>
      </c>
      <c r="J10" s="99">
        <v>28825</v>
      </c>
      <c r="K10" s="99">
        <v>29936</v>
      </c>
      <c r="AH10" s="120" t="s">
        <v>376</v>
      </c>
      <c r="AI10" s="76">
        <v>2</v>
      </c>
    </row>
    <row r="11" spans="1:35">
      <c r="A11" s="98" t="s">
        <v>402</v>
      </c>
      <c r="B11" s="99">
        <v>21878</v>
      </c>
      <c r="C11" s="99">
        <v>20621</v>
      </c>
      <c r="D11" s="99">
        <v>20511</v>
      </c>
      <c r="E11" s="99">
        <v>20124</v>
      </c>
      <c r="F11" s="99">
        <v>19288</v>
      </c>
      <c r="G11" s="99">
        <v>19176</v>
      </c>
      <c r="H11" s="99">
        <v>19669</v>
      </c>
      <c r="I11" s="99">
        <v>20436</v>
      </c>
      <c r="J11" s="99">
        <v>21232</v>
      </c>
      <c r="K11" s="99">
        <v>22055</v>
      </c>
      <c r="AH11" s="120"/>
    </row>
    <row r="12" spans="1:35" ht="14.65" customHeight="1">
      <c r="A12" s="98" t="s">
        <v>403</v>
      </c>
      <c r="B12" s="99">
        <v>16633</v>
      </c>
      <c r="C12" s="99">
        <v>16204</v>
      </c>
      <c r="D12" s="99">
        <v>16381</v>
      </c>
      <c r="E12" s="99">
        <v>15916</v>
      </c>
      <c r="F12" s="99">
        <v>15313</v>
      </c>
      <c r="G12" s="99">
        <v>15280</v>
      </c>
      <c r="H12" s="99">
        <v>15274</v>
      </c>
      <c r="I12" s="99">
        <v>16061</v>
      </c>
      <c r="J12" s="99">
        <v>16558</v>
      </c>
      <c r="K12" s="99">
        <v>17262</v>
      </c>
      <c r="AH12" s="119" t="s">
        <v>445</v>
      </c>
      <c r="AI12" s="76">
        <v>3</v>
      </c>
    </row>
    <row r="13" spans="1:35">
      <c r="A13" s="98" t="s">
        <v>404</v>
      </c>
      <c r="B13" s="99">
        <v>21226</v>
      </c>
      <c r="C13" s="99">
        <v>20490</v>
      </c>
      <c r="D13" s="99">
        <v>20574</v>
      </c>
      <c r="E13" s="99">
        <v>20143</v>
      </c>
      <c r="F13" s="99">
        <v>19533</v>
      </c>
      <c r="G13" s="99">
        <v>19508</v>
      </c>
      <c r="H13" s="99">
        <v>19706</v>
      </c>
      <c r="I13" s="99">
        <v>20669</v>
      </c>
      <c r="J13" s="99">
        <v>21542</v>
      </c>
      <c r="K13" s="99">
        <v>22497</v>
      </c>
      <c r="AH13" s="119"/>
    </row>
    <row r="14" spans="1:35" ht="14.65" customHeight="1">
      <c r="A14" s="98" t="s">
        <v>406</v>
      </c>
      <c r="B14" s="99">
        <v>32155</v>
      </c>
      <c r="C14" s="99">
        <v>31405</v>
      </c>
      <c r="D14" s="99">
        <v>31009</v>
      </c>
      <c r="E14" s="99">
        <v>31046</v>
      </c>
      <c r="F14" s="99">
        <v>30455</v>
      </c>
      <c r="G14" s="99">
        <v>30188</v>
      </c>
      <c r="H14" s="99">
        <v>30610</v>
      </c>
      <c r="I14" s="99">
        <v>31807</v>
      </c>
      <c r="J14" s="99">
        <v>32815</v>
      </c>
      <c r="K14" s="99">
        <v>33809</v>
      </c>
      <c r="AH14" s="119" t="s">
        <v>446</v>
      </c>
      <c r="AI14" s="76">
        <v>4</v>
      </c>
    </row>
    <row r="15" spans="1:35">
      <c r="A15" s="98" t="s">
        <v>407</v>
      </c>
      <c r="B15" s="99">
        <v>20354</v>
      </c>
      <c r="C15" s="99">
        <v>19190</v>
      </c>
      <c r="D15" s="99">
        <v>19213</v>
      </c>
      <c r="E15" s="99">
        <v>18646</v>
      </c>
      <c r="F15" s="99">
        <v>18168</v>
      </c>
      <c r="G15" s="99">
        <v>18122</v>
      </c>
      <c r="H15" s="99">
        <v>18191</v>
      </c>
      <c r="I15" s="99">
        <v>19270</v>
      </c>
      <c r="J15" s="99">
        <v>19865</v>
      </c>
      <c r="K15" s="99">
        <v>20585</v>
      </c>
      <c r="AH15" s="119"/>
    </row>
    <row r="16" spans="1:35">
      <c r="A16" s="98" t="s">
        <v>408</v>
      </c>
      <c r="B16" s="99">
        <v>30128</v>
      </c>
      <c r="C16" s="99">
        <v>28892</v>
      </c>
      <c r="D16" s="99">
        <v>28752</v>
      </c>
      <c r="E16" s="99">
        <v>28533</v>
      </c>
      <c r="F16" s="99">
        <v>27485</v>
      </c>
      <c r="G16" s="99">
        <v>27442</v>
      </c>
      <c r="H16" s="99">
        <v>28044</v>
      </c>
      <c r="I16" s="99">
        <v>29177</v>
      </c>
      <c r="J16" s="99">
        <v>30006</v>
      </c>
      <c r="K16" s="99">
        <v>30914</v>
      </c>
      <c r="AA16" s="76" t="s">
        <v>447</v>
      </c>
      <c r="AI16" s="76" t="s">
        <v>448</v>
      </c>
    </row>
    <row r="17" spans="1:41" ht="13.35" customHeight="1">
      <c r="A17" s="98" t="s">
        <v>409</v>
      </c>
      <c r="B17" s="99">
        <v>31243</v>
      </c>
      <c r="C17" s="99">
        <v>29828</v>
      </c>
      <c r="D17" s="99">
        <v>30114</v>
      </c>
      <c r="E17" s="99">
        <v>29842</v>
      </c>
      <c r="F17" s="99">
        <v>29275</v>
      </c>
      <c r="G17" s="99">
        <v>28858</v>
      </c>
      <c r="H17" s="99">
        <v>29509</v>
      </c>
      <c r="I17" s="99">
        <v>30736</v>
      </c>
      <c r="J17" s="99">
        <v>31784</v>
      </c>
      <c r="K17" s="99">
        <v>33088</v>
      </c>
      <c r="AA17" s="100"/>
      <c r="AB17" s="101"/>
      <c r="AC17" s="101"/>
      <c r="AD17" s="101" t="s">
        <v>449</v>
      </c>
      <c r="AE17" s="101">
        <v>12</v>
      </c>
      <c r="AF17" s="101"/>
      <c r="AG17" s="102"/>
      <c r="AI17" s="103">
        <v>1</v>
      </c>
      <c r="AJ17" s="101"/>
      <c r="AK17" s="101"/>
      <c r="AL17" s="101" t="s">
        <v>449</v>
      </c>
      <c r="AM17" s="101">
        <v>12</v>
      </c>
      <c r="AN17" s="101"/>
      <c r="AO17" s="102"/>
    </row>
    <row r="18" spans="1:41" ht="14.65" customHeight="1">
      <c r="A18" s="98" t="s">
        <v>405</v>
      </c>
      <c r="B18" s="99">
        <v>25986</v>
      </c>
      <c r="C18" s="99">
        <v>24861</v>
      </c>
      <c r="D18" s="99">
        <v>25052</v>
      </c>
      <c r="E18" s="99">
        <v>24649</v>
      </c>
      <c r="F18" s="99">
        <v>23917</v>
      </c>
      <c r="G18" s="99">
        <v>23726</v>
      </c>
      <c r="H18" s="99">
        <v>24348</v>
      </c>
      <c r="I18" s="99">
        <v>25114</v>
      </c>
      <c r="J18" s="99">
        <v>25317</v>
      </c>
      <c r="K18" s="99">
        <v>26044</v>
      </c>
      <c r="X18" s="119" t="s">
        <v>444</v>
      </c>
      <c r="Y18" s="76" t="s">
        <v>433</v>
      </c>
      <c r="Z18" s="76" t="s">
        <v>442</v>
      </c>
      <c r="AA18" s="104" t="s">
        <v>450</v>
      </c>
      <c r="AB18" s="105" t="s">
        <v>433</v>
      </c>
      <c r="AC18" s="105" t="s">
        <v>442</v>
      </c>
      <c r="AD18" s="105" t="s">
        <v>451</v>
      </c>
      <c r="AE18" s="105" t="s">
        <v>452</v>
      </c>
      <c r="AF18" s="105" t="s">
        <v>453</v>
      </c>
      <c r="AG18" s="106" t="s">
        <v>454</v>
      </c>
      <c r="AI18" s="107">
        <v>2</v>
      </c>
      <c r="AJ18" s="105" t="s">
        <v>433</v>
      </c>
      <c r="AK18" s="105" t="s">
        <v>442</v>
      </c>
      <c r="AL18" s="105" t="s">
        <v>451</v>
      </c>
      <c r="AM18" s="105" t="s">
        <v>452</v>
      </c>
      <c r="AN18" s="105" t="s">
        <v>453</v>
      </c>
      <c r="AO18" s="106" t="s">
        <v>454</v>
      </c>
    </row>
    <row r="19" spans="1:41">
      <c r="A19" s="47"/>
      <c r="X19" s="119"/>
      <c r="Y19" s="108">
        <f>MAX(X22:AG22,X33:AG33,X44:AG44,X55:AG55,X66:AG66,X77:AG77,X88:AG88,X99:AG99,X110:AG110,X121:AG121,X132:AG132,X143:AG143,X154:AG154,X165:AG165,X176:AG176,X187:AG187,X198:AG198)</f>
        <v>64.387739503599775</v>
      </c>
      <c r="Z19" s="108">
        <f>MIN(X22:AG22,X33:AG33,X44:AG44,X55:AG55,X66:AG66,X77:AG77,X88:AG88,X99:AG99,X110:AG110,X121:AG121,X132:AG132,X143:AG143,X154:AG154,X165:AG165,X176:AG176,X187:AG187,X198:AG198)</f>
        <v>45.77265300593033</v>
      </c>
      <c r="AA19" s="109"/>
      <c r="AB19" s="110">
        <f>MAX(X22:AG28,X33:AG39,X44:AG50,X55:AG61,X66:AG72,X77:AG83,X88:AG94,X99:AG105,X110:AG116,X121:AG127,X132:AG138,X143:AG149,X154:AG160,X165:AG171,X176:AG182,X187:AG193,X198:AG204)</f>
        <v>64.387739503599775</v>
      </c>
      <c r="AC19" s="111">
        <f>MIN(X22:AG28,X33:AG39,X44:AG50,X55:AG61,X66:AG72,X77:AG83,X88:AG94,X99:AG105,X110:AG116,X121:AG127,X132:AG138,X143:AG149,X154:AG160,X165:AG171,X176:AG182,X187:AG193,X198:AG204)</f>
        <v>12.310688253411728</v>
      </c>
      <c r="AD19" s="110">
        <f>AB19/AE17</f>
        <v>5.3656449586333146</v>
      </c>
      <c r="AE19" s="110">
        <f>AC19/AE17</f>
        <v>1.0258906877843106</v>
      </c>
      <c r="AF19" s="110">
        <f>SQRT(AD19/PI())</f>
        <v>1.306880957120885</v>
      </c>
      <c r="AG19" s="112">
        <f>SQRT(AE19/PI())</f>
        <v>0.57144653998920547</v>
      </c>
      <c r="AI19" s="113">
        <v>3</v>
      </c>
      <c r="AJ19" s="110">
        <f>MAX(X22:AG26,X33:AG37,X44:AG48,X55:AG59,X66:AG70,X77:AG81,X88:AG92,X99:AG103,X110:AG114,X121:AG125,X132:AG136,X143:AG147,X154:AG158,X165:AG169,X176:AG180,X187:AG191,X198:AG202)</f>
        <v>64.387739503599775</v>
      </c>
      <c r="AK19" s="110">
        <f>MIN(X22:AH26,X33:AH37,X44:AH48,X55:AH59,X66:AH70,X77:AH81,X88:AH92,X99:AH103,X110:AH114,X121:AH125,X132:AH136,X143:AH147,X154:AH158,X165:AH169,X176:AH180,X187:AH191,X198:AH202)</f>
        <v>12.310688253411728</v>
      </c>
      <c r="AL19" s="110">
        <f>AJ19/AM17</f>
        <v>5.3656449586333146</v>
      </c>
      <c r="AM19" s="110">
        <f>AK19/AM17</f>
        <v>1.0258906877843106</v>
      </c>
      <c r="AN19" s="110">
        <f>SQRT(AL19/PI())</f>
        <v>1.306880957120885</v>
      </c>
      <c r="AO19" s="112">
        <f>SQRT(AM19/PI())</f>
        <v>0.57144653998920547</v>
      </c>
    </row>
    <row r="20" spans="1:41">
      <c r="A20" s="47"/>
      <c r="AI20" s="103">
        <v>1</v>
      </c>
      <c r="AJ20" s="101"/>
      <c r="AK20" s="101"/>
      <c r="AL20" s="101" t="s">
        <v>449</v>
      </c>
      <c r="AM20" s="101">
        <v>12</v>
      </c>
      <c r="AN20" s="101"/>
      <c r="AO20" s="102"/>
    </row>
    <row r="21" spans="1:41" ht="19.149999999999999" customHeight="1">
      <c r="A21" s="67" t="s">
        <v>416</v>
      </c>
      <c r="B21" s="67">
        <v>2008</v>
      </c>
      <c r="C21" s="67">
        <v>2009</v>
      </c>
      <c r="D21" s="67">
        <v>2010</v>
      </c>
      <c r="E21" s="67">
        <v>2011</v>
      </c>
      <c r="F21" s="67">
        <v>2012</v>
      </c>
      <c r="G21" s="67">
        <v>2013</v>
      </c>
      <c r="H21" s="67">
        <v>2014</v>
      </c>
      <c r="I21" s="67">
        <v>2015</v>
      </c>
      <c r="J21" s="67">
        <v>2016</v>
      </c>
      <c r="K21" s="67">
        <v>2017</v>
      </c>
      <c r="L21" s="67" t="s">
        <v>455</v>
      </c>
      <c r="M21" s="67">
        <v>2008</v>
      </c>
      <c r="N21" s="67">
        <v>2009</v>
      </c>
      <c r="O21" s="67">
        <v>2010</v>
      </c>
      <c r="P21" s="67">
        <v>2011</v>
      </c>
      <c r="Q21" s="67">
        <v>2012</v>
      </c>
      <c r="R21" s="67">
        <v>2013</v>
      </c>
      <c r="S21" s="67">
        <v>2014</v>
      </c>
      <c r="T21" s="67">
        <v>2015</v>
      </c>
      <c r="U21" s="67">
        <v>2016</v>
      </c>
      <c r="V21" s="67">
        <v>2017</v>
      </c>
      <c r="W21" s="67" t="s">
        <v>456</v>
      </c>
      <c r="X21" s="67">
        <v>2008</v>
      </c>
      <c r="Y21" s="67">
        <v>2009</v>
      </c>
      <c r="Z21" s="67">
        <v>2010</v>
      </c>
      <c r="AA21" s="67">
        <v>2011</v>
      </c>
      <c r="AB21" s="67">
        <v>2012</v>
      </c>
      <c r="AC21" s="67">
        <v>2013</v>
      </c>
      <c r="AD21" s="67">
        <v>2014</v>
      </c>
      <c r="AE21" s="67">
        <v>2015</v>
      </c>
      <c r="AF21" s="67">
        <v>2016</v>
      </c>
      <c r="AG21" s="67">
        <v>2017</v>
      </c>
      <c r="AI21" s="107">
        <v>2</v>
      </c>
      <c r="AJ21" s="105" t="s">
        <v>433</v>
      </c>
      <c r="AK21" s="105" t="s">
        <v>442</v>
      </c>
      <c r="AL21" s="105" t="s">
        <v>451</v>
      </c>
      <c r="AM21" s="105" t="s">
        <v>452</v>
      </c>
      <c r="AN21" s="105" t="s">
        <v>453</v>
      </c>
      <c r="AO21" s="106" t="s">
        <v>454</v>
      </c>
    </row>
    <row r="22" spans="1:41" ht="14.65" customHeight="1">
      <c r="A22" s="114" t="s">
        <v>457</v>
      </c>
      <c r="B22" s="76">
        <v>69456</v>
      </c>
      <c r="C22" s="76">
        <v>68516</v>
      </c>
      <c r="D22" s="76">
        <v>64046</v>
      </c>
      <c r="E22" s="76">
        <v>61216</v>
      </c>
      <c r="F22" s="76">
        <v>58966</v>
      </c>
      <c r="G22" s="76">
        <v>55870</v>
      </c>
      <c r="H22" s="76">
        <v>54200</v>
      </c>
      <c r="I22" s="76">
        <v>53652</v>
      </c>
      <c r="J22" s="76">
        <v>53572</v>
      </c>
      <c r="K22" s="76">
        <v>55288</v>
      </c>
      <c r="L22" s="114" t="s">
        <v>457</v>
      </c>
      <c r="M22" s="76">
        <f t="shared" ref="M22:M30" si="0">B22/B$209*1000</f>
        <v>8.4679513595099856</v>
      </c>
      <c r="N22" s="76">
        <f t="shared" ref="N22:N30" si="1">C22/C$209*1000</f>
        <v>8.2520336512816019</v>
      </c>
      <c r="O22" s="76">
        <f t="shared" ref="O22:O30" si="2">D22/D$209*1000</f>
        <v>7.650960610920472</v>
      </c>
      <c r="P22" s="76">
        <f t="shared" ref="P22:P30" si="3">E22/E$209*1000</f>
        <v>7.2667686122508961</v>
      </c>
      <c r="Q22" s="76">
        <f t="shared" ref="Q22:Q30" si="4">F22/F$209*1000</f>
        <v>6.9782372394743897</v>
      </c>
      <c r="R22" s="76">
        <f t="shared" ref="R22:R30" si="5">G22/G$209*1000</f>
        <v>6.6194329585441274</v>
      </c>
      <c r="S22" s="76">
        <f t="shared" ref="S22:S30" si="6">H22/H$209*1000</f>
        <v>6.4506108740399206</v>
      </c>
      <c r="T22" s="76">
        <f t="shared" ref="T22:T30" si="7">I22/I$209*1000</f>
        <v>6.3878706181168496</v>
      </c>
      <c r="U22" s="76">
        <f t="shared" ref="U22:U30" si="8">J22/J$209*1000</f>
        <v>6.3866614958535939</v>
      </c>
      <c r="V22" s="76">
        <f t="shared" ref="V22:V30" si="9">K22/K$209*1000</f>
        <v>6.5977550830447429</v>
      </c>
      <c r="W22" s="119" t="s">
        <v>444</v>
      </c>
      <c r="X22" s="115">
        <f t="shared" ref="X22:AG22" si="10">M24</f>
        <v>55.275279131747254</v>
      </c>
      <c r="Y22" s="115">
        <f t="shared" si="10"/>
        <v>54.098297671795827</v>
      </c>
      <c r="Z22" s="115">
        <f t="shared" si="10"/>
        <v>52.551106651256276</v>
      </c>
      <c r="AA22" s="115">
        <f t="shared" si="10"/>
        <v>51.343632828757301</v>
      </c>
      <c r="AB22" s="115">
        <f t="shared" si="10"/>
        <v>50.487663587568498</v>
      </c>
      <c r="AC22" s="115">
        <f t="shared" si="10"/>
        <v>50.023340402592325</v>
      </c>
      <c r="AD22" s="115">
        <f t="shared" si="10"/>
        <v>49.693982782105628</v>
      </c>
      <c r="AE22" s="115">
        <f t="shared" si="10"/>
        <v>49.967359376538489</v>
      </c>
      <c r="AF22" s="115">
        <f t="shared" si="10"/>
        <v>50.051817412438822</v>
      </c>
      <c r="AG22" s="115">
        <f t="shared" si="10"/>
        <v>50.762426877904296</v>
      </c>
      <c r="AI22" s="107">
        <v>4</v>
      </c>
      <c r="AJ22" s="110" t="e">
        <f>NA()</f>
        <v>#N/A</v>
      </c>
      <c r="AK22" s="110" t="e">
        <f>NA()</f>
        <v>#N/A</v>
      </c>
      <c r="AL22" s="110" t="e">
        <f>AJ22/AM20</f>
        <v>#N/A</v>
      </c>
      <c r="AM22" s="110" t="e">
        <f>AK22/AM20</f>
        <v>#N/A</v>
      </c>
      <c r="AN22" s="110" t="e">
        <f>SQRT(AL22/PI())</f>
        <v>#N/A</v>
      </c>
      <c r="AO22" s="112" t="e">
        <f>SQRT(AM22/PI())</f>
        <v>#N/A</v>
      </c>
    </row>
    <row r="23" spans="1:41">
      <c r="A23" s="114" t="s">
        <v>376</v>
      </c>
      <c r="B23" s="76">
        <v>174032</v>
      </c>
      <c r="C23" s="76">
        <v>151220</v>
      </c>
      <c r="D23" s="76">
        <v>135902</v>
      </c>
      <c r="E23" s="76">
        <v>131150</v>
      </c>
      <c r="F23" s="76">
        <v>122578</v>
      </c>
      <c r="G23" s="76">
        <v>109834</v>
      </c>
      <c r="H23" s="76">
        <v>105388</v>
      </c>
      <c r="I23" s="76">
        <v>103398</v>
      </c>
      <c r="J23" s="76">
        <v>104230</v>
      </c>
      <c r="K23" s="76">
        <v>105720</v>
      </c>
      <c r="L23" s="114" t="s">
        <v>376</v>
      </c>
      <c r="M23" s="76">
        <f t="shared" si="0"/>
        <v>21.217670338030434</v>
      </c>
      <c r="N23" s="76">
        <f t="shared" si="1"/>
        <v>18.212863108570318</v>
      </c>
      <c r="O23" s="76">
        <f t="shared" si="2"/>
        <v>16.234906925417889</v>
      </c>
      <c r="P23" s="76">
        <f t="shared" si="3"/>
        <v>15.568424978709897</v>
      </c>
      <c r="Q23" s="76">
        <f t="shared" si="4"/>
        <v>14.506297940173859</v>
      </c>
      <c r="R23" s="76">
        <f t="shared" si="5"/>
        <v>13.013044560027488</v>
      </c>
      <c r="S23" s="76">
        <f t="shared" si="6"/>
        <v>12.542748686223602</v>
      </c>
      <c r="T23" s="76">
        <f t="shared" si="7"/>
        <v>12.310688253411728</v>
      </c>
      <c r="U23" s="76">
        <f t="shared" si="8"/>
        <v>12.425926374091317</v>
      </c>
      <c r="V23" s="76">
        <f t="shared" si="9"/>
        <v>12.616022778532237</v>
      </c>
      <c r="W23" s="119"/>
      <c r="AI23" s="100">
        <v>1</v>
      </c>
      <c r="AJ23" s="101"/>
      <c r="AK23" s="101"/>
      <c r="AL23" s="101" t="s">
        <v>449</v>
      </c>
      <c r="AM23" s="101">
        <v>12</v>
      </c>
      <c r="AN23" s="101"/>
      <c r="AO23" s="102"/>
    </row>
    <row r="24" spans="1:41">
      <c r="A24" s="114" t="s">
        <v>444</v>
      </c>
      <c r="B24" s="76">
        <v>453380</v>
      </c>
      <c r="C24" s="76">
        <v>449174</v>
      </c>
      <c r="D24" s="76">
        <v>439904</v>
      </c>
      <c r="E24" s="76">
        <v>432524</v>
      </c>
      <c r="F24" s="76">
        <v>426620</v>
      </c>
      <c r="G24" s="76">
        <v>422212</v>
      </c>
      <c r="H24" s="76">
        <v>417544</v>
      </c>
      <c r="I24" s="76">
        <v>419678</v>
      </c>
      <c r="J24" s="76">
        <v>419840</v>
      </c>
      <c r="K24" s="76">
        <v>425380</v>
      </c>
      <c r="L24" s="114" t="s">
        <v>444</v>
      </c>
      <c r="M24" s="76">
        <f t="shared" si="0"/>
        <v>55.275279131747254</v>
      </c>
      <c r="N24" s="76">
        <f t="shared" si="1"/>
        <v>54.098297671795827</v>
      </c>
      <c r="O24" s="76">
        <f t="shared" si="2"/>
        <v>52.551106651256276</v>
      </c>
      <c r="P24" s="76">
        <f t="shared" si="3"/>
        <v>51.343632828757301</v>
      </c>
      <c r="Q24" s="76">
        <f t="shared" si="4"/>
        <v>50.487663587568498</v>
      </c>
      <c r="R24" s="76">
        <f t="shared" si="5"/>
        <v>50.023340402592325</v>
      </c>
      <c r="S24" s="76">
        <f t="shared" si="6"/>
        <v>49.693982782105628</v>
      </c>
      <c r="T24" s="76">
        <f t="shared" si="7"/>
        <v>49.967359376538489</v>
      </c>
      <c r="U24" s="76">
        <f t="shared" si="8"/>
        <v>50.051817412438822</v>
      </c>
      <c r="V24" s="76">
        <f t="shared" si="9"/>
        <v>50.762426877904296</v>
      </c>
      <c r="W24" s="120" t="s">
        <v>376</v>
      </c>
      <c r="X24" s="108">
        <f t="shared" ref="X24:AG24" si="11">M23</f>
        <v>21.217670338030434</v>
      </c>
      <c r="Y24" s="108">
        <f t="shared" si="11"/>
        <v>18.212863108570318</v>
      </c>
      <c r="Z24" s="108">
        <f t="shared" si="11"/>
        <v>16.234906925417889</v>
      </c>
      <c r="AA24" s="108">
        <f t="shared" si="11"/>
        <v>15.568424978709897</v>
      </c>
      <c r="AB24" s="108">
        <f t="shared" si="11"/>
        <v>14.506297940173859</v>
      </c>
      <c r="AC24" s="108">
        <f t="shared" si="11"/>
        <v>13.013044560027488</v>
      </c>
      <c r="AD24" s="108">
        <f t="shared" si="11"/>
        <v>12.542748686223602</v>
      </c>
      <c r="AE24" s="108">
        <f t="shared" si="11"/>
        <v>12.310688253411728</v>
      </c>
      <c r="AF24" s="108">
        <f t="shared" si="11"/>
        <v>12.425926374091317</v>
      </c>
      <c r="AG24" s="108">
        <f t="shared" si="11"/>
        <v>12.616022778532237</v>
      </c>
      <c r="AI24" s="104">
        <v>3</v>
      </c>
      <c r="AJ24" s="105" t="s">
        <v>433</v>
      </c>
      <c r="AK24" s="105" t="s">
        <v>442</v>
      </c>
      <c r="AL24" s="105" t="s">
        <v>451</v>
      </c>
      <c r="AM24" s="105" t="s">
        <v>452</v>
      </c>
      <c r="AN24" s="105" t="s">
        <v>453</v>
      </c>
      <c r="AO24" s="106" t="s">
        <v>454</v>
      </c>
    </row>
    <row r="25" spans="1:41">
      <c r="A25" s="114" t="s">
        <v>458</v>
      </c>
      <c r="B25" s="76">
        <v>9966</v>
      </c>
      <c r="C25" s="76">
        <v>10272</v>
      </c>
      <c r="D25" s="76">
        <v>10578</v>
      </c>
      <c r="E25" s="76">
        <v>10634</v>
      </c>
      <c r="F25" s="76">
        <v>10696</v>
      </c>
      <c r="G25" s="76">
        <v>10866</v>
      </c>
      <c r="H25" s="76">
        <v>11156</v>
      </c>
      <c r="I25" s="76">
        <v>12004</v>
      </c>
      <c r="J25" s="76">
        <v>12654</v>
      </c>
      <c r="K25" s="76">
        <v>13558</v>
      </c>
      <c r="L25" s="114" t="s">
        <v>458</v>
      </c>
      <c r="M25" s="76">
        <f t="shared" si="0"/>
        <v>1.2150369046428893</v>
      </c>
      <c r="N25" s="76">
        <f t="shared" si="1"/>
        <v>1.2371546743237292</v>
      </c>
      <c r="O25" s="76">
        <f t="shared" si="2"/>
        <v>1.263652083538656</v>
      </c>
      <c r="P25" s="76">
        <f t="shared" si="3"/>
        <v>1.2623303943850632</v>
      </c>
      <c r="Q25" s="76">
        <f t="shared" si="4"/>
        <v>1.2658010635521839</v>
      </c>
      <c r="R25" s="76">
        <f t="shared" si="5"/>
        <v>1.2873949978081347</v>
      </c>
      <c r="S25" s="76">
        <f t="shared" si="6"/>
        <v>1.3277309024130879</v>
      </c>
      <c r="T25" s="76">
        <f t="shared" si="7"/>
        <v>1.4292104469521112</v>
      </c>
      <c r="U25" s="76">
        <f t="shared" si="8"/>
        <v>1.5085644472584816</v>
      </c>
      <c r="V25" s="76">
        <f t="shared" si="9"/>
        <v>1.6179345141065085</v>
      </c>
      <c r="W25" s="120"/>
      <c r="AI25" s="109">
        <v>4</v>
      </c>
      <c r="AJ25" s="110" t="e">
        <f>NA()</f>
        <v>#N/A</v>
      </c>
      <c r="AK25" s="110" t="e">
        <f>NA()</f>
        <v>#N/A</v>
      </c>
      <c r="AL25" s="110" t="e">
        <f>AJ25/AM23</f>
        <v>#N/A</v>
      </c>
      <c r="AM25" s="110" t="e">
        <f>AK25/AM23</f>
        <v>#N/A</v>
      </c>
      <c r="AN25" s="110" t="e">
        <f>SQRT(AL25/PI())</f>
        <v>#N/A</v>
      </c>
      <c r="AO25" s="112" t="e">
        <f>SQRT(AM25/PI())</f>
        <v>#N/A</v>
      </c>
    </row>
    <row r="26" spans="1:41" ht="14.65" customHeight="1">
      <c r="A26" s="114" t="s">
        <v>459</v>
      </c>
      <c r="B26" s="76">
        <v>21274</v>
      </c>
      <c r="C26" s="76">
        <v>21796</v>
      </c>
      <c r="D26" s="76">
        <v>22206</v>
      </c>
      <c r="E26" s="76">
        <v>22362</v>
      </c>
      <c r="F26" s="76">
        <v>22628</v>
      </c>
      <c r="G26" s="76">
        <v>23148</v>
      </c>
      <c r="H26" s="76">
        <v>22780</v>
      </c>
      <c r="I26" s="76">
        <v>23726</v>
      </c>
      <c r="J26" s="76">
        <v>24756</v>
      </c>
      <c r="K26" s="76">
        <v>25198</v>
      </c>
      <c r="L26" s="114" t="s">
        <v>459</v>
      </c>
      <c r="M26" s="76">
        <f t="shared" si="0"/>
        <v>2.5936880503083311</v>
      </c>
      <c r="N26" s="76">
        <f t="shared" si="1"/>
        <v>2.6250996185319315</v>
      </c>
      <c r="O26" s="76">
        <f t="shared" si="2"/>
        <v>2.6527375843315739</v>
      </c>
      <c r="P26" s="76">
        <f t="shared" si="3"/>
        <v>2.6545262628586408</v>
      </c>
      <c r="Q26" s="76">
        <f t="shared" si="4"/>
        <v>2.6778745761087146</v>
      </c>
      <c r="R26" s="76">
        <f t="shared" si="5"/>
        <v>2.7425565441986657</v>
      </c>
      <c r="S26" s="76">
        <f t="shared" si="6"/>
        <v>2.7111608064691772</v>
      </c>
      <c r="T26" s="76">
        <f t="shared" si="7"/>
        <v>2.8248456401520983</v>
      </c>
      <c r="U26" s="76">
        <f t="shared" si="8"/>
        <v>2.9513214364099074</v>
      </c>
      <c r="V26" s="76">
        <f t="shared" si="9"/>
        <v>3.006985830244564</v>
      </c>
      <c r="W26" s="119" t="s">
        <v>445</v>
      </c>
      <c r="X26" s="108">
        <f t="shared" ref="X26:AG26" si="12">M28</f>
        <v>19.7717203391277</v>
      </c>
      <c r="Y26" s="108">
        <f t="shared" si="12"/>
        <v>19.235153692259942</v>
      </c>
      <c r="Z26" s="108">
        <f t="shared" si="12"/>
        <v>19.519828932710947</v>
      </c>
      <c r="AA26" s="108">
        <f t="shared" si="12"/>
        <v>19.090462105040988</v>
      </c>
      <c r="AB26" s="108">
        <f t="shared" si="12"/>
        <v>18.366896509283745</v>
      </c>
      <c r="AC26" s="108">
        <f t="shared" si="12"/>
        <v>18.084191320213737</v>
      </c>
      <c r="AD26" s="108">
        <f t="shared" si="12"/>
        <v>17.804876161957939</v>
      </c>
      <c r="AE26" s="108">
        <f t="shared" si="12"/>
        <v>18.627360283784714</v>
      </c>
      <c r="AF26" s="108">
        <f t="shared" si="12"/>
        <v>19.280393061271155</v>
      </c>
      <c r="AG26" s="108">
        <f t="shared" si="12"/>
        <v>19.87799260604643</v>
      </c>
      <c r="AI26" s="100">
        <v>2</v>
      </c>
      <c r="AJ26" s="101"/>
      <c r="AK26" s="101"/>
      <c r="AL26" s="101" t="s">
        <v>449</v>
      </c>
      <c r="AM26" s="101">
        <v>12</v>
      </c>
      <c r="AN26" s="101"/>
      <c r="AO26" s="102"/>
    </row>
    <row r="27" spans="1:41">
      <c r="A27" s="114" t="s">
        <v>460</v>
      </c>
      <c r="B27" s="76">
        <v>33270</v>
      </c>
      <c r="C27" s="76">
        <v>32712</v>
      </c>
      <c r="D27" s="76">
        <v>32502</v>
      </c>
      <c r="E27" s="76">
        <v>32770</v>
      </c>
      <c r="F27" s="76">
        <v>33638</v>
      </c>
      <c r="G27" s="76">
        <v>33550</v>
      </c>
      <c r="H27" s="76">
        <v>36052</v>
      </c>
      <c r="I27" s="76">
        <v>39798</v>
      </c>
      <c r="J27" s="76">
        <v>43366</v>
      </c>
      <c r="K27" s="76">
        <v>46750</v>
      </c>
      <c r="L27" s="114" t="s">
        <v>460</v>
      </c>
      <c r="M27" s="76">
        <f t="shared" si="0"/>
        <v>4.0562189260956183</v>
      </c>
      <c r="N27" s="76">
        <f t="shared" si="1"/>
        <v>3.9398173390262681</v>
      </c>
      <c r="O27" s="76">
        <f t="shared" si="2"/>
        <v>3.8827018358076568</v>
      </c>
      <c r="P27" s="76">
        <f t="shared" si="3"/>
        <v>3.8900288719201166</v>
      </c>
      <c r="Q27" s="76">
        <f t="shared" si="4"/>
        <v>3.9808354689387024</v>
      </c>
      <c r="R27" s="76">
        <f t="shared" si="5"/>
        <v>3.9749771927538124</v>
      </c>
      <c r="S27" s="76">
        <f t="shared" si="6"/>
        <v>4.2907273658835283</v>
      </c>
      <c r="T27" s="76">
        <f t="shared" si="7"/>
        <v>4.7383969816561242</v>
      </c>
      <c r="U27" s="76">
        <f t="shared" si="8"/>
        <v>5.1699388193307501</v>
      </c>
      <c r="V27" s="76">
        <f t="shared" si="9"/>
        <v>5.5788787825991495</v>
      </c>
      <c r="W27" s="119"/>
      <c r="AI27" s="104">
        <v>3</v>
      </c>
      <c r="AJ27" s="105" t="s">
        <v>433</v>
      </c>
      <c r="AK27" s="105" t="s">
        <v>442</v>
      </c>
      <c r="AL27" s="105" t="s">
        <v>451</v>
      </c>
      <c r="AM27" s="105" t="s">
        <v>452</v>
      </c>
      <c r="AN27" s="105" t="s">
        <v>453</v>
      </c>
      <c r="AO27" s="106" t="s">
        <v>454</v>
      </c>
    </row>
    <row r="28" spans="1:41" ht="14.65" customHeight="1">
      <c r="A28" s="114" t="s">
        <v>445</v>
      </c>
      <c r="B28" s="76">
        <v>162172</v>
      </c>
      <c r="C28" s="76">
        <v>159708</v>
      </c>
      <c r="D28" s="76">
        <v>163400</v>
      </c>
      <c r="E28" s="76">
        <v>160820</v>
      </c>
      <c r="F28" s="76">
        <v>155200</v>
      </c>
      <c r="G28" s="76">
        <v>152636</v>
      </c>
      <c r="H28" s="76">
        <v>149602</v>
      </c>
      <c r="I28" s="76">
        <v>156452</v>
      </c>
      <c r="J28" s="76">
        <v>161726</v>
      </c>
      <c r="K28" s="76">
        <v>166574</v>
      </c>
      <c r="L28" s="114" t="s">
        <v>445</v>
      </c>
      <c r="M28" s="76">
        <f t="shared" si="0"/>
        <v>19.7717203391277</v>
      </c>
      <c r="N28" s="76">
        <f t="shared" si="1"/>
        <v>19.235153692259942</v>
      </c>
      <c r="O28" s="76">
        <f t="shared" si="2"/>
        <v>19.519828932710947</v>
      </c>
      <c r="P28" s="76">
        <f t="shared" si="3"/>
        <v>19.090462105040988</v>
      </c>
      <c r="Q28" s="76">
        <f t="shared" si="4"/>
        <v>18.366896509283745</v>
      </c>
      <c r="R28" s="76">
        <f t="shared" si="5"/>
        <v>18.084191320213737</v>
      </c>
      <c r="S28" s="76">
        <f t="shared" si="6"/>
        <v>17.804876161957939</v>
      </c>
      <c r="T28" s="76">
        <f t="shared" si="7"/>
        <v>18.627360283784714</v>
      </c>
      <c r="U28" s="76">
        <f t="shared" si="8"/>
        <v>19.280393061271155</v>
      </c>
      <c r="V28" s="76">
        <f t="shared" si="9"/>
        <v>19.87799260604643</v>
      </c>
      <c r="W28" s="119" t="s">
        <v>446</v>
      </c>
      <c r="X28" s="108">
        <f t="shared" ref="X28:AG28" si="13">SUM(M22,M25,M27,M26,M29,M30)</f>
        <v>31.216670608688865</v>
      </c>
      <c r="Y28" s="108">
        <f t="shared" si="13"/>
        <v>31.319331758225385</v>
      </c>
      <c r="Z28" s="108">
        <f t="shared" si="13"/>
        <v>30.815048426258588</v>
      </c>
      <c r="AA28" s="108">
        <f t="shared" si="13"/>
        <v>30.886140742360432</v>
      </c>
      <c r="AB28" s="108">
        <f t="shared" si="13"/>
        <v>30.801238108706706</v>
      </c>
      <c r="AC28" s="108">
        <f t="shared" si="13"/>
        <v>30.610286364228763</v>
      </c>
      <c r="AD28" s="108">
        <f t="shared" si="13"/>
        <v>31.577763482758606</v>
      </c>
      <c r="AE28" s="108">
        <f t="shared" si="13"/>
        <v>33.415711766209554</v>
      </c>
      <c r="AF28" s="108">
        <f t="shared" si="13"/>
        <v>34.918247943189087</v>
      </c>
      <c r="AG28" s="108">
        <f t="shared" si="13"/>
        <v>36.494339973889652</v>
      </c>
      <c r="AI28" s="109">
        <v>4</v>
      </c>
      <c r="AJ28" s="110">
        <f>MAX(X24:AG28,X35:AG39,X46:AG50,X57:AG61,X68:AG72,X79:AG83,X90:AG94,X101:AG105,X112:AG116,X123:AG127,X134:AG138,X145:AG149,X156:AG160,X167:AG171,X178:AG182,X189:AG193,X200:AG204)</f>
        <v>62.986010059146011</v>
      </c>
      <c r="AK28" s="110">
        <f>MIN(X24:AH28,X35:AH39,X46:AH50,X57:AH61,X68:AH72,X79:AH83,X90:AH94,X101:AH105,X112:AH116,X123:AH127,X134:AH138,X145:AH149,X156:AH160,X167:AH171,X178:AH182,X189:AH193,X200:AH204)</f>
        <v>12.310688253411728</v>
      </c>
      <c r="AL28" s="110">
        <f>AJ28/AM26</f>
        <v>5.2488341715955009</v>
      </c>
      <c r="AM28" s="110">
        <f>AK28/AM26</f>
        <v>1.0258906877843106</v>
      </c>
      <c r="AN28" s="110">
        <f>SQRT(AL28/PI())</f>
        <v>1.2925771960537427</v>
      </c>
      <c r="AO28" s="112">
        <f>SQRT(AM28/PI())</f>
        <v>0.57144653998920547</v>
      </c>
    </row>
    <row r="29" spans="1:41">
      <c r="A29" s="114" t="s">
        <v>385</v>
      </c>
      <c r="B29" s="76">
        <v>55424</v>
      </c>
      <c r="C29" s="76">
        <v>57822</v>
      </c>
      <c r="D29" s="76">
        <v>58886</v>
      </c>
      <c r="E29" s="76">
        <v>63082</v>
      </c>
      <c r="F29" s="76">
        <v>64920</v>
      </c>
      <c r="G29" s="76">
        <v>65360</v>
      </c>
      <c r="H29" s="76">
        <v>67354</v>
      </c>
      <c r="I29" s="76">
        <v>72560</v>
      </c>
      <c r="J29" s="76">
        <v>75652</v>
      </c>
      <c r="K29" s="76">
        <v>78542</v>
      </c>
      <c r="L29" s="114" t="s">
        <v>385</v>
      </c>
      <c r="M29" s="76">
        <f t="shared" si="0"/>
        <v>6.7571950033039831</v>
      </c>
      <c r="N29" s="76">
        <f t="shared" si="1"/>
        <v>6.9640535026038419</v>
      </c>
      <c r="O29" s="76">
        <f t="shared" si="2"/>
        <v>7.0345449604138111</v>
      </c>
      <c r="P29" s="76">
        <f t="shared" si="3"/>
        <v>7.4882759016925489</v>
      </c>
      <c r="Q29" s="76">
        <f t="shared" si="4"/>
        <v>7.6828538748885356</v>
      </c>
      <c r="R29" s="76">
        <f t="shared" si="5"/>
        <v>7.7438005758089163</v>
      </c>
      <c r="S29" s="76">
        <f t="shared" si="6"/>
        <v>8.0161336680827464</v>
      </c>
      <c r="T29" s="76">
        <f t="shared" si="7"/>
        <v>8.6390794760784058</v>
      </c>
      <c r="U29" s="76">
        <f t="shared" si="8"/>
        <v>9.0189598201358194</v>
      </c>
      <c r="V29" s="76">
        <f t="shared" si="9"/>
        <v>9.3727550233775894</v>
      </c>
      <c r="W29" s="119"/>
    </row>
    <row r="30" spans="1:41">
      <c r="A30" s="114" t="s">
        <v>461</v>
      </c>
      <c r="B30" s="76">
        <v>66656</v>
      </c>
      <c r="C30" s="76">
        <v>68924</v>
      </c>
      <c r="D30" s="76">
        <v>69734</v>
      </c>
      <c r="E30" s="76">
        <v>70124</v>
      </c>
      <c r="F30" s="76">
        <v>69422</v>
      </c>
      <c r="G30" s="76">
        <v>69566</v>
      </c>
      <c r="H30" s="76">
        <v>73784</v>
      </c>
      <c r="I30" s="76">
        <v>78920</v>
      </c>
      <c r="J30" s="76">
        <v>82898</v>
      </c>
      <c r="K30" s="76">
        <v>86480</v>
      </c>
      <c r="L30" s="114" t="s">
        <v>461</v>
      </c>
      <c r="M30" s="76">
        <f t="shared" si="0"/>
        <v>8.1265803648280581</v>
      </c>
      <c r="N30" s="76">
        <f t="shared" si="1"/>
        <v>8.3011729724580121</v>
      </c>
      <c r="O30" s="76">
        <f t="shared" si="2"/>
        <v>8.3304513512464204</v>
      </c>
      <c r="P30" s="76">
        <f t="shared" si="3"/>
        <v>8.3242106992531664</v>
      </c>
      <c r="Q30" s="76">
        <f t="shared" si="4"/>
        <v>8.2156358857441774</v>
      </c>
      <c r="R30" s="76">
        <f t="shared" si="5"/>
        <v>8.2421240951151038</v>
      </c>
      <c r="S30" s="76">
        <f t="shared" si="6"/>
        <v>8.7813998658701404</v>
      </c>
      <c r="T30" s="76">
        <f t="shared" si="7"/>
        <v>9.3963086032539671</v>
      </c>
      <c r="U30" s="76">
        <f t="shared" si="8"/>
        <v>9.8828019242005372</v>
      </c>
      <c r="V30" s="76">
        <f t="shared" si="9"/>
        <v>10.320030740517099</v>
      </c>
      <c r="AI30" s="76" t="s">
        <v>462</v>
      </c>
    </row>
    <row r="31" spans="1:41">
      <c r="A31" s="76" t="s">
        <v>463</v>
      </c>
      <c r="B31" s="76">
        <f t="shared" ref="B31:K31" si="14">SUM(B22,B25,B26,B27,B29,B30)</f>
        <v>256046</v>
      </c>
      <c r="C31" s="76">
        <f t="shared" si="14"/>
        <v>260042</v>
      </c>
      <c r="D31" s="76">
        <f t="shared" si="14"/>
        <v>257952</v>
      </c>
      <c r="E31" s="76">
        <f t="shared" si="14"/>
        <v>260188</v>
      </c>
      <c r="F31" s="76">
        <f t="shared" si="14"/>
        <v>260270</v>
      </c>
      <c r="G31" s="76">
        <f t="shared" si="14"/>
        <v>258360</v>
      </c>
      <c r="H31" s="76">
        <f t="shared" si="14"/>
        <v>265326</v>
      </c>
      <c r="I31" s="76">
        <f t="shared" si="14"/>
        <v>280660</v>
      </c>
      <c r="J31" s="76">
        <f t="shared" si="14"/>
        <v>292898</v>
      </c>
      <c r="K31" s="76">
        <f t="shared" si="14"/>
        <v>305816</v>
      </c>
      <c r="AI31" s="103"/>
      <c r="AJ31" s="101"/>
      <c r="AK31" s="101"/>
      <c r="AL31" s="101" t="s">
        <v>449</v>
      </c>
      <c r="AM31" s="101">
        <v>12</v>
      </c>
      <c r="AN31" s="101"/>
      <c r="AO31" s="102"/>
    </row>
    <row r="32" spans="1:41" ht="30">
      <c r="A32" s="67" t="s">
        <v>417</v>
      </c>
      <c r="B32" s="76">
        <v>2008</v>
      </c>
      <c r="C32" s="76">
        <v>2009</v>
      </c>
      <c r="D32" s="76">
        <v>2010</v>
      </c>
      <c r="E32" s="76">
        <v>2011</v>
      </c>
      <c r="F32" s="76">
        <v>2012</v>
      </c>
      <c r="G32" s="76">
        <v>2013</v>
      </c>
      <c r="H32" s="76">
        <v>2014</v>
      </c>
      <c r="I32" s="76">
        <v>2015</v>
      </c>
      <c r="J32" s="76">
        <v>2016</v>
      </c>
      <c r="K32" s="76">
        <v>2017</v>
      </c>
      <c r="L32" s="67" t="s">
        <v>455</v>
      </c>
      <c r="M32" s="67">
        <v>2008</v>
      </c>
      <c r="N32" s="67">
        <v>2009</v>
      </c>
      <c r="O32" s="67">
        <v>2010</v>
      </c>
      <c r="P32" s="67">
        <v>2011</v>
      </c>
      <c r="Q32" s="67">
        <v>2012</v>
      </c>
      <c r="R32" s="67">
        <v>2013</v>
      </c>
      <c r="S32" s="67">
        <v>2014</v>
      </c>
      <c r="T32" s="67">
        <v>2015</v>
      </c>
      <c r="U32" s="67">
        <v>2016</v>
      </c>
      <c r="V32" s="67">
        <v>2017</v>
      </c>
      <c r="W32" s="67" t="s">
        <v>456</v>
      </c>
      <c r="X32" s="67">
        <v>2008</v>
      </c>
      <c r="Y32" s="67">
        <v>2009</v>
      </c>
      <c r="Z32" s="67">
        <v>2010</v>
      </c>
      <c r="AA32" s="67">
        <v>2011</v>
      </c>
      <c r="AB32" s="67">
        <v>2012</v>
      </c>
      <c r="AC32" s="67">
        <v>2013</v>
      </c>
      <c r="AD32" s="67">
        <v>2014</v>
      </c>
      <c r="AE32" s="67">
        <v>2015</v>
      </c>
      <c r="AF32" s="67">
        <v>2016</v>
      </c>
      <c r="AG32" s="67">
        <v>2017</v>
      </c>
      <c r="AI32" s="107">
        <v>1</v>
      </c>
      <c r="AJ32" s="105" t="s">
        <v>433</v>
      </c>
      <c r="AK32" s="105" t="s">
        <v>442</v>
      </c>
      <c r="AL32" s="105" t="s">
        <v>451</v>
      </c>
      <c r="AM32" s="105" t="s">
        <v>452</v>
      </c>
      <c r="AN32" s="105" t="s">
        <v>453</v>
      </c>
      <c r="AO32" s="106" t="s">
        <v>454</v>
      </c>
    </row>
    <row r="33" spans="1:41" ht="14.65" customHeight="1">
      <c r="A33" s="114" t="s">
        <v>457</v>
      </c>
      <c r="B33" s="76">
        <v>15870</v>
      </c>
      <c r="C33" s="76">
        <v>15836</v>
      </c>
      <c r="D33" s="76">
        <v>15268</v>
      </c>
      <c r="E33" s="76">
        <v>14694</v>
      </c>
      <c r="F33" s="76">
        <v>14286</v>
      </c>
      <c r="G33" s="76">
        <v>13790</v>
      </c>
      <c r="H33" s="76">
        <v>13468</v>
      </c>
      <c r="I33" s="76">
        <v>13354</v>
      </c>
      <c r="J33" s="76">
        <v>13026</v>
      </c>
      <c r="K33" s="76">
        <v>13158</v>
      </c>
      <c r="L33" s="114" t="s">
        <v>457</v>
      </c>
      <c r="M33" s="76">
        <f t="shared" ref="M33:M41" si="15">B33/B$210*1000</f>
        <v>11.960045760175081</v>
      </c>
      <c r="N33" s="76">
        <f t="shared" ref="N33:N41" si="16">C33/C$210*1000</f>
        <v>11.769838562349449</v>
      </c>
      <c r="O33" s="76">
        <f t="shared" ref="O33:O41" si="17">D33/D$210*1000</f>
        <v>11.334018758884859</v>
      </c>
      <c r="P33" s="76">
        <f t="shared" ref="P33:P41" si="18">E33/E$210*1000</f>
        <v>10.914414618511721</v>
      </c>
      <c r="Q33" s="76">
        <f t="shared" ref="Q33:Q41" si="19">F33/F$210*1000</f>
        <v>10.586401890524185</v>
      </c>
      <c r="R33" s="76">
        <f t="shared" ref="R33:R41" si="20">G33/G$210*1000</f>
        <v>10.236425045466355</v>
      </c>
      <c r="S33" s="76">
        <f t="shared" ref="S33:S41" si="21">H33/H$210*1000</f>
        <v>10.161575693100495</v>
      </c>
      <c r="T33" s="76">
        <f t="shared" ref="T33:T41" si="22">I33/I$210*1000</f>
        <v>10.133194521063523</v>
      </c>
      <c r="U33" s="76">
        <f t="shared" ref="U33:U41" si="23">J33/J$210*1000</f>
        <v>9.9544309291948494</v>
      </c>
      <c r="V33" s="76">
        <f t="shared" ref="V33:V41" si="24">K33/K$210*1000</f>
        <v>10.053868194842407</v>
      </c>
      <c r="W33" s="119" t="s">
        <v>444</v>
      </c>
      <c r="X33" s="115">
        <f t="shared" ref="X33:AG33" si="25">M35</f>
        <v>55.029775766098581</v>
      </c>
      <c r="Y33" s="115">
        <f t="shared" si="25"/>
        <v>53.763992291186817</v>
      </c>
      <c r="Z33" s="115">
        <f t="shared" si="25"/>
        <v>52.986611931600969</v>
      </c>
      <c r="AA33" s="115">
        <f t="shared" si="25"/>
        <v>52.171406967131226</v>
      </c>
      <c r="AB33" s="115">
        <f t="shared" si="25"/>
        <v>51.098693039548209</v>
      </c>
      <c r="AC33" s="115">
        <f t="shared" si="25"/>
        <v>50.809486694132062</v>
      </c>
      <c r="AD33" s="115">
        <f t="shared" si="25"/>
        <v>51.010083862424878</v>
      </c>
      <c r="AE33" s="115">
        <f t="shared" si="25"/>
        <v>51.354975198183098</v>
      </c>
      <c r="AF33" s="115">
        <f t="shared" si="25"/>
        <v>51.019324251105978</v>
      </c>
      <c r="AG33" s="115">
        <f t="shared" si="25"/>
        <v>50.596370582616998</v>
      </c>
      <c r="AI33" s="113">
        <v>2</v>
      </c>
      <c r="AJ33" s="110">
        <f>MAX(X22:AG24,X33:AG35,X44:AG46,X55:AG57,X66:AG68,X77:AG79,X88:AG90,X99:AG101,X110:AG112,X121:AG123,X132:AG134,X143:AG145,X154:AG156,X165:AG167,X176:AG178,X187:AG189,X198:AG200)</f>
        <v>64.387739503599775</v>
      </c>
      <c r="AK33" s="110">
        <f>MIN(X22:AG24,X33:AG35,X44:AG46,X55:AG57,X66:AG68,X77:AG79,X88:AG90,X99:AG101,X110:AG112,X121:AG123,X132:AG134,X143:AG145,X154:AG156,X165:AG167,X176:AG178,X187:AG189,X198:AG200)</f>
        <v>12.310688253411728</v>
      </c>
      <c r="AL33" s="110">
        <f>AJ33/AM31</f>
        <v>5.3656449586333146</v>
      </c>
      <c r="AM33" s="110">
        <f>AK33/AM31</f>
        <v>1.0258906877843106</v>
      </c>
      <c r="AN33" s="110">
        <f>SQRT(AL33/PI())</f>
        <v>1.306880957120885</v>
      </c>
      <c r="AO33" s="112">
        <f>SQRT(AM33/PI())</f>
        <v>0.57144653998920547</v>
      </c>
    </row>
    <row r="34" spans="1:41">
      <c r="A34" s="114" t="s">
        <v>376</v>
      </c>
      <c r="B34" s="76">
        <v>37362</v>
      </c>
      <c r="C34" s="76">
        <v>33848</v>
      </c>
      <c r="D34" s="76">
        <v>31384</v>
      </c>
      <c r="E34" s="76">
        <v>29632</v>
      </c>
      <c r="F34" s="76">
        <v>28256</v>
      </c>
      <c r="G34" s="76">
        <v>26364</v>
      </c>
      <c r="H34" s="76">
        <v>25422</v>
      </c>
      <c r="I34" s="76">
        <v>25192</v>
      </c>
      <c r="J34" s="76">
        <v>24844</v>
      </c>
      <c r="K34" s="76">
        <v>24350</v>
      </c>
      <c r="L34" s="114" t="s">
        <v>376</v>
      </c>
      <c r="M34" s="76">
        <f t="shared" si="15"/>
        <v>28.156977296260958</v>
      </c>
      <c r="N34" s="76">
        <f t="shared" si="16"/>
        <v>25.156952239101045</v>
      </c>
      <c r="O34" s="76">
        <f t="shared" si="17"/>
        <v>23.297540262565001</v>
      </c>
      <c r="P34" s="76">
        <f t="shared" si="18"/>
        <v>22.010067645007439</v>
      </c>
      <c r="Q34" s="76">
        <f t="shared" si="19"/>
        <v>20.938637254560504</v>
      </c>
      <c r="R34" s="76">
        <f t="shared" si="20"/>
        <v>19.570203763500722</v>
      </c>
      <c r="S34" s="76">
        <f t="shared" si="21"/>
        <v>19.180841793139354</v>
      </c>
      <c r="T34" s="76">
        <f t="shared" si="22"/>
        <v>19.116027884875862</v>
      </c>
      <c r="U34" s="76">
        <f t="shared" si="23"/>
        <v>18.985711807532383</v>
      </c>
      <c r="V34" s="76">
        <f t="shared" si="24"/>
        <v>18.605539637058261</v>
      </c>
      <c r="W34" s="119"/>
      <c r="AI34" s="103"/>
      <c r="AJ34" s="101"/>
      <c r="AK34" s="101"/>
      <c r="AL34" s="101" t="s">
        <v>449</v>
      </c>
      <c r="AM34" s="101">
        <v>12</v>
      </c>
      <c r="AN34" s="101"/>
      <c r="AO34" s="102"/>
    </row>
    <row r="35" spans="1:41">
      <c r="A35" s="114" t="s">
        <v>444</v>
      </c>
      <c r="B35" s="76">
        <v>73020</v>
      </c>
      <c r="C35" s="76">
        <v>72338</v>
      </c>
      <c r="D35" s="76">
        <v>71378</v>
      </c>
      <c r="E35" s="76">
        <v>70238</v>
      </c>
      <c r="F35" s="76">
        <v>68956</v>
      </c>
      <c r="G35" s="76">
        <v>68448</v>
      </c>
      <c r="H35" s="76">
        <v>67608</v>
      </c>
      <c r="I35" s="76">
        <v>67678</v>
      </c>
      <c r="J35" s="76">
        <v>66762</v>
      </c>
      <c r="K35" s="76">
        <v>66218</v>
      </c>
      <c r="L35" s="114" t="s">
        <v>444</v>
      </c>
      <c r="M35" s="76">
        <f t="shared" si="15"/>
        <v>55.029775766098581</v>
      </c>
      <c r="N35" s="76">
        <f t="shared" si="16"/>
        <v>53.763992291186817</v>
      </c>
      <c r="O35" s="76">
        <f t="shared" si="17"/>
        <v>52.986611931600969</v>
      </c>
      <c r="P35" s="76">
        <f t="shared" si="18"/>
        <v>52.171406967131226</v>
      </c>
      <c r="Q35" s="76">
        <f t="shared" si="19"/>
        <v>51.098693039548209</v>
      </c>
      <c r="R35" s="76">
        <f t="shared" si="20"/>
        <v>50.809486694132062</v>
      </c>
      <c r="S35" s="76">
        <f t="shared" si="21"/>
        <v>51.010083862424878</v>
      </c>
      <c r="T35" s="76">
        <f t="shared" si="22"/>
        <v>51.354975198183098</v>
      </c>
      <c r="U35" s="76">
        <f t="shared" si="23"/>
        <v>51.019324251105978</v>
      </c>
      <c r="V35" s="76">
        <f t="shared" si="24"/>
        <v>50.596370582616998</v>
      </c>
      <c r="W35" s="120" t="s">
        <v>376</v>
      </c>
      <c r="X35" s="108">
        <f t="shared" ref="X35:AG35" si="26">M34</f>
        <v>28.156977296260958</v>
      </c>
      <c r="Y35" s="108">
        <f t="shared" si="26"/>
        <v>25.156952239101045</v>
      </c>
      <c r="Z35" s="108">
        <f t="shared" si="26"/>
        <v>23.297540262565001</v>
      </c>
      <c r="AA35" s="108">
        <f t="shared" si="26"/>
        <v>22.010067645007439</v>
      </c>
      <c r="AB35" s="108">
        <f t="shared" si="26"/>
        <v>20.938637254560504</v>
      </c>
      <c r="AC35" s="108">
        <f t="shared" si="26"/>
        <v>19.570203763500722</v>
      </c>
      <c r="AD35" s="108">
        <f t="shared" si="26"/>
        <v>19.180841793139354</v>
      </c>
      <c r="AE35" s="108">
        <f t="shared" si="26"/>
        <v>19.116027884875862</v>
      </c>
      <c r="AF35" s="108">
        <f t="shared" si="26"/>
        <v>18.985711807532383</v>
      </c>
      <c r="AG35" s="108">
        <f t="shared" si="26"/>
        <v>18.605539637058261</v>
      </c>
      <c r="AI35" s="107">
        <v>1</v>
      </c>
      <c r="AJ35" s="105" t="s">
        <v>433</v>
      </c>
      <c r="AK35" s="105" t="s">
        <v>442</v>
      </c>
      <c r="AL35" s="105" t="s">
        <v>451</v>
      </c>
      <c r="AM35" s="105" t="s">
        <v>452</v>
      </c>
      <c r="AN35" s="105" t="s">
        <v>453</v>
      </c>
      <c r="AO35" s="106" t="s">
        <v>454</v>
      </c>
    </row>
    <row r="36" spans="1:41">
      <c r="A36" s="114" t="s">
        <v>458</v>
      </c>
      <c r="B36" s="76">
        <v>1884</v>
      </c>
      <c r="C36" s="76">
        <v>1936</v>
      </c>
      <c r="D36" s="76">
        <v>2022</v>
      </c>
      <c r="E36" s="76">
        <v>1996</v>
      </c>
      <c r="F36" s="76">
        <v>1976</v>
      </c>
      <c r="G36" s="76">
        <v>2030</v>
      </c>
      <c r="H36" s="76">
        <v>2106</v>
      </c>
      <c r="I36" s="76">
        <v>2248</v>
      </c>
      <c r="J36" s="76">
        <v>2344</v>
      </c>
      <c r="K36" s="76">
        <v>2528</v>
      </c>
      <c r="L36" s="114" t="s">
        <v>458</v>
      </c>
      <c r="M36" s="76">
        <f t="shared" si="15"/>
        <v>1.4198315193553785</v>
      </c>
      <c r="N36" s="76">
        <f t="shared" si="16"/>
        <v>1.4388991826666162</v>
      </c>
      <c r="O36" s="76">
        <f t="shared" si="17"/>
        <v>1.5010077240283721</v>
      </c>
      <c r="P36" s="76">
        <f t="shared" si="18"/>
        <v>1.482589599737947</v>
      </c>
      <c r="Q36" s="76">
        <f t="shared" si="19"/>
        <v>1.4642818238608282</v>
      </c>
      <c r="R36" s="76">
        <f t="shared" si="20"/>
        <v>1.506884905170174</v>
      </c>
      <c r="S36" s="76">
        <f t="shared" si="21"/>
        <v>1.5889722608902319</v>
      </c>
      <c r="T36" s="76">
        <f t="shared" si="22"/>
        <v>1.7058125867418601</v>
      </c>
      <c r="U36" s="76">
        <f t="shared" si="23"/>
        <v>1.7912779132529346</v>
      </c>
      <c r="V36" s="76">
        <f t="shared" si="24"/>
        <v>1.9316141356255969</v>
      </c>
      <c r="W36" s="120"/>
      <c r="AI36" s="113">
        <v>3</v>
      </c>
      <c r="AJ36" s="110" t="e">
        <f>NA()</f>
        <v>#N/A</v>
      </c>
      <c r="AK36" s="110" t="e">
        <f>NA()</f>
        <v>#N/A</v>
      </c>
      <c r="AL36" s="110" t="e">
        <f>AJ36/AM34</f>
        <v>#N/A</v>
      </c>
      <c r="AM36" s="110" t="e">
        <f>AK36/AM34</f>
        <v>#N/A</v>
      </c>
      <c r="AN36" s="110" t="e">
        <f>SQRT(AL36/PI())</f>
        <v>#N/A</v>
      </c>
      <c r="AO36" s="112" t="e">
        <f>SQRT(AM36/PI())</f>
        <v>#N/A</v>
      </c>
    </row>
    <row r="37" spans="1:41" ht="14.65" customHeight="1">
      <c r="A37" s="114" t="s">
        <v>459</v>
      </c>
      <c r="B37" s="76">
        <v>3918</v>
      </c>
      <c r="C37" s="76">
        <v>4004</v>
      </c>
      <c r="D37" s="76">
        <v>4138</v>
      </c>
      <c r="E37" s="76">
        <v>4170</v>
      </c>
      <c r="F37" s="76">
        <v>4200</v>
      </c>
      <c r="G37" s="76">
        <v>4300</v>
      </c>
      <c r="H37" s="76">
        <v>4134</v>
      </c>
      <c r="I37" s="76">
        <v>4170</v>
      </c>
      <c r="J37" s="76">
        <v>4314</v>
      </c>
      <c r="K37" s="76">
        <v>4344</v>
      </c>
      <c r="L37" s="114" t="s">
        <v>459</v>
      </c>
      <c r="M37" s="76">
        <f t="shared" si="15"/>
        <v>2.9527069494874589</v>
      </c>
      <c r="N37" s="76">
        <f t="shared" si="16"/>
        <v>2.9759051277877742</v>
      </c>
      <c r="O37" s="76">
        <f t="shared" si="17"/>
        <v>3.0717952334467875</v>
      </c>
      <c r="P37" s="76">
        <f t="shared" si="18"/>
        <v>3.0973941036609416</v>
      </c>
      <c r="Q37" s="76">
        <f t="shared" si="19"/>
        <v>3.1123399090159296</v>
      </c>
      <c r="R37" s="76">
        <f t="shared" si="20"/>
        <v>3.1919236907545558</v>
      </c>
      <c r="S37" s="76">
        <f t="shared" si="21"/>
        <v>3.1190936973030476</v>
      </c>
      <c r="T37" s="76">
        <f t="shared" si="22"/>
        <v>3.1642519958690194</v>
      </c>
      <c r="U37" s="76">
        <f t="shared" si="23"/>
        <v>3.2967461253298467</v>
      </c>
      <c r="V37" s="76">
        <f t="shared" si="24"/>
        <v>3.3191977077363899</v>
      </c>
      <c r="W37" s="119" t="s">
        <v>445</v>
      </c>
      <c r="X37" s="108">
        <f t="shared" ref="X37:AG37" si="27">M39</f>
        <v>19.882163027406367</v>
      </c>
      <c r="Y37" s="108">
        <f t="shared" si="27"/>
        <v>19.665946473842286</v>
      </c>
      <c r="Z37" s="108">
        <f t="shared" si="27"/>
        <v>20.307402224787413</v>
      </c>
      <c r="AA37" s="108">
        <f t="shared" si="27"/>
        <v>20.03724300727999</v>
      </c>
      <c r="AB37" s="108">
        <f t="shared" si="27"/>
        <v>19.412108632519356</v>
      </c>
      <c r="AC37" s="108">
        <f t="shared" si="27"/>
        <v>19.62216531195487</v>
      </c>
      <c r="AD37" s="108">
        <f t="shared" si="27"/>
        <v>20.280899512217204</v>
      </c>
      <c r="AE37" s="108">
        <f t="shared" si="27"/>
        <v>21.284716662859953</v>
      </c>
      <c r="AF37" s="108">
        <f t="shared" si="27"/>
        <v>22.18158392068246</v>
      </c>
      <c r="AG37" s="108">
        <f t="shared" si="27"/>
        <v>22.465711556829039</v>
      </c>
      <c r="AI37" s="103"/>
      <c r="AJ37" s="101"/>
      <c r="AK37" s="101"/>
      <c r="AL37" s="101" t="s">
        <v>449</v>
      </c>
      <c r="AM37" s="101">
        <v>12</v>
      </c>
      <c r="AN37" s="101"/>
      <c r="AO37" s="102"/>
    </row>
    <row r="38" spans="1:41">
      <c r="A38" s="114" t="s">
        <v>460</v>
      </c>
      <c r="B38" s="76">
        <v>6946</v>
      </c>
      <c r="C38" s="76">
        <v>7420</v>
      </c>
      <c r="D38" s="76">
        <v>7822</v>
      </c>
      <c r="E38" s="76">
        <v>8186</v>
      </c>
      <c r="F38" s="76">
        <v>8448</v>
      </c>
      <c r="G38" s="76">
        <v>8582</v>
      </c>
      <c r="H38" s="76">
        <v>9002</v>
      </c>
      <c r="I38" s="76">
        <v>9464</v>
      </c>
      <c r="J38" s="76">
        <v>9756</v>
      </c>
      <c r="K38" s="76">
        <v>10292</v>
      </c>
      <c r="L38" s="114" t="s">
        <v>460</v>
      </c>
      <c r="M38" s="76">
        <f t="shared" si="15"/>
        <v>5.2346866950331519</v>
      </c>
      <c r="N38" s="76">
        <f t="shared" si="16"/>
        <v>5.5147892228234978</v>
      </c>
      <c r="O38" s="76">
        <f t="shared" si="17"/>
        <v>5.8065689502225162</v>
      </c>
      <c r="P38" s="76">
        <f t="shared" si="18"/>
        <v>6.0804000317909992</v>
      </c>
      <c r="Q38" s="76">
        <f t="shared" si="19"/>
        <v>6.2602494169920426</v>
      </c>
      <c r="R38" s="76">
        <f t="shared" si="20"/>
        <v>6.3704858404780458</v>
      </c>
      <c r="S38" s="76">
        <f t="shared" si="21"/>
        <v>6.7919887428935741</v>
      </c>
      <c r="T38" s="76">
        <f t="shared" si="22"/>
        <v>7.1814102851089698</v>
      </c>
      <c r="U38" s="76">
        <f t="shared" si="23"/>
        <v>7.455506536559569</v>
      </c>
      <c r="V38" s="76">
        <f t="shared" si="24"/>
        <v>7.8639923591212986</v>
      </c>
      <c r="W38" s="119"/>
      <c r="AI38" s="107">
        <v>1</v>
      </c>
      <c r="AJ38" s="105" t="s">
        <v>433</v>
      </c>
      <c r="AK38" s="105" t="s">
        <v>442</v>
      </c>
      <c r="AL38" s="105" t="s">
        <v>451</v>
      </c>
      <c r="AM38" s="105" t="s">
        <v>452</v>
      </c>
      <c r="AN38" s="105" t="s">
        <v>453</v>
      </c>
      <c r="AO38" s="106" t="s">
        <v>454</v>
      </c>
    </row>
    <row r="39" spans="1:41" ht="14.65" customHeight="1">
      <c r="A39" s="114" t="s">
        <v>445</v>
      </c>
      <c r="B39" s="76">
        <v>26382</v>
      </c>
      <c r="C39" s="76">
        <v>26460</v>
      </c>
      <c r="D39" s="76">
        <v>27356</v>
      </c>
      <c r="E39" s="76">
        <v>26976</v>
      </c>
      <c r="F39" s="76">
        <v>26196</v>
      </c>
      <c r="G39" s="76">
        <v>26434</v>
      </c>
      <c r="H39" s="76">
        <v>26880</v>
      </c>
      <c r="I39" s="76">
        <v>28050</v>
      </c>
      <c r="J39" s="76">
        <v>29026</v>
      </c>
      <c r="K39" s="76">
        <v>29402</v>
      </c>
      <c r="L39" s="114" t="s">
        <v>445</v>
      </c>
      <c r="M39" s="76">
        <f t="shared" si="15"/>
        <v>19.882163027406367</v>
      </c>
      <c r="N39" s="76">
        <f t="shared" si="16"/>
        <v>19.665946473842286</v>
      </c>
      <c r="O39" s="76">
        <f t="shared" si="17"/>
        <v>20.307402224787413</v>
      </c>
      <c r="P39" s="76">
        <f t="shared" si="18"/>
        <v>20.03724300727999</v>
      </c>
      <c r="Q39" s="76">
        <f t="shared" si="19"/>
        <v>19.412108632519356</v>
      </c>
      <c r="R39" s="76">
        <f t="shared" si="20"/>
        <v>19.62216531195487</v>
      </c>
      <c r="S39" s="76">
        <f t="shared" si="21"/>
        <v>20.280899512217204</v>
      </c>
      <c r="T39" s="76">
        <f t="shared" si="22"/>
        <v>21.284716662859953</v>
      </c>
      <c r="U39" s="76">
        <f t="shared" si="23"/>
        <v>22.18158392068246</v>
      </c>
      <c r="V39" s="76">
        <f t="shared" si="24"/>
        <v>22.465711556829039</v>
      </c>
      <c r="W39" s="119" t="s">
        <v>446</v>
      </c>
      <c r="X39" s="108">
        <f t="shared" ref="X39:AG39" si="28">SUM(M33,M36,M38,M37,M40,M41)</f>
        <v>40.016037162808857</v>
      </c>
      <c r="Y39" s="108">
        <f t="shared" si="28"/>
        <v>40.075125996582614</v>
      </c>
      <c r="Z39" s="108">
        <f t="shared" si="28"/>
        <v>40.303022429746974</v>
      </c>
      <c r="AA39" s="108">
        <f t="shared" si="28"/>
        <v>40.756358385581741</v>
      </c>
      <c r="AB39" s="108">
        <f t="shared" si="28"/>
        <v>40.626410279021272</v>
      </c>
      <c r="AC39" s="108">
        <f t="shared" si="28"/>
        <v>40.743792450729316</v>
      </c>
      <c r="AD39" s="108">
        <f t="shared" si="28"/>
        <v>42.491804268193768</v>
      </c>
      <c r="AE39" s="108">
        <f t="shared" si="28"/>
        <v>44.637958731172894</v>
      </c>
      <c r="AF39" s="108">
        <f t="shared" si="28"/>
        <v>45.865579265193951</v>
      </c>
      <c r="AG39" s="108">
        <f t="shared" si="28"/>
        <v>47.248137535816625</v>
      </c>
      <c r="AI39" s="113">
        <v>4</v>
      </c>
      <c r="AJ39" s="110" t="e">
        <f>NA()</f>
        <v>#N/A</v>
      </c>
      <c r="AK39" s="110" t="e">
        <f>NA()</f>
        <v>#N/A</v>
      </c>
      <c r="AL39" s="110" t="e">
        <f>AJ39/AM37</f>
        <v>#N/A</v>
      </c>
      <c r="AM39" s="110" t="e">
        <f>AK39/AM37</f>
        <v>#N/A</v>
      </c>
      <c r="AN39" s="110" t="e">
        <f>SQRT(AL39/PI())</f>
        <v>#N/A</v>
      </c>
      <c r="AO39" s="112" t="e">
        <f>SQRT(AM39/PI())</f>
        <v>#N/A</v>
      </c>
    </row>
    <row r="40" spans="1:41">
      <c r="A40" s="114" t="s">
        <v>385</v>
      </c>
      <c r="B40" s="76">
        <v>10478</v>
      </c>
      <c r="C40" s="76">
        <v>10722</v>
      </c>
      <c r="D40" s="76">
        <v>10870</v>
      </c>
      <c r="E40" s="76">
        <v>11632</v>
      </c>
      <c r="F40" s="76">
        <v>11838</v>
      </c>
      <c r="G40" s="76">
        <v>12042</v>
      </c>
      <c r="H40" s="76">
        <v>12418</v>
      </c>
      <c r="I40" s="76">
        <v>13370</v>
      </c>
      <c r="J40" s="76">
        <v>13708</v>
      </c>
      <c r="K40" s="76">
        <v>14170</v>
      </c>
      <c r="L40" s="114" t="s">
        <v>385</v>
      </c>
      <c r="M40" s="76">
        <f t="shared" si="15"/>
        <v>7.8964939807885646</v>
      </c>
      <c r="N40" s="76">
        <f t="shared" si="16"/>
        <v>7.9689447502848436</v>
      </c>
      <c r="O40" s="76">
        <f t="shared" si="17"/>
        <v>8.0692156084017839</v>
      </c>
      <c r="P40" s="76">
        <f t="shared" si="18"/>
        <v>8.6400211543846694</v>
      </c>
      <c r="Q40" s="76">
        <f t="shared" si="19"/>
        <v>8.7723523435548998</v>
      </c>
      <c r="R40" s="76">
        <f t="shared" si="20"/>
        <v>8.938870949782876</v>
      </c>
      <c r="S40" s="76">
        <f t="shared" si="21"/>
        <v>9.3693530559045097</v>
      </c>
      <c r="T40" s="76">
        <f t="shared" si="22"/>
        <v>10.145335535915777</v>
      </c>
      <c r="U40" s="76">
        <f t="shared" si="23"/>
        <v>10.475613325457008</v>
      </c>
      <c r="V40" s="76">
        <f t="shared" si="24"/>
        <v>10.827125119388731</v>
      </c>
      <c r="W40" s="119"/>
      <c r="AI40" s="103"/>
      <c r="AJ40" s="101"/>
      <c r="AK40" s="101"/>
      <c r="AL40" s="101" t="s">
        <v>449</v>
      </c>
      <c r="AM40" s="101">
        <v>12</v>
      </c>
      <c r="AN40" s="101"/>
      <c r="AO40" s="102"/>
    </row>
    <row r="41" spans="1:41">
      <c r="A41" s="114" t="s">
        <v>461</v>
      </c>
      <c r="B41" s="76">
        <v>14002</v>
      </c>
      <c r="C41" s="76">
        <v>14002</v>
      </c>
      <c r="D41" s="76">
        <v>14172</v>
      </c>
      <c r="E41" s="76">
        <v>14192</v>
      </c>
      <c r="F41" s="76">
        <v>14076</v>
      </c>
      <c r="G41" s="76">
        <v>14144</v>
      </c>
      <c r="H41" s="76">
        <v>15190</v>
      </c>
      <c r="I41" s="76">
        <v>16220</v>
      </c>
      <c r="J41" s="76">
        <v>16870</v>
      </c>
      <c r="K41" s="76">
        <v>17344</v>
      </c>
      <c r="L41" s="114" t="s">
        <v>461</v>
      </c>
      <c r="M41" s="76">
        <f t="shared" si="15"/>
        <v>10.552272257969218</v>
      </c>
      <c r="N41" s="76">
        <f t="shared" si="16"/>
        <v>10.406749150670432</v>
      </c>
      <c r="O41" s="76">
        <f t="shared" si="17"/>
        <v>10.520416154762655</v>
      </c>
      <c r="P41" s="76">
        <f t="shared" si="18"/>
        <v>10.541538877495464</v>
      </c>
      <c r="Q41" s="76">
        <f t="shared" si="19"/>
        <v>10.430784895073389</v>
      </c>
      <c r="R41" s="76">
        <f t="shared" si="20"/>
        <v>10.499202019077313</v>
      </c>
      <c r="S41" s="76">
        <f t="shared" si="21"/>
        <v>11.46082081810191</v>
      </c>
      <c r="T41" s="76">
        <f t="shared" si="22"/>
        <v>12.307953806473741</v>
      </c>
      <c r="U41" s="76">
        <f t="shared" si="23"/>
        <v>12.892004435399748</v>
      </c>
      <c r="V41" s="76">
        <f t="shared" si="24"/>
        <v>13.252340019102197</v>
      </c>
      <c r="AI41" s="107">
        <v>2</v>
      </c>
      <c r="AJ41" s="105" t="s">
        <v>433</v>
      </c>
      <c r="AK41" s="105" t="s">
        <v>442</v>
      </c>
      <c r="AL41" s="105" t="s">
        <v>451</v>
      </c>
      <c r="AM41" s="105" t="s">
        <v>452</v>
      </c>
      <c r="AN41" s="105" t="s">
        <v>453</v>
      </c>
      <c r="AO41" s="106" t="s">
        <v>454</v>
      </c>
    </row>
    <row r="42" spans="1:41">
      <c r="AI42" s="113">
        <v>3</v>
      </c>
      <c r="AJ42" s="110">
        <f>MAX(X24:AG26,X35:AG37,X46:AG48,X57:AG59,X68:AG70,X79:AG81,X90:AG92,X101:AG103,X112:AG114,X123:AG125,X134:AG136,X145:AG147,X156:AG158,X167:AG169,X178:AG180,X189:AG191,X200:AG202)</f>
        <v>39.932788130779763</v>
      </c>
      <c r="AK42" s="110">
        <f>MIN(X24:AG26,X35:AG37,X46:AG48,X57:AG59,X68:AG70,X79:AG81,X90:AG92,X101:AG103,X112:AG114,X123:AG125,X134:AG136,X145:AG147,X156:AG158,X167:AG169,X178:AG180,X189:AG191,X200:AG202)</f>
        <v>12.310688253411728</v>
      </c>
      <c r="AL42" s="110">
        <f>AJ42/AM40</f>
        <v>3.3277323442316469</v>
      </c>
      <c r="AM42" s="110">
        <f>AK42/AM40</f>
        <v>1.0258906877843106</v>
      </c>
      <c r="AN42" s="110">
        <f>SQRT(AL42/PI())</f>
        <v>1.0291987678492889</v>
      </c>
      <c r="AO42" s="112">
        <f>SQRT(AM42/PI())</f>
        <v>0.57144653998920547</v>
      </c>
    </row>
    <row r="43" spans="1:41" ht="30">
      <c r="A43" s="67" t="s">
        <v>418</v>
      </c>
      <c r="B43" s="67">
        <v>2008</v>
      </c>
      <c r="C43" s="67">
        <v>2009</v>
      </c>
      <c r="D43" s="67">
        <v>2010</v>
      </c>
      <c r="E43" s="67">
        <v>2011</v>
      </c>
      <c r="F43" s="67">
        <v>2012</v>
      </c>
      <c r="G43" s="67">
        <v>2013</v>
      </c>
      <c r="H43" s="67">
        <v>2014</v>
      </c>
      <c r="I43" s="67">
        <v>2015</v>
      </c>
      <c r="J43" s="67">
        <v>2016</v>
      </c>
      <c r="K43" s="67">
        <v>2017</v>
      </c>
      <c r="L43" s="67" t="s">
        <v>455</v>
      </c>
      <c r="M43" s="67">
        <v>2008</v>
      </c>
      <c r="N43" s="67">
        <v>2009</v>
      </c>
      <c r="O43" s="67">
        <v>2010</v>
      </c>
      <c r="P43" s="67">
        <v>2011</v>
      </c>
      <c r="Q43" s="67">
        <v>2012</v>
      </c>
      <c r="R43" s="67">
        <v>2013</v>
      </c>
      <c r="S43" s="67">
        <v>2014</v>
      </c>
      <c r="T43" s="67">
        <v>2015</v>
      </c>
      <c r="U43" s="67">
        <v>2016</v>
      </c>
      <c r="V43" s="67">
        <v>2017</v>
      </c>
      <c r="W43" s="67" t="s">
        <v>456</v>
      </c>
      <c r="X43" s="67">
        <v>2008</v>
      </c>
      <c r="Y43" s="67">
        <v>2009</v>
      </c>
      <c r="Z43" s="67">
        <v>2010</v>
      </c>
      <c r="AA43" s="67">
        <v>2011</v>
      </c>
      <c r="AB43" s="67">
        <v>2012</v>
      </c>
      <c r="AC43" s="67">
        <v>2013</v>
      </c>
      <c r="AD43" s="67">
        <v>2014</v>
      </c>
      <c r="AE43" s="67">
        <v>2015</v>
      </c>
      <c r="AF43" s="67">
        <v>2016</v>
      </c>
      <c r="AG43" s="67">
        <v>2017</v>
      </c>
      <c r="AI43" s="103"/>
      <c r="AJ43" s="101"/>
      <c r="AK43" s="101"/>
      <c r="AL43" s="101" t="s">
        <v>449</v>
      </c>
      <c r="AM43" s="101">
        <v>12</v>
      </c>
      <c r="AN43" s="101"/>
      <c r="AO43" s="102"/>
    </row>
    <row r="44" spans="1:41" ht="14.65" customHeight="1">
      <c r="A44" s="114" t="s">
        <v>457</v>
      </c>
      <c r="B44" s="76">
        <v>8732</v>
      </c>
      <c r="C44" s="76">
        <v>8626</v>
      </c>
      <c r="D44" s="76">
        <v>8150</v>
      </c>
      <c r="E44" s="76">
        <v>7900</v>
      </c>
      <c r="F44" s="76">
        <v>7724</v>
      </c>
      <c r="G44" s="76">
        <v>7410</v>
      </c>
      <c r="H44" s="76">
        <v>7102</v>
      </c>
      <c r="I44" s="76">
        <v>6992</v>
      </c>
      <c r="J44" s="76">
        <v>6842</v>
      </c>
      <c r="K44" s="76">
        <v>7036</v>
      </c>
      <c r="L44" s="114" t="s">
        <v>457</v>
      </c>
      <c r="M44" s="76">
        <f t="shared" ref="M44:M52" si="29">B44/B$211*1000</f>
        <v>8.0841522101805516</v>
      </c>
      <c r="N44" s="76">
        <f t="shared" ref="N44:N52" si="30">C44/C$211*1000</f>
        <v>7.9481133596673317</v>
      </c>
      <c r="O44" s="76">
        <f t="shared" ref="O44:O52" si="31">D44/D$211*1000</f>
        <v>7.5160858069555614</v>
      </c>
      <c r="P44" s="76">
        <f t="shared" ref="P44:P52" si="32">E44/E$211*1000</f>
        <v>7.3047572462729553</v>
      </c>
      <c r="Q44" s="76">
        <f t="shared" ref="Q44:Q52" si="33">F44/F$211*1000</f>
        <v>7.1693769956189204</v>
      </c>
      <c r="R44" s="76">
        <f t="shared" ref="R44:R52" si="34">G44/G$211*1000</f>
        <v>6.9371304995014818</v>
      </c>
      <c r="S44" s="76">
        <f t="shared" ref="S44:S52" si="35">H44/H$211*1000</f>
        <v>6.6889191113589188</v>
      </c>
      <c r="T44" s="76">
        <f t="shared" ref="T44:T52" si="36">I44/I$211*1000</f>
        <v>6.6512624746843931</v>
      </c>
      <c r="U44" s="76">
        <f t="shared" ref="U44:U52" si="37">J44/J$211*1000</f>
        <v>6.5623896996761966</v>
      </c>
      <c r="V44" s="76">
        <f t="shared" ref="V44:V52" si="38">K44/K$211*1000</f>
        <v>6.7983303702558553</v>
      </c>
      <c r="W44" s="119" t="s">
        <v>444</v>
      </c>
      <c r="X44" s="115">
        <f t="shared" ref="X44:AG44" si="39">M46</f>
        <v>58.994313689547077</v>
      </c>
      <c r="Y44" s="115">
        <f t="shared" si="39"/>
        <v>57.271381171282492</v>
      </c>
      <c r="Z44" s="115">
        <f t="shared" si="39"/>
        <v>55.807167671424395</v>
      </c>
      <c r="AA44" s="115">
        <f t="shared" si="39"/>
        <v>55.122252972065311</v>
      </c>
      <c r="AB44" s="115">
        <f t="shared" si="39"/>
        <v>54.665107299324269</v>
      </c>
      <c r="AC44" s="115">
        <f t="shared" si="39"/>
        <v>53.692079407207686</v>
      </c>
      <c r="AD44" s="115">
        <f t="shared" si="39"/>
        <v>53.149687875557092</v>
      </c>
      <c r="AE44" s="115">
        <f t="shared" si="39"/>
        <v>53.356594995001089</v>
      </c>
      <c r="AF44" s="115">
        <f t="shared" si="39"/>
        <v>52.938400626122188</v>
      </c>
      <c r="AG44" s="115">
        <f t="shared" si="39"/>
        <v>53.362448790291417</v>
      </c>
      <c r="AI44" s="107">
        <v>2</v>
      </c>
      <c r="AJ44" s="105" t="s">
        <v>433</v>
      </c>
      <c r="AK44" s="105" t="s">
        <v>442</v>
      </c>
      <c r="AL44" s="105" t="s">
        <v>451</v>
      </c>
      <c r="AM44" s="105" t="s">
        <v>452</v>
      </c>
      <c r="AN44" s="105" t="s">
        <v>453</v>
      </c>
      <c r="AO44" s="106" t="s">
        <v>454</v>
      </c>
    </row>
    <row r="45" spans="1:41">
      <c r="A45" s="114" t="s">
        <v>376</v>
      </c>
      <c r="B45" s="76">
        <v>24198</v>
      </c>
      <c r="C45" s="76">
        <v>22606</v>
      </c>
      <c r="D45" s="76">
        <v>21258</v>
      </c>
      <c r="E45" s="76">
        <v>20668</v>
      </c>
      <c r="F45" s="76">
        <v>19782</v>
      </c>
      <c r="G45" s="76">
        <v>17856</v>
      </c>
      <c r="H45" s="76">
        <v>16882</v>
      </c>
      <c r="I45" s="76">
        <v>16870</v>
      </c>
      <c r="J45" s="76">
        <v>16900</v>
      </c>
      <c r="K45" s="76">
        <v>16926</v>
      </c>
      <c r="L45" s="114" t="s">
        <v>376</v>
      </c>
      <c r="M45" s="76">
        <f t="shared" si="29"/>
        <v>22.402692989229156</v>
      </c>
      <c r="N45" s="76">
        <f t="shared" si="30"/>
        <v>20.829474914055151</v>
      </c>
      <c r="O45" s="76">
        <f t="shared" si="31"/>
        <v>19.604533998068874</v>
      </c>
      <c r="P45" s="76">
        <f t="shared" si="32"/>
        <v>19.110724400755625</v>
      </c>
      <c r="Q45" s="76">
        <f t="shared" si="33"/>
        <v>18.361550456671864</v>
      </c>
      <c r="R45" s="76">
        <f t="shared" si="34"/>
        <v>16.716518515397901</v>
      </c>
      <c r="S45" s="76">
        <f t="shared" si="35"/>
        <v>15.900074970143798</v>
      </c>
      <c r="T45" s="76">
        <f t="shared" si="36"/>
        <v>16.047883001705625</v>
      </c>
      <c r="U45" s="76">
        <f t="shared" si="37"/>
        <v>16.209351932845326</v>
      </c>
      <c r="V45" s="76">
        <f t="shared" si="38"/>
        <v>16.354255236917368</v>
      </c>
      <c r="W45" s="119"/>
      <c r="AI45" s="113">
        <v>4</v>
      </c>
      <c r="AJ45" s="110" t="e">
        <f>NA()</f>
        <v>#N/A</v>
      </c>
      <c r="AK45" s="110" t="e">
        <f>NA()</f>
        <v>#N/A</v>
      </c>
      <c r="AL45" s="110" t="e">
        <f>AJ45/AM43</f>
        <v>#N/A</v>
      </c>
      <c r="AM45" s="110" t="e">
        <f>AK45/AM43</f>
        <v>#N/A</v>
      </c>
      <c r="AN45" s="110" t="e">
        <f>SQRT(AL45/PI())</f>
        <v>#N/A</v>
      </c>
      <c r="AO45" s="112" t="e">
        <f>SQRT(AM45/PI())</f>
        <v>#N/A</v>
      </c>
    </row>
    <row r="46" spans="1:41">
      <c r="A46" s="114" t="s">
        <v>444</v>
      </c>
      <c r="B46" s="76">
        <v>63722</v>
      </c>
      <c r="C46" s="76">
        <v>62156</v>
      </c>
      <c r="D46" s="76">
        <v>60514</v>
      </c>
      <c r="E46" s="76">
        <v>59614</v>
      </c>
      <c r="F46" s="76">
        <v>58894</v>
      </c>
      <c r="G46" s="76">
        <v>57352</v>
      </c>
      <c r="H46" s="76">
        <v>56432</v>
      </c>
      <c r="I46" s="76">
        <v>56090</v>
      </c>
      <c r="J46" s="76">
        <v>55194</v>
      </c>
      <c r="K46" s="76">
        <v>55228</v>
      </c>
      <c r="L46" s="114" t="s">
        <v>444</v>
      </c>
      <c r="M46" s="76">
        <f t="shared" si="29"/>
        <v>58.994313689547077</v>
      </c>
      <c r="N46" s="76">
        <f t="shared" si="30"/>
        <v>57.271381171282492</v>
      </c>
      <c r="O46" s="76">
        <f t="shared" si="31"/>
        <v>55.807167671424395</v>
      </c>
      <c r="P46" s="76">
        <f t="shared" si="32"/>
        <v>55.122252972065311</v>
      </c>
      <c r="Q46" s="76">
        <f t="shared" si="33"/>
        <v>54.665107299324269</v>
      </c>
      <c r="R46" s="76">
        <f t="shared" si="34"/>
        <v>53.692079407207686</v>
      </c>
      <c r="S46" s="76">
        <f t="shared" si="35"/>
        <v>53.149687875557092</v>
      </c>
      <c r="T46" s="76">
        <f t="shared" si="36"/>
        <v>53.356594995001089</v>
      </c>
      <c r="U46" s="76">
        <f t="shared" si="37"/>
        <v>52.938400626122188</v>
      </c>
      <c r="V46" s="76">
        <f t="shared" si="38"/>
        <v>53.362448790291417</v>
      </c>
      <c r="W46" s="120" t="s">
        <v>376</v>
      </c>
      <c r="X46" s="108">
        <f t="shared" ref="X46:AG46" si="40">M45</f>
        <v>22.402692989229156</v>
      </c>
      <c r="Y46" s="108">
        <f t="shared" si="40"/>
        <v>20.829474914055151</v>
      </c>
      <c r="Z46" s="108">
        <f t="shared" si="40"/>
        <v>19.604533998068874</v>
      </c>
      <c r="AA46" s="108">
        <f t="shared" si="40"/>
        <v>19.110724400755625</v>
      </c>
      <c r="AB46" s="108">
        <f t="shared" si="40"/>
        <v>18.361550456671864</v>
      </c>
      <c r="AC46" s="108">
        <f t="shared" si="40"/>
        <v>16.716518515397901</v>
      </c>
      <c r="AD46" s="108">
        <f t="shared" si="40"/>
        <v>15.900074970143798</v>
      </c>
      <c r="AE46" s="108">
        <f t="shared" si="40"/>
        <v>16.047883001705625</v>
      </c>
      <c r="AF46" s="108">
        <f t="shared" si="40"/>
        <v>16.209351932845326</v>
      </c>
      <c r="AG46" s="108">
        <f t="shared" si="40"/>
        <v>16.354255236917368</v>
      </c>
      <c r="AI46" s="103"/>
      <c r="AJ46" s="101"/>
      <c r="AK46" s="101"/>
      <c r="AL46" s="101" t="s">
        <v>449</v>
      </c>
      <c r="AM46" s="101">
        <v>12</v>
      </c>
      <c r="AN46" s="101"/>
      <c r="AO46" s="102"/>
    </row>
    <row r="47" spans="1:41">
      <c r="A47" s="114" t="s">
        <v>458</v>
      </c>
      <c r="B47" s="76">
        <v>1362</v>
      </c>
      <c r="C47" s="76">
        <v>1406</v>
      </c>
      <c r="D47" s="76">
        <v>1470</v>
      </c>
      <c r="E47" s="76">
        <v>1486</v>
      </c>
      <c r="F47" s="76">
        <v>1472</v>
      </c>
      <c r="G47" s="76">
        <v>1466</v>
      </c>
      <c r="H47" s="76">
        <v>1472</v>
      </c>
      <c r="I47" s="76">
        <v>1574</v>
      </c>
      <c r="J47" s="76">
        <v>1658</v>
      </c>
      <c r="K47" s="76">
        <v>1796</v>
      </c>
      <c r="L47" s="114" t="s">
        <v>458</v>
      </c>
      <c r="M47" s="76">
        <f t="shared" si="29"/>
        <v>1.2609499897235352</v>
      </c>
      <c r="N47" s="76">
        <f t="shared" si="30"/>
        <v>1.2955074639105344</v>
      </c>
      <c r="O47" s="76">
        <f t="shared" si="31"/>
        <v>1.3556621026042546</v>
      </c>
      <c r="P47" s="76">
        <f t="shared" si="32"/>
        <v>1.3740340845521029</v>
      </c>
      <c r="Q47" s="76">
        <f t="shared" si="33"/>
        <v>1.3663028142867752</v>
      </c>
      <c r="R47" s="76">
        <f t="shared" si="34"/>
        <v>1.3724471406571084</v>
      </c>
      <c r="S47" s="76">
        <f t="shared" si="35"/>
        <v>1.3863825587046363</v>
      </c>
      <c r="T47" s="76">
        <f t="shared" si="36"/>
        <v>1.4972950708171102</v>
      </c>
      <c r="U47" s="76">
        <f t="shared" si="37"/>
        <v>1.5902429292696776</v>
      </c>
      <c r="V47" s="76">
        <f t="shared" si="38"/>
        <v>1.735332766483729</v>
      </c>
      <c r="W47" s="120"/>
      <c r="AI47" s="107">
        <v>3</v>
      </c>
      <c r="AJ47" s="105" t="s">
        <v>433</v>
      </c>
      <c r="AK47" s="105" t="s">
        <v>442</v>
      </c>
      <c r="AL47" s="105" t="s">
        <v>451</v>
      </c>
      <c r="AM47" s="105" t="s">
        <v>452</v>
      </c>
      <c r="AN47" s="105" t="s">
        <v>453</v>
      </c>
      <c r="AO47" s="106" t="s">
        <v>454</v>
      </c>
    </row>
    <row r="48" spans="1:41" ht="14.65" customHeight="1">
      <c r="A48" s="114" t="s">
        <v>459</v>
      </c>
      <c r="B48" s="76">
        <v>2662</v>
      </c>
      <c r="C48" s="76">
        <v>2726</v>
      </c>
      <c r="D48" s="76">
        <v>2748</v>
      </c>
      <c r="E48" s="76">
        <v>2728</v>
      </c>
      <c r="F48" s="76">
        <v>2858</v>
      </c>
      <c r="G48" s="76">
        <v>2830</v>
      </c>
      <c r="H48" s="76">
        <v>2838</v>
      </c>
      <c r="I48" s="76">
        <v>2890</v>
      </c>
      <c r="J48" s="76">
        <v>2990</v>
      </c>
      <c r="K48" s="76">
        <v>3034</v>
      </c>
      <c r="L48" s="114" t="s">
        <v>459</v>
      </c>
      <c r="M48" s="76">
        <f t="shared" si="29"/>
        <v>2.4644999064934296</v>
      </c>
      <c r="N48" s="76">
        <f t="shared" si="30"/>
        <v>2.5117733617497273</v>
      </c>
      <c r="O48" s="76">
        <f t="shared" si="31"/>
        <v>2.5342581346642801</v>
      </c>
      <c r="P48" s="76">
        <f t="shared" si="32"/>
        <v>2.5224528820041296</v>
      </c>
      <c r="Q48" s="76">
        <f t="shared" si="33"/>
        <v>2.6527808717606001</v>
      </c>
      <c r="R48" s="76">
        <f t="shared" si="34"/>
        <v>2.6494034161388922</v>
      </c>
      <c r="S48" s="76">
        <f t="shared" si="35"/>
        <v>2.6729305038069011</v>
      </c>
      <c r="T48" s="76">
        <f t="shared" si="36"/>
        <v>2.7491631224024453</v>
      </c>
      <c r="U48" s="76">
        <f t="shared" si="37"/>
        <v>2.8678084188880191</v>
      </c>
      <c r="V48" s="76">
        <f t="shared" si="38"/>
        <v>2.9315142614207312</v>
      </c>
      <c r="W48" s="119" t="s">
        <v>445</v>
      </c>
      <c r="X48" s="108">
        <f t="shared" ref="X48:AG48" si="41">M50</f>
        <v>20.014109308255055</v>
      </c>
      <c r="Y48" s="108">
        <f t="shared" si="41"/>
        <v>19.810391517835342</v>
      </c>
      <c r="Z48" s="108">
        <f t="shared" si="41"/>
        <v>19.98079939797536</v>
      </c>
      <c r="AA48" s="108">
        <f t="shared" si="41"/>
        <v>19.822707069063242</v>
      </c>
      <c r="AB48" s="108">
        <f t="shared" si="41"/>
        <v>19.364000891067054</v>
      </c>
      <c r="AC48" s="108">
        <f t="shared" si="41"/>
        <v>19.379028520874584</v>
      </c>
      <c r="AD48" s="108">
        <f t="shared" si="41"/>
        <v>19.271847769167305</v>
      </c>
      <c r="AE48" s="108">
        <f t="shared" si="41"/>
        <v>20.16306627766167</v>
      </c>
      <c r="AF48" s="108">
        <f t="shared" si="41"/>
        <v>20.757561806546661</v>
      </c>
      <c r="AG48" s="108">
        <f t="shared" si="41"/>
        <v>21.175697611501896</v>
      </c>
      <c r="AI48" s="113">
        <v>4</v>
      </c>
      <c r="AJ48" s="110">
        <f>MAX(X37:AG39,X48:AG50,X59:AG61,X70:AG72,X81:AG83,X92:AG94,X103:AG105,X114:AG116,X125:AG127,X136:AG138,X147:AG149,X158:AG160,X169:AG171,X180:AG182,X191:AG193,X202:AG204,X213:AG215)</f>
        <v>62.986010059146011</v>
      </c>
      <c r="AK48" s="110">
        <f>MIN(X37:AG39,X48:AG50,X59:AG61,X70:AG72,X81:AG83,X92:AG94,X103:AG105,X114:AG116,X125:AG127,X136:AG138,X147:AG149,X158:AG160,X169:AG171,X180:AG182,X191:AG193,X202:AG204,X213:AG215)</f>
        <v>13.948887072727649</v>
      </c>
      <c r="AL48" s="110">
        <f>AJ48/AM46</f>
        <v>5.2488341715955009</v>
      </c>
      <c r="AM48" s="110">
        <f>AK48/AM46</f>
        <v>1.1624072560606373</v>
      </c>
      <c r="AN48" s="110">
        <f>SQRT(AL48/PI())</f>
        <v>1.2925771960537427</v>
      </c>
      <c r="AO48" s="112">
        <f>SQRT(AM48/PI())</f>
        <v>0.60828095595363985</v>
      </c>
    </row>
    <row r="49" spans="1:41">
      <c r="A49" s="114" t="s">
        <v>460</v>
      </c>
      <c r="B49" s="76">
        <v>3720</v>
      </c>
      <c r="C49" s="76">
        <v>3972</v>
      </c>
      <c r="D49" s="76">
        <v>4036</v>
      </c>
      <c r="E49" s="76">
        <v>4274</v>
      </c>
      <c r="F49" s="76">
        <v>4550</v>
      </c>
      <c r="G49" s="76">
        <v>4612</v>
      </c>
      <c r="H49" s="76">
        <v>4974</v>
      </c>
      <c r="I49" s="76">
        <v>5412</v>
      </c>
      <c r="J49" s="76">
        <v>5800</v>
      </c>
      <c r="K49" s="76">
        <v>6192</v>
      </c>
      <c r="L49" s="114" t="s">
        <v>460</v>
      </c>
      <c r="M49" s="76">
        <f t="shared" si="29"/>
        <v>3.4440043772184668</v>
      </c>
      <c r="N49" s="76">
        <f t="shared" si="30"/>
        <v>3.6598546562252086</v>
      </c>
      <c r="O49" s="76">
        <f t="shared" si="31"/>
        <v>3.7220763578984837</v>
      </c>
      <c r="P49" s="76">
        <f t="shared" si="32"/>
        <v>3.9519661355152675</v>
      </c>
      <c r="Q49" s="76">
        <f t="shared" si="33"/>
        <v>4.2232865523130609</v>
      </c>
      <c r="R49" s="76">
        <f t="shared" si="34"/>
        <v>4.3176850018489654</v>
      </c>
      <c r="S49" s="76">
        <f t="shared" si="35"/>
        <v>4.6846921514924329</v>
      </c>
      <c r="T49" s="76">
        <f t="shared" si="36"/>
        <v>5.1482597987688692</v>
      </c>
      <c r="U49" s="76">
        <f t="shared" si="37"/>
        <v>5.5629728526924787</v>
      </c>
      <c r="V49" s="76">
        <f t="shared" si="38"/>
        <v>5.9828399165185129</v>
      </c>
      <c r="W49" s="119"/>
    </row>
    <row r="50" spans="1:41" ht="14.65" customHeight="1">
      <c r="A50" s="114" t="s">
        <v>445</v>
      </c>
      <c r="B50" s="76">
        <v>21618</v>
      </c>
      <c r="C50" s="76">
        <v>21500</v>
      </c>
      <c r="D50" s="76">
        <v>21666</v>
      </c>
      <c r="E50" s="76">
        <v>21438</v>
      </c>
      <c r="F50" s="76">
        <v>20862</v>
      </c>
      <c r="G50" s="76">
        <v>20700</v>
      </c>
      <c r="H50" s="76">
        <v>20462</v>
      </c>
      <c r="I50" s="76">
        <v>21196</v>
      </c>
      <c r="J50" s="76">
        <v>21642</v>
      </c>
      <c r="K50" s="76">
        <v>21916</v>
      </c>
      <c r="L50" s="114" t="s">
        <v>445</v>
      </c>
      <c r="M50" s="76">
        <f t="shared" si="29"/>
        <v>20.014109308255055</v>
      </c>
      <c r="N50" s="76">
        <f t="shared" si="30"/>
        <v>19.810391517835342</v>
      </c>
      <c r="O50" s="76">
        <f t="shared" si="31"/>
        <v>19.98079939797536</v>
      </c>
      <c r="P50" s="76">
        <f t="shared" si="32"/>
        <v>19.822707069063242</v>
      </c>
      <c r="Q50" s="76">
        <f t="shared" si="33"/>
        <v>19.364000891067054</v>
      </c>
      <c r="R50" s="76">
        <f t="shared" si="34"/>
        <v>19.379028520874584</v>
      </c>
      <c r="S50" s="76">
        <f t="shared" si="35"/>
        <v>19.271847769167305</v>
      </c>
      <c r="T50" s="76">
        <f t="shared" si="36"/>
        <v>20.16306627766167</v>
      </c>
      <c r="U50" s="76">
        <f t="shared" si="37"/>
        <v>20.757561806546661</v>
      </c>
      <c r="V50" s="76">
        <f t="shared" si="38"/>
        <v>21.175697611501896</v>
      </c>
      <c r="W50" s="119" t="s">
        <v>446</v>
      </c>
      <c r="X50" s="108">
        <f t="shared" ref="X50:AG50" si="42">SUM(M44,M47,M49,M48,M51,M52)</f>
        <v>33.986398034325241</v>
      </c>
      <c r="Y50" s="108">
        <f t="shared" si="42"/>
        <v>34.501409302038439</v>
      </c>
      <c r="Z50" s="108">
        <f t="shared" si="42"/>
        <v>34.385862012042338</v>
      </c>
      <c r="AA50" s="108">
        <f t="shared" si="42"/>
        <v>35.168245203132358</v>
      </c>
      <c r="AB50" s="108">
        <f t="shared" si="42"/>
        <v>35.638969332442265</v>
      </c>
      <c r="AC50" s="108">
        <f t="shared" si="42"/>
        <v>35.415876760612825</v>
      </c>
      <c r="AD50" s="108">
        <f t="shared" si="42"/>
        <v>36.644954207934781</v>
      </c>
      <c r="AE50" s="108">
        <f t="shared" si="42"/>
        <v>38.760346223325271</v>
      </c>
      <c r="AF50" s="108">
        <f t="shared" si="42"/>
        <v>39.913371084818067</v>
      </c>
      <c r="AG50" s="108">
        <f t="shared" si="42"/>
        <v>41.224781634072812</v>
      </c>
      <c r="AI50" s="76" t="s">
        <v>464</v>
      </c>
    </row>
    <row r="51" spans="1:41">
      <c r="A51" s="114" t="s">
        <v>385</v>
      </c>
      <c r="B51" s="76">
        <v>8738</v>
      </c>
      <c r="C51" s="76">
        <v>8874</v>
      </c>
      <c r="D51" s="76">
        <v>9008</v>
      </c>
      <c r="E51" s="76">
        <v>9580</v>
      </c>
      <c r="F51" s="76">
        <v>9746</v>
      </c>
      <c r="G51" s="76">
        <v>9658</v>
      </c>
      <c r="H51" s="76">
        <v>9986</v>
      </c>
      <c r="I51" s="76">
        <v>10902</v>
      </c>
      <c r="J51" s="76">
        <v>11060</v>
      </c>
      <c r="K51" s="76">
        <v>11256</v>
      </c>
      <c r="L51" s="114" t="s">
        <v>385</v>
      </c>
      <c r="M51" s="76">
        <f t="shared" si="29"/>
        <v>8.0897070559502584</v>
      </c>
      <c r="N51" s="76">
        <f t="shared" si="30"/>
        <v>8.1766239222916663</v>
      </c>
      <c r="O51" s="76">
        <f t="shared" si="31"/>
        <v>8.3073498097000851</v>
      </c>
      <c r="P51" s="76">
        <f t="shared" si="32"/>
        <v>8.8581739771259382</v>
      </c>
      <c r="Q51" s="76">
        <f t="shared" si="33"/>
        <v>9.0461869755699116</v>
      </c>
      <c r="R51" s="76">
        <f t="shared" si="34"/>
        <v>9.0416742731694075</v>
      </c>
      <c r="S51" s="76">
        <f t="shared" si="35"/>
        <v>9.4051740701253408</v>
      </c>
      <c r="T51" s="76">
        <f t="shared" si="36"/>
        <v>10.370718463817113</v>
      </c>
      <c r="U51" s="76">
        <f t="shared" si="37"/>
        <v>10.608013750134278</v>
      </c>
      <c r="V51" s="76">
        <f t="shared" si="38"/>
        <v>10.875782638942567</v>
      </c>
      <c r="W51" s="119"/>
      <c r="AI51" s="103"/>
      <c r="AJ51" s="101"/>
      <c r="AK51" s="101"/>
      <c r="AL51" s="101" t="s">
        <v>449</v>
      </c>
      <c r="AM51" s="101">
        <v>12</v>
      </c>
      <c r="AN51" s="101"/>
      <c r="AO51" s="102"/>
    </row>
    <row r="52" spans="1:41">
      <c r="A52" s="114" t="s">
        <v>461</v>
      </c>
      <c r="B52" s="76">
        <v>11496</v>
      </c>
      <c r="C52" s="76">
        <v>11840</v>
      </c>
      <c r="D52" s="76">
        <v>11874</v>
      </c>
      <c r="E52" s="76">
        <v>12066</v>
      </c>
      <c r="F52" s="76">
        <v>12046</v>
      </c>
      <c r="G52" s="76">
        <v>11854</v>
      </c>
      <c r="H52" s="76">
        <v>12536</v>
      </c>
      <c r="I52" s="76">
        <v>12976</v>
      </c>
      <c r="J52" s="76">
        <v>13264</v>
      </c>
      <c r="K52" s="76">
        <v>13352</v>
      </c>
      <c r="L52" s="114" t="s">
        <v>461</v>
      </c>
      <c r="M52" s="76">
        <f t="shared" si="29"/>
        <v>10.643084494759004</v>
      </c>
      <c r="N52" s="76">
        <f t="shared" si="30"/>
        <v>10.909536538193974</v>
      </c>
      <c r="O52" s="76">
        <f t="shared" si="31"/>
        <v>10.950429800219673</v>
      </c>
      <c r="P52" s="76">
        <f t="shared" si="32"/>
        <v>11.156860877661959</v>
      </c>
      <c r="Q52" s="76">
        <f t="shared" si="33"/>
        <v>11.181035122892999</v>
      </c>
      <c r="R52" s="76">
        <f t="shared" si="34"/>
        <v>11.097536429296971</v>
      </c>
      <c r="S52" s="76">
        <f t="shared" si="35"/>
        <v>11.806855812446551</v>
      </c>
      <c r="T52" s="76">
        <f t="shared" si="36"/>
        <v>12.343647292835339</v>
      </c>
      <c r="U52" s="76">
        <f t="shared" si="37"/>
        <v>12.721943434157421</v>
      </c>
      <c r="V52" s="76">
        <f t="shared" si="38"/>
        <v>12.900981680451418</v>
      </c>
      <c r="AI52" s="107"/>
      <c r="AJ52" s="105" t="s">
        <v>433</v>
      </c>
      <c r="AK52" s="105" t="s">
        <v>442</v>
      </c>
      <c r="AL52" s="105" t="s">
        <v>451</v>
      </c>
      <c r="AM52" s="105" t="s">
        <v>452</v>
      </c>
      <c r="AN52" s="105" t="s">
        <v>453</v>
      </c>
      <c r="AO52" s="106" t="s">
        <v>454</v>
      </c>
    </row>
    <row r="53" spans="1:41">
      <c r="AI53" s="113">
        <v>1</v>
      </c>
      <c r="AJ53" s="110">
        <f>MAX(X22:AG22,X33:AG33,X44:AG44,X55:AG55,X66:AG66,X77:AG77,X88:AG88,X99:AG99,X110:AG110,X121:AG121,X132:AG132,X143:AG143,X154:AG154,X165:AG165,X176:AG176,X187:AG187,X198:AG198)</f>
        <v>64.387739503599775</v>
      </c>
      <c r="AK53" s="110">
        <f>MIN(X22:AG22,X33:AG33,X44:AG44,X55:AG55,X66:AG66,X77:AG77,X88:AG88,X99:AG99,X110:AG110,X121:AG121,X132:AG132,X143:AG143,X154:AG154,X165:AG165,X176:AG176,X187:AG187,X198:AG198)</f>
        <v>45.77265300593033</v>
      </c>
      <c r="AL53" s="110">
        <f>AJ53/AM51</f>
        <v>5.3656449586333146</v>
      </c>
      <c r="AM53" s="110">
        <f>AK53/AM51</f>
        <v>3.8143877504941943</v>
      </c>
      <c r="AN53" s="110">
        <f>SQRT(AL53/PI())</f>
        <v>1.306880957120885</v>
      </c>
      <c r="AO53" s="112">
        <f>SQRT(AM53/PI())</f>
        <v>1.1018880754054163</v>
      </c>
    </row>
    <row r="54" spans="1:41" ht="30">
      <c r="A54" s="67" t="s">
        <v>419</v>
      </c>
      <c r="B54" s="67">
        <v>2008</v>
      </c>
      <c r="C54" s="67">
        <v>2009</v>
      </c>
      <c r="D54" s="67">
        <v>2010</v>
      </c>
      <c r="E54" s="67">
        <v>2011</v>
      </c>
      <c r="F54" s="67">
        <v>2012</v>
      </c>
      <c r="G54" s="67">
        <v>2013</v>
      </c>
      <c r="H54" s="67">
        <v>2014</v>
      </c>
      <c r="I54" s="67">
        <v>2015</v>
      </c>
      <c r="J54" s="67">
        <v>2016</v>
      </c>
      <c r="K54" s="67">
        <v>2017</v>
      </c>
      <c r="L54" s="67" t="s">
        <v>455</v>
      </c>
      <c r="M54" s="67">
        <v>2008</v>
      </c>
      <c r="N54" s="67">
        <v>2009</v>
      </c>
      <c r="O54" s="67">
        <v>2010</v>
      </c>
      <c r="P54" s="67">
        <v>2011</v>
      </c>
      <c r="Q54" s="67">
        <v>2012</v>
      </c>
      <c r="R54" s="67">
        <v>2013</v>
      </c>
      <c r="S54" s="67">
        <v>2014</v>
      </c>
      <c r="T54" s="67">
        <v>2015</v>
      </c>
      <c r="U54" s="67">
        <v>2016</v>
      </c>
      <c r="V54" s="67">
        <v>2017</v>
      </c>
      <c r="W54" s="67" t="s">
        <v>456</v>
      </c>
      <c r="X54" s="67">
        <v>2008</v>
      </c>
      <c r="Y54" s="67">
        <v>2009</v>
      </c>
      <c r="Z54" s="67">
        <v>2010</v>
      </c>
      <c r="AA54" s="67">
        <v>2011</v>
      </c>
      <c r="AB54" s="67">
        <v>2012</v>
      </c>
      <c r="AC54" s="67">
        <v>2013</v>
      </c>
      <c r="AD54" s="67">
        <v>2014</v>
      </c>
      <c r="AE54" s="67">
        <v>2015</v>
      </c>
      <c r="AF54" s="67">
        <v>2016</v>
      </c>
      <c r="AG54" s="67">
        <v>2017</v>
      </c>
      <c r="AI54" s="103"/>
      <c r="AJ54" s="101"/>
      <c r="AK54" s="101"/>
      <c r="AL54" s="101" t="s">
        <v>449</v>
      </c>
      <c r="AM54" s="101">
        <v>12</v>
      </c>
      <c r="AN54" s="101"/>
      <c r="AO54" s="102"/>
    </row>
    <row r="55" spans="1:41" ht="14.65" customHeight="1">
      <c r="A55" s="114" t="s">
        <v>457</v>
      </c>
      <c r="B55" s="76">
        <v>10976</v>
      </c>
      <c r="C55" s="76">
        <v>11128</v>
      </c>
      <c r="D55" s="76">
        <v>10160</v>
      </c>
      <c r="E55" s="76">
        <v>9478</v>
      </c>
      <c r="F55" s="76">
        <v>9208</v>
      </c>
      <c r="G55" s="76">
        <v>9102</v>
      </c>
      <c r="H55" s="76">
        <v>8816</v>
      </c>
      <c r="I55" s="76">
        <v>8826</v>
      </c>
      <c r="J55" s="76">
        <v>8840</v>
      </c>
      <c r="K55" s="76">
        <v>9160</v>
      </c>
      <c r="L55" s="114" t="s">
        <v>457</v>
      </c>
      <c r="M55" s="76">
        <f t="shared" ref="M55:M63" si="43">B55/B$212*1000</f>
        <v>10.230751162331149</v>
      </c>
      <c r="N55" s="76">
        <f t="shared" ref="N55:N63" si="44">C55/C$212*1000</f>
        <v>10.158604962818119</v>
      </c>
      <c r="O55" s="76">
        <f t="shared" ref="O55:O63" si="45">D55/D$212*1000</f>
        <v>9.1858498131637933</v>
      </c>
      <c r="P55" s="76">
        <f t="shared" ref="P55:P63" si="46">E55/E$212*1000</f>
        <v>8.5148511293542253</v>
      </c>
      <c r="Q55" s="76">
        <f t="shared" ref="Q55:Q63" si="47">F55/F$212*1000</f>
        <v>8.2255486900134791</v>
      </c>
      <c r="R55" s="76">
        <f t="shared" ref="R55:R63" si="48">G55/G$212*1000</f>
        <v>8.1876521354281913</v>
      </c>
      <c r="S55" s="76">
        <f t="shared" ref="S55:S63" si="49">H55/H$212*1000</f>
        <v>7.9895454405396924</v>
      </c>
      <c r="T55" s="76">
        <f t="shared" ref="T55:T63" si="50">I55/I$212*1000</f>
        <v>7.991098065241621</v>
      </c>
      <c r="U55" s="76">
        <f t="shared" ref="U55:U63" si="51">J55/J$212*1000</f>
        <v>7.9839598273152586</v>
      </c>
      <c r="V55" s="76">
        <f t="shared" ref="V55:V63" si="52">K55/K$212*1000</f>
        <v>8.2078926594020238</v>
      </c>
      <c r="W55" s="119" t="s">
        <v>444</v>
      </c>
      <c r="X55" s="115">
        <f t="shared" ref="X55:AG55" si="53">M57</f>
        <v>64.387739503599775</v>
      </c>
      <c r="Y55" s="115">
        <f t="shared" si="53"/>
        <v>62.278967269354574</v>
      </c>
      <c r="Z55" s="115">
        <f t="shared" si="53"/>
        <v>59.731530881543222</v>
      </c>
      <c r="AA55" s="115">
        <f t="shared" si="53"/>
        <v>57.598772452776629</v>
      </c>
      <c r="AB55" s="115">
        <f t="shared" si="53"/>
        <v>56.515808364725544</v>
      </c>
      <c r="AC55" s="115">
        <f t="shared" si="53"/>
        <v>56.18373731867436</v>
      </c>
      <c r="AD55" s="115">
        <f t="shared" si="53"/>
        <v>55.40300260457731</v>
      </c>
      <c r="AE55" s="115">
        <f t="shared" si="53"/>
        <v>55.490416748530301</v>
      </c>
      <c r="AF55" s="115">
        <f t="shared" si="53"/>
        <v>55.286212315528978</v>
      </c>
      <c r="AG55" s="115">
        <f t="shared" si="53"/>
        <v>56.007218644461148</v>
      </c>
      <c r="AI55" s="107"/>
      <c r="AJ55" s="105" t="s">
        <v>433</v>
      </c>
      <c r="AK55" s="105" t="s">
        <v>442</v>
      </c>
      <c r="AL55" s="105" t="s">
        <v>451</v>
      </c>
      <c r="AM55" s="105" t="s">
        <v>452</v>
      </c>
      <c r="AN55" s="105" t="s">
        <v>453</v>
      </c>
      <c r="AO55" s="106" t="s">
        <v>454</v>
      </c>
    </row>
    <row r="56" spans="1:41">
      <c r="A56" s="114" t="s">
        <v>376</v>
      </c>
      <c r="B56" s="76">
        <v>40718</v>
      </c>
      <c r="C56" s="76">
        <v>37150</v>
      </c>
      <c r="D56" s="76">
        <v>34058</v>
      </c>
      <c r="E56" s="76">
        <v>32142</v>
      </c>
      <c r="F56" s="76">
        <v>30252</v>
      </c>
      <c r="G56" s="76">
        <v>29052</v>
      </c>
      <c r="H56" s="76">
        <v>28040</v>
      </c>
      <c r="I56" s="76">
        <v>28970</v>
      </c>
      <c r="J56" s="76">
        <v>29978</v>
      </c>
      <c r="K56" s="76">
        <v>30918</v>
      </c>
      <c r="L56" s="114" t="s">
        <v>376</v>
      </c>
      <c r="M56" s="76">
        <f t="shared" si="43"/>
        <v>37.953327790433654</v>
      </c>
      <c r="N56" s="76">
        <f t="shared" si="44"/>
        <v>33.913746798049345</v>
      </c>
      <c r="O56" s="76">
        <f t="shared" si="45"/>
        <v>30.792487493772882</v>
      </c>
      <c r="P56" s="76">
        <f t="shared" si="46"/>
        <v>28.875748575617592</v>
      </c>
      <c r="Q56" s="76">
        <f t="shared" si="47"/>
        <v>27.024250539779302</v>
      </c>
      <c r="R56" s="76">
        <f t="shared" si="48"/>
        <v>26.133560738130065</v>
      </c>
      <c r="S56" s="76">
        <f t="shared" si="49"/>
        <v>25.411394527306374</v>
      </c>
      <c r="T56" s="76">
        <f t="shared" si="50"/>
        <v>26.229561630415787</v>
      </c>
      <c r="U56" s="76">
        <f t="shared" si="51"/>
        <v>27.075016708513214</v>
      </c>
      <c r="V56" s="76">
        <f t="shared" si="52"/>
        <v>27.7043258999336</v>
      </c>
      <c r="W56" s="119"/>
      <c r="AI56" s="113">
        <v>2</v>
      </c>
      <c r="AJ56" s="110">
        <f>MAX(X24:AG24,X35:AG35,X46:AG46,X57:AG57,X68:AG68,X79:AG79,X90:AG90,X101:AG101,X112:AG112,X123:AG123,X134:AG134,X145:AG145,X156:AG156,X167:AG167,X178:AG178,X189:AG189,X200:AG200)</f>
        <v>37.953327790433654</v>
      </c>
      <c r="AK56" s="110">
        <f>MIN(X24:AG24,X35:AG35,X46:AG46,X57:AG57,X68:AG68,X79:AG79,X90:AG90,X101:AG101,X112:AG112,X123:AG123,X134:AG134,X145:AG145,X156:AG156,X167:AG167,X178:AG178,X189:AG189,X200:AG200)</f>
        <v>12.310688253411728</v>
      </c>
      <c r="AL56" s="110">
        <f>AJ56/AM54</f>
        <v>3.1627773158694712</v>
      </c>
      <c r="AM56" s="110">
        <f>AK56/AM54</f>
        <v>1.0258906877843106</v>
      </c>
      <c r="AN56" s="110">
        <f>SQRT(AL56/PI())</f>
        <v>1.0033659788128588</v>
      </c>
      <c r="AO56" s="112">
        <f>SQRT(AM56/PI())</f>
        <v>0.57144653998920547</v>
      </c>
    </row>
    <row r="57" spans="1:41">
      <c r="A57" s="114" t="s">
        <v>444</v>
      </c>
      <c r="B57" s="76">
        <v>69078</v>
      </c>
      <c r="C57" s="76">
        <v>68222</v>
      </c>
      <c r="D57" s="76">
        <v>66066</v>
      </c>
      <c r="E57" s="76">
        <v>64114</v>
      </c>
      <c r="F57" s="76">
        <v>63266</v>
      </c>
      <c r="G57" s="76">
        <v>62458</v>
      </c>
      <c r="H57" s="76">
        <v>61134</v>
      </c>
      <c r="I57" s="76">
        <v>61288</v>
      </c>
      <c r="J57" s="76">
        <v>61214</v>
      </c>
      <c r="K57" s="76">
        <v>62504</v>
      </c>
      <c r="L57" s="114" t="s">
        <v>444</v>
      </c>
      <c r="M57" s="76">
        <f t="shared" si="43"/>
        <v>64.387739503599775</v>
      </c>
      <c r="N57" s="76">
        <f t="shared" si="44"/>
        <v>62.278967269354574</v>
      </c>
      <c r="O57" s="76">
        <f t="shared" si="45"/>
        <v>59.731530881543222</v>
      </c>
      <c r="P57" s="76">
        <f t="shared" si="46"/>
        <v>57.598772452776629</v>
      </c>
      <c r="Q57" s="76">
        <f t="shared" si="47"/>
        <v>56.515808364725544</v>
      </c>
      <c r="R57" s="76">
        <f t="shared" si="48"/>
        <v>56.18373731867436</v>
      </c>
      <c r="S57" s="76">
        <f t="shared" si="49"/>
        <v>55.40300260457731</v>
      </c>
      <c r="T57" s="76">
        <f t="shared" si="50"/>
        <v>55.490416748530301</v>
      </c>
      <c r="U57" s="76">
        <f t="shared" si="51"/>
        <v>55.286212315528978</v>
      </c>
      <c r="V57" s="76">
        <f t="shared" si="52"/>
        <v>56.007218644461148</v>
      </c>
      <c r="W57" s="120" t="s">
        <v>376</v>
      </c>
      <c r="X57" s="108">
        <f t="shared" ref="X57:AG57" si="54">M56</f>
        <v>37.953327790433654</v>
      </c>
      <c r="Y57" s="108">
        <f t="shared" si="54"/>
        <v>33.913746798049345</v>
      </c>
      <c r="Z57" s="108">
        <f t="shared" si="54"/>
        <v>30.792487493772882</v>
      </c>
      <c r="AA57" s="108">
        <f t="shared" si="54"/>
        <v>28.875748575617592</v>
      </c>
      <c r="AB57" s="108">
        <f t="shared" si="54"/>
        <v>27.024250539779302</v>
      </c>
      <c r="AC57" s="108">
        <f t="shared" si="54"/>
        <v>26.133560738130065</v>
      </c>
      <c r="AD57" s="108">
        <f t="shared" si="54"/>
        <v>25.411394527306374</v>
      </c>
      <c r="AE57" s="108">
        <f t="shared" si="54"/>
        <v>26.229561630415787</v>
      </c>
      <c r="AF57" s="108">
        <f t="shared" si="54"/>
        <v>27.075016708513214</v>
      </c>
      <c r="AG57" s="108">
        <f t="shared" si="54"/>
        <v>27.7043258999336</v>
      </c>
      <c r="AI57" s="103"/>
      <c r="AJ57" s="101"/>
      <c r="AK57" s="101"/>
      <c r="AL57" s="101" t="s">
        <v>449</v>
      </c>
      <c r="AM57" s="101">
        <v>12</v>
      </c>
      <c r="AN57" s="101"/>
      <c r="AO57" s="102"/>
    </row>
    <row r="58" spans="1:41">
      <c r="A58" s="114" t="s">
        <v>458</v>
      </c>
      <c r="B58" s="76">
        <v>2286</v>
      </c>
      <c r="C58" s="76">
        <v>2356</v>
      </c>
      <c r="D58" s="76">
        <v>2458</v>
      </c>
      <c r="E58" s="76">
        <v>2446</v>
      </c>
      <c r="F58" s="76">
        <v>2510</v>
      </c>
      <c r="G58" s="76">
        <v>2488</v>
      </c>
      <c r="H58" s="76">
        <v>2566</v>
      </c>
      <c r="I58" s="76">
        <v>2806</v>
      </c>
      <c r="J58" s="76">
        <v>2846</v>
      </c>
      <c r="K58" s="76">
        <v>2932</v>
      </c>
      <c r="L58" s="114" t="s">
        <v>458</v>
      </c>
      <c r="M58" s="76">
        <f t="shared" si="43"/>
        <v>2.1307850908426578</v>
      </c>
      <c r="N58" s="76">
        <f t="shared" si="44"/>
        <v>2.1507614389287819</v>
      </c>
      <c r="O58" s="76">
        <f t="shared" si="45"/>
        <v>2.2223246890508466</v>
      </c>
      <c r="P58" s="76">
        <f t="shared" si="46"/>
        <v>2.1974388966449081</v>
      </c>
      <c r="Q58" s="76">
        <f t="shared" si="47"/>
        <v>2.2421945277947257</v>
      </c>
      <c r="R58" s="76">
        <f t="shared" si="48"/>
        <v>2.2380661956652759</v>
      </c>
      <c r="S58" s="76">
        <f t="shared" si="49"/>
        <v>2.3254507260010042</v>
      </c>
      <c r="T58" s="76">
        <f t="shared" si="50"/>
        <v>2.5405643746961237</v>
      </c>
      <c r="U58" s="76">
        <f t="shared" si="51"/>
        <v>2.5704015462148444</v>
      </c>
      <c r="V58" s="76">
        <f t="shared" si="52"/>
        <v>2.6272424975291195</v>
      </c>
      <c r="W58" s="120"/>
      <c r="AI58" s="107"/>
      <c r="AJ58" s="105" t="s">
        <v>433</v>
      </c>
      <c r="AK58" s="105" t="s">
        <v>442</v>
      </c>
      <c r="AL58" s="105" t="s">
        <v>451</v>
      </c>
      <c r="AM58" s="105" t="s">
        <v>452</v>
      </c>
      <c r="AN58" s="105" t="s">
        <v>453</v>
      </c>
      <c r="AO58" s="106" t="s">
        <v>454</v>
      </c>
    </row>
    <row r="59" spans="1:41" ht="14.65" customHeight="1">
      <c r="A59" s="114" t="s">
        <v>459</v>
      </c>
      <c r="B59" s="76">
        <v>3440</v>
      </c>
      <c r="C59" s="76">
        <v>3474</v>
      </c>
      <c r="D59" s="76">
        <v>3520</v>
      </c>
      <c r="E59" s="76">
        <v>3404</v>
      </c>
      <c r="F59" s="76">
        <v>3390</v>
      </c>
      <c r="G59" s="76">
        <v>3414</v>
      </c>
      <c r="H59" s="76">
        <v>3204</v>
      </c>
      <c r="I59" s="76">
        <v>3254</v>
      </c>
      <c r="J59" s="76">
        <v>3446</v>
      </c>
      <c r="K59" s="76">
        <v>3524</v>
      </c>
      <c r="L59" s="114" t="s">
        <v>459</v>
      </c>
      <c r="M59" s="76">
        <f t="shared" si="43"/>
        <v>3.2064307578734654</v>
      </c>
      <c r="N59" s="76">
        <f t="shared" si="44"/>
        <v>3.1713689468754622</v>
      </c>
      <c r="O59" s="76">
        <f t="shared" si="45"/>
        <v>3.1824991478677704</v>
      </c>
      <c r="P59" s="76">
        <f t="shared" si="46"/>
        <v>3.0580874914878442</v>
      </c>
      <c r="Q59" s="76">
        <f t="shared" si="47"/>
        <v>3.0283025694120003</v>
      </c>
      <c r="R59" s="76">
        <f t="shared" si="48"/>
        <v>3.0710442090037184</v>
      </c>
      <c r="S59" s="76">
        <f t="shared" si="49"/>
        <v>2.9036415144611136</v>
      </c>
      <c r="T59" s="76">
        <f t="shared" si="50"/>
        <v>2.946185486550672</v>
      </c>
      <c r="U59" s="76">
        <f t="shared" si="51"/>
        <v>3.1122992720507217</v>
      </c>
      <c r="V59" s="76">
        <f t="shared" si="52"/>
        <v>3.1577089226782462</v>
      </c>
      <c r="W59" s="119" t="s">
        <v>445</v>
      </c>
      <c r="X59" s="108">
        <f t="shared" ref="X59:AG59" si="55">M61</f>
        <v>28.682641651535548</v>
      </c>
      <c r="Y59" s="108">
        <f t="shared" si="55"/>
        <v>27.941640968901595</v>
      </c>
      <c r="Z59" s="108">
        <f t="shared" si="55"/>
        <v>28.895645672117602</v>
      </c>
      <c r="AA59" s="108">
        <f t="shared" si="55"/>
        <v>28.444525897616955</v>
      </c>
      <c r="AB59" s="108">
        <f t="shared" si="55"/>
        <v>27.111794389868496</v>
      </c>
      <c r="AC59" s="108">
        <f t="shared" si="55"/>
        <v>28.121553620935632</v>
      </c>
      <c r="AD59" s="108">
        <f t="shared" si="55"/>
        <v>28.528912258188466</v>
      </c>
      <c r="AE59" s="108">
        <f t="shared" si="55"/>
        <v>29.776935550608027</v>
      </c>
      <c r="AF59" s="108">
        <f t="shared" si="55"/>
        <v>30.79243510774733</v>
      </c>
      <c r="AG59" s="108">
        <f t="shared" si="55"/>
        <v>32.238380141917688</v>
      </c>
      <c r="AI59" s="113">
        <v>3</v>
      </c>
      <c r="AJ59" s="110">
        <f>MAX(X28:AG28,X39:AG39,X48:AG48,X59:AG59,X70:AG70,X81:AG81,X92:AG92,X103:AG103,X114:AG114,X125:AG125,X136:AG136,X147:AG147,X158:AG158,X169:AG169,X180:AG180,X191:AG191,X202:AG202)</f>
        <v>47.248137535816625</v>
      </c>
      <c r="AK59" s="110">
        <f>MIN(X26:AG26,X37:AG37,X48:AG48,X59:AG59,X70:AG70,X81:AG81,X92:AG92,X103:AG103,X114:AG114,X125:AG125,X136:AG136,X147:AG147,X158:AG158,X169:AG169,X180:AG180,X191:AG191,X202:AG202)</f>
        <v>13.948887072727649</v>
      </c>
      <c r="AL59" s="110">
        <f>AJ59/AM57</f>
        <v>3.9373447946513855</v>
      </c>
      <c r="AM59" s="110">
        <f>AK59/AM57</f>
        <v>1.1624072560606373</v>
      </c>
      <c r="AN59" s="110">
        <f>SQRT(AL59/PI())</f>
        <v>1.119506933186134</v>
      </c>
      <c r="AO59" s="112">
        <f>SQRT(AM59/PI())</f>
        <v>0.60828095595363985</v>
      </c>
    </row>
    <row r="60" spans="1:41">
      <c r="A60" s="114" t="s">
        <v>460</v>
      </c>
      <c r="B60" s="76">
        <v>7550</v>
      </c>
      <c r="C60" s="76">
        <v>7972</v>
      </c>
      <c r="D60" s="76">
        <v>8006</v>
      </c>
      <c r="E60" s="76">
        <v>8268</v>
      </c>
      <c r="F60" s="76">
        <v>8594</v>
      </c>
      <c r="G60" s="76">
        <v>8746</v>
      </c>
      <c r="H60" s="76">
        <v>9390</v>
      </c>
      <c r="I60" s="76">
        <v>10418</v>
      </c>
      <c r="J60" s="76">
        <v>11430</v>
      </c>
      <c r="K60" s="76">
        <v>12724</v>
      </c>
      <c r="L60" s="114" t="s">
        <v>460</v>
      </c>
      <c r="M60" s="76">
        <f t="shared" si="43"/>
        <v>7.0373698319606586</v>
      </c>
      <c r="N60" s="76">
        <f t="shared" si="44"/>
        <v>7.2775340369865233</v>
      </c>
      <c r="O60" s="76">
        <f t="shared" si="45"/>
        <v>7.238377323246981</v>
      </c>
      <c r="P60" s="76">
        <f t="shared" si="46"/>
        <v>7.4278106285609562</v>
      </c>
      <c r="Q60" s="76">
        <f t="shared" si="47"/>
        <v>7.6770596700668809</v>
      </c>
      <c r="R60" s="76">
        <f t="shared" si="48"/>
        <v>7.8674143678812323</v>
      </c>
      <c r="S60" s="76">
        <f t="shared" si="49"/>
        <v>8.5097358991229264</v>
      </c>
      <c r="T60" s="76">
        <f t="shared" si="50"/>
        <v>9.4325016591533206</v>
      </c>
      <c r="U60" s="76">
        <f t="shared" si="51"/>
        <v>10.323151677173461</v>
      </c>
      <c r="V60" s="76">
        <f t="shared" si="52"/>
        <v>11.401443908103861</v>
      </c>
      <c r="W60" s="119"/>
      <c r="AI60" s="103"/>
      <c r="AJ60" s="101"/>
      <c r="AK60" s="101"/>
      <c r="AL60" s="101" t="s">
        <v>449</v>
      </c>
      <c r="AM60" s="101">
        <v>12</v>
      </c>
      <c r="AN60" s="101"/>
      <c r="AO60" s="102"/>
    </row>
    <row r="61" spans="1:41" ht="14.65" customHeight="1">
      <c r="A61" s="114" t="s">
        <v>445</v>
      </c>
      <c r="B61" s="76">
        <v>30772</v>
      </c>
      <c r="C61" s="76">
        <v>30608</v>
      </c>
      <c r="D61" s="76">
        <v>31960</v>
      </c>
      <c r="E61" s="76">
        <v>31662</v>
      </c>
      <c r="F61" s="76">
        <v>30350</v>
      </c>
      <c r="G61" s="76">
        <v>31262</v>
      </c>
      <c r="H61" s="76">
        <v>31480</v>
      </c>
      <c r="I61" s="76">
        <v>32888</v>
      </c>
      <c r="J61" s="76">
        <v>34094</v>
      </c>
      <c r="K61" s="76">
        <v>35978</v>
      </c>
      <c r="L61" s="114" t="s">
        <v>445</v>
      </c>
      <c r="M61" s="76">
        <f t="shared" si="43"/>
        <v>28.682641651535548</v>
      </c>
      <c r="N61" s="76">
        <f t="shared" si="44"/>
        <v>27.941640968901595</v>
      </c>
      <c r="O61" s="76">
        <f t="shared" si="45"/>
        <v>28.895645672117602</v>
      </c>
      <c r="P61" s="76">
        <f t="shared" si="46"/>
        <v>28.444525897616955</v>
      </c>
      <c r="Q61" s="76">
        <f t="shared" si="47"/>
        <v>27.111794389868496</v>
      </c>
      <c r="R61" s="76">
        <f t="shared" si="48"/>
        <v>28.121553620935632</v>
      </c>
      <c r="S61" s="76">
        <f t="shared" si="49"/>
        <v>28.528912258188466</v>
      </c>
      <c r="T61" s="76">
        <f t="shared" si="50"/>
        <v>29.776935550608027</v>
      </c>
      <c r="U61" s="76">
        <f t="shared" si="51"/>
        <v>30.79243510774733</v>
      </c>
      <c r="V61" s="76">
        <f t="shared" si="52"/>
        <v>32.238380141917688</v>
      </c>
      <c r="W61" s="119" t="s">
        <v>446</v>
      </c>
      <c r="X61" s="108">
        <f t="shared" ref="X61:AG61" si="56">SUM(M55,M58,M60,M59,M62,M63)</f>
        <v>42.971764767291425</v>
      </c>
      <c r="Y61" s="108">
        <f t="shared" si="56"/>
        <v>43.519142324538578</v>
      </c>
      <c r="Z61" s="108">
        <f t="shared" si="56"/>
        <v>42.529761339687482</v>
      </c>
      <c r="AA61" s="108">
        <f t="shared" si="56"/>
        <v>42.227480743212283</v>
      </c>
      <c r="AB61" s="108">
        <f t="shared" si="56"/>
        <v>41.874546089603811</v>
      </c>
      <c r="AC61" s="108">
        <f t="shared" si="56"/>
        <v>42.562837666438185</v>
      </c>
      <c r="AD61" s="108">
        <f t="shared" si="56"/>
        <v>43.396934320063949</v>
      </c>
      <c r="AE61" s="108">
        <f t="shared" si="56"/>
        <v>46.24442836848867</v>
      </c>
      <c r="AF61" s="108">
        <f t="shared" si="56"/>
        <v>48.225284947887495</v>
      </c>
      <c r="AG61" s="108">
        <f t="shared" si="56"/>
        <v>50.836963115558341</v>
      </c>
      <c r="AI61" s="107"/>
      <c r="AJ61" s="105" t="s">
        <v>433</v>
      </c>
      <c r="AK61" s="105" t="s">
        <v>442</v>
      </c>
      <c r="AL61" s="105" t="s">
        <v>451</v>
      </c>
      <c r="AM61" s="105" t="s">
        <v>452</v>
      </c>
      <c r="AN61" s="105" t="s">
        <v>453</v>
      </c>
      <c r="AO61" s="106" t="s">
        <v>454</v>
      </c>
    </row>
    <row r="62" spans="1:41">
      <c r="A62" s="114" t="s">
        <v>385</v>
      </c>
      <c r="B62" s="76">
        <v>9374</v>
      </c>
      <c r="C62" s="76">
        <v>9824</v>
      </c>
      <c r="D62" s="76">
        <v>10078</v>
      </c>
      <c r="E62" s="76">
        <v>10786</v>
      </c>
      <c r="F62" s="76">
        <v>10680</v>
      </c>
      <c r="G62" s="76">
        <v>10892</v>
      </c>
      <c r="H62" s="76">
        <v>10844</v>
      </c>
      <c r="I62" s="76">
        <v>11712</v>
      </c>
      <c r="J62" s="76">
        <v>12056</v>
      </c>
      <c r="K62" s="76">
        <v>12742</v>
      </c>
      <c r="L62" s="114" t="s">
        <v>385</v>
      </c>
      <c r="M62" s="76">
        <f t="shared" si="43"/>
        <v>8.7375238152051935</v>
      </c>
      <c r="N62" s="76">
        <f t="shared" si="44"/>
        <v>8.9682004991665334</v>
      </c>
      <c r="O62" s="76">
        <f t="shared" si="45"/>
        <v>9.1117120489236907</v>
      </c>
      <c r="P62" s="76">
        <f t="shared" si="46"/>
        <v>9.6899329269059606</v>
      </c>
      <c r="Q62" s="76">
        <f t="shared" si="47"/>
        <v>9.5404930505369201</v>
      </c>
      <c r="R62" s="76">
        <f t="shared" si="48"/>
        <v>9.7978364160716183</v>
      </c>
      <c r="S62" s="76">
        <f t="shared" si="49"/>
        <v>9.827430893513208</v>
      </c>
      <c r="T62" s="76">
        <f t="shared" si="50"/>
        <v>10.604094781340343</v>
      </c>
      <c r="U62" s="76">
        <f t="shared" si="51"/>
        <v>10.888531637795559</v>
      </c>
      <c r="V62" s="76">
        <f t="shared" si="52"/>
        <v>11.417572954814474</v>
      </c>
      <c r="W62" s="119"/>
      <c r="AI62" s="113">
        <v>4</v>
      </c>
      <c r="AJ62" s="110">
        <f>MAX(X28:AG28,X39:AG39,X50:AG50,X61:AG61,X72:AG72,X83:AG83,X94:AG94,X105:AG105,X116:AG116,X127:AG127,X138:AG138,X149:AG149,X160:AG160,X171:AG171,X182:AG182,X193:AG193,X204:AG204)</f>
        <v>62.986010059146011</v>
      </c>
      <c r="AK62" s="110">
        <f>MIN(X28:AG28,X39:AG39,X50:AG50,X61:AG61,X72:AG72,X83:AG83,X94:AG94,X105:AG105,X116:AG116,X127:AG127,X138:AG138,X149:AG149,X160:AG160,X171:AG171,X182:AG182,X193:AG193,X204:AG204)</f>
        <v>29.781078284190123</v>
      </c>
      <c r="AL62" s="110">
        <f>AJ62/AM60</f>
        <v>5.2488341715955009</v>
      </c>
      <c r="AM62" s="110">
        <f>AK62/AM60</f>
        <v>2.4817565236825101</v>
      </c>
      <c r="AN62" s="110">
        <f>SQRT(AL62/PI())</f>
        <v>1.2925771960537427</v>
      </c>
      <c r="AO62" s="112">
        <f>SQRT(AM62/PI())</f>
        <v>0.88880123570417013</v>
      </c>
    </row>
    <row r="63" spans="1:41">
      <c r="A63" s="114" t="s">
        <v>461</v>
      </c>
      <c r="B63" s="76">
        <v>12476</v>
      </c>
      <c r="C63" s="76">
        <v>12918</v>
      </c>
      <c r="D63" s="76">
        <v>12818</v>
      </c>
      <c r="E63" s="76">
        <v>12622</v>
      </c>
      <c r="F63" s="76">
        <v>12494</v>
      </c>
      <c r="G63" s="76">
        <v>12674</v>
      </c>
      <c r="H63" s="76">
        <v>13066</v>
      </c>
      <c r="I63" s="76">
        <v>14060</v>
      </c>
      <c r="J63" s="76">
        <v>14778</v>
      </c>
      <c r="K63" s="76">
        <v>15652</v>
      </c>
      <c r="L63" s="114" t="s">
        <v>461</v>
      </c>
      <c r="M63" s="76">
        <f t="shared" si="43"/>
        <v>11.628904109078301</v>
      </c>
      <c r="N63" s="76">
        <f t="shared" si="44"/>
        <v>11.792672439763161</v>
      </c>
      <c r="O63" s="76">
        <f t="shared" si="45"/>
        <v>11.588998317434399</v>
      </c>
      <c r="P63" s="76">
        <f t="shared" si="46"/>
        <v>11.339359670258393</v>
      </c>
      <c r="Q63" s="76">
        <f t="shared" si="47"/>
        <v>11.160947581779803</v>
      </c>
      <c r="R63" s="76">
        <f t="shared" si="48"/>
        <v>11.400824342388146</v>
      </c>
      <c r="S63" s="76">
        <f t="shared" si="49"/>
        <v>11.841129846426002</v>
      </c>
      <c r="T63" s="76">
        <f t="shared" si="50"/>
        <v>12.729984001506594</v>
      </c>
      <c r="U63" s="76">
        <f t="shared" si="51"/>
        <v>13.346940987337655</v>
      </c>
      <c r="V63" s="76">
        <f t="shared" si="52"/>
        <v>14.02510217303062</v>
      </c>
    </row>
    <row r="65" spans="1:33" ht="30">
      <c r="A65" s="67" t="s">
        <v>397</v>
      </c>
      <c r="B65" s="67">
        <v>2008</v>
      </c>
      <c r="C65" s="67">
        <v>2009</v>
      </c>
      <c r="D65" s="67">
        <v>2010</v>
      </c>
      <c r="E65" s="67">
        <v>2011</v>
      </c>
      <c r="F65" s="67">
        <v>2012</v>
      </c>
      <c r="G65" s="67">
        <v>2013</v>
      </c>
      <c r="H65" s="67">
        <v>2014</v>
      </c>
      <c r="I65" s="67">
        <v>2015</v>
      </c>
      <c r="J65" s="67">
        <v>2016</v>
      </c>
      <c r="K65" s="67">
        <v>2017</v>
      </c>
      <c r="L65" s="67" t="s">
        <v>455</v>
      </c>
      <c r="M65" s="67">
        <v>2008</v>
      </c>
      <c r="N65" s="67">
        <v>2009</v>
      </c>
      <c r="O65" s="67">
        <v>2010</v>
      </c>
      <c r="P65" s="67">
        <v>2011</v>
      </c>
      <c r="Q65" s="67">
        <v>2012</v>
      </c>
      <c r="R65" s="67">
        <v>2013</v>
      </c>
      <c r="S65" s="67">
        <v>2014</v>
      </c>
      <c r="T65" s="67">
        <v>2015</v>
      </c>
      <c r="U65" s="67">
        <v>2016</v>
      </c>
      <c r="V65" s="67">
        <v>2017</v>
      </c>
      <c r="W65" s="67" t="s">
        <v>456</v>
      </c>
      <c r="X65" s="67">
        <v>2008</v>
      </c>
      <c r="Y65" s="67">
        <v>2009</v>
      </c>
      <c r="Z65" s="67">
        <v>2010</v>
      </c>
      <c r="AA65" s="67">
        <v>2011</v>
      </c>
      <c r="AB65" s="67">
        <v>2012</v>
      </c>
      <c r="AC65" s="67">
        <v>2013</v>
      </c>
      <c r="AD65" s="67">
        <v>2014</v>
      </c>
      <c r="AE65" s="67">
        <v>2015</v>
      </c>
      <c r="AF65" s="67">
        <v>2016</v>
      </c>
      <c r="AG65" s="67">
        <v>2017</v>
      </c>
    </row>
    <row r="66" spans="1:33" ht="14.65" customHeight="1">
      <c r="A66" s="114" t="s">
        <v>457</v>
      </c>
      <c r="B66" s="76">
        <v>13184</v>
      </c>
      <c r="C66" s="76">
        <v>13082</v>
      </c>
      <c r="D66" s="76">
        <v>11982</v>
      </c>
      <c r="E66" s="76">
        <v>11144</v>
      </c>
      <c r="F66" s="76">
        <v>10900</v>
      </c>
      <c r="G66" s="76">
        <v>10468</v>
      </c>
      <c r="H66" s="76">
        <v>9992</v>
      </c>
      <c r="I66" s="76">
        <v>10028</v>
      </c>
      <c r="J66" s="76">
        <v>10054</v>
      </c>
      <c r="K66" s="76">
        <v>10548</v>
      </c>
      <c r="L66" s="114" t="s">
        <v>457</v>
      </c>
      <c r="M66" s="76">
        <f t="shared" ref="M66:M74" si="57">B66/B$213*1000</f>
        <v>6.3507722662391712</v>
      </c>
      <c r="N66" s="76">
        <f t="shared" ref="N66:N74" si="58">C66/C$213*1000</f>
        <v>6.2177042498260455</v>
      </c>
      <c r="O66" s="76">
        <f t="shared" ref="O66:O74" si="59">D66/D$213*1000</f>
        <v>5.6558378754214624</v>
      </c>
      <c r="P66" s="76">
        <f t="shared" ref="P66:P74" si="60">E66/E$213*1000</f>
        <v>5.2398732537478212</v>
      </c>
      <c r="Q66" s="76">
        <f t="shared" ref="Q66:Q74" si="61">F66/F$213*1000</f>
        <v>5.1455287715309694</v>
      </c>
      <c r="R66" s="76">
        <f t="shared" ref="R66:R74" si="62">G66/G$213*1000</f>
        <v>4.9408145358499329</v>
      </c>
      <c r="S66" s="76">
        <f t="shared" ref="S66:S74" si="63">H66/H$213*1000</f>
        <v>4.7472105624484806</v>
      </c>
      <c r="T66" s="76">
        <f t="shared" ref="T66:T74" si="64">I66/I$213*1000</f>
        <v>4.7745423762061332</v>
      </c>
      <c r="U66" s="76">
        <f t="shared" ref="U66:U74" si="65">J66/J$213*1000</f>
        <v>4.7832366917167324</v>
      </c>
      <c r="V66" s="76">
        <f t="shared" ref="V66:V74" si="66">K66/K$213*1000</f>
        <v>5.0035078631634518</v>
      </c>
      <c r="W66" s="119" t="s">
        <v>444</v>
      </c>
      <c r="X66" s="115">
        <f t="shared" ref="X66:AG66" si="67">M68</f>
        <v>61.393046520948296</v>
      </c>
      <c r="Y66" s="115">
        <f t="shared" si="67"/>
        <v>59.760683500697724</v>
      </c>
      <c r="Z66" s="115">
        <f t="shared" si="67"/>
        <v>57.987679128674323</v>
      </c>
      <c r="AA66" s="115">
        <f t="shared" si="67"/>
        <v>55.689169815809805</v>
      </c>
      <c r="AB66" s="115">
        <f t="shared" si="67"/>
        <v>55.695392249795127</v>
      </c>
      <c r="AC66" s="115">
        <f t="shared" si="67"/>
        <v>54.785080703589358</v>
      </c>
      <c r="AD66" s="115">
        <f t="shared" si="67"/>
        <v>53.801402973658021</v>
      </c>
      <c r="AE66" s="115">
        <f t="shared" si="67"/>
        <v>54.291136624853713</v>
      </c>
      <c r="AF66" s="115">
        <f t="shared" si="67"/>
        <v>54.042867391970404</v>
      </c>
      <c r="AG66" s="115">
        <f t="shared" si="67"/>
        <v>54.876356717664684</v>
      </c>
    </row>
    <row r="67" spans="1:33">
      <c r="A67" s="114" t="s">
        <v>376</v>
      </c>
      <c r="B67" s="76">
        <v>45318</v>
      </c>
      <c r="C67" s="76">
        <v>38702</v>
      </c>
      <c r="D67" s="76">
        <v>34518</v>
      </c>
      <c r="E67" s="76">
        <v>32440</v>
      </c>
      <c r="F67" s="76">
        <v>31400</v>
      </c>
      <c r="G67" s="76">
        <v>29258</v>
      </c>
      <c r="H67" s="76">
        <v>28002</v>
      </c>
      <c r="I67" s="76">
        <v>28460</v>
      </c>
      <c r="J67" s="76">
        <v>29178</v>
      </c>
      <c r="K67" s="76">
        <v>30216</v>
      </c>
      <c r="L67" s="114" t="s">
        <v>376</v>
      </c>
      <c r="M67" s="76">
        <f t="shared" si="57"/>
        <v>21.829816259210162</v>
      </c>
      <c r="N67" s="76">
        <f t="shared" si="58"/>
        <v>18.394556633295181</v>
      </c>
      <c r="O67" s="76">
        <f t="shared" si="59"/>
        <v>16.29345783540294</v>
      </c>
      <c r="P67" s="76">
        <f t="shared" si="60"/>
        <v>15.253184525446816</v>
      </c>
      <c r="Q67" s="76">
        <f t="shared" si="61"/>
        <v>14.822899396887379</v>
      </c>
      <c r="R67" s="76">
        <f t="shared" si="62"/>
        <v>13.809548308167495</v>
      </c>
      <c r="S67" s="76">
        <f t="shared" si="63"/>
        <v>13.30378204260232</v>
      </c>
      <c r="T67" s="76">
        <f t="shared" si="64"/>
        <v>13.550406464581828</v>
      </c>
      <c r="U67" s="76">
        <f t="shared" si="65"/>
        <v>13.881567554297872</v>
      </c>
      <c r="V67" s="76">
        <f t="shared" si="66"/>
        <v>14.333143116547864</v>
      </c>
      <c r="W67" s="119"/>
    </row>
    <row r="68" spans="1:33">
      <c r="A68" s="114" t="s">
        <v>444</v>
      </c>
      <c r="B68" s="76">
        <v>127450</v>
      </c>
      <c r="C68" s="76">
        <v>125736</v>
      </c>
      <c r="D68" s="76">
        <v>122848</v>
      </c>
      <c r="E68" s="76">
        <v>118438</v>
      </c>
      <c r="F68" s="76">
        <v>117982</v>
      </c>
      <c r="G68" s="76">
        <v>116072</v>
      </c>
      <c r="H68" s="76">
        <v>113242</v>
      </c>
      <c r="I68" s="76">
        <v>114028</v>
      </c>
      <c r="J68" s="76">
        <v>113594</v>
      </c>
      <c r="K68" s="76">
        <v>115686</v>
      </c>
      <c r="L68" s="114" t="s">
        <v>444</v>
      </c>
      <c r="M68" s="76">
        <f t="shared" si="57"/>
        <v>61.393046520948296</v>
      </c>
      <c r="N68" s="76">
        <f t="shared" si="58"/>
        <v>59.760683500697724</v>
      </c>
      <c r="O68" s="76">
        <f t="shared" si="59"/>
        <v>57.987679128674323</v>
      </c>
      <c r="P68" s="76">
        <f t="shared" si="60"/>
        <v>55.689169815809805</v>
      </c>
      <c r="Q68" s="76">
        <f t="shared" si="61"/>
        <v>55.695392249795127</v>
      </c>
      <c r="R68" s="76">
        <f t="shared" si="62"/>
        <v>54.785080703589358</v>
      </c>
      <c r="S68" s="76">
        <f t="shared" si="63"/>
        <v>53.801402973658021</v>
      </c>
      <c r="T68" s="76">
        <f t="shared" si="64"/>
        <v>54.291136624853713</v>
      </c>
      <c r="U68" s="76">
        <f t="shared" si="65"/>
        <v>54.042867391970404</v>
      </c>
      <c r="V68" s="76">
        <f t="shared" si="66"/>
        <v>54.876356717664684</v>
      </c>
      <c r="W68" s="120" t="s">
        <v>376</v>
      </c>
      <c r="X68" s="108">
        <f t="shared" ref="X68:AG68" si="68">M67</f>
        <v>21.829816259210162</v>
      </c>
      <c r="Y68" s="108">
        <f t="shared" si="68"/>
        <v>18.394556633295181</v>
      </c>
      <c r="Z68" s="108">
        <f t="shared" si="68"/>
        <v>16.29345783540294</v>
      </c>
      <c r="AA68" s="108">
        <f t="shared" si="68"/>
        <v>15.253184525446816</v>
      </c>
      <c r="AB68" s="108">
        <f t="shared" si="68"/>
        <v>14.822899396887379</v>
      </c>
      <c r="AC68" s="108">
        <f t="shared" si="68"/>
        <v>13.809548308167495</v>
      </c>
      <c r="AD68" s="108">
        <f t="shared" si="68"/>
        <v>13.30378204260232</v>
      </c>
      <c r="AE68" s="108">
        <f t="shared" si="68"/>
        <v>13.550406464581828</v>
      </c>
      <c r="AF68" s="108">
        <f t="shared" si="68"/>
        <v>13.881567554297872</v>
      </c>
      <c r="AG68" s="108">
        <f t="shared" si="68"/>
        <v>14.333143116547864</v>
      </c>
    </row>
    <row r="69" spans="1:33">
      <c r="A69" s="114" t="s">
        <v>458</v>
      </c>
      <c r="B69" s="76">
        <v>3284</v>
      </c>
      <c r="C69" s="76">
        <v>3410</v>
      </c>
      <c r="D69" s="76">
        <v>3532</v>
      </c>
      <c r="E69" s="76">
        <v>3566</v>
      </c>
      <c r="F69" s="76">
        <v>3630</v>
      </c>
      <c r="G69" s="76">
        <v>3658</v>
      </c>
      <c r="H69" s="76">
        <v>3818</v>
      </c>
      <c r="I69" s="76">
        <v>4132</v>
      </c>
      <c r="J69" s="76">
        <v>4334</v>
      </c>
      <c r="K69" s="76">
        <v>4674</v>
      </c>
      <c r="L69" s="114" t="s">
        <v>458</v>
      </c>
      <c r="M69" s="76">
        <f t="shared" si="57"/>
        <v>1.5819126306378519</v>
      </c>
      <c r="N69" s="76">
        <f t="shared" si="58"/>
        <v>1.6207285959262201</v>
      </c>
      <c r="O69" s="76">
        <f t="shared" si="59"/>
        <v>1.6672024182931566</v>
      </c>
      <c r="P69" s="76">
        <f t="shared" si="60"/>
        <v>1.6767218254544805</v>
      </c>
      <c r="Q69" s="76">
        <f t="shared" si="61"/>
        <v>1.7136027009777448</v>
      </c>
      <c r="R69" s="76">
        <f t="shared" si="62"/>
        <v>1.7265475326842812</v>
      </c>
      <c r="S69" s="76">
        <f t="shared" si="63"/>
        <v>1.813936141656155</v>
      </c>
      <c r="T69" s="76">
        <f t="shared" si="64"/>
        <v>1.9673323791866517</v>
      </c>
      <c r="U69" s="76">
        <f t="shared" si="65"/>
        <v>2.0619204119654184</v>
      </c>
      <c r="V69" s="76">
        <f t="shared" si="66"/>
        <v>2.2171402874882418</v>
      </c>
      <c r="W69" s="120"/>
    </row>
    <row r="70" spans="1:33" ht="14.65" customHeight="1">
      <c r="A70" s="114" t="s">
        <v>459</v>
      </c>
      <c r="B70" s="76">
        <v>5218</v>
      </c>
      <c r="C70" s="76">
        <v>5330</v>
      </c>
      <c r="D70" s="76">
        <v>5182</v>
      </c>
      <c r="E70" s="76">
        <v>5128</v>
      </c>
      <c r="F70" s="76">
        <v>5176</v>
      </c>
      <c r="G70" s="76">
        <v>5170</v>
      </c>
      <c r="H70" s="76">
        <v>5164</v>
      </c>
      <c r="I70" s="76">
        <v>5370</v>
      </c>
      <c r="J70" s="76">
        <v>5596</v>
      </c>
      <c r="K70" s="76">
        <v>5918</v>
      </c>
      <c r="L70" s="114" t="s">
        <v>459</v>
      </c>
      <c r="M70" s="76">
        <f t="shared" si="57"/>
        <v>2.5135262200573418</v>
      </c>
      <c r="N70" s="76">
        <f t="shared" si="58"/>
        <v>2.5332795942189894</v>
      </c>
      <c r="O70" s="76">
        <f t="shared" si="59"/>
        <v>2.4460483951288614</v>
      </c>
      <c r="P70" s="76">
        <f t="shared" si="60"/>
        <v>2.4111692431100882</v>
      </c>
      <c r="Q70" s="76">
        <f t="shared" si="61"/>
        <v>2.4434180661875504</v>
      </c>
      <c r="R70" s="76">
        <f t="shared" si="62"/>
        <v>2.4401997659862587</v>
      </c>
      <c r="S70" s="76">
        <f t="shared" si="63"/>
        <v>2.4534222722662085</v>
      </c>
      <c r="T70" s="76">
        <f t="shared" si="64"/>
        <v>2.5567702991849757</v>
      </c>
      <c r="U70" s="76">
        <f t="shared" si="65"/>
        <v>2.662322710050411</v>
      </c>
      <c r="V70" s="76">
        <f t="shared" si="66"/>
        <v>2.8072392429087327</v>
      </c>
      <c r="W70" s="119" t="s">
        <v>445</v>
      </c>
      <c r="X70" s="108">
        <f t="shared" ref="X70:AG70" si="69">M72</f>
        <v>22.898233498782254</v>
      </c>
      <c r="Y70" s="108">
        <f t="shared" si="69"/>
        <v>22.2149133646896</v>
      </c>
      <c r="Z70" s="108">
        <f t="shared" si="69"/>
        <v>22.483631253720169</v>
      </c>
      <c r="AA70" s="108">
        <f t="shared" si="69"/>
        <v>22.047528433976609</v>
      </c>
      <c r="AB70" s="108">
        <f t="shared" si="69"/>
        <v>21.527192939390392</v>
      </c>
      <c r="AC70" s="108">
        <f t="shared" si="69"/>
        <v>21.749401395869786</v>
      </c>
      <c r="AD70" s="108">
        <f t="shared" si="69"/>
        <v>21.833747859075501</v>
      </c>
      <c r="AE70" s="108">
        <f t="shared" si="69"/>
        <v>23.183288530337961</v>
      </c>
      <c r="AF70" s="108">
        <f t="shared" si="69"/>
        <v>24.095067186063815</v>
      </c>
      <c r="AG70" s="108">
        <f t="shared" si="69"/>
        <v>25.359075688729444</v>
      </c>
    </row>
    <row r="71" spans="1:33">
      <c r="A71" s="114" t="s">
        <v>460</v>
      </c>
      <c r="B71" s="76">
        <v>10062</v>
      </c>
      <c r="C71" s="76">
        <v>9708</v>
      </c>
      <c r="D71" s="76">
        <v>9524</v>
      </c>
      <c r="E71" s="76">
        <v>9446</v>
      </c>
      <c r="F71" s="76">
        <v>9686</v>
      </c>
      <c r="G71" s="76">
        <v>9398</v>
      </c>
      <c r="H71" s="76">
        <v>10090</v>
      </c>
      <c r="I71" s="76">
        <v>11186</v>
      </c>
      <c r="J71" s="76">
        <v>12088</v>
      </c>
      <c r="K71" s="76">
        <v>13140</v>
      </c>
      <c r="L71" s="114" t="s">
        <v>460</v>
      </c>
      <c r="M71" s="76">
        <f t="shared" si="57"/>
        <v>4.8468955205475233</v>
      </c>
      <c r="N71" s="76">
        <f t="shared" si="58"/>
        <v>4.6140859851178142</v>
      </c>
      <c r="O71" s="76">
        <f t="shared" si="59"/>
        <v>4.4955933838686368</v>
      </c>
      <c r="P71" s="76">
        <f t="shared" si="60"/>
        <v>4.4414790698942852</v>
      </c>
      <c r="Q71" s="76">
        <f t="shared" si="61"/>
        <v>4.57243960376596</v>
      </c>
      <c r="R71" s="76">
        <f t="shared" si="62"/>
        <v>4.4357828628121574</v>
      </c>
      <c r="S71" s="76">
        <f t="shared" si="63"/>
        <v>4.7937704738896292</v>
      </c>
      <c r="T71" s="76">
        <f t="shared" si="64"/>
        <v>5.3258906083208828</v>
      </c>
      <c r="U71" s="76">
        <f t="shared" si="65"/>
        <v>5.7509215366492796</v>
      </c>
      <c r="V71" s="76">
        <f t="shared" si="66"/>
        <v>6.2330388056473041</v>
      </c>
      <c r="W71" s="119"/>
    </row>
    <row r="72" spans="1:33" ht="14.65" customHeight="1">
      <c r="A72" s="114" t="s">
        <v>445</v>
      </c>
      <c r="B72" s="76">
        <v>47536</v>
      </c>
      <c r="C72" s="76">
        <v>46740</v>
      </c>
      <c r="D72" s="76">
        <v>47632</v>
      </c>
      <c r="E72" s="76">
        <v>46890</v>
      </c>
      <c r="F72" s="76">
        <v>45602</v>
      </c>
      <c r="G72" s="76">
        <v>46080</v>
      </c>
      <c r="H72" s="76">
        <v>45956</v>
      </c>
      <c r="I72" s="76">
        <v>48692</v>
      </c>
      <c r="J72" s="76">
        <v>50646</v>
      </c>
      <c r="K72" s="76">
        <v>53460</v>
      </c>
      <c r="L72" s="114" t="s">
        <v>445</v>
      </c>
      <c r="M72" s="76">
        <f t="shared" si="57"/>
        <v>22.898233498782254</v>
      </c>
      <c r="N72" s="76">
        <f t="shared" si="58"/>
        <v>22.2149133646896</v>
      </c>
      <c r="O72" s="76">
        <f t="shared" si="59"/>
        <v>22.483631253720169</v>
      </c>
      <c r="P72" s="76">
        <f t="shared" si="60"/>
        <v>22.047528433976609</v>
      </c>
      <c r="Q72" s="76">
        <f t="shared" si="61"/>
        <v>21.527192939390392</v>
      </c>
      <c r="R72" s="76">
        <f t="shared" si="62"/>
        <v>21.749401395869786</v>
      </c>
      <c r="S72" s="76">
        <f t="shared" si="63"/>
        <v>21.833747859075501</v>
      </c>
      <c r="T72" s="76">
        <f t="shared" si="64"/>
        <v>23.183288530337961</v>
      </c>
      <c r="U72" s="76">
        <f t="shared" si="65"/>
        <v>24.095067186063815</v>
      </c>
      <c r="V72" s="76">
        <f t="shared" si="66"/>
        <v>25.359075688729444</v>
      </c>
      <c r="W72" s="119" t="s">
        <v>446</v>
      </c>
      <c r="X72" s="108">
        <f t="shared" ref="X72:AG72" si="70">SUM(M66,M69,M71,M70,M73,M74)</f>
        <v>32.099724080525327</v>
      </c>
      <c r="Y72" s="108">
        <f t="shared" si="70"/>
        <v>32.121795139905473</v>
      </c>
      <c r="Z72" s="108">
        <f t="shared" si="70"/>
        <v>31.583384430349696</v>
      </c>
      <c r="AA72" s="108">
        <f t="shared" si="70"/>
        <v>31.600987225222863</v>
      </c>
      <c r="AB72" s="108">
        <f t="shared" si="70"/>
        <v>31.933434796237059</v>
      </c>
      <c r="AC72" s="108">
        <f t="shared" si="70"/>
        <v>31.964256973331022</v>
      </c>
      <c r="AD72" s="108">
        <f t="shared" si="70"/>
        <v>33.179163014326676</v>
      </c>
      <c r="AE72" s="108">
        <f t="shared" si="70"/>
        <v>35.487209958929796</v>
      </c>
      <c r="AF72" s="108">
        <f t="shared" si="70"/>
        <v>37.299160197990034</v>
      </c>
      <c r="AG72" s="108">
        <f t="shared" si="70"/>
        <v>39.76432092844766</v>
      </c>
    </row>
    <row r="73" spans="1:33">
      <c r="A73" s="114" t="s">
        <v>385</v>
      </c>
      <c r="B73" s="76">
        <v>15172</v>
      </c>
      <c r="C73" s="76">
        <v>15684</v>
      </c>
      <c r="D73" s="76">
        <v>16118</v>
      </c>
      <c r="E73" s="76">
        <v>17186</v>
      </c>
      <c r="F73" s="76">
        <v>17314</v>
      </c>
      <c r="G73" s="76">
        <v>17622</v>
      </c>
      <c r="H73" s="76">
        <v>17958</v>
      </c>
      <c r="I73" s="76">
        <v>19440</v>
      </c>
      <c r="J73" s="76">
        <v>20396</v>
      </c>
      <c r="K73" s="76">
        <v>21724</v>
      </c>
      <c r="L73" s="114" t="s">
        <v>385</v>
      </c>
      <c r="M73" s="76">
        <f t="shared" si="57"/>
        <v>7.3083978173073953</v>
      </c>
      <c r="N73" s="76">
        <f t="shared" si="58"/>
        <v>7.4544009673040579</v>
      </c>
      <c r="O73" s="76">
        <f t="shared" si="59"/>
        <v>7.6081451240229612</v>
      </c>
      <c r="P73" s="76">
        <f t="shared" si="60"/>
        <v>8.0808023814528056</v>
      </c>
      <c r="Q73" s="76">
        <f t="shared" si="61"/>
        <v>8.1733656101180916</v>
      </c>
      <c r="R73" s="76">
        <f t="shared" si="62"/>
        <v>8.3174468619361406</v>
      </c>
      <c r="S73" s="76">
        <f t="shared" si="63"/>
        <v>8.5318662210218008</v>
      </c>
      <c r="T73" s="76">
        <f t="shared" si="64"/>
        <v>9.2557941557087382</v>
      </c>
      <c r="U73" s="76">
        <f t="shared" si="65"/>
        <v>9.7034907066097542</v>
      </c>
      <c r="V73" s="76">
        <f t="shared" si="66"/>
        <v>10.304911340478085</v>
      </c>
      <c r="W73" s="119"/>
    </row>
    <row r="74" spans="1:33">
      <c r="A74" s="114" t="s">
        <v>461</v>
      </c>
      <c r="B74" s="76">
        <v>19718</v>
      </c>
      <c r="C74" s="76">
        <v>20370</v>
      </c>
      <c r="D74" s="76">
        <v>20572</v>
      </c>
      <c r="E74" s="76">
        <v>20738</v>
      </c>
      <c r="F74" s="76">
        <v>20940</v>
      </c>
      <c r="G74" s="76">
        <v>21406</v>
      </c>
      <c r="H74" s="76">
        <v>22814</v>
      </c>
      <c r="I74" s="76">
        <v>24378</v>
      </c>
      <c r="J74" s="76">
        <v>25932</v>
      </c>
      <c r="K74" s="76">
        <v>27824</v>
      </c>
      <c r="L74" s="114" t="s">
        <v>461</v>
      </c>
      <c r="M74" s="76">
        <f t="shared" si="57"/>
        <v>9.4982196257360414</v>
      </c>
      <c r="N74" s="76">
        <f t="shared" si="58"/>
        <v>9.6815957475123486</v>
      </c>
      <c r="O74" s="76">
        <f t="shared" si="59"/>
        <v>9.7105572336146153</v>
      </c>
      <c r="P74" s="76">
        <f t="shared" si="60"/>
        <v>9.7509414515633814</v>
      </c>
      <c r="Q74" s="76">
        <f t="shared" si="61"/>
        <v>9.8850800436567425</v>
      </c>
      <c r="R74" s="76">
        <f t="shared" si="62"/>
        <v>10.103465414062253</v>
      </c>
      <c r="S74" s="76">
        <f t="shared" si="63"/>
        <v>10.838957343044401</v>
      </c>
      <c r="T74" s="76">
        <f t="shared" si="64"/>
        <v>11.60688014032241</v>
      </c>
      <c r="U74" s="76">
        <f t="shared" si="65"/>
        <v>12.337268140998438</v>
      </c>
      <c r="V74" s="76">
        <f t="shared" si="66"/>
        <v>13.19848338876184</v>
      </c>
    </row>
    <row r="76" spans="1:33" ht="30">
      <c r="A76" s="67" t="s">
        <v>398</v>
      </c>
      <c r="B76" s="67">
        <v>2008</v>
      </c>
      <c r="C76" s="67">
        <v>2009</v>
      </c>
      <c r="D76" s="67">
        <v>2010</v>
      </c>
      <c r="E76" s="67">
        <v>2011</v>
      </c>
      <c r="F76" s="67">
        <v>2012</v>
      </c>
      <c r="G76" s="67">
        <v>2013</v>
      </c>
      <c r="H76" s="67">
        <v>2014</v>
      </c>
      <c r="I76" s="67">
        <v>2015</v>
      </c>
      <c r="J76" s="67">
        <v>2016</v>
      </c>
      <c r="K76" s="67">
        <v>2017</v>
      </c>
      <c r="L76" s="67" t="s">
        <v>455</v>
      </c>
      <c r="M76" s="67">
        <v>2008</v>
      </c>
      <c r="N76" s="67">
        <v>2009</v>
      </c>
      <c r="O76" s="67">
        <v>2010</v>
      </c>
      <c r="P76" s="67">
        <v>2011</v>
      </c>
      <c r="Q76" s="67">
        <v>2012</v>
      </c>
      <c r="R76" s="67">
        <v>2013</v>
      </c>
      <c r="S76" s="67">
        <v>2014</v>
      </c>
      <c r="T76" s="67">
        <v>2015</v>
      </c>
      <c r="U76" s="67">
        <v>2016</v>
      </c>
      <c r="V76" s="67">
        <v>2017</v>
      </c>
      <c r="W76" s="67" t="s">
        <v>456</v>
      </c>
      <c r="X76" s="67">
        <v>2008</v>
      </c>
      <c r="Y76" s="67">
        <v>2009</v>
      </c>
      <c r="Z76" s="67">
        <v>2010</v>
      </c>
      <c r="AA76" s="67">
        <v>2011</v>
      </c>
      <c r="AB76" s="67">
        <v>2012</v>
      </c>
      <c r="AC76" s="67">
        <v>2013</v>
      </c>
      <c r="AD76" s="67">
        <v>2014</v>
      </c>
      <c r="AE76" s="67">
        <v>2015</v>
      </c>
      <c r="AF76" s="67">
        <v>2016</v>
      </c>
      <c r="AG76" s="67">
        <v>2017</v>
      </c>
    </row>
    <row r="77" spans="1:33" ht="14.65" customHeight="1">
      <c r="A77" s="114" t="s">
        <v>457</v>
      </c>
      <c r="B77" s="76">
        <v>5044</v>
      </c>
      <c r="C77" s="76">
        <v>4956</v>
      </c>
      <c r="D77" s="76">
        <v>4654</v>
      </c>
      <c r="E77" s="76">
        <v>4560</v>
      </c>
      <c r="F77" s="76">
        <v>4498</v>
      </c>
      <c r="G77" s="76">
        <v>4300</v>
      </c>
      <c r="H77" s="76">
        <v>4150</v>
      </c>
      <c r="I77" s="76">
        <v>4142</v>
      </c>
      <c r="J77" s="76">
        <v>4020</v>
      </c>
      <c r="K77" s="76">
        <v>4064</v>
      </c>
      <c r="L77" s="114" t="s">
        <v>457</v>
      </c>
      <c r="M77" s="76">
        <f t="shared" ref="M77:M85" si="71">B77/B$214*1000</f>
        <v>8.6646121709972554</v>
      </c>
      <c r="N77" s="76">
        <f t="shared" ref="N77:N85" si="72">C77/C$214*1000</f>
        <v>8.4109056658209376</v>
      </c>
      <c r="O77" s="76">
        <f t="shared" ref="O77:O85" si="73">D77/D$214*1000</f>
        <v>7.8581680033769521</v>
      </c>
      <c r="P77" s="76">
        <f t="shared" ref="P77:P85" si="74">E77/E$214*1000</f>
        <v>7.6881445775819772</v>
      </c>
      <c r="Q77" s="76">
        <f t="shared" ref="Q77:Q85" si="75">F77/F$214*1000</f>
        <v>7.5741629775317794</v>
      </c>
      <c r="R77" s="76">
        <f t="shared" ref="R77:R85" si="76">G77/G$214*1000</f>
        <v>7.2648879517746598</v>
      </c>
      <c r="S77" s="76">
        <f t="shared" ref="S77:S85" si="77">H77/H$214*1000</f>
        <v>7.0499578701312817</v>
      </c>
      <c r="T77" s="76">
        <f t="shared" ref="T77:T85" si="78">I77/I$214*1000</f>
        <v>7.0781760794560293</v>
      </c>
      <c r="U77" s="76">
        <f t="shared" ref="U77:U85" si="79">J77/J$214*1000</f>
        <v>6.9047725375554361</v>
      </c>
      <c r="V77" s="76">
        <f t="shared" ref="V77:V85" si="80">K77/K$214*1000</f>
        <v>7.0033345108953204</v>
      </c>
      <c r="W77" s="119" t="s">
        <v>444</v>
      </c>
      <c r="X77" s="115">
        <f t="shared" ref="X77:AG77" si="81">M79</f>
        <v>57.268207881979876</v>
      </c>
      <c r="Y77" s="115">
        <f t="shared" si="81"/>
        <v>55.797771687017914</v>
      </c>
      <c r="Z77" s="115">
        <f t="shared" si="81"/>
        <v>54.449978894048122</v>
      </c>
      <c r="AA77" s="115">
        <f t="shared" si="81"/>
        <v>53.972123731919794</v>
      </c>
      <c r="AB77" s="115">
        <f t="shared" si="81"/>
        <v>53.083128880327216</v>
      </c>
      <c r="AC77" s="115">
        <f t="shared" si="81"/>
        <v>52.3511204822534</v>
      </c>
      <c r="AD77" s="115">
        <f t="shared" si="81"/>
        <v>51.738196841618873</v>
      </c>
      <c r="AE77" s="115">
        <f t="shared" si="81"/>
        <v>51.649153506875678</v>
      </c>
      <c r="AF77" s="115">
        <f t="shared" si="81"/>
        <v>51.377004015760747</v>
      </c>
      <c r="AG77" s="115">
        <f t="shared" si="81"/>
        <v>51.508284579394967</v>
      </c>
    </row>
    <row r="78" spans="1:33">
      <c r="A78" s="114" t="s">
        <v>376</v>
      </c>
      <c r="B78" s="76">
        <v>16144</v>
      </c>
      <c r="C78" s="76">
        <v>14796</v>
      </c>
      <c r="D78" s="76">
        <v>13810</v>
      </c>
      <c r="E78" s="76">
        <v>13184</v>
      </c>
      <c r="F78" s="76">
        <v>12498</v>
      </c>
      <c r="G78" s="76">
        <v>11388</v>
      </c>
      <c r="H78" s="76">
        <v>10894</v>
      </c>
      <c r="I78" s="76">
        <v>10826</v>
      </c>
      <c r="J78" s="76">
        <v>10848</v>
      </c>
      <c r="K78" s="76">
        <v>10992</v>
      </c>
      <c r="L78" s="114" t="s">
        <v>376</v>
      </c>
      <c r="M78" s="76">
        <f t="shared" si="71"/>
        <v>27.732255925570911</v>
      </c>
      <c r="N78" s="76">
        <f t="shared" si="72"/>
        <v>25.110524663334665</v>
      </c>
      <c r="O78" s="76">
        <f t="shared" si="73"/>
        <v>23.317855635289153</v>
      </c>
      <c r="P78" s="76">
        <f t="shared" si="74"/>
        <v>22.228179410272102</v>
      </c>
      <c r="Q78" s="76">
        <f t="shared" si="75"/>
        <v>21.045328789060065</v>
      </c>
      <c r="R78" s="76">
        <f t="shared" si="76"/>
        <v>19.24012651042089</v>
      </c>
      <c r="S78" s="76">
        <f t="shared" si="77"/>
        <v>18.506564105351853</v>
      </c>
      <c r="T78" s="76">
        <f t="shared" si="78"/>
        <v>18.500322123657888</v>
      </c>
      <c r="U78" s="76">
        <f t="shared" si="79"/>
        <v>18.632580220746608</v>
      </c>
      <c r="V78" s="76">
        <f t="shared" si="80"/>
        <v>18.942089799153877</v>
      </c>
      <c r="W78" s="119"/>
    </row>
    <row r="79" spans="1:33">
      <c r="A79" s="114" t="s">
        <v>444</v>
      </c>
      <c r="B79" s="76">
        <v>33338</v>
      </c>
      <c r="C79" s="76">
        <v>32878</v>
      </c>
      <c r="D79" s="76">
        <v>32248</v>
      </c>
      <c r="E79" s="76">
        <v>32012</v>
      </c>
      <c r="F79" s="76">
        <v>31524</v>
      </c>
      <c r="G79" s="76">
        <v>30986</v>
      </c>
      <c r="H79" s="76">
        <v>30456</v>
      </c>
      <c r="I79" s="76">
        <v>30224</v>
      </c>
      <c r="J79" s="76">
        <v>29912</v>
      </c>
      <c r="K79" s="76">
        <v>29890</v>
      </c>
      <c r="L79" s="114" t="s">
        <v>444</v>
      </c>
      <c r="M79" s="76">
        <f t="shared" si="71"/>
        <v>57.268207881979876</v>
      </c>
      <c r="N79" s="76">
        <f t="shared" si="72"/>
        <v>55.797771687017914</v>
      </c>
      <c r="O79" s="76">
        <f t="shared" si="73"/>
        <v>54.449978894048122</v>
      </c>
      <c r="P79" s="76">
        <f t="shared" si="74"/>
        <v>53.972123731919794</v>
      </c>
      <c r="Q79" s="76">
        <f t="shared" si="75"/>
        <v>53.083128880327216</v>
      </c>
      <c r="R79" s="76">
        <f t="shared" si="76"/>
        <v>52.3511204822534</v>
      </c>
      <c r="S79" s="76">
        <f t="shared" si="77"/>
        <v>51.738196841618873</v>
      </c>
      <c r="T79" s="76">
        <f t="shared" si="78"/>
        <v>51.649153506875678</v>
      </c>
      <c r="U79" s="76">
        <f t="shared" si="79"/>
        <v>51.377004015760747</v>
      </c>
      <c r="V79" s="76">
        <f t="shared" si="80"/>
        <v>51.508284579394967</v>
      </c>
      <c r="W79" s="120" t="s">
        <v>376</v>
      </c>
      <c r="X79" s="108">
        <f t="shared" ref="X79:AG79" si="82">M78</f>
        <v>27.732255925570911</v>
      </c>
      <c r="Y79" s="108">
        <f t="shared" si="82"/>
        <v>25.110524663334665</v>
      </c>
      <c r="Z79" s="108">
        <f t="shared" si="82"/>
        <v>23.317855635289153</v>
      </c>
      <c r="AA79" s="108">
        <f t="shared" si="82"/>
        <v>22.228179410272102</v>
      </c>
      <c r="AB79" s="108">
        <f t="shared" si="82"/>
        <v>21.045328789060065</v>
      </c>
      <c r="AC79" s="108">
        <f t="shared" si="82"/>
        <v>19.24012651042089</v>
      </c>
      <c r="AD79" s="108">
        <f t="shared" si="82"/>
        <v>18.506564105351853</v>
      </c>
      <c r="AE79" s="108">
        <f t="shared" si="82"/>
        <v>18.500322123657888</v>
      </c>
      <c r="AF79" s="108">
        <f t="shared" si="82"/>
        <v>18.632580220746608</v>
      </c>
      <c r="AG79" s="108">
        <f t="shared" si="82"/>
        <v>18.942089799153877</v>
      </c>
    </row>
    <row r="80" spans="1:33">
      <c r="A80" s="114" t="s">
        <v>458</v>
      </c>
      <c r="B80" s="76">
        <v>684</v>
      </c>
      <c r="C80" s="76">
        <v>710</v>
      </c>
      <c r="D80" s="76">
        <v>728</v>
      </c>
      <c r="E80" s="76">
        <v>764</v>
      </c>
      <c r="F80" s="76">
        <v>786</v>
      </c>
      <c r="G80" s="76">
        <v>780</v>
      </c>
      <c r="H80" s="76">
        <v>766</v>
      </c>
      <c r="I80" s="76">
        <v>794</v>
      </c>
      <c r="J80" s="76">
        <v>816</v>
      </c>
      <c r="K80" s="76">
        <v>852</v>
      </c>
      <c r="L80" s="114" t="s">
        <v>458</v>
      </c>
      <c r="M80" s="76">
        <f t="shared" si="71"/>
        <v>1.1749791286602147</v>
      </c>
      <c r="N80" s="76">
        <f t="shared" si="72"/>
        <v>1.2049521837636936</v>
      </c>
      <c r="O80" s="76">
        <f t="shared" si="73"/>
        <v>1.2292106373997469</v>
      </c>
      <c r="P80" s="76">
        <f t="shared" si="74"/>
        <v>1.2881014160685593</v>
      </c>
      <c r="Q80" s="76">
        <f t="shared" si="75"/>
        <v>1.3235420409826542</v>
      </c>
      <c r="R80" s="76">
        <f t="shared" si="76"/>
        <v>1.3178168842754034</v>
      </c>
      <c r="S80" s="76">
        <f t="shared" si="77"/>
        <v>1.3012693321736295</v>
      </c>
      <c r="T80" s="76">
        <f t="shared" si="78"/>
        <v>1.3568497844249368</v>
      </c>
      <c r="U80" s="76">
        <f t="shared" si="79"/>
        <v>1.4015657688172227</v>
      </c>
      <c r="V80" s="76">
        <f t="shared" si="80"/>
        <v>1.4682187508077789</v>
      </c>
      <c r="W80" s="120"/>
    </row>
    <row r="81" spans="1:33" ht="14.65" customHeight="1">
      <c r="A81" s="114" t="s">
        <v>459</v>
      </c>
      <c r="B81" s="76">
        <v>1522</v>
      </c>
      <c r="C81" s="76">
        <v>1576</v>
      </c>
      <c r="D81" s="76">
        <v>1564</v>
      </c>
      <c r="E81" s="76">
        <v>1626</v>
      </c>
      <c r="F81" s="76">
        <v>1652</v>
      </c>
      <c r="G81" s="76">
        <v>1632</v>
      </c>
      <c r="H81" s="76">
        <v>1576</v>
      </c>
      <c r="I81" s="76">
        <v>1592</v>
      </c>
      <c r="J81" s="76">
        <v>1670</v>
      </c>
      <c r="K81" s="76">
        <v>1732</v>
      </c>
      <c r="L81" s="114" t="s">
        <v>459</v>
      </c>
      <c r="M81" s="76">
        <f t="shared" si="71"/>
        <v>2.614500341843343</v>
      </c>
      <c r="N81" s="76">
        <f t="shared" si="72"/>
        <v>2.6746544248050439</v>
      </c>
      <c r="O81" s="76">
        <f t="shared" si="73"/>
        <v>2.6407766990291264</v>
      </c>
      <c r="P81" s="76">
        <f t="shared" si="74"/>
        <v>2.7414305006904156</v>
      </c>
      <c r="Q81" s="76">
        <f t="shared" si="75"/>
        <v>2.7817957400805913</v>
      </c>
      <c r="R81" s="76">
        <f t="shared" si="76"/>
        <v>2.7572784040223826</v>
      </c>
      <c r="S81" s="76">
        <f t="shared" si="77"/>
        <v>2.6772852056209397</v>
      </c>
      <c r="T81" s="76">
        <f t="shared" si="78"/>
        <v>2.7205350841366487</v>
      </c>
      <c r="U81" s="76">
        <f t="shared" si="79"/>
        <v>2.8684005317705417</v>
      </c>
      <c r="V81" s="76">
        <f t="shared" si="80"/>
        <v>2.9846888220646397</v>
      </c>
      <c r="W81" s="119" t="s">
        <v>445</v>
      </c>
      <c r="X81" s="108">
        <f t="shared" ref="X81:AG81" si="83">M83</f>
        <v>19.211939437040702</v>
      </c>
      <c r="Y81" s="108">
        <f t="shared" si="83"/>
        <v>18.912657937834648</v>
      </c>
      <c r="Z81" s="108">
        <f t="shared" si="83"/>
        <v>19.461376108062474</v>
      </c>
      <c r="AA81" s="108">
        <f t="shared" si="83"/>
        <v>19.240593403369633</v>
      </c>
      <c r="AB81" s="108">
        <f t="shared" si="83"/>
        <v>18.741759435288728</v>
      </c>
      <c r="AC81" s="108">
        <f t="shared" si="83"/>
        <v>18.986700186521777</v>
      </c>
      <c r="AD81" s="108">
        <f t="shared" si="83"/>
        <v>18.571117936451849</v>
      </c>
      <c r="AE81" s="108">
        <f t="shared" si="83"/>
        <v>19.296659654567236</v>
      </c>
      <c r="AF81" s="108">
        <f t="shared" si="83"/>
        <v>19.855515058243991</v>
      </c>
      <c r="AG81" s="108">
        <f t="shared" si="83"/>
        <v>20.527490328195142</v>
      </c>
    </row>
    <row r="82" spans="1:33">
      <c r="A82" s="114" t="s">
        <v>460</v>
      </c>
      <c r="B82" s="76">
        <v>2288</v>
      </c>
      <c r="C82" s="76">
        <v>2346</v>
      </c>
      <c r="D82" s="76">
        <v>2408</v>
      </c>
      <c r="E82" s="76">
        <v>2596</v>
      </c>
      <c r="F82" s="76">
        <v>2654</v>
      </c>
      <c r="G82" s="76">
        <v>2624</v>
      </c>
      <c r="H82" s="76">
        <v>2800</v>
      </c>
      <c r="I82" s="76">
        <v>3076</v>
      </c>
      <c r="J82" s="76">
        <v>3272</v>
      </c>
      <c r="K82" s="76">
        <v>3534</v>
      </c>
      <c r="L82" s="114" t="s">
        <v>460</v>
      </c>
      <c r="M82" s="76">
        <f t="shared" si="71"/>
        <v>3.9303395414832911</v>
      </c>
      <c r="N82" s="76">
        <f t="shared" si="72"/>
        <v>3.9814335536755285</v>
      </c>
      <c r="O82" s="76">
        <f t="shared" si="73"/>
        <v>4.0658505698607001</v>
      </c>
      <c r="P82" s="76">
        <f t="shared" si="74"/>
        <v>4.3768472200444766</v>
      </c>
      <c r="Q82" s="76">
        <f t="shared" si="75"/>
        <v>4.469059257974509</v>
      </c>
      <c r="R82" s="76">
        <f t="shared" si="76"/>
        <v>4.4332711594085366</v>
      </c>
      <c r="S82" s="76">
        <f t="shared" si="77"/>
        <v>4.7565980810524309</v>
      </c>
      <c r="T82" s="76">
        <f t="shared" si="78"/>
        <v>5.2565112555303593</v>
      </c>
      <c r="U82" s="76">
        <f t="shared" si="79"/>
        <v>5.6200039161396482</v>
      </c>
      <c r="V82" s="76">
        <f t="shared" si="80"/>
        <v>6.0900059452519839</v>
      </c>
      <c r="W82" s="119"/>
    </row>
    <row r="83" spans="1:33" ht="14.65" customHeight="1">
      <c r="A83" s="114" t="s">
        <v>445</v>
      </c>
      <c r="B83" s="76">
        <v>11184</v>
      </c>
      <c r="C83" s="76">
        <v>11144</v>
      </c>
      <c r="D83" s="76">
        <v>11526</v>
      </c>
      <c r="E83" s="76">
        <v>11412</v>
      </c>
      <c r="F83" s="76">
        <v>11130</v>
      </c>
      <c r="G83" s="76">
        <v>11238</v>
      </c>
      <c r="H83" s="76">
        <v>10932</v>
      </c>
      <c r="I83" s="76">
        <v>11292</v>
      </c>
      <c r="J83" s="76">
        <v>11560</v>
      </c>
      <c r="K83" s="76">
        <v>11912</v>
      </c>
      <c r="L83" s="114" t="s">
        <v>445</v>
      </c>
      <c r="M83" s="76">
        <f t="shared" si="71"/>
        <v>19.211939437040702</v>
      </c>
      <c r="N83" s="76">
        <f t="shared" si="72"/>
        <v>18.912657937834648</v>
      </c>
      <c r="O83" s="76">
        <f t="shared" si="73"/>
        <v>19.461376108062474</v>
      </c>
      <c r="P83" s="76">
        <f t="shared" si="74"/>
        <v>19.240593403369633</v>
      </c>
      <c r="Q83" s="76">
        <f t="shared" si="75"/>
        <v>18.741759435288728</v>
      </c>
      <c r="R83" s="76">
        <f t="shared" si="76"/>
        <v>18.986700186521777</v>
      </c>
      <c r="S83" s="76">
        <f t="shared" si="77"/>
        <v>18.571117936451849</v>
      </c>
      <c r="T83" s="76">
        <f t="shared" si="78"/>
        <v>19.296659654567236</v>
      </c>
      <c r="U83" s="76">
        <f t="shared" si="79"/>
        <v>19.855515058243991</v>
      </c>
      <c r="V83" s="76">
        <f t="shared" si="80"/>
        <v>20.527490328195142</v>
      </c>
      <c r="W83" s="119" t="s">
        <v>446</v>
      </c>
      <c r="X83" s="108">
        <f t="shared" ref="X83:AG83" si="84">SUM(M77,M80,M82,M81,M84,M85)</f>
        <v>34.562251562344322</v>
      </c>
      <c r="Y83" s="108">
        <f t="shared" si="84"/>
        <v>34.62794979931607</v>
      </c>
      <c r="Z83" s="108">
        <f t="shared" si="84"/>
        <v>34.552975939214861</v>
      </c>
      <c r="AA83" s="108">
        <f t="shared" si="84"/>
        <v>35.61836454956071</v>
      </c>
      <c r="AB83" s="108">
        <f t="shared" si="84"/>
        <v>35.567245533887558</v>
      </c>
      <c r="AC83" s="108">
        <f t="shared" si="84"/>
        <v>35.087719298245617</v>
      </c>
      <c r="AD83" s="108">
        <f t="shared" si="84"/>
        <v>35.86814710119323</v>
      </c>
      <c r="AE83" s="108">
        <f t="shared" si="84"/>
        <v>38.145593057850675</v>
      </c>
      <c r="AF83" s="108">
        <f t="shared" si="84"/>
        <v>39.628585071263444</v>
      </c>
      <c r="AG83" s="108">
        <f t="shared" si="84"/>
        <v>41.571959089773308</v>
      </c>
    </row>
    <row r="84" spans="1:33">
      <c r="A84" s="114" t="s">
        <v>385</v>
      </c>
      <c r="B84" s="76">
        <v>4718</v>
      </c>
      <c r="C84" s="76">
        <v>4896</v>
      </c>
      <c r="D84" s="76">
        <v>5024</v>
      </c>
      <c r="E84" s="76">
        <v>5364</v>
      </c>
      <c r="F84" s="76">
        <v>5448</v>
      </c>
      <c r="G84" s="76">
        <v>5318</v>
      </c>
      <c r="H84" s="76">
        <v>5392</v>
      </c>
      <c r="I84" s="76">
        <v>5884</v>
      </c>
      <c r="J84" s="76">
        <v>6190</v>
      </c>
      <c r="K84" s="76">
        <v>6510</v>
      </c>
      <c r="L84" s="114" t="s">
        <v>385</v>
      </c>
      <c r="M84" s="76">
        <f t="shared" si="71"/>
        <v>8.1046074985656329</v>
      </c>
      <c r="N84" s="76">
        <f t="shared" si="72"/>
        <v>8.3090787207141457</v>
      </c>
      <c r="O84" s="76">
        <f t="shared" si="73"/>
        <v>8.4829041789784725</v>
      </c>
      <c r="P84" s="76">
        <f t="shared" si="74"/>
        <v>9.0436858583661675</v>
      </c>
      <c r="Q84" s="76">
        <f t="shared" si="75"/>
        <v>9.1738639176507633</v>
      </c>
      <c r="R84" s="76">
        <f t="shared" si="76"/>
        <v>8.9848079366366616</v>
      </c>
      <c r="S84" s="76">
        <f t="shared" si="77"/>
        <v>9.1598488760838244</v>
      </c>
      <c r="T84" s="76">
        <f t="shared" si="78"/>
        <v>10.055042986846759</v>
      </c>
      <c r="U84" s="76">
        <f t="shared" si="79"/>
        <v>10.631975623748295</v>
      </c>
      <c r="V84" s="76">
        <f t="shared" si="80"/>
        <v>11.21843200441155</v>
      </c>
      <c r="W84" s="119"/>
    </row>
    <row r="85" spans="1:33">
      <c r="A85" s="114" t="s">
        <v>461</v>
      </c>
      <c r="B85" s="76">
        <v>5864</v>
      </c>
      <c r="C85" s="76">
        <v>5920</v>
      </c>
      <c r="D85" s="76">
        <v>6086</v>
      </c>
      <c r="E85" s="76">
        <v>6216</v>
      </c>
      <c r="F85" s="76">
        <v>6084</v>
      </c>
      <c r="G85" s="76">
        <v>6114</v>
      </c>
      <c r="H85" s="76">
        <v>6430</v>
      </c>
      <c r="I85" s="76">
        <v>6834</v>
      </c>
      <c r="J85" s="76">
        <v>7104</v>
      </c>
      <c r="K85" s="76">
        <v>7432</v>
      </c>
      <c r="L85" s="114" t="s">
        <v>461</v>
      </c>
      <c r="M85" s="76">
        <f t="shared" si="71"/>
        <v>10.073212880794587</v>
      </c>
      <c r="N85" s="76">
        <f t="shared" si="72"/>
        <v>10.046925250536713</v>
      </c>
      <c r="O85" s="76">
        <f t="shared" si="73"/>
        <v>10.276065850569861</v>
      </c>
      <c r="P85" s="76">
        <f t="shared" si="74"/>
        <v>10.480154976809116</v>
      </c>
      <c r="Q85" s="76">
        <f t="shared" si="75"/>
        <v>10.244821599667262</v>
      </c>
      <c r="R85" s="76">
        <f t="shared" si="76"/>
        <v>10.32965696212797</v>
      </c>
      <c r="S85" s="76">
        <f t="shared" si="77"/>
        <v>10.923187736131119</v>
      </c>
      <c r="T85" s="76">
        <f t="shared" si="78"/>
        <v>11.678477867455941</v>
      </c>
      <c r="U85" s="76">
        <f t="shared" si="79"/>
        <v>12.201866693232294</v>
      </c>
      <c r="V85" s="76">
        <f t="shared" si="80"/>
        <v>12.807279056342033</v>
      </c>
    </row>
    <row r="87" spans="1:33" ht="30">
      <c r="A87" s="67" t="s">
        <v>399</v>
      </c>
      <c r="B87" s="67">
        <v>2008</v>
      </c>
      <c r="C87" s="67">
        <v>2009</v>
      </c>
      <c r="D87" s="67">
        <v>2010</v>
      </c>
      <c r="E87" s="67">
        <v>2011</v>
      </c>
      <c r="F87" s="67">
        <v>2012</v>
      </c>
      <c r="G87" s="67">
        <v>2013</v>
      </c>
      <c r="H87" s="67">
        <v>2014</v>
      </c>
      <c r="I87" s="67">
        <v>2015</v>
      </c>
      <c r="J87" s="67">
        <v>2016</v>
      </c>
      <c r="K87" s="67">
        <v>2017</v>
      </c>
      <c r="L87" s="67" t="s">
        <v>455</v>
      </c>
      <c r="M87" s="67">
        <v>2008</v>
      </c>
      <c r="N87" s="67">
        <v>2009</v>
      </c>
      <c r="O87" s="67">
        <v>2010</v>
      </c>
      <c r="P87" s="67">
        <v>2011</v>
      </c>
      <c r="Q87" s="67">
        <v>2012</v>
      </c>
      <c r="R87" s="67">
        <v>2013</v>
      </c>
      <c r="S87" s="67">
        <v>2014</v>
      </c>
      <c r="T87" s="67">
        <v>2015</v>
      </c>
      <c r="U87" s="67">
        <v>2016</v>
      </c>
      <c r="V87" s="67">
        <v>2017</v>
      </c>
      <c r="W87" s="67" t="s">
        <v>456</v>
      </c>
      <c r="X87" s="67">
        <v>2008</v>
      </c>
      <c r="Y87" s="67">
        <v>2009</v>
      </c>
      <c r="Z87" s="67">
        <v>2010</v>
      </c>
      <c r="AA87" s="67">
        <v>2011</v>
      </c>
      <c r="AB87" s="67">
        <v>2012</v>
      </c>
      <c r="AC87" s="67">
        <v>2013</v>
      </c>
      <c r="AD87" s="67">
        <v>2014</v>
      </c>
      <c r="AE87" s="67">
        <v>2015</v>
      </c>
      <c r="AF87" s="67">
        <v>2016</v>
      </c>
      <c r="AG87" s="67">
        <v>2017</v>
      </c>
    </row>
    <row r="88" spans="1:33" ht="14.65" customHeight="1">
      <c r="A88" s="114" t="s">
        <v>457</v>
      </c>
      <c r="B88" s="76">
        <v>27552</v>
      </c>
      <c r="C88" s="76">
        <v>27626</v>
      </c>
      <c r="D88" s="76">
        <v>26426</v>
      </c>
      <c r="E88" s="76">
        <v>25620</v>
      </c>
      <c r="F88" s="76">
        <v>25338</v>
      </c>
      <c r="G88" s="76">
        <v>24480</v>
      </c>
      <c r="H88" s="76">
        <v>23688</v>
      </c>
      <c r="I88" s="76">
        <v>23344</v>
      </c>
      <c r="J88" s="76">
        <v>22918</v>
      </c>
      <c r="K88" s="76">
        <v>23160</v>
      </c>
      <c r="L88" s="114" t="s">
        <v>457</v>
      </c>
      <c r="M88" s="76">
        <f t="shared" ref="M88:M96" si="85">B88/B$215*1000</f>
        <v>10.773736670668235</v>
      </c>
      <c r="N88" s="76">
        <f t="shared" ref="N88:N96" si="86">C88/C$215*1000</f>
        <v>10.776584237070809</v>
      </c>
      <c r="O88" s="76">
        <f t="shared" ref="O88:O96" si="87">D88/D$215*1000</f>
        <v>10.324612280060871</v>
      </c>
      <c r="P88" s="76">
        <f t="shared" ref="P88:P96" si="88">E88/E$215*1000</f>
        <v>10.013824706474161</v>
      </c>
      <c r="Q88" s="76">
        <f t="shared" ref="Q88:Q96" si="89">F88/F$215*1000</f>
        <v>9.9517768112367335</v>
      </c>
      <c r="R88" s="76">
        <f t="shared" ref="R88:R96" si="90">G88/G$215*1000</f>
        <v>9.7147675975990868</v>
      </c>
      <c r="S88" s="76">
        <f t="shared" ref="S88:S96" si="91">H88/H$215*1000</f>
        <v>9.4949875540626678</v>
      </c>
      <c r="T88" s="76">
        <f t="shared" ref="T88:T96" si="92">I88/I$215*1000</f>
        <v>9.4431670531202414</v>
      </c>
      <c r="U88" s="76">
        <f t="shared" ref="U88:U96" si="93">J88/J$215*1000</f>
        <v>9.3637679625776151</v>
      </c>
      <c r="V88" s="76">
        <f t="shared" ref="V88:V96" si="94">K88/K$215*1000</f>
        <v>9.5473618817042301</v>
      </c>
      <c r="W88" s="119" t="s">
        <v>444</v>
      </c>
      <c r="X88" s="115">
        <f t="shared" ref="X88:AG88" si="95">M90</f>
        <v>58.228699463893982</v>
      </c>
      <c r="Y88" s="115">
        <f t="shared" si="95"/>
        <v>57.416342600665253</v>
      </c>
      <c r="Z88" s="115">
        <f t="shared" si="95"/>
        <v>56.646669388536502</v>
      </c>
      <c r="AA88" s="115">
        <f t="shared" si="95"/>
        <v>55.556793277839077</v>
      </c>
      <c r="AB88" s="115">
        <f t="shared" si="95"/>
        <v>55.373794518471151</v>
      </c>
      <c r="AC88" s="115">
        <f t="shared" si="95"/>
        <v>55.182895976982984</v>
      </c>
      <c r="AD88" s="115">
        <f t="shared" si="95"/>
        <v>54.532846452005977</v>
      </c>
      <c r="AE88" s="115">
        <f t="shared" si="95"/>
        <v>54.658235344563948</v>
      </c>
      <c r="AF88" s="115">
        <f t="shared" si="95"/>
        <v>54.281090361300564</v>
      </c>
      <c r="AG88" s="115">
        <f t="shared" si="95"/>
        <v>54.186637733268313</v>
      </c>
    </row>
    <row r="89" spans="1:33">
      <c r="A89" s="114" t="s">
        <v>376</v>
      </c>
      <c r="B89" s="76">
        <v>67594</v>
      </c>
      <c r="C89" s="76">
        <v>62414</v>
      </c>
      <c r="D89" s="76">
        <v>58356</v>
      </c>
      <c r="E89" s="76">
        <v>56134</v>
      </c>
      <c r="F89" s="76">
        <v>54548</v>
      </c>
      <c r="G89" s="76">
        <v>51232</v>
      </c>
      <c r="H89" s="76">
        <v>49086</v>
      </c>
      <c r="I89" s="76">
        <v>48590</v>
      </c>
      <c r="J89" s="76">
        <v>47890</v>
      </c>
      <c r="K89" s="76">
        <v>47114</v>
      </c>
      <c r="L89" s="114" t="s">
        <v>376</v>
      </c>
      <c r="M89" s="76">
        <f t="shared" si="85"/>
        <v>26.431473450825667</v>
      </c>
      <c r="N89" s="76">
        <f t="shared" si="86"/>
        <v>24.346982139018952</v>
      </c>
      <c r="O89" s="76">
        <f t="shared" si="87"/>
        <v>22.799631961523961</v>
      </c>
      <c r="P89" s="76">
        <f t="shared" si="88"/>
        <v>21.940516630492603</v>
      </c>
      <c r="Q89" s="76">
        <f t="shared" si="89"/>
        <v>21.424323999500409</v>
      </c>
      <c r="R89" s="76">
        <f t="shared" si="90"/>
        <v>20.33116722059626</v>
      </c>
      <c r="S89" s="76">
        <f t="shared" si="91"/>
        <v>19.675403540979403</v>
      </c>
      <c r="T89" s="76">
        <f t="shared" si="92"/>
        <v>19.65573539715184</v>
      </c>
      <c r="U89" s="76">
        <f t="shared" si="93"/>
        <v>19.566753107943185</v>
      </c>
      <c r="V89" s="76">
        <f t="shared" si="94"/>
        <v>19.422038328782946</v>
      </c>
      <c r="W89" s="119"/>
    </row>
    <row r="90" spans="1:33">
      <c r="A90" s="114" t="s">
        <v>444</v>
      </c>
      <c r="B90" s="76">
        <v>148910</v>
      </c>
      <c r="C90" s="76">
        <v>147188</v>
      </c>
      <c r="D90" s="76">
        <v>144988</v>
      </c>
      <c r="E90" s="76">
        <v>142140</v>
      </c>
      <c r="F90" s="76">
        <v>140986</v>
      </c>
      <c r="G90" s="76">
        <v>139054</v>
      </c>
      <c r="H90" s="76">
        <v>136048</v>
      </c>
      <c r="I90" s="76">
        <v>135118</v>
      </c>
      <c r="J90" s="76">
        <v>132854</v>
      </c>
      <c r="K90" s="76">
        <v>131446</v>
      </c>
      <c r="L90" s="114" t="s">
        <v>444</v>
      </c>
      <c r="M90" s="76">
        <f t="shared" si="85"/>
        <v>58.228699463893982</v>
      </c>
      <c r="N90" s="76">
        <f t="shared" si="86"/>
        <v>57.416342600665253</v>
      </c>
      <c r="O90" s="76">
        <f t="shared" si="87"/>
        <v>56.646669388536502</v>
      </c>
      <c r="P90" s="76">
        <f t="shared" si="88"/>
        <v>55.556793277839077</v>
      </c>
      <c r="Q90" s="76">
        <f t="shared" si="89"/>
        <v>55.373794518471151</v>
      </c>
      <c r="R90" s="76">
        <f t="shared" si="90"/>
        <v>55.182895976982984</v>
      </c>
      <c r="S90" s="76">
        <f t="shared" si="91"/>
        <v>54.532846452005977</v>
      </c>
      <c r="T90" s="76">
        <f t="shared" si="92"/>
        <v>54.658235344563948</v>
      </c>
      <c r="U90" s="76">
        <f t="shared" si="93"/>
        <v>54.281090361300564</v>
      </c>
      <c r="V90" s="76">
        <f t="shared" si="94"/>
        <v>54.186637733268313</v>
      </c>
      <c r="W90" s="120" t="s">
        <v>376</v>
      </c>
      <c r="X90" s="108">
        <f t="shared" ref="X90:AG90" si="96">M89</f>
        <v>26.431473450825667</v>
      </c>
      <c r="Y90" s="108">
        <f t="shared" si="96"/>
        <v>24.346982139018952</v>
      </c>
      <c r="Z90" s="108">
        <f t="shared" si="96"/>
        <v>22.799631961523961</v>
      </c>
      <c r="AA90" s="108">
        <f t="shared" si="96"/>
        <v>21.940516630492603</v>
      </c>
      <c r="AB90" s="108">
        <f t="shared" si="96"/>
        <v>21.424323999500409</v>
      </c>
      <c r="AC90" s="108">
        <f t="shared" si="96"/>
        <v>20.33116722059626</v>
      </c>
      <c r="AD90" s="108">
        <f t="shared" si="96"/>
        <v>19.675403540979403</v>
      </c>
      <c r="AE90" s="108">
        <f t="shared" si="96"/>
        <v>19.65573539715184</v>
      </c>
      <c r="AF90" s="108">
        <f t="shared" si="96"/>
        <v>19.566753107943185</v>
      </c>
      <c r="AG90" s="108">
        <f t="shared" si="96"/>
        <v>19.422038328782946</v>
      </c>
    </row>
    <row r="91" spans="1:33">
      <c r="A91" s="114" t="s">
        <v>458</v>
      </c>
      <c r="B91" s="76">
        <v>2572</v>
      </c>
      <c r="C91" s="76">
        <v>2622</v>
      </c>
      <c r="D91" s="76">
        <v>2806</v>
      </c>
      <c r="E91" s="76">
        <v>2814</v>
      </c>
      <c r="F91" s="76">
        <v>2886</v>
      </c>
      <c r="G91" s="76">
        <v>2900</v>
      </c>
      <c r="H91" s="76">
        <v>2868</v>
      </c>
      <c r="I91" s="76">
        <v>3024</v>
      </c>
      <c r="J91" s="76">
        <v>3094</v>
      </c>
      <c r="K91" s="76">
        <v>3122</v>
      </c>
      <c r="L91" s="114" t="s">
        <v>458</v>
      </c>
      <c r="M91" s="76">
        <f t="shared" si="85"/>
        <v>1.0057364516898484</v>
      </c>
      <c r="N91" s="76">
        <f t="shared" si="86"/>
        <v>1.0228119839860879</v>
      </c>
      <c r="O91" s="76">
        <f t="shared" si="87"/>
        <v>1.0963014477352155</v>
      </c>
      <c r="P91" s="76">
        <f t="shared" si="88"/>
        <v>1.0998791071045391</v>
      </c>
      <c r="Q91" s="76">
        <f t="shared" si="89"/>
        <v>1.1335080857695641</v>
      </c>
      <c r="R91" s="76">
        <f t="shared" si="90"/>
        <v>1.1508507366436829</v>
      </c>
      <c r="S91" s="76">
        <f t="shared" si="91"/>
        <v>1.1495957575587525</v>
      </c>
      <c r="T91" s="76">
        <f t="shared" si="92"/>
        <v>1.223275238546762</v>
      </c>
      <c r="U91" s="76">
        <f t="shared" si="93"/>
        <v>1.2641372753388227</v>
      </c>
      <c r="V91" s="76">
        <f t="shared" si="94"/>
        <v>1.2869975731727377</v>
      </c>
      <c r="W91" s="120"/>
    </row>
    <row r="92" spans="1:33" ht="14.65" customHeight="1">
      <c r="A92" s="114" t="s">
        <v>459</v>
      </c>
      <c r="B92" s="76">
        <v>6428</v>
      </c>
      <c r="C92" s="76">
        <v>6532</v>
      </c>
      <c r="D92" s="76">
        <v>6552</v>
      </c>
      <c r="E92" s="76">
        <v>6768</v>
      </c>
      <c r="F92" s="76">
        <v>6778</v>
      </c>
      <c r="G92" s="76">
        <v>6892</v>
      </c>
      <c r="H92" s="76">
        <v>6806</v>
      </c>
      <c r="I92" s="76">
        <v>6946</v>
      </c>
      <c r="J92" s="76">
        <v>7256</v>
      </c>
      <c r="K92" s="76">
        <v>7362</v>
      </c>
      <c r="L92" s="114" t="s">
        <v>459</v>
      </c>
      <c r="M92" s="76">
        <f t="shared" si="85"/>
        <v>2.5135590635545668</v>
      </c>
      <c r="N92" s="76">
        <f t="shared" si="86"/>
        <v>2.5480579250179733</v>
      </c>
      <c r="O92" s="76">
        <f t="shared" si="87"/>
        <v>2.5598599734715366</v>
      </c>
      <c r="P92" s="76">
        <f t="shared" si="88"/>
        <v>2.6453382362770146</v>
      </c>
      <c r="Q92" s="76">
        <f t="shared" si="89"/>
        <v>2.662133681686107</v>
      </c>
      <c r="R92" s="76">
        <f t="shared" si="90"/>
        <v>2.735056302395952</v>
      </c>
      <c r="S92" s="76">
        <f t="shared" si="91"/>
        <v>2.7280853298273602</v>
      </c>
      <c r="T92" s="76">
        <f t="shared" si="92"/>
        <v>2.8098114440958364</v>
      </c>
      <c r="U92" s="76">
        <f t="shared" si="93"/>
        <v>2.9646347995664182</v>
      </c>
      <c r="V92" s="76">
        <f t="shared" si="94"/>
        <v>3.0348738416712666</v>
      </c>
      <c r="W92" s="119" t="s">
        <v>445</v>
      </c>
      <c r="X92" s="108">
        <f t="shared" ref="X92:AG92" si="97">M94</f>
        <v>17.465872609323007</v>
      </c>
      <c r="Y92" s="108">
        <f t="shared" si="97"/>
        <v>17.403407266802184</v>
      </c>
      <c r="Z92" s="108">
        <f t="shared" si="97"/>
        <v>18.222983651199545</v>
      </c>
      <c r="AA92" s="108">
        <f t="shared" si="97"/>
        <v>17.814601970010902</v>
      </c>
      <c r="AB92" s="108">
        <f t="shared" si="97"/>
        <v>17.404022971802121</v>
      </c>
      <c r="AC92" s="108">
        <f t="shared" si="97"/>
        <v>17.654843990277293</v>
      </c>
      <c r="AD92" s="108">
        <f t="shared" si="97"/>
        <v>17.258366435651897</v>
      </c>
      <c r="AE92" s="108">
        <f t="shared" si="97"/>
        <v>17.92599832042368</v>
      </c>
      <c r="AF92" s="108">
        <f t="shared" si="97"/>
        <v>18.562470812279699</v>
      </c>
      <c r="AG92" s="108">
        <f t="shared" si="97"/>
        <v>18.959510693581212</v>
      </c>
    </row>
    <row r="93" spans="1:33">
      <c r="A93" s="114" t="s">
        <v>460</v>
      </c>
      <c r="B93" s="76">
        <v>6428</v>
      </c>
      <c r="C93" s="76">
        <v>6794</v>
      </c>
      <c r="D93" s="76">
        <v>6976</v>
      </c>
      <c r="E93" s="76">
        <v>7246</v>
      </c>
      <c r="F93" s="76">
        <v>7554</v>
      </c>
      <c r="G93" s="76">
        <v>7730</v>
      </c>
      <c r="H93" s="76">
        <v>8368</v>
      </c>
      <c r="I93" s="76">
        <v>9214</v>
      </c>
      <c r="J93" s="76">
        <v>9798</v>
      </c>
      <c r="K93" s="76">
        <v>10516</v>
      </c>
      <c r="L93" s="114" t="s">
        <v>460</v>
      </c>
      <c r="M93" s="76">
        <f t="shared" si="85"/>
        <v>2.5135590635545668</v>
      </c>
      <c r="N93" s="76">
        <f t="shared" si="86"/>
        <v>2.650261105721389</v>
      </c>
      <c r="O93" s="76">
        <f t="shared" si="87"/>
        <v>2.7255163575911845</v>
      </c>
      <c r="P93" s="76">
        <f t="shared" si="88"/>
        <v>2.8321691578107639</v>
      </c>
      <c r="Q93" s="76">
        <f t="shared" si="89"/>
        <v>2.9669161746026633</v>
      </c>
      <c r="R93" s="76">
        <f t="shared" si="90"/>
        <v>3.0676124807778162</v>
      </c>
      <c r="S93" s="76">
        <f t="shared" si="91"/>
        <v>3.3541901322355789</v>
      </c>
      <c r="T93" s="76">
        <f t="shared" si="92"/>
        <v>3.7272678730059079</v>
      </c>
      <c r="U93" s="76">
        <f t="shared" si="93"/>
        <v>4.0032375642436282</v>
      </c>
      <c r="V93" s="76">
        <f t="shared" si="94"/>
        <v>4.3350629338515398</v>
      </c>
      <c r="W93" s="119"/>
    </row>
    <row r="94" spans="1:33" ht="14.65" customHeight="1">
      <c r="A94" s="114" t="s">
        <v>445</v>
      </c>
      <c r="B94" s="76">
        <v>44666</v>
      </c>
      <c r="C94" s="76">
        <v>44614</v>
      </c>
      <c r="D94" s="76">
        <v>46642</v>
      </c>
      <c r="E94" s="76">
        <v>45578</v>
      </c>
      <c r="F94" s="76">
        <v>44312</v>
      </c>
      <c r="G94" s="76">
        <v>44488</v>
      </c>
      <c r="H94" s="76">
        <v>43056</v>
      </c>
      <c r="I94" s="76">
        <v>44314</v>
      </c>
      <c r="J94" s="76">
        <v>45432</v>
      </c>
      <c r="K94" s="76">
        <v>45992</v>
      </c>
      <c r="L94" s="114" t="s">
        <v>445</v>
      </c>
      <c r="M94" s="76">
        <f t="shared" si="85"/>
        <v>17.465872609323007</v>
      </c>
      <c r="N94" s="76">
        <f t="shared" si="86"/>
        <v>17.403407266802184</v>
      </c>
      <c r="O94" s="76">
        <f t="shared" si="87"/>
        <v>18.222983651199545</v>
      </c>
      <c r="P94" s="76">
        <f t="shared" si="88"/>
        <v>17.814601970010902</v>
      </c>
      <c r="Q94" s="76">
        <f t="shared" si="89"/>
        <v>17.404022971802121</v>
      </c>
      <c r="R94" s="76">
        <f t="shared" si="90"/>
        <v>17.654843990277293</v>
      </c>
      <c r="S94" s="76">
        <f t="shared" si="91"/>
        <v>17.258366435651897</v>
      </c>
      <c r="T94" s="76">
        <f t="shared" si="92"/>
        <v>17.92599832042368</v>
      </c>
      <c r="U94" s="76">
        <f t="shared" si="93"/>
        <v>18.562470812279699</v>
      </c>
      <c r="V94" s="76">
        <f t="shared" si="94"/>
        <v>18.959510693581212</v>
      </c>
      <c r="W94" s="119" t="s">
        <v>446</v>
      </c>
      <c r="X94" s="108">
        <f t="shared" ref="X94:AG94" si="98">SUM(M88,M91,M93,M92,M95,M96)</f>
        <v>33.334767120395099</v>
      </c>
      <c r="Y94" s="108">
        <f t="shared" si="98"/>
        <v>33.951740594284189</v>
      </c>
      <c r="Z94" s="108">
        <f t="shared" si="98"/>
        <v>34.365104326405586</v>
      </c>
      <c r="AA94" s="108">
        <f t="shared" si="98"/>
        <v>34.851393199745317</v>
      </c>
      <c r="AB94" s="108">
        <f t="shared" si="98"/>
        <v>35.404257057325033</v>
      </c>
      <c r="AC94" s="108">
        <f t="shared" si="98"/>
        <v>35.530333845924901</v>
      </c>
      <c r="AD94" s="108">
        <f t="shared" si="98"/>
        <v>36.378212194212743</v>
      </c>
      <c r="AE94" s="108">
        <f t="shared" si="98"/>
        <v>38.112466889855071</v>
      </c>
      <c r="AF94" s="108">
        <f t="shared" si="98"/>
        <v>39.448927669202973</v>
      </c>
      <c r="AG94" s="108">
        <f t="shared" si="98"/>
        <v>40.681820149303263</v>
      </c>
    </row>
    <row r="95" spans="1:33">
      <c r="A95" s="114" t="s">
        <v>385</v>
      </c>
      <c r="B95" s="76">
        <v>18000</v>
      </c>
      <c r="C95" s="76">
        <v>18448</v>
      </c>
      <c r="D95" s="76">
        <v>18798</v>
      </c>
      <c r="E95" s="76">
        <v>20000</v>
      </c>
      <c r="F95" s="76">
        <v>20464</v>
      </c>
      <c r="G95" s="76">
        <v>20388</v>
      </c>
      <c r="H95" s="76">
        <v>20614</v>
      </c>
      <c r="I95" s="76">
        <v>21748</v>
      </c>
      <c r="J95" s="76">
        <v>22486</v>
      </c>
      <c r="K95" s="76">
        <v>22714</v>
      </c>
      <c r="L95" s="114" t="s">
        <v>385</v>
      </c>
      <c r="M95" s="76">
        <f t="shared" si="85"/>
        <v>7.0385910304888304</v>
      </c>
      <c r="N95" s="76">
        <f t="shared" si="86"/>
        <v>7.1963522046435351</v>
      </c>
      <c r="O95" s="76">
        <f t="shared" si="87"/>
        <v>7.344360161983813</v>
      </c>
      <c r="P95" s="76">
        <f t="shared" si="88"/>
        <v>7.8171933696129274</v>
      </c>
      <c r="Q95" s="76">
        <f t="shared" si="89"/>
        <v>8.0374599678407339</v>
      </c>
      <c r="R95" s="76">
        <f t="shared" si="90"/>
        <v>8.0908775236866912</v>
      </c>
      <c r="S95" s="76">
        <f t="shared" si="91"/>
        <v>8.262819716288746</v>
      </c>
      <c r="T95" s="76">
        <f t="shared" si="92"/>
        <v>8.7975495661094509</v>
      </c>
      <c r="U95" s="76">
        <f t="shared" si="93"/>
        <v>9.187262693364179</v>
      </c>
      <c r="V95" s="76">
        <f t="shared" si="94"/>
        <v>9.3635050855366959</v>
      </c>
      <c r="W95" s="119"/>
    </row>
    <row r="96" spans="1:33">
      <c r="A96" s="114" t="s">
        <v>461</v>
      </c>
      <c r="B96" s="76">
        <v>24268</v>
      </c>
      <c r="C96" s="76">
        <v>25014</v>
      </c>
      <c r="D96" s="76">
        <v>26400</v>
      </c>
      <c r="E96" s="76">
        <v>26718</v>
      </c>
      <c r="F96" s="76">
        <v>27122</v>
      </c>
      <c r="G96" s="76">
        <v>27142</v>
      </c>
      <c r="H96" s="76">
        <v>28412</v>
      </c>
      <c r="I96" s="76">
        <v>29940</v>
      </c>
      <c r="J96" s="76">
        <v>31000</v>
      </c>
      <c r="K96" s="76">
        <v>31812</v>
      </c>
      <c r="L96" s="114" t="s">
        <v>461</v>
      </c>
      <c r="M96" s="76">
        <f t="shared" si="85"/>
        <v>9.4895848404390524</v>
      </c>
      <c r="N96" s="76">
        <f t="shared" si="86"/>
        <v>9.7576731378443959</v>
      </c>
      <c r="O96" s="76">
        <f t="shared" si="87"/>
        <v>10.314454105562969</v>
      </c>
      <c r="P96" s="76">
        <f t="shared" si="88"/>
        <v>10.442988622465911</v>
      </c>
      <c r="Q96" s="76">
        <f t="shared" si="89"/>
        <v>10.652462336189229</v>
      </c>
      <c r="R96" s="76">
        <f t="shared" si="90"/>
        <v>10.771169204821668</v>
      </c>
      <c r="S96" s="76">
        <f t="shared" si="91"/>
        <v>11.388533704239634</v>
      </c>
      <c r="T96" s="76">
        <f t="shared" si="92"/>
        <v>12.111395714976871</v>
      </c>
      <c r="U96" s="76">
        <f t="shared" si="93"/>
        <v>12.665887374112314</v>
      </c>
      <c r="V96" s="76">
        <f t="shared" si="94"/>
        <v>13.114018833366794</v>
      </c>
    </row>
    <row r="98" spans="1:33" ht="30">
      <c r="A98" s="67" t="s">
        <v>400</v>
      </c>
      <c r="B98" s="67">
        <v>2008</v>
      </c>
      <c r="C98" s="67">
        <v>2009</v>
      </c>
      <c r="D98" s="67">
        <v>2010</v>
      </c>
      <c r="E98" s="67">
        <v>2011</v>
      </c>
      <c r="F98" s="67">
        <v>2012</v>
      </c>
      <c r="G98" s="67">
        <v>2013</v>
      </c>
      <c r="H98" s="67">
        <v>2014</v>
      </c>
      <c r="I98" s="67">
        <v>2015</v>
      </c>
      <c r="J98" s="67">
        <v>2016</v>
      </c>
      <c r="K98" s="67">
        <v>2017</v>
      </c>
      <c r="L98" s="67" t="s">
        <v>455</v>
      </c>
      <c r="M98" s="67">
        <v>2008</v>
      </c>
      <c r="N98" s="67">
        <v>2009</v>
      </c>
      <c r="O98" s="67">
        <v>2010</v>
      </c>
      <c r="P98" s="67">
        <v>2011</v>
      </c>
      <c r="Q98" s="67">
        <v>2012</v>
      </c>
      <c r="R98" s="67">
        <v>2013</v>
      </c>
      <c r="S98" s="67">
        <v>2014</v>
      </c>
      <c r="T98" s="67">
        <v>2015</v>
      </c>
      <c r="U98" s="67">
        <v>2016</v>
      </c>
      <c r="V98" s="67">
        <v>2017</v>
      </c>
      <c r="W98" s="67" t="s">
        <v>456</v>
      </c>
      <c r="X98" s="67">
        <v>2008</v>
      </c>
      <c r="Y98" s="67">
        <v>2009</v>
      </c>
      <c r="Z98" s="67">
        <v>2010</v>
      </c>
      <c r="AA98" s="67">
        <v>2011</v>
      </c>
      <c r="AB98" s="67">
        <v>2012</v>
      </c>
      <c r="AC98" s="67">
        <v>2013</v>
      </c>
      <c r="AD98" s="67">
        <v>2014</v>
      </c>
      <c r="AE98" s="67">
        <v>2015</v>
      </c>
      <c r="AF98" s="67">
        <v>2016</v>
      </c>
      <c r="AG98" s="67">
        <v>2017</v>
      </c>
    </row>
    <row r="99" spans="1:33" ht="14.65" customHeight="1">
      <c r="A99" s="114" t="s">
        <v>457</v>
      </c>
      <c r="B99" s="76">
        <v>28210</v>
      </c>
      <c r="C99" s="76">
        <v>30054</v>
      </c>
      <c r="D99" s="76">
        <v>28068</v>
      </c>
      <c r="E99" s="76">
        <v>27022</v>
      </c>
      <c r="F99" s="76">
        <v>26254</v>
      </c>
      <c r="G99" s="76">
        <v>25250</v>
      </c>
      <c r="H99" s="76">
        <v>24544</v>
      </c>
      <c r="I99" s="76">
        <v>24346</v>
      </c>
      <c r="J99" s="76">
        <v>23758</v>
      </c>
      <c r="K99" s="76">
        <v>23872</v>
      </c>
      <c r="L99" s="114" t="s">
        <v>457</v>
      </c>
      <c r="M99" s="76">
        <f t="shared" ref="M99:M107" si="99">B99/B$216*1000</f>
        <v>13.807449464049729</v>
      </c>
      <c r="N99" s="76">
        <f t="shared" ref="N99:N107" si="100">C99/C$216*1000</f>
        <v>14.439923259980597</v>
      </c>
      <c r="O99" s="76">
        <f t="shared" ref="O99:O107" si="101">D99/D$216*1000</f>
        <v>13.376077561043724</v>
      </c>
      <c r="P99" s="76">
        <f t="shared" ref="P99:P107" si="102">E99/E$216*1000</f>
        <v>12.774342018801759</v>
      </c>
      <c r="Q99" s="76">
        <f t="shared" ref="Q99:Q107" si="103">F99/F$216*1000</f>
        <v>12.372943341024596</v>
      </c>
      <c r="R99" s="76">
        <f t="shared" ref="R99:R107" si="104">G99/G$216*1000</f>
        <v>12.018098065776361</v>
      </c>
      <c r="S99" s="76">
        <f t="shared" ref="S99:S107" si="105">H99/H$216*1000</f>
        <v>11.807885169471344</v>
      </c>
      <c r="T99" s="76">
        <f t="shared" ref="T99:T107" si="106">I99/I$216*1000</f>
        <v>11.823089747381374</v>
      </c>
      <c r="U99" s="76">
        <f t="shared" ref="U99:U107" si="107">J99/J$216*1000</f>
        <v>11.636774715901158</v>
      </c>
      <c r="V99" s="76">
        <f t="shared" ref="V99:V107" si="108">K99/K$216*1000</f>
        <v>11.751044436098034</v>
      </c>
      <c r="W99" s="119" t="s">
        <v>444</v>
      </c>
      <c r="X99" s="115">
        <f t="shared" ref="X99:AG99" si="109">M101</f>
        <v>55.560667612941117</v>
      </c>
      <c r="Y99" s="115">
        <f t="shared" si="109"/>
        <v>53.877528271816878</v>
      </c>
      <c r="Z99" s="115">
        <f t="shared" si="109"/>
        <v>53.017266234363483</v>
      </c>
      <c r="AA99" s="115">
        <f t="shared" si="109"/>
        <v>52.051354537864938</v>
      </c>
      <c r="AB99" s="115">
        <f t="shared" si="109"/>
        <v>51.539949328145497</v>
      </c>
      <c r="AC99" s="115">
        <f t="shared" si="109"/>
        <v>51.60404721946427</v>
      </c>
      <c r="AD99" s="115">
        <f t="shared" si="109"/>
        <v>51.201499462862458</v>
      </c>
      <c r="AE99" s="115">
        <f t="shared" si="109"/>
        <v>51.955355282729968</v>
      </c>
      <c r="AF99" s="115">
        <f t="shared" si="109"/>
        <v>51.696903113246222</v>
      </c>
      <c r="AG99" s="115">
        <f t="shared" si="109"/>
        <v>51.749488919156924</v>
      </c>
    </row>
    <row r="100" spans="1:33">
      <c r="A100" s="114" t="s">
        <v>376</v>
      </c>
      <c r="B100" s="76">
        <v>65312</v>
      </c>
      <c r="C100" s="76">
        <v>56864</v>
      </c>
      <c r="D100" s="76">
        <v>51184</v>
      </c>
      <c r="E100" s="76">
        <v>48776</v>
      </c>
      <c r="F100" s="76">
        <v>45860</v>
      </c>
      <c r="G100" s="76">
        <v>41016</v>
      </c>
      <c r="H100" s="76">
        <v>38872</v>
      </c>
      <c r="I100" s="76">
        <v>38800</v>
      </c>
      <c r="J100" s="76">
        <v>38256</v>
      </c>
      <c r="K100" s="76">
        <v>37742</v>
      </c>
      <c r="L100" s="114" t="s">
        <v>376</v>
      </c>
      <c r="M100" s="76">
        <f t="shared" si="99"/>
        <v>31.967108805246927</v>
      </c>
      <c r="N100" s="76">
        <f t="shared" si="100"/>
        <v>27.32121502147923</v>
      </c>
      <c r="O100" s="76">
        <f t="shared" si="101"/>
        <v>24.3922315050756</v>
      </c>
      <c r="P100" s="76">
        <f t="shared" si="102"/>
        <v>23.058297176710628</v>
      </c>
      <c r="Q100" s="76">
        <f t="shared" si="103"/>
        <v>21.612827821261067</v>
      </c>
      <c r="R100" s="76">
        <f t="shared" si="104"/>
        <v>19.522150901619135</v>
      </c>
      <c r="S100" s="76">
        <f t="shared" si="105"/>
        <v>18.700949816969118</v>
      </c>
      <c r="T100" s="76">
        <f t="shared" si="106"/>
        <v>18.84235119520239</v>
      </c>
      <c r="U100" s="76">
        <f t="shared" si="107"/>
        <v>18.737959993750096</v>
      </c>
      <c r="V100" s="76">
        <f t="shared" si="108"/>
        <v>18.578582402279324</v>
      </c>
      <c r="W100" s="119"/>
    </row>
    <row r="101" spans="1:33">
      <c r="A101" s="114" t="s">
        <v>444</v>
      </c>
      <c r="B101" s="76">
        <v>113516</v>
      </c>
      <c r="C101" s="76">
        <v>112136</v>
      </c>
      <c r="D101" s="76">
        <v>111250</v>
      </c>
      <c r="E101" s="76">
        <v>110106</v>
      </c>
      <c r="F101" s="76">
        <v>109362</v>
      </c>
      <c r="G101" s="76">
        <v>108420</v>
      </c>
      <c r="H101" s="76">
        <v>106428</v>
      </c>
      <c r="I101" s="76">
        <v>106986</v>
      </c>
      <c r="J101" s="76">
        <v>105546</v>
      </c>
      <c r="K101" s="76">
        <v>105128</v>
      </c>
      <c r="L101" s="114" t="s">
        <v>444</v>
      </c>
      <c r="M101" s="76">
        <f t="shared" si="99"/>
        <v>55.560667612941117</v>
      </c>
      <c r="N101" s="76">
        <f t="shared" si="100"/>
        <v>53.877528271816878</v>
      </c>
      <c r="O101" s="76">
        <f t="shared" si="101"/>
        <v>53.017266234363483</v>
      </c>
      <c r="P101" s="76">
        <f t="shared" si="102"/>
        <v>52.051354537864938</v>
      </c>
      <c r="Q101" s="76">
        <f t="shared" si="103"/>
        <v>51.539949328145497</v>
      </c>
      <c r="R101" s="76">
        <f t="shared" si="104"/>
        <v>51.60404721946427</v>
      </c>
      <c r="S101" s="76">
        <f t="shared" si="105"/>
        <v>51.201499462862458</v>
      </c>
      <c r="T101" s="76">
        <f t="shared" si="106"/>
        <v>51.955355282729968</v>
      </c>
      <c r="U101" s="76">
        <f t="shared" si="107"/>
        <v>51.696903113246222</v>
      </c>
      <c r="V101" s="76">
        <f t="shared" si="108"/>
        <v>51.749488919156924</v>
      </c>
      <c r="W101" s="120" t="s">
        <v>376</v>
      </c>
      <c r="X101" s="108">
        <f t="shared" ref="X101:AG101" si="110">M100</f>
        <v>31.967108805246927</v>
      </c>
      <c r="Y101" s="108">
        <f t="shared" si="110"/>
        <v>27.32121502147923</v>
      </c>
      <c r="Z101" s="108">
        <f t="shared" si="110"/>
        <v>24.3922315050756</v>
      </c>
      <c r="AA101" s="108">
        <f t="shared" si="110"/>
        <v>23.058297176710628</v>
      </c>
      <c r="AB101" s="108">
        <f t="shared" si="110"/>
        <v>21.612827821261067</v>
      </c>
      <c r="AC101" s="108">
        <f t="shared" si="110"/>
        <v>19.522150901619135</v>
      </c>
      <c r="AD101" s="108">
        <f t="shared" si="110"/>
        <v>18.700949816969118</v>
      </c>
      <c r="AE101" s="108">
        <f t="shared" si="110"/>
        <v>18.84235119520239</v>
      </c>
      <c r="AF101" s="108">
        <f t="shared" si="110"/>
        <v>18.737959993750096</v>
      </c>
      <c r="AG101" s="108">
        <f t="shared" si="110"/>
        <v>18.578582402279324</v>
      </c>
    </row>
    <row r="102" spans="1:33">
      <c r="A102" s="114" t="s">
        <v>458</v>
      </c>
      <c r="B102" s="76">
        <v>1554</v>
      </c>
      <c r="C102" s="76">
        <v>1682</v>
      </c>
      <c r="D102" s="76">
        <v>1886</v>
      </c>
      <c r="E102" s="76">
        <v>1936</v>
      </c>
      <c r="F102" s="76">
        <v>1930</v>
      </c>
      <c r="G102" s="76">
        <v>1938</v>
      </c>
      <c r="H102" s="76">
        <v>1958</v>
      </c>
      <c r="I102" s="76">
        <v>2044</v>
      </c>
      <c r="J102" s="76">
        <v>2164</v>
      </c>
      <c r="K102" s="76">
        <v>2258</v>
      </c>
      <c r="L102" s="114" t="s">
        <v>458</v>
      </c>
      <c r="M102" s="76">
        <f t="shared" si="99"/>
        <v>0.76060887866477411</v>
      </c>
      <c r="N102" s="76">
        <f t="shared" si="100"/>
        <v>0.80814370543978731</v>
      </c>
      <c r="O102" s="76">
        <f t="shared" si="101"/>
        <v>0.89879158757761379</v>
      </c>
      <c r="P102" s="76">
        <f t="shared" si="102"/>
        <v>0.91522189876397764</v>
      </c>
      <c r="Q102" s="76">
        <f t="shared" si="103"/>
        <v>0.90956732871857515</v>
      </c>
      <c r="R102" s="76">
        <f t="shared" si="104"/>
        <v>0.9224187743158252</v>
      </c>
      <c r="S102" s="76">
        <f t="shared" si="105"/>
        <v>0.94197519401177032</v>
      </c>
      <c r="T102" s="76">
        <f t="shared" si="106"/>
        <v>0.99262283100499171</v>
      </c>
      <c r="U102" s="76">
        <f t="shared" si="107"/>
        <v>1.0599368837953578</v>
      </c>
      <c r="V102" s="76">
        <f t="shared" si="108"/>
        <v>1.1115054598152381</v>
      </c>
      <c r="W102" s="120"/>
    </row>
    <row r="103" spans="1:33" ht="14.65" customHeight="1">
      <c r="A103" s="114" t="s">
        <v>459</v>
      </c>
      <c r="B103" s="76">
        <v>4954</v>
      </c>
      <c r="C103" s="76">
        <v>5050</v>
      </c>
      <c r="D103" s="76">
        <v>5154</v>
      </c>
      <c r="E103" s="76">
        <v>5304</v>
      </c>
      <c r="F103" s="76">
        <v>5458</v>
      </c>
      <c r="G103" s="76">
        <v>5662</v>
      </c>
      <c r="H103" s="76">
        <v>5632</v>
      </c>
      <c r="I103" s="76">
        <v>5816</v>
      </c>
      <c r="J103" s="76">
        <v>6150</v>
      </c>
      <c r="K103" s="76">
        <v>6208</v>
      </c>
      <c r="L103" s="114" t="s">
        <v>459</v>
      </c>
      <c r="M103" s="76">
        <f t="shared" si="99"/>
        <v>2.424746708433263</v>
      </c>
      <c r="N103" s="76">
        <f t="shared" si="100"/>
        <v>2.4263529800659485</v>
      </c>
      <c r="O103" s="76">
        <f t="shared" si="101"/>
        <v>2.4561886757025562</v>
      </c>
      <c r="P103" s="76">
        <f t="shared" si="102"/>
        <v>2.5074054499194927</v>
      </c>
      <c r="Q103" s="76">
        <f t="shared" si="103"/>
        <v>2.5722375544797837</v>
      </c>
      <c r="R103" s="76">
        <f t="shared" si="104"/>
        <v>2.6949097524129009</v>
      </c>
      <c r="S103" s="76">
        <f t="shared" si="105"/>
        <v>2.709501681651834</v>
      </c>
      <c r="T103" s="76">
        <f t="shared" si="106"/>
        <v>2.8244101688478631</v>
      </c>
      <c r="U103" s="76">
        <f t="shared" si="107"/>
        <v>3.0122975209526111</v>
      </c>
      <c r="V103" s="76">
        <f t="shared" si="108"/>
        <v>3.0559016361970763</v>
      </c>
      <c r="W103" s="119" t="s">
        <v>445</v>
      </c>
      <c r="X103" s="108">
        <f t="shared" ref="X103:AG103" si="111">M105</f>
        <v>14.22348392149185</v>
      </c>
      <c r="Y103" s="108">
        <f t="shared" si="111"/>
        <v>13.948887072727649</v>
      </c>
      <c r="Z103" s="108">
        <f t="shared" si="111"/>
        <v>14.781928665685273</v>
      </c>
      <c r="AA103" s="108">
        <f t="shared" si="111"/>
        <v>14.528202165710002</v>
      </c>
      <c r="AB103" s="108">
        <f t="shared" si="111"/>
        <v>13.984715498650258</v>
      </c>
      <c r="AC103" s="108">
        <f t="shared" si="111"/>
        <v>14.135187182472329</v>
      </c>
      <c r="AD103" s="108">
        <f t="shared" si="111"/>
        <v>14.176774778926889</v>
      </c>
      <c r="AE103" s="108">
        <f t="shared" si="111"/>
        <v>15.131185013920517</v>
      </c>
      <c r="AF103" s="108">
        <f t="shared" si="111"/>
        <v>15.746234260745455</v>
      </c>
      <c r="AG103" s="108">
        <f t="shared" si="111"/>
        <v>15.879071356386161</v>
      </c>
    </row>
    <row r="104" spans="1:33">
      <c r="A104" s="114" t="s">
        <v>460</v>
      </c>
      <c r="B104" s="76">
        <v>5048</v>
      </c>
      <c r="C104" s="76">
        <v>5094</v>
      </c>
      <c r="D104" s="76">
        <v>5212</v>
      </c>
      <c r="E104" s="76">
        <v>5406</v>
      </c>
      <c r="F104" s="76">
        <v>5730</v>
      </c>
      <c r="G104" s="76">
        <v>5938</v>
      </c>
      <c r="H104" s="76">
        <v>6390</v>
      </c>
      <c r="I104" s="76">
        <v>6996</v>
      </c>
      <c r="J104" s="76">
        <v>7550</v>
      </c>
      <c r="K104" s="76">
        <v>7906</v>
      </c>
      <c r="L104" s="114" t="s">
        <v>460</v>
      </c>
      <c r="M104" s="76">
        <f t="shared" si="99"/>
        <v>2.4707552249033333</v>
      </c>
      <c r="N104" s="76">
        <f t="shared" si="100"/>
        <v>2.4474934812784044</v>
      </c>
      <c r="O104" s="76">
        <f t="shared" si="101"/>
        <v>2.4838291380988986</v>
      </c>
      <c r="P104" s="76">
        <f t="shared" si="102"/>
        <v>2.5556247854948673</v>
      </c>
      <c r="Q104" s="76">
        <f t="shared" si="103"/>
        <v>2.7004252816359768</v>
      </c>
      <c r="R104" s="76">
        <f t="shared" si="104"/>
        <v>2.8262758936467334</v>
      </c>
      <c r="S104" s="76">
        <f t="shared" si="105"/>
        <v>3.0741682787207418</v>
      </c>
      <c r="T104" s="76">
        <f t="shared" si="106"/>
        <v>3.3974507464339148</v>
      </c>
      <c r="U104" s="76">
        <f t="shared" si="107"/>
        <v>3.6980237858849128</v>
      </c>
      <c r="V104" s="76">
        <f t="shared" si="108"/>
        <v>3.8917458659429904</v>
      </c>
      <c r="W104" s="119"/>
    </row>
    <row r="105" spans="1:33" ht="14.65" customHeight="1">
      <c r="A105" s="114" t="s">
        <v>445</v>
      </c>
      <c r="B105" s="76">
        <v>29060</v>
      </c>
      <c r="C105" s="76">
        <v>29032</v>
      </c>
      <c r="D105" s="76">
        <v>31018</v>
      </c>
      <c r="E105" s="76">
        <v>30732</v>
      </c>
      <c r="F105" s="76">
        <v>29674</v>
      </c>
      <c r="G105" s="76">
        <v>29698</v>
      </c>
      <c r="H105" s="76">
        <v>29468</v>
      </c>
      <c r="I105" s="76">
        <v>31158</v>
      </c>
      <c r="J105" s="76">
        <v>32148</v>
      </c>
      <c r="K105" s="76">
        <v>32258</v>
      </c>
      <c r="L105" s="114" t="s">
        <v>445</v>
      </c>
      <c r="M105" s="76">
        <f t="shared" si="99"/>
        <v>14.22348392149185</v>
      </c>
      <c r="N105" s="76">
        <f t="shared" si="100"/>
        <v>13.948887072727649</v>
      </c>
      <c r="O105" s="76">
        <f t="shared" si="101"/>
        <v>14.781928665685273</v>
      </c>
      <c r="P105" s="76">
        <f t="shared" si="102"/>
        <v>14.528202165710002</v>
      </c>
      <c r="Q105" s="76">
        <f t="shared" si="103"/>
        <v>13.984715498650258</v>
      </c>
      <c r="R105" s="76">
        <f t="shared" si="104"/>
        <v>14.135187182472329</v>
      </c>
      <c r="S105" s="76">
        <f t="shared" si="105"/>
        <v>14.176774778926889</v>
      </c>
      <c r="T105" s="76">
        <f t="shared" si="106"/>
        <v>15.131185013920517</v>
      </c>
      <c r="U105" s="76">
        <f t="shared" si="107"/>
        <v>15.746234260745455</v>
      </c>
      <c r="V105" s="76">
        <f t="shared" si="108"/>
        <v>15.879071356386161</v>
      </c>
      <c r="W105" s="119" t="s">
        <v>446</v>
      </c>
      <c r="X105" s="108">
        <f t="shared" ref="X105:AG105" si="112">SUM(M99,M102,M104,M103,M106,M107)</f>
        <v>33.164309138074493</v>
      </c>
      <c r="Y105" s="108">
        <f t="shared" si="112"/>
        <v>34.077527022605437</v>
      </c>
      <c r="Z105" s="108">
        <f t="shared" si="112"/>
        <v>33.464021887433745</v>
      </c>
      <c r="AA105" s="108">
        <f t="shared" si="112"/>
        <v>33.348870674796515</v>
      </c>
      <c r="AB105" s="108">
        <f t="shared" si="112"/>
        <v>33.162919060760977</v>
      </c>
      <c r="AC105" s="108">
        <f t="shared" si="112"/>
        <v>33.163287161625099</v>
      </c>
      <c r="AD105" s="108">
        <f t="shared" si="112"/>
        <v>34.360445509044261</v>
      </c>
      <c r="AE105" s="108">
        <f t="shared" si="112"/>
        <v>36.241417139060921</v>
      </c>
      <c r="AF105" s="108">
        <f t="shared" si="112"/>
        <v>37.662045687981809</v>
      </c>
      <c r="AG105" s="108">
        <f t="shared" si="112"/>
        <v>38.925334694574744</v>
      </c>
    </row>
    <row r="106" spans="1:33">
      <c r="A106" s="114" t="s">
        <v>385</v>
      </c>
      <c r="B106" s="76">
        <v>10988</v>
      </c>
      <c r="C106" s="76">
        <v>11550</v>
      </c>
      <c r="D106" s="76">
        <v>11986</v>
      </c>
      <c r="E106" s="76">
        <v>12622</v>
      </c>
      <c r="F106" s="76">
        <v>12826</v>
      </c>
      <c r="G106" s="76">
        <v>13014</v>
      </c>
      <c r="H106" s="76">
        <v>13602</v>
      </c>
      <c r="I106" s="76">
        <v>14772</v>
      </c>
      <c r="J106" s="76">
        <v>15358</v>
      </c>
      <c r="K106" s="76">
        <v>16052</v>
      </c>
      <c r="L106" s="114" t="s">
        <v>385</v>
      </c>
      <c r="M106" s="76">
        <f t="shared" si="99"/>
        <v>5.3781019039694584</v>
      </c>
      <c r="N106" s="76">
        <f t="shared" si="100"/>
        <v>5.549381568269645</v>
      </c>
      <c r="O106" s="76">
        <f t="shared" si="101"/>
        <v>5.7120445221130849</v>
      </c>
      <c r="P106" s="76">
        <f t="shared" si="102"/>
        <v>5.9669064081606029</v>
      </c>
      <c r="Q106" s="76">
        <f t="shared" si="103"/>
        <v>6.0446168695048934</v>
      </c>
      <c r="R106" s="76">
        <f t="shared" si="104"/>
        <v>6.1941991377431105</v>
      </c>
      <c r="S106" s="76">
        <f t="shared" si="105"/>
        <v>6.5437929463473452</v>
      </c>
      <c r="T106" s="76">
        <f t="shared" si="106"/>
        <v>7.1736910272043728</v>
      </c>
      <c r="U106" s="76">
        <f t="shared" si="107"/>
        <v>7.5224171263073494</v>
      </c>
      <c r="V106" s="76">
        <f t="shared" si="108"/>
        <v>7.9016322590585473</v>
      </c>
      <c r="W106" s="119"/>
    </row>
    <row r="107" spans="1:33">
      <c r="A107" s="114" t="s">
        <v>461</v>
      </c>
      <c r="B107" s="76">
        <v>17004</v>
      </c>
      <c r="C107" s="76">
        <v>17496</v>
      </c>
      <c r="D107" s="76">
        <v>17914</v>
      </c>
      <c r="E107" s="76">
        <v>18254</v>
      </c>
      <c r="F107" s="76">
        <v>18170</v>
      </c>
      <c r="G107" s="76">
        <v>17874</v>
      </c>
      <c r="H107" s="76">
        <v>19296</v>
      </c>
      <c r="I107" s="76">
        <v>20654</v>
      </c>
      <c r="J107" s="76">
        <v>21912</v>
      </c>
      <c r="K107" s="76">
        <v>22780</v>
      </c>
      <c r="L107" s="114" t="s">
        <v>461</v>
      </c>
      <c r="M107" s="76">
        <f t="shared" si="99"/>
        <v>8.3226469580539373</v>
      </c>
      <c r="N107" s="76">
        <f t="shared" si="100"/>
        <v>8.4062320275710576</v>
      </c>
      <c r="O107" s="76">
        <f t="shared" si="101"/>
        <v>8.5370904028978654</v>
      </c>
      <c r="P107" s="76">
        <f t="shared" si="102"/>
        <v>8.6293701136558116</v>
      </c>
      <c r="Q107" s="76">
        <f t="shared" si="103"/>
        <v>8.5631286853971549</v>
      </c>
      <c r="R107" s="76">
        <f t="shared" si="104"/>
        <v>8.5073855377301655</v>
      </c>
      <c r="S107" s="76">
        <f t="shared" si="105"/>
        <v>9.2831222388412264</v>
      </c>
      <c r="T107" s="76">
        <f t="shared" si="106"/>
        <v>10.030152618188405</v>
      </c>
      <c r="U107" s="76">
        <f t="shared" si="107"/>
        <v>10.732595655140424</v>
      </c>
      <c r="V107" s="76">
        <f t="shared" si="108"/>
        <v>11.213505037462852</v>
      </c>
    </row>
    <row r="109" spans="1:33" ht="30">
      <c r="A109" s="67" t="s">
        <v>401</v>
      </c>
      <c r="B109" s="67">
        <v>2008</v>
      </c>
      <c r="C109" s="67">
        <v>2009</v>
      </c>
      <c r="D109" s="67">
        <v>2010</v>
      </c>
      <c r="E109" s="67">
        <v>2011</v>
      </c>
      <c r="F109" s="67">
        <v>2012</v>
      </c>
      <c r="G109" s="67">
        <v>2013</v>
      </c>
      <c r="H109" s="67">
        <v>2014</v>
      </c>
      <c r="I109" s="67">
        <v>2015</v>
      </c>
      <c r="J109" s="67">
        <v>2016</v>
      </c>
      <c r="K109" s="67">
        <v>2017</v>
      </c>
      <c r="L109" s="67" t="s">
        <v>455</v>
      </c>
      <c r="M109" s="67">
        <v>2008</v>
      </c>
      <c r="N109" s="67">
        <v>2009</v>
      </c>
      <c r="O109" s="67">
        <v>2010</v>
      </c>
      <c r="P109" s="67">
        <v>2011</v>
      </c>
      <c r="Q109" s="67">
        <v>2012</v>
      </c>
      <c r="R109" s="67">
        <v>2013</v>
      </c>
      <c r="S109" s="67">
        <v>2014</v>
      </c>
      <c r="T109" s="67">
        <v>2015</v>
      </c>
      <c r="U109" s="67">
        <v>2016</v>
      </c>
      <c r="V109" s="67">
        <v>2017</v>
      </c>
      <c r="W109" s="67" t="s">
        <v>456</v>
      </c>
      <c r="X109" s="67">
        <v>2008</v>
      </c>
      <c r="Y109" s="67">
        <v>2009</v>
      </c>
      <c r="Z109" s="67">
        <v>2010</v>
      </c>
      <c r="AA109" s="67">
        <v>2011</v>
      </c>
      <c r="AB109" s="67">
        <v>2012</v>
      </c>
      <c r="AC109" s="67">
        <v>2013</v>
      </c>
      <c r="AD109" s="67">
        <v>2014</v>
      </c>
      <c r="AE109" s="67">
        <v>2015</v>
      </c>
      <c r="AF109" s="67">
        <v>2016</v>
      </c>
      <c r="AG109" s="67">
        <v>2017</v>
      </c>
    </row>
    <row r="110" spans="1:33" ht="14.65" customHeight="1">
      <c r="A110" s="114" t="s">
        <v>457</v>
      </c>
      <c r="B110" s="76">
        <v>96926</v>
      </c>
      <c r="C110" s="76">
        <v>95160</v>
      </c>
      <c r="D110" s="76">
        <v>87598</v>
      </c>
      <c r="E110" s="76">
        <v>83282</v>
      </c>
      <c r="F110" s="76">
        <v>80480</v>
      </c>
      <c r="G110" s="76">
        <v>76266</v>
      </c>
      <c r="H110" s="76">
        <v>74328</v>
      </c>
      <c r="I110" s="76">
        <v>72766</v>
      </c>
      <c r="J110" s="76">
        <v>71396</v>
      </c>
      <c r="K110" s="76">
        <v>72748</v>
      </c>
      <c r="L110" s="114" t="s">
        <v>457</v>
      </c>
      <c r="M110" s="76">
        <f t="shared" ref="M110:M118" si="113">B110/B$217*1000</f>
        <v>13.162000728400757</v>
      </c>
      <c r="N110" s="76">
        <f t="shared" ref="N110:N118" si="114">C110/C$217*1000</f>
        <v>12.729719534153265</v>
      </c>
      <c r="O110" s="76">
        <f t="shared" ref="O110:O118" si="115">D110/D$217*1000</f>
        <v>11.660484206006059</v>
      </c>
      <c r="P110" s="76">
        <f t="shared" ref="P110:P118" si="116">E110/E$217*1000</f>
        <v>11.045917710950343</v>
      </c>
      <c r="Q110" s="76">
        <f t="shared" ref="Q110:Q118" si="117">F110/F$217*1000</f>
        <v>10.630164836238929</v>
      </c>
      <c r="R110" s="76">
        <f t="shared" ref="R110:R118" si="118">G110/G$217*1000</f>
        <v>10.096575827580045</v>
      </c>
      <c r="S110" s="76">
        <f t="shared" ref="S110:S118" si="119">H110/H$217*1000</f>
        <v>9.8854846245522783</v>
      </c>
      <c r="T110" s="76">
        <f t="shared" ref="T110:T118" si="120">I110/I$217*1000</f>
        <v>9.6916585887306326</v>
      </c>
      <c r="U110" s="76">
        <f t="shared" ref="U110:U118" si="121">J110/J$217*1000</f>
        <v>9.4908725658004229</v>
      </c>
      <c r="V110" s="76">
        <f t="shared" ref="V110:V118" si="122">K110/K$217*1000</f>
        <v>9.628062039511212</v>
      </c>
      <c r="W110" s="119" t="s">
        <v>444</v>
      </c>
      <c r="X110" s="115">
        <f t="shared" ref="X110:AG110" si="123">M112</f>
        <v>61.896139611774892</v>
      </c>
      <c r="Y110" s="115">
        <f t="shared" si="123"/>
        <v>61.038978411915316</v>
      </c>
      <c r="Z110" s="115">
        <f t="shared" si="123"/>
        <v>60.102915440524114</v>
      </c>
      <c r="AA110" s="115">
        <f t="shared" si="123"/>
        <v>58.940121369544187</v>
      </c>
      <c r="AB110" s="115">
        <f t="shared" si="123"/>
        <v>58.137544400222538</v>
      </c>
      <c r="AC110" s="115">
        <f t="shared" si="123"/>
        <v>56.825772970683047</v>
      </c>
      <c r="AD110" s="115">
        <f t="shared" si="123"/>
        <v>56.389342966653516</v>
      </c>
      <c r="AE110" s="115">
        <f t="shared" si="123"/>
        <v>56.066869594009461</v>
      </c>
      <c r="AF110" s="115">
        <f t="shared" si="123"/>
        <v>55.746712969831158</v>
      </c>
      <c r="AG110" s="115">
        <f t="shared" si="123"/>
        <v>55.970025794651285</v>
      </c>
    </row>
    <row r="111" spans="1:33">
      <c r="A111" s="114" t="s">
        <v>376</v>
      </c>
      <c r="B111" s="76">
        <v>233730</v>
      </c>
      <c r="C111" s="76">
        <v>210560</v>
      </c>
      <c r="D111" s="76">
        <v>191760</v>
      </c>
      <c r="E111" s="76">
        <v>179950</v>
      </c>
      <c r="F111" s="76">
        <v>170094</v>
      </c>
      <c r="G111" s="76">
        <v>154322</v>
      </c>
      <c r="H111" s="76">
        <v>147832</v>
      </c>
      <c r="I111" s="76">
        <v>145714</v>
      </c>
      <c r="J111" s="76">
        <v>146660</v>
      </c>
      <c r="K111" s="76">
        <v>145524</v>
      </c>
      <c r="L111" s="114" t="s">
        <v>376</v>
      </c>
      <c r="M111" s="76">
        <f t="shared" si="113"/>
        <v>31.739207542342712</v>
      </c>
      <c r="N111" s="76">
        <f t="shared" si="114"/>
        <v>28.166979246651024</v>
      </c>
      <c r="O111" s="76">
        <f t="shared" si="115"/>
        <v>25.525861907163655</v>
      </c>
      <c r="P111" s="76">
        <f t="shared" si="116"/>
        <v>23.867256935298315</v>
      </c>
      <c r="Q111" s="76">
        <f t="shared" si="117"/>
        <v>22.466789980805473</v>
      </c>
      <c r="R111" s="76">
        <f t="shared" si="118"/>
        <v>20.430123185479868</v>
      </c>
      <c r="S111" s="76">
        <f t="shared" si="119"/>
        <v>19.661378794220379</v>
      </c>
      <c r="T111" s="76">
        <f t="shared" si="120"/>
        <v>19.407557645030582</v>
      </c>
      <c r="U111" s="76">
        <f t="shared" si="121"/>
        <v>19.495929330778896</v>
      </c>
      <c r="V111" s="76">
        <f t="shared" si="122"/>
        <v>19.259829826769526</v>
      </c>
      <c r="W111" s="119"/>
    </row>
    <row r="112" spans="1:33">
      <c r="A112" s="114" t="s">
        <v>444</v>
      </c>
      <c r="B112" s="76">
        <v>455808</v>
      </c>
      <c r="C112" s="76">
        <v>456292</v>
      </c>
      <c r="D112" s="76">
        <v>451516</v>
      </c>
      <c r="E112" s="76">
        <v>444386</v>
      </c>
      <c r="F112" s="76">
        <v>440154</v>
      </c>
      <c r="G112" s="76">
        <v>429242</v>
      </c>
      <c r="H112" s="76">
        <v>423986</v>
      </c>
      <c r="I112" s="76">
        <v>420956</v>
      </c>
      <c r="J112" s="76">
        <v>419360</v>
      </c>
      <c r="K112" s="76">
        <v>422900</v>
      </c>
      <c r="L112" s="114" t="s">
        <v>444</v>
      </c>
      <c r="M112" s="76">
        <f t="shared" si="113"/>
        <v>61.896139611774892</v>
      </c>
      <c r="N112" s="76">
        <f t="shared" si="114"/>
        <v>61.038978411915316</v>
      </c>
      <c r="O112" s="76">
        <f t="shared" si="115"/>
        <v>60.102915440524114</v>
      </c>
      <c r="P112" s="76">
        <f t="shared" si="116"/>
        <v>58.940121369544187</v>
      </c>
      <c r="Q112" s="76">
        <f t="shared" si="117"/>
        <v>58.137544400222538</v>
      </c>
      <c r="R112" s="76">
        <f t="shared" si="118"/>
        <v>56.825772970683047</v>
      </c>
      <c r="S112" s="76">
        <f t="shared" si="119"/>
        <v>56.389342966653516</v>
      </c>
      <c r="T112" s="76">
        <f t="shared" si="120"/>
        <v>56.066869594009461</v>
      </c>
      <c r="U112" s="76">
        <f t="shared" si="121"/>
        <v>55.746712969831158</v>
      </c>
      <c r="V112" s="76">
        <f t="shared" si="122"/>
        <v>55.970025794651285</v>
      </c>
      <c r="W112" s="120" t="s">
        <v>376</v>
      </c>
      <c r="X112" s="108">
        <f t="shared" ref="X112:AG112" si="124">M111</f>
        <v>31.739207542342712</v>
      </c>
      <c r="Y112" s="108">
        <f t="shared" si="124"/>
        <v>28.166979246651024</v>
      </c>
      <c r="Z112" s="108">
        <f t="shared" si="124"/>
        <v>25.525861907163655</v>
      </c>
      <c r="AA112" s="108">
        <f t="shared" si="124"/>
        <v>23.867256935298315</v>
      </c>
      <c r="AB112" s="108">
        <f t="shared" si="124"/>
        <v>22.466789980805473</v>
      </c>
      <c r="AC112" s="108">
        <f t="shared" si="124"/>
        <v>20.430123185479868</v>
      </c>
      <c r="AD112" s="108">
        <f t="shared" si="124"/>
        <v>19.661378794220379</v>
      </c>
      <c r="AE112" s="108">
        <f t="shared" si="124"/>
        <v>19.407557645030582</v>
      </c>
      <c r="AF112" s="108">
        <f t="shared" si="124"/>
        <v>19.495929330778896</v>
      </c>
      <c r="AG112" s="108">
        <f t="shared" si="124"/>
        <v>19.259829826769526</v>
      </c>
    </row>
    <row r="113" spans="1:33">
      <c r="A113" s="114" t="s">
        <v>458</v>
      </c>
      <c r="B113" s="76">
        <v>21554</v>
      </c>
      <c r="C113" s="76">
        <v>22532</v>
      </c>
      <c r="D113" s="76">
        <v>24104</v>
      </c>
      <c r="E113" s="76">
        <v>23988</v>
      </c>
      <c r="F113" s="76">
        <v>24464</v>
      </c>
      <c r="G113" s="76">
        <v>24650</v>
      </c>
      <c r="H113" s="76">
        <v>25206</v>
      </c>
      <c r="I113" s="76">
        <v>26042</v>
      </c>
      <c r="J113" s="76">
        <v>27280</v>
      </c>
      <c r="K113" s="76">
        <v>28438</v>
      </c>
      <c r="L113" s="114" t="s">
        <v>458</v>
      </c>
      <c r="M113" s="76">
        <f t="shared" si="113"/>
        <v>2.9269108773698487</v>
      </c>
      <c r="N113" s="76">
        <f t="shared" si="114"/>
        <v>3.0141450246273789</v>
      </c>
      <c r="O113" s="76">
        <f t="shared" si="115"/>
        <v>3.2085699593777259</v>
      </c>
      <c r="P113" s="76">
        <f t="shared" si="116"/>
        <v>3.1815935502302635</v>
      </c>
      <c r="Q113" s="76">
        <f t="shared" si="117"/>
        <v>3.2313165078746171</v>
      </c>
      <c r="R113" s="76">
        <f t="shared" si="118"/>
        <v>3.2633230292639981</v>
      </c>
      <c r="S113" s="76">
        <f t="shared" si="119"/>
        <v>3.3523507352069841</v>
      </c>
      <c r="T113" s="76">
        <f t="shared" si="120"/>
        <v>3.4685178925284217</v>
      </c>
      <c r="U113" s="76">
        <f t="shared" si="121"/>
        <v>3.6264076922381583</v>
      </c>
      <c r="V113" s="76">
        <f t="shared" si="122"/>
        <v>3.7637162297193028</v>
      </c>
      <c r="W113" s="120"/>
    </row>
    <row r="114" spans="1:33" ht="14.65" customHeight="1">
      <c r="A114" s="114" t="s">
        <v>459</v>
      </c>
      <c r="B114" s="76">
        <v>24002</v>
      </c>
      <c r="C114" s="76">
        <v>24550</v>
      </c>
      <c r="D114" s="76">
        <v>24252</v>
      </c>
      <c r="E114" s="76">
        <v>24696</v>
      </c>
      <c r="F114" s="76">
        <v>24692</v>
      </c>
      <c r="G114" s="76">
        <v>25628</v>
      </c>
      <c r="H114" s="76">
        <v>23524</v>
      </c>
      <c r="I114" s="76">
        <v>23642</v>
      </c>
      <c r="J114" s="76">
        <v>25108</v>
      </c>
      <c r="K114" s="76">
        <v>26008</v>
      </c>
      <c r="L114" s="114" t="s">
        <v>459</v>
      </c>
      <c r="M114" s="76">
        <f t="shared" si="113"/>
        <v>3.2593353845518744</v>
      </c>
      <c r="N114" s="76">
        <f t="shared" si="114"/>
        <v>3.2840964119741769</v>
      </c>
      <c r="O114" s="76">
        <f t="shared" si="115"/>
        <v>3.2282707706118741</v>
      </c>
      <c r="P114" s="76">
        <f t="shared" si="116"/>
        <v>3.2754975119429126</v>
      </c>
      <c r="Q114" s="76">
        <f t="shared" si="117"/>
        <v>3.2614317859892101</v>
      </c>
      <c r="R114" s="76">
        <f t="shared" si="118"/>
        <v>3.3927968597962574</v>
      </c>
      <c r="S114" s="76">
        <f t="shared" si="119"/>
        <v>3.1286478891934104</v>
      </c>
      <c r="T114" s="76">
        <f t="shared" si="120"/>
        <v>3.1488633751308255</v>
      </c>
      <c r="U114" s="76">
        <f t="shared" si="121"/>
        <v>3.3376775783253549</v>
      </c>
      <c r="V114" s="76">
        <f t="shared" si="122"/>
        <v>3.442110264524215</v>
      </c>
      <c r="W114" s="119" t="s">
        <v>445</v>
      </c>
      <c r="X114" s="108">
        <f t="shared" ref="X114:AG114" si="125">M116</f>
        <v>28.095302629874372</v>
      </c>
      <c r="Y114" s="108">
        <f t="shared" si="125"/>
        <v>27.816229723547305</v>
      </c>
      <c r="Z114" s="108">
        <f t="shared" si="125"/>
        <v>28.47406168563602</v>
      </c>
      <c r="AA114" s="108">
        <f t="shared" si="125"/>
        <v>27.958445640084154</v>
      </c>
      <c r="AB114" s="108">
        <f t="shared" si="125"/>
        <v>27.113788729172246</v>
      </c>
      <c r="AC114" s="108">
        <f t="shared" si="125"/>
        <v>27.737848589754623</v>
      </c>
      <c r="AD114" s="108">
        <f t="shared" si="125"/>
        <v>27.727981063194989</v>
      </c>
      <c r="AE114" s="108">
        <f t="shared" si="125"/>
        <v>28.835501256908199</v>
      </c>
      <c r="AF114" s="108">
        <f t="shared" si="125"/>
        <v>30.006396727938068</v>
      </c>
      <c r="AG114" s="108">
        <f t="shared" si="125"/>
        <v>30.565272114380551</v>
      </c>
    </row>
    <row r="115" spans="1:33">
      <c r="A115" s="114" t="s">
        <v>460</v>
      </c>
      <c r="B115" s="76">
        <v>56274</v>
      </c>
      <c r="C115" s="76">
        <v>59076</v>
      </c>
      <c r="D115" s="76">
        <v>61020</v>
      </c>
      <c r="E115" s="76">
        <v>63446</v>
      </c>
      <c r="F115" s="76">
        <v>66526</v>
      </c>
      <c r="G115" s="76">
        <v>67888</v>
      </c>
      <c r="H115" s="76">
        <v>72554</v>
      </c>
      <c r="I115" s="76">
        <v>77418</v>
      </c>
      <c r="J115" s="76">
        <v>82510</v>
      </c>
      <c r="K115" s="76">
        <v>86820</v>
      </c>
      <c r="L115" s="114" t="s">
        <v>460</v>
      </c>
      <c r="M115" s="76">
        <f t="shared" si="113"/>
        <v>7.6416898354417215</v>
      </c>
      <c r="N115" s="76">
        <f t="shared" si="114"/>
        <v>7.9026997814169633</v>
      </c>
      <c r="O115" s="76">
        <f t="shared" si="115"/>
        <v>8.1225912264034541</v>
      </c>
      <c r="P115" s="76">
        <f t="shared" si="116"/>
        <v>8.4150151904247679</v>
      </c>
      <c r="Q115" s="76">
        <f t="shared" si="117"/>
        <v>8.787056981804561</v>
      </c>
      <c r="R115" s="76">
        <f t="shared" si="118"/>
        <v>8.9874431566196478</v>
      </c>
      <c r="S115" s="76">
        <f t="shared" si="119"/>
        <v>9.6495459510516355</v>
      </c>
      <c r="T115" s="76">
        <f t="shared" si="120"/>
        <v>10.311255594952975</v>
      </c>
      <c r="U115" s="76">
        <f t="shared" si="121"/>
        <v>10.968288075020912</v>
      </c>
      <c r="V115" s="76">
        <f t="shared" si="122"/>
        <v>11.490464978698567</v>
      </c>
      <c r="W115" s="119"/>
    </row>
    <row r="116" spans="1:33" ht="14.65" customHeight="1">
      <c r="A116" s="114" t="s">
        <v>445</v>
      </c>
      <c r="B116" s="76">
        <v>206896</v>
      </c>
      <c r="C116" s="76">
        <v>207938</v>
      </c>
      <c r="D116" s="76">
        <v>213908</v>
      </c>
      <c r="E116" s="76">
        <v>210796</v>
      </c>
      <c r="F116" s="76">
        <v>205276</v>
      </c>
      <c r="G116" s="76">
        <v>209522</v>
      </c>
      <c r="H116" s="76">
        <v>208484</v>
      </c>
      <c r="I116" s="76">
        <v>216500</v>
      </c>
      <c r="J116" s="76">
        <v>225726</v>
      </c>
      <c r="K116" s="76">
        <v>230946</v>
      </c>
      <c r="L116" s="114" t="s">
        <v>445</v>
      </c>
      <c r="M116" s="76">
        <f t="shared" si="113"/>
        <v>28.095302629874372</v>
      </c>
      <c r="N116" s="76">
        <f t="shared" si="114"/>
        <v>27.816229723547305</v>
      </c>
      <c r="O116" s="76">
        <f t="shared" si="115"/>
        <v>28.47406168563602</v>
      </c>
      <c r="P116" s="76">
        <f t="shared" si="116"/>
        <v>27.958445640084154</v>
      </c>
      <c r="Q116" s="76">
        <f t="shared" si="117"/>
        <v>27.113788729172246</v>
      </c>
      <c r="R116" s="76">
        <f t="shared" si="118"/>
        <v>27.737848589754623</v>
      </c>
      <c r="S116" s="76">
        <f t="shared" si="119"/>
        <v>27.727981063194989</v>
      </c>
      <c r="T116" s="76">
        <f t="shared" si="120"/>
        <v>28.835501256908199</v>
      </c>
      <c r="U116" s="76">
        <f t="shared" si="121"/>
        <v>30.006396727938068</v>
      </c>
      <c r="V116" s="76">
        <f t="shared" si="122"/>
        <v>30.565272114380551</v>
      </c>
      <c r="W116" s="119" t="s">
        <v>446</v>
      </c>
      <c r="X116" s="108">
        <f t="shared" ref="X116:AG116" si="126">SUM(M110,M113,M115,M114,M117,M118)</f>
        <v>48.289276675233474</v>
      </c>
      <c r="Y116" s="108">
        <f t="shared" si="126"/>
        <v>48.754183711416879</v>
      </c>
      <c r="Z116" s="108">
        <f t="shared" si="126"/>
        <v>48.207885089960158</v>
      </c>
      <c r="AA116" s="108">
        <f t="shared" si="126"/>
        <v>48.871176232005389</v>
      </c>
      <c r="AB116" s="108">
        <f t="shared" si="126"/>
        <v>48.720708269074194</v>
      </c>
      <c r="AC116" s="108">
        <f t="shared" si="126"/>
        <v>48.787275025980819</v>
      </c>
      <c r="AD116" s="108">
        <f t="shared" si="126"/>
        <v>49.585424895094405</v>
      </c>
      <c r="AE116" s="108">
        <f t="shared" si="126"/>
        <v>51.353563734981897</v>
      </c>
      <c r="AF116" s="108">
        <f t="shared" si="126"/>
        <v>53.259007927582445</v>
      </c>
      <c r="AG116" s="108">
        <f t="shared" si="126"/>
        <v>55.399870034132583</v>
      </c>
    </row>
    <row r="117" spans="1:33">
      <c r="A117" s="114" t="s">
        <v>385</v>
      </c>
      <c r="B117" s="76">
        <v>77518</v>
      </c>
      <c r="C117" s="76">
        <v>81454</v>
      </c>
      <c r="D117" s="76">
        <v>83162</v>
      </c>
      <c r="E117" s="76">
        <v>90776</v>
      </c>
      <c r="F117" s="76">
        <v>90634</v>
      </c>
      <c r="G117" s="76">
        <v>91860</v>
      </c>
      <c r="H117" s="76">
        <v>90262</v>
      </c>
      <c r="I117" s="76">
        <v>93502</v>
      </c>
      <c r="J117" s="76">
        <v>97768</v>
      </c>
      <c r="K117" s="76">
        <v>102456</v>
      </c>
      <c r="L117" s="114" t="s">
        <v>385</v>
      </c>
      <c r="M117" s="76">
        <f t="shared" si="113"/>
        <v>10.5265044721145</v>
      </c>
      <c r="N117" s="76">
        <f t="shared" si="114"/>
        <v>10.896243956861285</v>
      </c>
      <c r="O117" s="76">
        <f t="shared" si="115"/>
        <v>11.069992323339299</v>
      </c>
      <c r="P117" s="76">
        <f t="shared" si="116"/>
        <v>12.039867271790163</v>
      </c>
      <c r="Q117" s="76">
        <f t="shared" si="117"/>
        <v>11.971351388763409</v>
      </c>
      <c r="R117" s="76">
        <f t="shared" si="118"/>
        <v>12.161008254287664</v>
      </c>
      <c r="S117" s="76">
        <f t="shared" si="119"/>
        <v>12.004676746062557</v>
      </c>
      <c r="T117" s="76">
        <f t="shared" si="120"/>
        <v>12.453473619045868</v>
      </c>
      <c r="U117" s="76">
        <f t="shared" si="121"/>
        <v>12.996577245408368</v>
      </c>
      <c r="V117" s="76">
        <f t="shared" si="122"/>
        <v>13.559860399188441</v>
      </c>
      <c r="W117" s="119"/>
    </row>
    <row r="118" spans="1:33">
      <c r="A118" s="114" t="s">
        <v>461</v>
      </c>
      <c r="B118" s="76">
        <v>79332</v>
      </c>
      <c r="C118" s="76">
        <v>81686</v>
      </c>
      <c r="D118" s="76">
        <v>82020</v>
      </c>
      <c r="E118" s="76">
        <v>82282</v>
      </c>
      <c r="F118" s="76">
        <v>82064</v>
      </c>
      <c r="G118" s="76">
        <v>82230</v>
      </c>
      <c r="H118" s="76">
        <v>86954</v>
      </c>
      <c r="I118" s="76">
        <v>92198</v>
      </c>
      <c r="J118" s="76">
        <v>96584</v>
      </c>
      <c r="K118" s="76">
        <v>102122</v>
      </c>
      <c r="L118" s="114" t="s">
        <v>461</v>
      </c>
      <c r="M118" s="76">
        <f t="shared" si="113"/>
        <v>10.772835377354776</v>
      </c>
      <c r="N118" s="76">
        <f t="shared" si="114"/>
        <v>10.927279002383811</v>
      </c>
      <c r="O118" s="76">
        <f t="shared" si="115"/>
        <v>10.917976604221749</v>
      </c>
      <c r="P118" s="76">
        <f t="shared" si="116"/>
        <v>10.91328499666694</v>
      </c>
      <c r="Q118" s="76">
        <f t="shared" si="117"/>
        <v>10.839386768403472</v>
      </c>
      <c r="R118" s="76">
        <f t="shared" si="118"/>
        <v>10.886127898433207</v>
      </c>
      <c r="S118" s="76">
        <f t="shared" si="119"/>
        <v>11.564718949027537</v>
      </c>
      <c r="T118" s="76">
        <f t="shared" si="120"/>
        <v>12.279794664593174</v>
      </c>
      <c r="U118" s="76">
        <f t="shared" si="121"/>
        <v>12.839184770789233</v>
      </c>
      <c r="V118" s="76">
        <f t="shared" si="122"/>
        <v>13.515656122490844</v>
      </c>
    </row>
    <row r="120" spans="1:33" ht="30">
      <c r="A120" s="67" t="s">
        <v>402</v>
      </c>
      <c r="B120" s="67">
        <v>2008</v>
      </c>
      <c r="C120" s="67">
        <v>2009</v>
      </c>
      <c r="D120" s="67">
        <v>2010</v>
      </c>
      <c r="E120" s="67">
        <v>2011</v>
      </c>
      <c r="F120" s="67">
        <v>2012</v>
      </c>
      <c r="G120" s="67">
        <v>2013</v>
      </c>
      <c r="H120" s="67">
        <v>2014</v>
      </c>
      <c r="I120" s="67">
        <v>2015</v>
      </c>
      <c r="J120" s="67">
        <v>2016</v>
      </c>
      <c r="K120" s="67">
        <v>2017</v>
      </c>
      <c r="L120" s="67" t="s">
        <v>455</v>
      </c>
      <c r="M120" s="67">
        <v>2008</v>
      </c>
      <c r="N120" s="67">
        <v>2009</v>
      </c>
      <c r="O120" s="67">
        <v>2010</v>
      </c>
      <c r="P120" s="67">
        <v>2011</v>
      </c>
      <c r="Q120" s="67">
        <v>2012</v>
      </c>
      <c r="R120" s="67">
        <v>2013</v>
      </c>
      <c r="S120" s="67">
        <v>2014</v>
      </c>
      <c r="T120" s="67">
        <v>2015</v>
      </c>
      <c r="U120" s="67">
        <v>2016</v>
      </c>
      <c r="V120" s="67">
        <v>2017</v>
      </c>
      <c r="W120" s="67" t="s">
        <v>456</v>
      </c>
      <c r="X120" s="67">
        <v>2008</v>
      </c>
      <c r="Y120" s="67">
        <v>2009</v>
      </c>
      <c r="Z120" s="67">
        <v>2010</v>
      </c>
      <c r="AA120" s="67">
        <v>2011</v>
      </c>
      <c r="AB120" s="67">
        <v>2012</v>
      </c>
      <c r="AC120" s="67">
        <v>2013</v>
      </c>
      <c r="AD120" s="67">
        <v>2014</v>
      </c>
      <c r="AE120" s="67">
        <v>2015</v>
      </c>
      <c r="AF120" s="67">
        <v>2016</v>
      </c>
      <c r="AG120" s="67">
        <v>2017</v>
      </c>
    </row>
    <row r="121" spans="1:33" ht="14.65" customHeight="1">
      <c r="A121" s="114" t="s">
        <v>457</v>
      </c>
      <c r="B121" s="76">
        <v>60878</v>
      </c>
      <c r="C121" s="76">
        <v>59206</v>
      </c>
      <c r="D121" s="76">
        <v>55528</v>
      </c>
      <c r="E121" s="76">
        <v>53238</v>
      </c>
      <c r="F121" s="76">
        <v>51684</v>
      </c>
      <c r="G121" s="76">
        <v>49844</v>
      </c>
      <c r="H121" s="76">
        <v>49090</v>
      </c>
      <c r="I121" s="76">
        <v>48486</v>
      </c>
      <c r="J121" s="76">
        <v>47820</v>
      </c>
      <c r="K121" s="76">
        <v>48742</v>
      </c>
      <c r="L121" s="114" t="s">
        <v>457</v>
      </c>
      <c r="M121" s="76">
        <f t="shared" ref="M121:M129" si="127">B121/B$218*1000</f>
        <v>12.103942241143979</v>
      </c>
      <c r="N121" s="76">
        <f t="shared" ref="N121:N129" si="128">C121/C$218*1000</f>
        <v>11.621153459249118</v>
      </c>
      <c r="O121" s="76">
        <f t="shared" ref="O121:O129" si="129">D121/D$218*1000</f>
        <v>10.862909564830217</v>
      </c>
      <c r="P121" s="76">
        <f t="shared" ref="P121:P129" si="130">E121/E$218*1000</f>
        <v>10.403756749309681</v>
      </c>
      <c r="Q121" s="76">
        <f t="shared" ref="Q121:Q129" si="131">F121/F$218*1000</f>
        <v>10.07629551674645</v>
      </c>
      <c r="R121" s="76">
        <f t="shared" ref="R121:R129" si="132">G121/G$218*1000</f>
        <v>9.7469306183348436</v>
      </c>
      <c r="S121" s="76">
        <f t="shared" ref="S121:S129" si="133">H121/H$218*1000</f>
        <v>9.8084975275952662</v>
      </c>
      <c r="T121" s="76">
        <f t="shared" ref="T121:T129" si="134">I121/I$218*1000</f>
        <v>9.7347977358152669</v>
      </c>
      <c r="U121" s="76">
        <f t="shared" ref="U121:U129" si="135">J121/J$218*1000</f>
        <v>9.6411912334918295</v>
      </c>
      <c r="V121" s="76">
        <f t="shared" ref="V121:V129" si="136">K121/K$218*1000</f>
        <v>9.8637885714667313</v>
      </c>
      <c r="W121" s="119" t="s">
        <v>444</v>
      </c>
      <c r="X121" s="115">
        <f t="shared" ref="X121:AG121" si="137">M123</f>
        <v>59.534344772080331</v>
      </c>
      <c r="Y121" s="115">
        <f t="shared" si="137"/>
        <v>57.940889261827301</v>
      </c>
      <c r="Z121" s="115">
        <f t="shared" si="137"/>
        <v>56.366700275798337</v>
      </c>
      <c r="AA121" s="115">
        <f t="shared" si="137"/>
        <v>55.733322389827229</v>
      </c>
      <c r="AB121" s="115">
        <f t="shared" si="137"/>
        <v>54.989154393630592</v>
      </c>
      <c r="AC121" s="115">
        <f t="shared" si="137"/>
        <v>54.313267100980383</v>
      </c>
      <c r="AD121" s="115">
        <f t="shared" si="137"/>
        <v>53.324339380008645</v>
      </c>
      <c r="AE121" s="115">
        <f t="shared" si="137"/>
        <v>53.995340805258067</v>
      </c>
      <c r="AF121" s="115">
        <f t="shared" si="137"/>
        <v>53.671314008477474</v>
      </c>
      <c r="AG121" s="115">
        <f t="shared" si="137"/>
        <v>54.077813072889271</v>
      </c>
    </row>
    <row r="122" spans="1:33">
      <c r="A122" s="114" t="s">
        <v>376</v>
      </c>
      <c r="B122" s="76">
        <v>140512</v>
      </c>
      <c r="C122" s="76">
        <v>120352</v>
      </c>
      <c r="D122" s="76">
        <v>107088</v>
      </c>
      <c r="E122" s="76">
        <v>102226</v>
      </c>
      <c r="F122" s="76">
        <v>95394</v>
      </c>
      <c r="G122" s="76">
        <v>87744</v>
      </c>
      <c r="H122" s="76">
        <v>83360</v>
      </c>
      <c r="I122" s="76">
        <v>82814</v>
      </c>
      <c r="J122" s="76">
        <v>83344</v>
      </c>
      <c r="K122" s="76">
        <v>82980</v>
      </c>
      <c r="L122" s="114" t="s">
        <v>376</v>
      </c>
      <c r="M122" s="76">
        <f t="shared" si="127"/>
        <v>27.937007329209614</v>
      </c>
      <c r="N122" s="76">
        <f t="shared" si="128"/>
        <v>23.62309666465476</v>
      </c>
      <c r="O122" s="76">
        <f t="shared" si="129"/>
        <v>20.949561653193673</v>
      </c>
      <c r="P122" s="76">
        <f t="shared" si="130"/>
        <v>19.976979553231363</v>
      </c>
      <c r="Q122" s="76">
        <f t="shared" si="131"/>
        <v>18.59798263533223</v>
      </c>
      <c r="R122" s="76">
        <f t="shared" si="132"/>
        <v>17.158227272593944</v>
      </c>
      <c r="S122" s="76">
        <f t="shared" si="133"/>
        <v>16.655863799151383</v>
      </c>
      <c r="T122" s="76">
        <f t="shared" si="134"/>
        <v>16.627016864534202</v>
      </c>
      <c r="U122" s="76">
        <f t="shared" si="135"/>
        <v>16.803334215059454</v>
      </c>
      <c r="V122" s="76">
        <f t="shared" si="136"/>
        <v>16.792441337251432</v>
      </c>
      <c r="W122" s="119"/>
    </row>
    <row r="123" spans="1:33">
      <c r="A123" s="114" t="s">
        <v>444</v>
      </c>
      <c r="B123" s="76">
        <v>299434</v>
      </c>
      <c r="C123" s="76">
        <v>295190</v>
      </c>
      <c r="D123" s="76">
        <v>288130</v>
      </c>
      <c r="E123" s="76">
        <v>285198</v>
      </c>
      <c r="F123" s="76">
        <v>282054</v>
      </c>
      <c r="G123" s="76">
        <v>277748</v>
      </c>
      <c r="H123" s="76">
        <v>266880</v>
      </c>
      <c r="I123" s="76">
        <v>268934</v>
      </c>
      <c r="J123" s="76">
        <v>266208</v>
      </c>
      <c r="K123" s="76">
        <v>267226</v>
      </c>
      <c r="L123" s="114" t="s">
        <v>444</v>
      </c>
      <c r="M123" s="76">
        <f t="shared" si="127"/>
        <v>59.534344772080331</v>
      </c>
      <c r="N123" s="76">
        <f t="shared" si="128"/>
        <v>57.940889261827301</v>
      </c>
      <c r="O123" s="76">
        <f t="shared" si="129"/>
        <v>56.366700275798337</v>
      </c>
      <c r="P123" s="76">
        <f t="shared" si="130"/>
        <v>55.733322389827229</v>
      </c>
      <c r="Q123" s="76">
        <f t="shared" si="131"/>
        <v>54.989154393630592</v>
      </c>
      <c r="R123" s="76">
        <f t="shared" si="132"/>
        <v>54.313267100980383</v>
      </c>
      <c r="S123" s="76">
        <f t="shared" si="133"/>
        <v>53.324339380008645</v>
      </c>
      <c r="T123" s="76">
        <f t="shared" si="134"/>
        <v>53.995340805258067</v>
      </c>
      <c r="U123" s="76">
        <f t="shared" si="135"/>
        <v>53.671314008477474</v>
      </c>
      <c r="V123" s="76">
        <f t="shared" si="136"/>
        <v>54.077813072889271</v>
      </c>
      <c r="W123" s="120" t="s">
        <v>376</v>
      </c>
      <c r="X123" s="108">
        <f t="shared" ref="X123:AG123" si="138">M122</f>
        <v>27.937007329209614</v>
      </c>
      <c r="Y123" s="108">
        <f t="shared" si="138"/>
        <v>23.62309666465476</v>
      </c>
      <c r="Z123" s="108">
        <f t="shared" si="138"/>
        <v>20.949561653193673</v>
      </c>
      <c r="AA123" s="108">
        <f t="shared" si="138"/>
        <v>19.976979553231363</v>
      </c>
      <c r="AB123" s="108">
        <f t="shared" si="138"/>
        <v>18.59798263533223</v>
      </c>
      <c r="AC123" s="108">
        <f t="shared" si="138"/>
        <v>17.158227272593944</v>
      </c>
      <c r="AD123" s="108">
        <f t="shared" si="138"/>
        <v>16.655863799151383</v>
      </c>
      <c r="AE123" s="108">
        <f t="shared" si="138"/>
        <v>16.627016864534202</v>
      </c>
      <c r="AF123" s="108">
        <f t="shared" si="138"/>
        <v>16.803334215059454</v>
      </c>
      <c r="AG123" s="108">
        <f t="shared" si="138"/>
        <v>16.792441337251432</v>
      </c>
    </row>
    <row r="124" spans="1:33">
      <c r="A124" s="114" t="s">
        <v>458</v>
      </c>
      <c r="B124" s="76">
        <v>7984</v>
      </c>
      <c r="C124" s="76">
        <v>8276</v>
      </c>
      <c r="D124" s="76">
        <v>8496</v>
      </c>
      <c r="E124" s="76">
        <v>8618</v>
      </c>
      <c r="F124" s="76">
        <v>8858</v>
      </c>
      <c r="G124" s="76">
        <v>9304</v>
      </c>
      <c r="H124" s="76">
        <v>9482</v>
      </c>
      <c r="I124" s="76">
        <v>10204</v>
      </c>
      <c r="J124" s="76">
        <v>10758</v>
      </c>
      <c r="K124" s="76">
        <v>11222</v>
      </c>
      <c r="L124" s="114" t="s">
        <v>458</v>
      </c>
      <c r="M124" s="76">
        <f t="shared" si="127"/>
        <v>1.5874022611336365</v>
      </c>
      <c r="N124" s="76">
        <f t="shared" si="128"/>
        <v>1.6244412057687685</v>
      </c>
      <c r="O124" s="76">
        <f t="shared" si="129"/>
        <v>1.6620674193703628</v>
      </c>
      <c r="P124" s="76">
        <f t="shared" si="130"/>
        <v>1.6841274214950002</v>
      </c>
      <c r="Q124" s="76">
        <f t="shared" si="131"/>
        <v>1.7269527452855826</v>
      </c>
      <c r="R124" s="76">
        <f t="shared" si="132"/>
        <v>1.8193853316946351</v>
      </c>
      <c r="S124" s="76">
        <f t="shared" si="133"/>
        <v>1.8945645458679632</v>
      </c>
      <c r="T124" s="76">
        <f t="shared" si="134"/>
        <v>2.0487125375625741</v>
      </c>
      <c r="U124" s="76">
        <f t="shared" si="135"/>
        <v>2.1689656062297176</v>
      </c>
      <c r="V124" s="76">
        <f t="shared" si="136"/>
        <v>2.2709662169997062</v>
      </c>
      <c r="W124" s="120"/>
    </row>
    <row r="125" spans="1:33" ht="14.65" customHeight="1">
      <c r="A125" s="114" t="s">
        <v>459</v>
      </c>
      <c r="B125" s="76">
        <v>15074</v>
      </c>
      <c r="C125" s="76">
        <v>15382</v>
      </c>
      <c r="D125" s="76">
        <v>15660</v>
      </c>
      <c r="E125" s="76">
        <v>16020</v>
      </c>
      <c r="F125" s="76">
        <v>16042</v>
      </c>
      <c r="G125" s="76">
        <v>16258</v>
      </c>
      <c r="H125" s="76">
        <v>15698</v>
      </c>
      <c r="I125" s="76">
        <v>16070</v>
      </c>
      <c r="J125" s="76">
        <v>16888</v>
      </c>
      <c r="K125" s="76">
        <v>17286</v>
      </c>
      <c r="L125" s="114" t="s">
        <v>459</v>
      </c>
      <c r="M125" s="76">
        <f t="shared" si="127"/>
        <v>2.9970568241894338</v>
      </c>
      <c r="N125" s="76">
        <f t="shared" si="128"/>
        <v>3.0192308635977763</v>
      </c>
      <c r="O125" s="76">
        <f t="shared" si="129"/>
        <v>3.0635564721445245</v>
      </c>
      <c r="P125" s="76">
        <f t="shared" si="130"/>
        <v>3.1306244247331052</v>
      </c>
      <c r="Q125" s="76">
        <f t="shared" si="131"/>
        <v>3.1275430051785187</v>
      </c>
      <c r="R125" s="76">
        <f t="shared" si="132"/>
        <v>3.1792311610803288</v>
      </c>
      <c r="S125" s="76">
        <f t="shared" si="133"/>
        <v>3.1365612994131284</v>
      </c>
      <c r="T125" s="76">
        <f t="shared" si="134"/>
        <v>3.2264612385957041</v>
      </c>
      <c r="U125" s="76">
        <f t="shared" si="135"/>
        <v>3.4048606765204936</v>
      </c>
      <c r="V125" s="76">
        <f t="shared" si="136"/>
        <v>3.4981217275937371</v>
      </c>
      <c r="W125" s="119" t="s">
        <v>445</v>
      </c>
      <c r="X125" s="108">
        <f t="shared" ref="X125:AG125" si="139">M127</f>
        <v>21.713452021343244</v>
      </c>
      <c r="Y125" s="108">
        <f t="shared" si="139"/>
        <v>21.091433702836785</v>
      </c>
      <c r="Z125" s="108">
        <f t="shared" si="139"/>
        <v>21.592008617084002</v>
      </c>
      <c r="AA125" s="108">
        <f t="shared" si="139"/>
        <v>21.28668273017027</v>
      </c>
      <c r="AB125" s="108">
        <f t="shared" si="139"/>
        <v>20.702377299208113</v>
      </c>
      <c r="AC125" s="108">
        <f t="shared" si="139"/>
        <v>21.175189168947252</v>
      </c>
      <c r="AD125" s="108">
        <f t="shared" si="139"/>
        <v>21.377689294611379</v>
      </c>
      <c r="AE125" s="108">
        <f t="shared" si="139"/>
        <v>22.791224266361542</v>
      </c>
      <c r="AF125" s="108">
        <f t="shared" si="139"/>
        <v>23.642491241878979</v>
      </c>
      <c r="AG125" s="108">
        <f t="shared" si="139"/>
        <v>24.198276275526364</v>
      </c>
    </row>
    <row r="126" spans="1:33">
      <c r="A126" s="114" t="s">
        <v>460</v>
      </c>
      <c r="B126" s="76">
        <v>30368</v>
      </c>
      <c r="C126" s="76">
        <v>29384</v>
      </c>
      <c r="D126" s="76">
        <v>28812</v>
      </c>
      <c r="E126" s="76">
        <v>29204</v>
      </c>
      <c r="F126" s="76">
        <v>30102</v>
      </c>
      <c r="G126" s="76">
        <v>30058</v>
      </c>
      <c r="H126" s="76">
        <v>32058</v>
      </c>
      <c r="I126" s="76">
        <v>35106</v>
      </c>
      <c r="J126" s="76">
        <v>37642</v>
      </c>
      <c r="K126" s="76">
        <v>39314</v>
      </c>
      <c r="L126" s="114" t="s">
        <v>460</v>
      </c>
      <c r="M126" s="76">
        <f t="shared" si="127"/>
        <v>6.0378546926485823</v>
      </c>
      <c r="N126" s="76">
        <f t="shared" si="128"/>
        <v>5.7675906706512192</v>
      </c>
      <c r="O126" s="76">
        <f t="shared" si="129"/>
        <v>5.6364743981754817</v>
      </c>
      <c r="P126" s="76">
        <f t="shared" si="130"/>
        <v>5.7070384332025972</v>
      </c>
      <c r="Q126" s="76">
        <f t="shared" si="131"/>
        <v>5.8686759470068433</v>
      </c>
      <c r="R126" s="76">
        <f t="shared" si="132"/>
        <v>5.877803557617943</v>
      </c>
      <c r="S126" s="76">
        <f t="shared" si="133"/>
        <v>6.4053944538531074</v>
      </c>
      <c r="T126" s="76">
        <f t="shared" si="134"/>
        <v>7.0484224170591663</v>
      </c>
      <c r="U126" s="76">
        <f t="shared" si="135"/>
        <v>7.5891618655604232</v>
      </c>
      <c r="V126" s="76">
        <f t="shared" si="136"/>
        <v>7.9558693508399969</v>
      </c>
      <c r="W126" s="119"/>
    </row>
    <row r="127" spans="1:33" ht="14.65" customHeight="1">
      <c r="A127" s="114" t="s">
        <v>445</v>
      </c>
      <c r="B127" s="76">
        <v>109210</v>
      </c>
      <c r="C127" s="76">
        <v>107454</v>
      </c>
      <c r="D127" s="76">
        <v>110372</v>
      </c>
      <c r="E127" s="76">
        <v>108928</v>
      </c>
      <c r="F127" s="76">
        <v>106188</v>
      </c>
      <c r="G127" s="76">
        <v>108286</v>
      </c>
      <c r="H127" s="76">
        <v>106992</v>
      </c>
      <c r="I127" s="76">
        <v>113516</v>
      </c>
      <c r="J127" s="76">
        <v>117266</v>
      </c>
      <c r="K127" s="76">
        <v>119576</v>
      </c>
      <c r="L127" s="114" t="s">
        <v>445</v>
      </c>
      <c r="M127" s="76">
        <f t="shared" si="127"/>
        <v>21.713452021343244</v>
      </c>
      <c r="N127" s="76">
        <f t="shared" si="128"/>
        <v>21.091433702836785</v>
      </c>
      <c r="O127" s="76">
        <f t="shared" si="129"/>
        <v>21.592008617084002</v>
      </c>
      <c r="P127" s="76">
        <f t="shared" si="130"/>
        <v>21.28668273017027</v>
      </c>
      <c r="Q127" s="76">
        <f t="shared" si="131"/>
        <v>20.702377299208113</v>
      </c>
      <c r="R127" s="76">
        <f t="shared" si="132"/>
        <v>21.175189168947252</v>
      </c>
      <c r="S127" s="76">
        <f t="shared" si="133"/>
        <v>21.377689294611379</v>
      </c>
      <c r="T127" s="76">
        <f t="shared" si="134"/>
        <v>22.791224266361542</v>
      </c>
      <c r="U127" s="76">
        <f t="shared" si="135"/>
        <v>23.642491241878979</v>
      </c>
      <c r="V127" s="76">
        <f t="shared" si="136"/>
        <v>24.198276275526364</v>
      </c>
      <c r="W127" s="119" t="s">
        <v>446</v>
      </c>
      <c r="X127" s="108">
        <f t="shared" ref="X127:AG127" si="140">SUM(M121,M124,M126,M125,M128,M129)</f>
        <v>40.367019173091464</v>
      </c>
      <c r="Y127" s="108">
        <f t="shared" si="140"/>
        <v>39.785069705133303</v>
      </c>
      <c r="Z127" s="108">
        <f t="shared" si="140"/>
        <v>38.958030841366856</v>
      </c>
      <c r="AA127" s="108">
        <f t="shared" si="140"/>
        <v>39.388414344591467</v>
      </c>
      <c r="AB127" s="108">
        <f t="shared" si="140"/>
        <v>39.25162001736701</v>
      </c>
      <c r="AC127" s="108">
        <f t="shared" si="140"/>
        <v>39.216123383423138</v>
      </c>
      <c r="AD127" s="108">
        <f t="shared" si="140"/>
        <v>40.856018689094</v>
      </c>
      <c r="AE127" s="108">
        <f t="shared" si="140"/>
        <v>42.926189529199675</v>
      </c>
      <c r="AF127" s="108">
        <f t="shared" si="140"/>
        <v>44.817627855663588</v>
      </c>
      <c r="AG127" s="108">
        <f t="shared" si="140"/>
        <v>46.61491054655572</v>
      </c>
    </row>
    <row r="128" spans="1:33">
      <c r="A128" s="114" t="s">
        <v>385</v>
      </c>
      <c r="B128" s="76">
        <v>39182</v>
      </c>
      <c r="C128" s="76">
        <v>40260</v>
      </c>
      <c r="D128" s="76">
        <v>40886</v>
      </c>
      <c r="E128" s="76">
        <v>44096</v>
      </c>
      <c r="F128" s="76">
        <v>44634</v>
      </c>
      <c r="G128" s="76">
        <v>45340</v>
      </c>
      <c r="H128" s="76">
        <v>45660</v>
      </c>
      <c r="I128" s="76">
        <v>48064</v>
      </c>
      <c r="J128" s="76">
        <v>50546</v>
      </c>
      <c r="K128" s="76">
        <v>52722</v>
      </c>
      <c r="L128" s="114" t="s">
        <v>385</v>
      </c>
      <c r="M128" s="76">
        <f t="shared" si="127"/>
        <v>7.7902799844361406</v>
      </c>
      <c r="N128" s="76">
        <f t="shared" si="128"/>
        <v>7.9023686496194552</v>
      </c>
      <c r="O128" s="76">
        <f t="shared" si="129"/>
        <v>7.9985038263155204</v>
      </c>
      <c r="P128" s="76">
        <f t="shared" si="130"/>
        <v>8.6172293778421363</v>
      </c>
      <c r="Q128" s="76">
        <f t="shared" si="131"/>
        <v>8.7018298524584221</v>
      </c>
      <c r="R128" s="76">
        <f t="shared" si="132"/>
        <v>8.8661791636967706</v>
      </c>
      <c r="S128" s="76">
        <f t="shared" si="133"/>
        <v>9.1231614811570552</v>
      </c>
      <c r="T128" s="76">
        <f t="shared" si="134"/>
        <v>9.6500705022939606</v>
      </c>
      <c r="U128" s="76">
        <f t="shared" si="135"/>
        <v>10.190791553493895</v>
      </c>
      <c r="V128" s="76">
        <f t="shared" si="136"/>
        <v>10.669210558960836</v>
      </c>
      <c r="W128" s="119"/>
    </row>
    <row r="129" spans="1:33">
      <c r="A129" s="114" t="s">
        <v>461</v>
      </c>
      <c r="B129" s="76">
        <v>49544</v>
      </c>
      <c r="C129" s="76">
        <v>50184</v>
      </c>
      <c r="D129" s="76">
        <v>49760</v>
      </c>
      <c r="E129" s="76">
        <v>50382</v>
      </c>
      <c r="F129" s="76">
        <v>50012</v>
      </c>
      <c r="G129" s="76">
        <v>49740</v>
      </c>
      <c r="H129" s="76">
        <v>52490</v>
      </c>
      <c r="I129" s="76">
        <v>55872</v>
      </c>
      <c r="J129" s="76">
        <v>58640</v>
      </c>
      <c r="K129" s="76">
        <v>61062</v>
      </c>
      <c r="L129" s="114" t="s">
        <v>461</v>
      </c>
      <c r="M129" s="76">
        <f t="shared" si="127"/>
        <v>9.8504831695396913</v>
      </c>
      <c r="N129" s="76">
        <f t="shared" si="128"/>
        <v>9.8502848562469634</v>
      </c>
      <c r="O129" s="76">
        <f t="shared" si="129"/>
        <v>9.7345191605307502</v>
      </c>
      <c r="P129" s="76">
        <f t="shared" si="130"/>
        <v>9.8456379380089452</v>
      </c>
      <c r="Q129" s="76">
        <f t="shared" si="131"/>
        <v>9.7503229506911904</v>
      </c>
      <c r="R129" s="76">
        <f t="shared" si="132"/>
        <v>9.7265935509986186</v>
      </c>
      <c r="S129" s="76">
        <f t="shared" si="133"/>
        <v>10.487839381207486</v>
      </c>
      <c r="T129" s="76">
        <f t="shared" si="134"/>
        <v>11.217725097873004</v>
      </c>
      <c r="U129" s="76">
        <f t="shared" si="135"/>
        <v>11.822656920367228</v>
      </c>
      <c r="V129" s="76">
        <f t="shared" si="136"/>
        <v>12.356954120694711</v>
      </c>
    </row>
    <row r="131" spans="1:33" ht="30">
      <c r="A131" s="67" t="s">
        <v>403</v>
      </c>
      <c r="B131" s="67">
        <v>2008</v>
      </c>
      <c r="C131" s="67">
        <v>2009</v>
      </c>
      <c r="D131" s="67">
        <v>2010</v>
      </c>
      <c r="E131" s="67">
        <v>2011</v>
      </c>
      <c r="F131" s="67">
        <v>2012</v>
      </c>
      <c r="G131" s="67">
        <v>2013</v>
      </c>
      <c r="H131" s="67">
        <v>2014</v>
      </c>
      <c r="I131" s="67">
        <v>2015</v>
      </c>
      <c r="J131" s="67">
        <v>2016</v>
      </c>
      <c r="K131" s="67">
        <v>2017</v>
      </c>
      <c r="L131" s="67" t="s">
        <v>455</v>
      </c>
      <c r="M131" s="67">
        <v>2008</v>
      </c>
      <c r="N131" s="67">
        <v>2009</v>
      </c>
      <c r="O131" s="67">
        <v>2010</v>
      </c>
      <c r="P131" s="67">
        <v>2011</v>
      </c>
      <c r="Q131" s="67">
        <v>2012</v>
      </c>
      <c r="R131" s="67">
        <v>2013</v>
      </c>
      <c r="S131" s="67">
        <v>2014</v>
      </c>
      <c r="T131" s="67">
        <v>2015</v>
      </c>
      <c r="U131" s="67">
        <v>2016</v>
      </c>
      <c r="V131" s="67">
        <v>2017</v>
      </c>
      <c r="W131" s="67" t="s">
        <v>456</v>
      </c>
      <c r="X131" s="67">
        <v>2008</v>
      </c>
      <c r="Y131" s="67">
        <v>2009</v>
      </c>
      <c r="Z131" s="67">
        <v>2010</v>
      </c>
      <c r="AA131" s="67">
        <v>2011</v>
      </c>
      <c r="AB131" s="67">
        <v>2012</v>
      </c>
      <c r="AC131" s="67">
        <v>2013</v>
      </c>
      <c r="AD131" s="67">
        <v>2014</v>
      </c>
      <c r="AE131" s="67">
        <v>2015</v>
      </c>
      <c r="AF131" s="67">
        <v>2016</v>
      </c>
      <c r="AG131" s="67">
        <v>2017</v>
      </c>
    </row>
    <row r="132" spans="1:33" ht="14.65" customHeight="1">
      <c r="A132" s="114" t="s">
        <v>457</v>
      </c>
      <c r="B132" s="76">
        <v>11252</v>
      </c>
      <c r="C132" s="76">
        <v>11172</v>
      </c>
      <c r="D132" s="76">
        <v>10686</v>
      </c>
      <c r="E132" s="76">
        <v>10246</v>
      </c>
      <c r="F132" s="76">
        <v>10206</v>
      </c>
      <c r="G132" s="76">
        <v>9928</v>
      </c>
      <c r="H132" s="76">
        <v>9668</v>
      </c>
      <c r="I132" s="76">
        <v>9594</v>
      </c>
      <c r="J132" s="76">
        <v>9498</v>
      </c>
      <c r="K132" s="76">
        <v>9678</v>
      </c>
      <c r="L132" s="114" t="s">
        <v>457</v>
      </c>
      <c r="M132" s="76">
        <f t="shared" ref="M132:M140" si="141">B132/B$219*1000</f>
        <v>10.250112958941246</v>
      </c>
      <c r="N132" s="76">
        <f t="shared" ref="N132:N140" si="142">C132/C$219*1000</f>
        <v>10.134160611750618</v>
      </c>
      <c r="O132" s="76">
        <f t="shared" ref="O132:O140" si="143">D132/D$219*1000</f>
        <v>9.6511984971369742</v>
      </c>
      <c r="P132" s="76">
        <f t="shared" ref="P132:P140" si="144">E132/E$219*1000</f>
        <v>9.2358975884445815</v>
      </c>
      <c r="Q132" s="76">
        <f t="shared" ref="Q132:Q140" si="145">F132/F$219*1000</f>
        <v>9.2101107270807567</v>
      </c>
      <c r="R132" s="76">
        <f t="shared" ref="R132:R140" si="146">G132/G$219*1000</f>
        <v>8.9927210408657938</v>
      </c>
      <c r="S132" s="76">
        <f t="shared" ref="S132:S140" si="147">H132/H$219*1000</f>
        <v>8.7920322435141927</v>
      </c>
      <c r="T132" s="76">
        <f t="shared" ref="T132:T140" si="148">I132/I$219*1000</f>
        <v>8.7777002132668258</v>
      </c>
      <c r="U132" s="76">
        <f t="shared" ref="U132:U140" si="149">J132/J$219*1000</f>
        <v>8.7315610354318629</v>
      </c>
      <c r="V132" s="76">
        <f t="shared" ref="V132:V140" si="150">K132/K$219*1000</f>
        <v>8.9617749462923175</v>
      </c>
      <c r="W132" s="119" t="s">
        <v>444</v>
      </c>
      <c r="X132" s="115">
        <f t="shared" ref="X132:AG132" si="151">M134</f>
        <v>57.971621798889359</v>
      </c>
      <c r="Y132" s="115">
        <f t="shared" si="151"/>
        <v>56.882648016618141</v>
      </c>
      <c r="Z132" s="115">
        <f t="shared" si="151"/>
        <v>54.619678112750854</v>
      </c>
      <c r="AA132" s="115">
        <f t="shared" si="151"/>
        <v>53.823486727115551</v>
      </c>
      <c r="AB132" s="115">
        <f t="shared" si="151"/>
        <v>54.044200590183465</v>
      </c>
      <c r="AC132" s="115">
        <f t="shared" si="151"/>
        <v>53.863935275596823</v>
      </c>
      <c r="AD132" s="115">
        <f t="shared" si="151"/>
        <v>52.986817408005585</v>
      </c>
      <c r="AE132" s="115">
        <f t="shared" si="151"/>
        <v>53.765929824144074</v>
      </c>
      <c r="AF132" s="115">
        <f t="shared" si="151"/>
        <v>53.926444550266687</v>
      </c>
      <c r="AG132" s="115">
        <f t="shared" si="151"/>
        <v>53.928068745833023</v>
      </c>
    </row>
    <row r="133" spans="1:33">
      <c r="A133" s="114" t="s">
        <v>376</v>
      </c>
      <c r="B133" s="76">
        <v>22474</v>
      </c>
      <c r="C133" s="76">
        <v>21298</v>
      </c>
      <c r="D133" s="76">
        <v>19532</v>
      </c>
      <c r="E133" s="76">
        <v>19276</v>
      </c>
      <c r="F133" s="76">
        <v>18828</v>
      </c>
      <c r="G133" s="76">
        <v>17424</v>
      </c>
      <c r="H133" s="76">
        <v>16932</v>
      </c>
      <c r="I133" s="76">
        <v>16876</v>
      </c>
      <c r="J133" s="76">
        <v>16790</v>
      </c>
      <c r="K133" s="76">
        <v>16602</v>
      </c>
      <c r="L133" s="114" t="s">
        <v>376</v>
      </c>
      <c r="M133" s="76">
        <f t="shared" si="141"/>
        <v>20.4728971417744</v>
      </c>
      <c r="N133" s="76">
        <f t="shared" si="142"/>
        <v>19.319490933500241</v>
      </c>
      <c r="O133" s="76">
        <f t="shared" si="143"/>
        <v>17.640577301710593</v>
      </c>
      <c r="P133" s="76">
        <f t="shared" si="144"/>
        <v>17.37567459641399</v>
      </c>
      <c r="Q133" s="76">
        <f t="shared" si="145"/>
        <v>16.990786279588136</v>
      </c>
      <c r="R133" s="76">
        <f t="shared" si="146"/>
        <v>15.782551512494521</v>
      </c>
      <c r="S133" s="76">
        <f t="shared" si="147"/>
        <v>15.39787856301017</v>
      </c>
      <c r="T133" s="76">
        <f t="shared" si="148"/>
        <v>15.440115572137891</v>
      </c>
      <c r="U133" s="76">
        <f t="shared" si="149"/>
        <v>15.435134742566957</v>
      </c>
      <c r="V133" s="76">
        <f t="shared" si="150"/>
        <v>15.37336098970294</v>
      </c>
      <c r="W133" s="119"/>
    </row>
    <row r="134" spans="1:33">
      <c r="A134" s="114" t="s">
        <v>444</v>
      </c>
      <c r="B134" s="76">
        <v>63638</v>
      </c>
      <c r="C134" s="76">
        <v>62708</v>
      </c>
      <c r="D134" s="76">
        <v>60476</v>
      </c>
      <c r="E134" s="76">
        <v>59710</v>
      </c>
      <c r="F134" s="76">
        <v>59888</v>
      </c>
      <c r="G134" s="76">
        <v>59466</v>
      </c>
      <c r="H134" s="76">
        <v>58266</v>
      </c>
      <c r="I134" s="76">
        <v>58766</v>
      </c>
      <c r="J134" s="76">
        <v>58660</v>
      </c>
      <c r="K134" s="76">
        <v>58238</v>
      </c>
      <c r="L134" s="114" t="s">
        <v>444</v>
      </c>
      <c r="M134" s="76">
        <f t="shared" si="141"/>
        <v>57.971621798889359</v>
      </c>
      <c r="N134" s="76">
        <f t="shared" si="142"/>
        <v>56.882648016618141</v>
      </c>
      <c r="O134" s="76">
        <f t="shared" si="143"/>
        <v>54.619678112750854</v>
      </c>
      <c r="P134" s="76">
        <f t="shared" si="144"/>
        <v>53.823486727115551</v>
      </c>
      <c r="Q134" s="76">
        <f t="shared" si="145"/>
        <v>54.044200590183465</v>
      </c>
      <c r="R134" s="76">
        <f t="shared" si="146"/>
        <v>53.863935275596823</v>
      </c>
      <c r="S134" s="76">
        <f t="shared" si="147"/>
        <v>52.986817408005585</v>
      </c>
      <c r="T134" s="76">
        <f t="shared" si="148"/>
        <v>53.765929824144074</v>
      </c>
      <c r="U134" s="76">
        <f t="shared" si="149"/>
        <v>53.926444550266687</v>
      </c>
      <c r="V134" s="76">
        <f t="shared" si="150"/>
        <v>53.928068745833023</v>
      </c>
      <c r="W134" s="120" t="s">
        <v>376</v>
      </c>
      <c r="X134" s="108">
        <f t="shared" ref="X134:AG134" si="152">M133</f>
        <v>20.4728971417744</v>
      </c>
      <c r="Y134" s="108">
        <f t="shared" si="152"/>
        <v>19.319490933500241</v>
      </c>
      <c r="Z134" s="108">
        <f t="shared" si="152"/>
        <v>17.640577301710593</v>
      </c>
      <c r="AA134" s="108">
        <f t="shared" si="152"/>
        <v>17.37567459641399</v>
      </c>
      <c r="AB134" s="108">
        <f t="shared" si="152"/>
        <v>16.990786279588136</v>
      </c>
      <c r="AC134" s="108">
        <f t="shared" si="152"/>
        <v>15.782551512494521</v>
      </c>
      <c r="AD134" s="108">
        <f t="shared" si="152"/>
        <v>15.39787856301017</v>
      </c>
      <c r="AE134" s="108">
        <f t="shared" si="152"/>
        <v>15.440115572137891</v>
      </c>
      <c r="AF134" s="108">
        <f t="shared" si="152"/>
        <v>15.435134742566957</v>
      </c>
      <c r="AG134" s="108">
        <f t="shared" si="152"/>
        <v>15.37336098970294</v>
      </c>
    </row>
    <row r="135" spans="1:33">
      <c r="A135" s="114" t="s">
        <v>458</v>
      </c>
      <c r="B135" s="76">
        <v>894</v>
      </c>
      <c r="C135" s="76">
        <v>964</v>
      </c>
      <c r="D135" s="76">
        <v>936</v>
      </c>
      <c r="E135" s="76">
        <v>970</v>
      </c>
      <c r="F135" s="76">
        <v>978</v>
      </c>
      <c r="G135" s="76">
        <v>992</v>
      </c>
      <c r="H135" s="76">
        <v>1002</v>
      </c>
      <c r="I135" s="76">
        <v>1064</v>
      </c>
      <c r="J135" s="76">
        <v>1136</v>
      </c>
      <c r="K135" s="76">
        <v>1224</v>
      </c>
      <c r="L135" s="114" t="s">
        <v>458</v>
      </c>
      <c r="M135" s="76">
        <f t="shared" si="141"/>
        <v>0.8143975280211051</v>
      </c>
      <c r="N135" s="76">
        <f t="shared" si="142"/>
        <v>0.87444780072749695</v>
      </c>
      <c r="O135" s="76">
        <f t="shared" si="143"/>
        <v>0.84536045230396839</v>
      </c>
      <c r="P135" s="76">
        <f t="shared" si="144"/>
        <v>0.87437250251720122</v>
      </c>
      <c r="Q135" s="76">
        <f t="shared" si="145"/>
        <v>0.88256792975553411</v>
      </c>
      <c r="R135" s="76">
        <f t="shared" si="146"/>
        <v>0.89854746903090932</v>
      </c>
      <c r="S135" s="76">
        <f t="shared" si="147"/>
        <v>0.91121393338862455</v>
      </c>
      <c r="T135" s="76">
        <f t="shared" si="148"/>
        <v>0.97347019250739031</v>
      </c>
      <c r="U135" s="76">
        <f t="shared" si="149"/>
        <v>1.0443307366025054</v>
      </c>
      <c r="V135" s="76">
        <f t="shared" si="150"/>
        <v>1.1334172901696422</v>
      </c>
      <c r="W135" s="120"/>
    </row>
    <row r="136" spans="1:33" ht="14.65" customHeight="1">
      <c r="A136" s="114" t="s">
        <v>459</v>
      </c>
      <c r="B136" s="76">
        <v>2648</v>
      </c>
      <c r="C136" s="76">
        <v>2724</v>
      </c>
      <c r="D136" s="76">
        <v>2796</v>
      </c>
      <c r="E136" s="76">
        <v>2792</v>
      </c>
      <c r="F136" s="76">
        <v>2886</v>
      </c>
      <c r="G136" s="76">
        <v>2954</v>
      </c>
      <c r="H136" s="76">
        <v>2846</v>
      </c>
      <c r="I136" s="76">
        <v>2928</v>
      </c>
      <c r="J136" s="76">
        <v>3038</v>
      </c>
      <c r="K136" s="76">
        <v>2974</v>
      </c>
      <c r="L136" s="114" t="s">
        <v>459</v>
      </c>
      <c r="M136" s="76">
        <f t="shared" si="141"/>
        <v>2.4122199711408125</v>
      </c>
      <c r="N136" s="76">
        <f t="shared" si="142"/>
        <v>2.4709500095245871</v>
      </c>
      <c r="O136" s="76">
        <f t="shared" si="143"/>
        <v>2.525243402395188</v>
      </c>
      <c r="P136" s="76">
        <f t="shared" si="144"/>
        <v>2.5167505433278619</v>
      </c>
      <c r="Q136" s="76">
        <f t="shared" si="145"/>
        <v>2.6043875718552876</v>
      </c>
      <c r="R136" s="76">
        <f t="shared" si="146"/>
        <v>2.6757149430618004</v>
      </c>
      <c r="S136" s="76">
        <f t="shared" si="147"/>
        <v>2.5881385772694863</v>
      </c>
      <c r="T136" s="76">
        <f t="shared" si="148"/>
        <v>2.6788728605842467</v>
      </c>
      <c r="U136" s="76">
        <f t="shared" si="149"/>
        <v>2.7928492762309958</v>
      </c>
      <c r="V136" s="76">
        <f t="shared" si="150"/>
        <v>2.7539076968664347</v>
      </c>
      <c r="W136" s="119" t="s">
        <v>445</v>
      </c>
      <c r="X136" s="108">
        <f t="shared" ref="X136:AG136" si="153">M138</f>
        <v>15.395210540891137</v>
      </c>
      <c r="Y136" s="108">
        <f t="shared" si="153"/>
        <v>15.235710851679503</v>
      </c>
      <c r="Z136" s="108">
        <f t="shared" si="153"/>
        <v>15.863152760968914</v>
      </c>
      <c r="AA136" s="108">
        <f t="shared" si="153"/>
        <v>15.443040941365663</v>
      </c>
      <c r="AB136" s="108">
        <f t="shared" si="153"/>
        <v>14.980191854746284</v>
      </c>
      <c r="AC136" s="108">
        <f t="shared" si="153"/>
        <v>14.391252205607952</v>
      </c>
      <c r="AD136" s="108">
        <f t="shared" si="153"/>
        <v>14.301148020428654</v>
      </c>
      <c r="AE136" s="108">
        <f t="shared" si="153"/>
        <v>15.27360093394584</v>
      </c>
      <c r="AF136" s="108">
        <f t="shared" si="153"/>
        <v>16.041876191649397</v>
      </c>
      <c r="AG136" s="108">
        <f t="shared" si="153"/>
        <v>16.391954959626638</v>
      </c>
    </row>
    <row r="137" spans="1:33">
      <c r="A137" s="114" t="s">
        <v>460</v>
      </c>
      <c r="B137" s="76">
        <v>2096</v>
      </c>
      <c r="C137" s="76">
        <v>2296</v>
      </c>
      <c r="D137" s="76">
        <v>2322</v>
      </c>
      <c r="E137" s="76">
        <v>2484</v>
      </c>
      <c r="F137" s="76">
        <v>2616</v>
      </c>
      <c r="G137" s="76">
        <v>2668</v>
      </c>
      <c r="H137" s="76">
        <v>2886</v>
      </c>
      <c r="I137" s="76">
        <v>3222</v>
      </c>
      <c r="J137" s="76">
        <v>3490</v>
      </c>
      <c r="K137" s="76">
        <v>3712</v>
      </c>
      <c r="L137" s="114" t="s">
        <v>460</v>
      </c>
      <c r="M137" s="76">
        <f t="shared" si="141"/>
        <v>1.9093704907519422</v>
      </c>
      <c r="N137" s="76">
        <f t="shared" si="142"/>
        <v>2.0827096996580221</v>
      </c>
      <c r="O137" s="76">
        <f t="shared" si="143"/>
        <v>2.0971441989848452</v>
      </c>
      <c r="P137" s="76">
        <f t="shared" si="144"/>
        <v>2.239114738404874</v>
      </c>
      <c r="Q137" s="76">
        <f t="shared" si="145"/>
        <v>2.3607338489166434</v>
      </c>
      <c r="R137" s="76">
        <f t="shared" si="146"/>
        <v>2.4166579106597439</v>
      </c>
      <c r="S137" s="76">
        <f t="shared" si="147"/>
        <v>2.6245143829935831</v>
      </c>
      <c r="T137" s="76">
        <f t="shared" si="148"/>
        <v>2.9478580453560257</v>
      </c>
      <c r="U137" s="76">
        <f t="shared" si="149"/>
        <v>3.20837523832988</v>
      </c>
      <c r="V137" s="76">
        <f t="shared" si="150"/>
        <v>3.4372916512334246</v>
      </c>
      <c r="W137" s="119"/>
    </row>
    <row r="138" spans="1:33" ht="14.65" customHeight="1">
      <c r="A138" s="114" t="s">
        <v>445</v>
      </c>
      <c r="B138" s="76">
        <v>16900</v>
      </c>
      <c r="C138" s="76">
        <v>16796</v>
      </c>
      <c r="D138" s="76">
        <v>17564</v>
      </c>
      <c r="E138" s="76">
        <v>17132</v>
      </c>
      <c r="F138" s="76">
        <v>16600</v>
      </c>
      <c r="G138" s="76">
        <v>15888</v>
      </c>
      <c r="H138" s="76">
        <v>15726</v>
      </c>
      <c r="I138" s="76">
        <v>16694</v>
      </c>
      <c r="J138" s="76">
        <v>17450</v>
      </c>
      <c r="K138" s="76">
        <v>17702</v>
      </c>
      <c r="L138" s="114" t="s">
        <v>445</v>
      </c>
      <c r="M138" s="76">
        <f t="shared" si="141"/>
        <v>15.395210540891137</v>
      </c>
      <c r="N138" s="76">
        <f t="shared" si="142"/>
        <v>15.235710851679503</v>
      </c>
      <c r="O138" s="76">
        <f t="shared" si="143"/>
        <v>15.863152760968914</v>
      </c>
      <c r="P138" s="76">
        <f t="shared" si="144"/>
        <v>15.443040941365663</v>
      </c>
      <c r="Q138" s="76">
        <f t="shared" si="145"/>
        <v>14.980191854746284</v>
      </c>
      <c r="R138" s="76">
        <f t="shared" si="146"/>
        <v>14.391252205607952</v>
      </c>
      <c r="S138" s="76">
        <f t="shared" si="147"/>
        <v>14.301148020428654</v>
      </c>
      <c r="T138" s="76">
        <f t="shared" si="148"/>
        <v>15.27360093394584</v>
      </c>
      <c r="U138" s="76">
        <f t="shared" si="149"/>
        <v>16.041876191649397</v>
      </c>
      <c r="V138" s="76">
        <f t="shared" si="150"/>
        <v>16.391954959626638</v>
      </c>
      <c r="W138" s="119" t="s">
        <v>446</v>
      </c>
      <c r="X138" s="108">
        <f t="shared" ref="X138:AG138" si="154">SUM(M132,M135,M137,M136,M139,M140)</f>
        <v>29.781078284190123</v>
      </c>
      <c r="Y138" s="108">
        <f t="shared" si="154"/>
        <v>30.442394390471783</v>
      </c>
      <c r="Z138" s="108">
        <f t="shared" si="154"/>
        <v>30.322790412022904</v>
      </c>
      <c r="AA138" s="108">
        <f t="shared" si="154"/>
        <v>30.727432851346759</v>
      </c>
      <c r="AB138" s="108">
        <f t="shared" si="154"/>
        <v>30.705783617445608</v>
      </c>
      <c r="AC138" s="108">
        <f t="shared" si="154"/>
        <v>30.731772710968439</v>
      </c>
      <c r="AD138" s="108">
        <f t="shared" si="154"/>
        <v>31.768809929139927</v>
      </c>
      <c r="AE138" s="108">
        <f t="shared" si="154"/>
        <v>33.49871957562555</v>
      </c>
      <c r="AF138" s="108">
        <f t="shared" si="154"/>
        <v>34.996111338894522</v>
      </c>
      <c r="AG138" s="108">
        <f t="shared" si="154"/>
        <v>36.248981406030076</v>
      </c>
    </row>
    <row r="139" spans="1:33">
      <c r="A139" s="114" t="s">
        <v>385</v>
      </c>
      <c r="B139" s="76">
        <v>6638</v>
      </c>
      <c r="C139" s="76">
        <v>7000</v>
      </c>
      <c r="D139" s="76">
        <v>7068</v>
      </c>
      <c r="E139" s="76">
        <v>7614</v>
      </c>
      <c r="F139" s="76">
        <v>7378</v>
      </c>
      <c r="G139" s="76">
        <v>7456</v>
      </c>
      <c r="H139" s="76">
        <v>7954</v>
      </c>
      <c r="I139" s="76">
        <v>8608</v>
      </c>
      <c r="J139" s="76">
        <v>9044</v>
      </c>
      <c r="K139" s="76">
        <v>9340</v>
      </c>
      <c r="L139" s="114" t="s">
        <v>385</v>
      </c>
      <c r="M139" s="76">
        <f t="shared" si="141"/>
        <v>6.0469471935168855</v>
      </c>
      <c r="N139" s="76">
        <f t="shared" si="142"/>
        <v>6.3497246940793346</v>
      </c>
      <c r="O139" s="76">
        <f t="shared" si="143"/>
        <v>6.3835552103466338</v>
      </c>
      <c r="P139" s="76">
        <f t="shared" si="144"/>
        <v>6.8633734372845057</v>
      </c>
      <c r="Q139" s="76">
        <f t="shared" si="145"/>
        <v>6.6580635845974747</v>
      </c>
      <c r="R139" s="76">
        <f t="shared" si="146"/>
        <v>6.7535987188452218</v>
      </c>
      <c r="S139" s="76">
        <f t="shared" si="147"/>
        <v>7.2333289682366457</v>
      </c>
      <c r="T139" s="76">
        <f t="shared" si="148"/>
        <v>7.8755934371274581</v>
      </c>
      <c r="U139" s="76">
        <f t="shared" si="149"/>
        <v>8.3141964628812133</v>
      </c>
      <c r="V139" s="76">
        <f t="shared" si="150"/>
        <v>8.6487887991703083</v>
      </c>
      <c r="W139" s="119"/>
    </row>
    <row r="140" spans="1:33">
      <c r="A140" s="114" t="s">
        <v>461</v>
      </c>
      <c r="B140" s="76">
        <v>9164</v>
      </c>
      <c r="C140" s="76">
        <v>9404</v>
      </c>
      <c r="D140" s="76">
        <v>9766</v>
      </c>
      <c r="E140" s="76">
        <v>9982</v>
      </c>
      <c r="F140" s="76">
        <v>9962</v>
      </c>
      <c r="G140" s="76">
        <v>9930</v>
      </c>
      <c r="H140" s="76">
        <v>10578</v>
      </c>
      <c r="I140" s="76">
        <v>11198</v>
      </c>
      <c r="J140" s="76">
        <v>11862</v>
      </c>
      <c r="K140" s="76">
        <v>12218</v>
      </c>
      <c r="L140" s="114" t="s">
        <v>461</v>
      </c>
      <c r="M140" s="76">
        <f t="shared" si="141"/>
        <v>8.3480301418181302</v>
      </c>
      <c r="N140" s="76">
        <f t="shared" si="142"/>
        <v>8.5304015747317248</v>
      </c>
      <c r="O140" s="76">
        <f t="shared" si="143"/>
        <v>8.8202886508552965</v>
      </c>
      <c r="P140" s="76">
        <f t="shared" si="144"/>
        <v>8.9979240413677353</v>
      </c>
      <c r="Q140" s="76">
        <f t="shared" si="145"/>
        <v>8.9899199552399089</v>
      </c>
      <c r="R140" s="76">
        <f t="shared" si="146"/>
        <v>8.9945326285049703</v>
      </c>
      <c r="S140" s="76">
        <f t="shared" si="147"/>
        <v>9.6195818237373967</v>
      </c>
      <c r="T140" s="76">
        <f t="shared" si="148"/>
        <v>10.245224826783605</v>
      </c>
      <c r="U140" s="76">
        <f t="shared" si="149"/>
        <v>10.904798589418062</v>
      </c>
      <c r="V140" s="76">
        <f t="shared" si="150"/>
        <v>11.313801022297948</v>
      </c>
    </row>
    <row r="142" spans="1:33" ht="30">
      <c r="A142" s="67" t="s">
        <v>404</v>
      </c>
      <c r="B142" s="67">
        <v>2008</v>
      </c>
      <c r="C142" s="67">
        <v>2009</v>
      </c>
      <c r="D142" s="67">
        <v>2010</v>
      </c>
      <c r="E142" s="67">
        <v>2011</v>
      </c>
      <c r="F142" s="67">
        <v>2012</v>
      </c>
      <c r="G142" s="67">
        <v>2013</v>
      </c>
      <c r="H142" s="67">
        <v>2014</v>
      </c>
      <c r="I142" s="67">
        <v>2015</v>
      </c>
      <c r="J142" s="67">
        <v>2016</v>
      </c>
      <c r="K142" s="67">
        <v>2017</v>
      </c>
      <c r="L142" s="67" t="s">
        <v>455</v>
      </c>
      <c r="M142" s="67">
        <v>2008</v>
      </c>
      <c r="N142" s="67">
        <v>2009</v>
      </c>
      <c r="O142" s="67">
        <v>2010</v>
      </c>
      <c r="P142" s="67">
        <v>2011</v>
      </c>
      <c r="Q142" s="67">
        <v>2012</v>
      </c>
      <c r="R142" s="67">
        <v>2013</v>
      </c>
      <c r="S142" s="67">
        <v>2014</v>
      </c>
      <c r="T142" s="67">
        <v>2015</v>
      </c>
      <c r="U142" s="67">
        <v>2016</v>
      </c>
      <c r="V142" s="67">
        <v>2017</v>
      </c>
      <c r="W142" s="67" t="s">
        <v>456</v>
      </c>
      <c r="X142" s="67">
        <v>2008</v>
      </c>
      <c r="Y142" s="67">
        <v>2009</v>
      </c>
      <c r="Z142" s="67">
        <v>2010</v>
      </c>
      <c r="AA142" s="67">
        <v>2011</v>
      </c>
      <c r="AB142" s="67">
        <v>2012</v>
      </c>
      <c r="AC142" s="67">
        <v>2013</v>
      </c>
      <c r="AD142" s="67">
        <v>2014</v>
      </c>
      <c r="AE142" s="67">
        <v>2015</v>
      </c>
      <c r="AF142" s="67">
        <v>2016</v>
      </c>
      <c r="AG142" s="67">
        <v>2017</v>
      </c>
    </row>
    <row r="143" spans="1:33" ht="14.65" customHeight="1">
      <c r="A143" s="114" t="s">
        <v>457</v>
      </c>
      <c r="B143" s="76">
        <v>30700</v>
      </c>
      <c r="C143" s="76">
        <v>30548</v>
      </c>
      <c r="D143" s="76">
        <v>82750</v>
      </c>
      <c r="E143" s="76">
        <v>27376</v>
      </c>
      <c r="F143" s="76">
        <v>26918</v>
      </c>
      <c r="G143" s="76">
        <v>26078</v>
      </c>
      <c r="H143" s="76">
        <v>25352</v>
      </c>
      <c r="I143" s="76">
        <v>25096</v>
      </c>
      <c r="J143" s="76">
        <v>24646</v>
      </c>
      <c r="K143" s="76">
        <v>25048</v>
      </c>
      <c r="L143" s="114" t="s">
        <v>457</v>
      </c>
      <c r="M143" s="76">
        <f t="shared" ref="M143:M151" si="155">B143/B$220*1000</f>
        <v>11.026629489804677</v>
      </c>
      <c r="N143" s="76">
        <f t="shared" ref="N143:N151" si="156">C143/C$220*1000</f>
        <v>10.925260247438475</v>
      </c>
      <c r="O143" s="76">
        <f t="shared" ref="O143:O151" si="157">D143/D$220*1000</f>
        <v>29.578364436189908</v>
      </c>
      <c r="P143" s="76">
        <f t="shared" ref="P143:P151" si="158">E143/E$220*1000</f>
        <v>9.7931546650201664</v>
      </c>
      <c r="Q143" s="76">
        <f t="shared" ref="Q143:Q151" si="159">F143/F$220*1000</f>
        <v>9.6775190922301579</v>
      </c>
      <c r="R143" s="76">
        <f t="shared" ref="R143:R151" si="160">G143/G$220*1000</f>
        <v>9.4282594705597358</v>
      </c>
      <c r="S143" s="76">
        <f t="shared" ref="S143:S151" si="161">H143/H$220*1000</f>
        <v>9.2232859593370673</v>
      </c>
      <c r="T143" s="76">
        <f t="shared" ref="T143:T151" si="162">I143/I$220*1000</f>
        <v>9.1847777752972082</v>
      </c>
      <c r="U143" s="76">
        <f t="shared" ref="U143:U151" si="163">J143/J$220*1000</f>
        <v>9.0659456874591928</v>
      </c>
      <c r="V143" s="76">
        <f t="shared" ref="V143:V151" si="164">K143/K$220*1000</f>
        <v>9.2484729570411961</v>
      </c>
      <c r="W143" s="119" t="s">
        <v>444</v>
      </c>
      <c r="X143" s="115">
        <f t="shared" ref="X143:AG143" si="165">M145</f>
        <v>64.330864972636363</v>
      </c>
      <c r="Y143" s="115">
        <f t="shared" si="165"/>
        <v>63.25049023832932</v>
      </c>
      <c r="Z143" s="115">
        <f t="shared" si="165"/>
        <v>45.77265300593033</v>
      </c>
      <c r="AA143" s="115">
        <f t="shared" si="165"/>
        <v>60.756479701454737</v>
      </c>
      <c r="AB143" s="115">
        <f t="shared" si="165"/>
        <v>60.153917061957259</v>
      </c>
      <c r="AC143" s="115">
        <f t="shared" si="165"/>
        <v>59.891393161095323</v>
      </c>
      <c r="AD143" s="115">
        <f t="shared" si="165"/>
        <v>59.265942565471974</v>
      </c>
      <c r="AE143" s="115">
        <f t="shared" si="165"/>
        <v>59.58394010716794</v>
      </c>
      <c r="AF143" s="115">
        <f t="shared" si="165"/>
        <v>59.036426003071519</v>
      </c>
      <c r="AG143" s="115">
        <f t="shared" si="165"/>
        <v>58.78289239271745</v>
      </c>
    </row>
    <row r="144" spans="1:33">
      <c r="A144" s="114" t="s">
        <v>376</v>
      </c>
      <c r="B144" s="76">
        <v>75414</v>
      </c>
      <c r="C144" s="76">
        <v>71392</v>
      </c>
      <c r="D144" s="76">
        <v>35084</v>
      </c>
      <c r="E144" s="76">
        <v>65372</v>
      </c>
      <c r="F144" s="76">
        <v>63416</v>
      </c>
      <c r="G144" s="76">
        <v>60180</v>
      </c>
      <c r="H144" s="76">
        <v>58950</v>
      </c>
      <c r="I144" s="76">
        <v>59484</v>
      </c>
      <c r="J144" s="76">
        <v>59554</v>
      </c>
      <c r="K144" s="76">
        <v>59098</v>
      </c>
      <c r="L144" s="114" t="s">
        <v>376</v>
      </c>
      <c r="M144" s="76">
        <f t="shared" si="155"/>
        <v>27.086717796225731</v>
      </c>
      <c r="N144" s="76">
        <f t="shared" si="156"/>
        <v>25.532806716810516</v>
      </c>
      <c r="O144" s="76">
        <f t="shared" si="157"/>
        <v>12.540511636003464</v>
      </c>
      <c r="P144" s="76">
        <f t="shared" si="158"/>
        <v>23.385377950091257</v>
      </c>
      <c r="Q144" s="76">
        <f t="shared" si="159"/>
        <v>22.799225453334859</v>
      </c>
      <c r="R144" s="76">
        <f t="shared" si="160"/>
        <v>21.757521855137856</v>
      </c>
      <c r="S144" s="76">
        <f t="shared" si="161"/>
        <v>21.446540994908492</v>
      </c>
      <c r="T144" s="76">
        <f t="shared" si="162"/>
        <v>21.770294914957727</v>
      </c>
      <c r="U144" s="76">
        <f t="shared" si="163"/>
        <v>21.906732511196331</v>
      </c>
      <c r="V144" s="76">
        <f t="shared" si="164"/>
        <v>21.820754344267833</v>
      </c>
      <c r="W144" s="119"/>
    </row>
    <row r="145" spans="1:33">
      <c r="A145" s="114" t="s">
        <v>444</v>
      </c>
      <c r="B145" s="76">
        <v>179108</v>
      </c>
      <c r="C145" s="76">
        <v>176854</v>
      </c>
      <c r="D145" s="76">
        <v>128056</v>
      </c>
      <c r="E145" s="76">
        <v>169840</v>
      </c>
      <c r="F145" s="76">
        <v>167318</v>
      </c>
      <c r="G145" s="76">
        <v>165656</v>
      </c>
      <c r="H145" s="76">
        <v>162904</v>
      </c>
      <c r="I145" s="76">
        <v>162804</v>
      </c>
      <c r="J145" s="76">
        <v>160492</v>
      </c>
      <c r="K145" s="76">
        <v>159204</v>
      </c>
      <c r="L145" s="114" t="s">
        <v>444</v>
      </c>
      <c r="M145" s="76">
        <f t="shared" si="155"/>
        <v>64.330864972636363</v>
      </c>
      <c r="N145" s="76">
        <f t="shared" si="156"/>
        <v>63.25049023832932</v>
      </c>
      <c r="O145" s="76">
        <f t="shared" si="157"/>
        <v>45.77265300593033</v>
      </c>
      <c r="P145" s="76">
        <f t="shared" si="158"/>
        <v>60.756479701454737</v>
      </c>
      <c r="Q145" s="76">
        <f t="shared" si="159"/>
        <v>60.153917061957259</v>
      </c>
      <c r="R145" s="76">
        <f t="shared" si="160"/>
        <v>59.891393161095323</v>
      </c>
      <c r="S145" s="76">
        <f t="shared" si="161"/>
        <v>59.265942565471974</v>
      </c>
      <c r="T145" s="76">
        <f t="shared" si="162"/>
        <v>59.58394010716794</v>
      </c>
      <c r="U145" s="76">
        <f t="shared" si="163"/>
        <v>59.036426003071519</v>
      </c>
      <c r="V145" s="76">
        <f t="shared" si="164"/>
        <v>58.78289239271745</v>
      </c>
      <c r="W145" s="120" t="s">
        <v>376</v>
      </c>
      <c r="X145" s="108">
        <f t="shared" ref="X145:AG145" si="166">M144</f>
        <v>27.086717796225731</v>
      </c>
      <c r="Y145" s="108">
        <f t="shared" si="166"/>
        <v>25.532806716810516</v>
      </c>
      <c r="Z145" s="108">
        <f t="shared" si="166"/>
        <v>12.540511636003464</v>
      </c>
      <c r="AA145" s="108">
        <f t="shared" si="166"/>
        <v>23.385377950091257</v>
      </c>
      <c r="AB145" s="108">
        <f t="shared" si="166"/>
        <v>22.799225453334859</v>
      </c>
      <c r="AC145" s="108">
        <f t="shared" si="166"/>
        <v>21.757521855137856</v>
      </c>
      <c r="AD145" s="108">
        <f t="shared" si="166"/>
        <v>21.446540994908492</v>
      </c>
      <c r="AE145" s="108">
        <f t="shared" si="166"/>
        <v>21.770294914957727</v>
      </c>
      <c r="AF145" s="108">
        <f t="shared" si="166"/>
        <v>21.906732511196331</v>
      </c>
      <c r="AG145" s="108">
        <f t="shared" si="166"/>
        <v>21.820754344267833</v>
      </c>
    </row>
    <row r="146" spans="1:33">
      <c r="A146" s="114" t="s">
        <v>458</v>
      </c>
      <c r="B146" s="76">
        <v>3460</v>
      </c>
      <c r="C146" s="76">
        <v>3654</v>
      </c>
      <c r="D146" s="76">
        <v>8098</v>
      </c>
      <c r="E146" s="76">
        <v>3836</v>
      </c>
      <c r="F146" s="76">
        <v>3932</v>
      </c>
      <c r="G146" s="76">
        <v>4006</v>
      </c>
      <c r="H146" s="76">
        <v>4046</v>
      </c>
      <c r="I146" s="76">
        <v>4296</v>
      </c>
      <c r="J146" s="76">
        <v>4512</v>
      </c>
      <c r="K146" s="76">
        <v>4694</v>
      </c>
      <c r="L146" s="114" t="s">
        <v>458</v>
      </c>
      <c r="M146" s="76">
        <f t="shared" si="155"/>
        <v>1.2427406525968792</v>
      </c>
      <c r="N146" s="76">
        <f t="shared" si="156"/>
        <v>1.306825354986912</v>
      </c>
      <c r="O146" s="76">
        <f t="shared" si="157"/>
        <v>2.8945691263355391</v>
      </c>
      <c r="P146" s="76">
        <f t="shared" si="158"/>
        <v>1.3722436183159465</v>
      </c>
      <c r="Q146" s="76">
        <f t="shared" si="159"/>
        <v>1.4136267579556052</v>
      </c>
      <c r="R146" s="76">
        <f t="shared" si="160"/>
        <v>1.448332212557033</v>
      </c>
      <c r="S146" s="76">
        <f t="shared" si="161"/>
        <v>1.4719712445360433</v>
      </c>
      <c r="T146" s="76">
        <f t="shared" si="162"/>
        <v>1.5722746781430033</v>
      </c>
      <c r="U146" s="76">
        <f t="shared" si="163"/>
        <v>1.659723563329379</v>
      </c>
      <c r="V146" s="76">
        <f t="shared" si="164"/>
        <v>1.7331656044535044</v>
      </c>
      <c r="W146" s="120"/>
    </row>
    <row r="147" spans="1:33" ht="14.65" customHeight="1">
      <c r="A147" s="114" t="s">
        <v>459</v>
      </c>
      <c r="B147" s="76">
        <v>9012</v>
      </c>
      <c r="C147" s="76">
        <v>9124</v>
      </c>
      <c r="D147" s="76">
        <v>42401</v>
      </c>
      <c r="E147" s="76">
        <v>9388</v>
      </c>
      <c r="F147" s="76">
        <v>9502</v>
      </c>
      <c r="G147" s="76">
        <v>9678</v>
      </c>
      <c r="H147" s="76">
        <v>9504</v>
      </c>
      <c r="I147" s="76">
        <v>9698</v>
      </c>
      <c r="J147" s="76">
        <v>10044</v>
      </c>
      <c r="K147" s="76">
        <v>10214</v>
      </c>
      <c r="L147" s="114" t="s">
        <v>459</v>
      </c>
      <c r="M147" s="76">
        <f t="shared" si="155"/>
        <v>3.2368724743361486</v>
      </c>
      <c r="N147" s="76">
        <f t="shared" si="156"/>
        <v>3.2631293209908554</v>
      </c>
      <c r="O147" s="76">
        <f t="shared" si="157"/>
        <v>15.155918192856655</v>
      </c>
      <c r="P147" s="76">
        <f t="shared" si="158"/>
        <v>3.3583480419056588</v>
      </c>
      <c r="Q147" s="76">
        <f t="shared" si="159"/>
        <v>3.4161448255580269</v>
      </c>
      <c r="R147" s="76">
        <f t="shared" si="160"/>
        <v>3.4989913013297467</v>
      </c>
      <c r="S147" s="76">
        <f t="shared" si="161"/>
        <v>3.4576408077287586</v>
      </c>
      <c r="T147" s="76">
        <f t="shared" si="162"/>
        <v>3.5493295690481479</v>
      </c>
      <c r="U147" s="76">
        <f t="shared" si="163"/>
        <v>3.6946505917731121</v>
      </c>
      <c r="V147" s="76">
        <f t="shared" si="164"/>
        <v>3.7713151861713028</v>
      </c>
      <c r="W147" s="119" t="s">
        <v>445</v>
      </c>
      <c r="X147" s="108">
        <f t="shared" ref="X147:AG147" si="167">M149</f>
        <v>19.357301945391963</v>
      </c>
      <c r="Y147" s="108">
        <f t="shared" si="167"/>
        <v>19.369912760287672</v>
      </c>
      <c r="Z147" s="108">
        <f t="shared" si="167"/>
        <v>19.725462736086286</v>
      </c>
      <c r="AA147" s="108">
        <f t="shared" si="167"/>
        <v>20.251682930162243</v>
      </c>
      <c r="AB147" s="108">
        <f t="shared" si="167"/>
        <v>20.074794229584203</v>
      </c>
      <c r="AC147" s="108">
        <f t="shared" si="167"/>
        <v>20.675068873511353</v>
      </c>
      <c r="AD147" s="108">
        <f t="shared" si="167"/>
        <v>20.425692919730999</v>
      </c>
      <c r="AE147" s="108">
        <f t="shared" si="167"/>
        <v>21.310616843321874</v>
      </c>
      <c r="AF147" s="108">
        <f t="shared" si="167"/>
        <v>22.250301174350064</v>
      </c>
      <c r="AG147" s="108">
        <f t="shared" si="167"/>
        <v>22.709860176292555</v>
      </c>
    </row>
    <row r="148" spans="1:33">
      <c r="A148" s="114" t="s">
        <v>460</v>
      </c>
      <c r="B148" s="76">
        <v>7010</v>
      </c>
      <c r="C148" s="76">
        <v>7316</v>
      </c>
      <c r="D148" s="76">
        <v>6740</v>
      </c>
      <c r="E148" s="76">
        <v>8082</v>
      </c>
      <c r="F148" s="76">
        <v>8790</v>
      </c>
      <c r="G148" s="76">
        <v>9212</v>
      </c>
      <c r="H148" s="76">
        <v>10198</v>
      </c>
      <c r="I148" s="76">
        <v>11432</v>
      </c>
      <c r="J148" s="76">
        <v>12508</v>
      </c>
      <c r="K148" s="76">
        <v>13542</v>
      </c>
      <c r="L148" s="114" t="s">
        <v>460</v>
      </c>
      <c r="M148" s="76">
        <f t="shared" si="155"/>
        <v>2.5178069291052378</v>
      </c>
      <c r="N148" s="76">
        <f t="shared" si="156"/>
        <v>2.6165118492294059</v>
      </c>
      <c r="O148" s="76">
        <f t="shared" si="157"/>
        <v>2.4091622513585493</v>
      </c>
      <c r="P148" s="76">
        <f t="shared" si="158"/>
        <v>2.8911556108523149</v>
      </c>
      <c r="Q148" s="76">
        <f t="shared" si="159"/>
        <v>3.1601676506688126</v>
      </c>
      <c r="R148" s="76">
        <f t="shared" si="160"/>
        <v>3.3305133155455287</v>
      </c>
      <c r="S148" s="76">
        <f t="shared" si="161"/>
        <v>3.7101242589665278</v>
      </c>
      <c r="T148" s="76">
        <f t="shared" si="162"/>
        <v>4.1839488176282149</v>
      </c>
      <c r="U148" s="76">
        <f t="shared" si="163"/>
        <v>4.6010244525983754</v>
      </c>
      <c r="V148" s="76">
        <f t="shared" si="164"/>
        <v>5.0001126151489901</v>
      </c>
      <c r="W148" s="119"/>
    </row>
    <row r="149" spans="1:33" ht="14.65" customHeight="1">
      <c r="A149" s="114" t="s">
        <v>445</v>
      </c>
      <c r="B149" s="76">
        <v>53894</v>
      </c>
      <c r="C149" s="76">
        <v>54160</v>
      </c>
      <c r="D149" s="76">
        <v>55185</v>
      </c>
      <c r="E149" s="76">
        <v>56612</v>
      </c>
      <c r="F149" s="76">
        <v>55838</v>
      </c>
      <c r="G149" s="76">
        <v>57186</v>
      </c>
      <c r="H149" s="76">
        <v>56144</v>
      </c>
      <c r="I149" s="76">
        <v>58228</v>
      </c>
      <c r="J149" s="76">
        <v>60488</v>
      </c>
      <c r="K149" s="76">
        <v>61506</v>
      </c>
      <c r="L149" s="114" t="s">
        <v>445</v>
      </c>
      <c r="M149" s="76">
        <f t="shared" si="155"/>
        <v>19.357301945391963</v>
      </c>
      <c r="N149" s="76">
        <f t="shared" si="156"/>
        <v>19.369912760287672</v>
      </c>
      <c r="O149" s="76">
        <f t="shared" si="157"/>
        <v>19.725462736086286</v>
      </c>
      <c r="P149" s="76">
        <f t="shared" si="158"/>
        <v>20.251682930162243</v>
      </c>
      <c r="Q149" s="76">
        <f t="shared" si="159"/>
        <v>20.074794229584203</v>
      </c>
      <c r="R149" s="76">
        <f t="shared" si="160"/>
        <v>20.675068873511353</v>
      </c>
      <c r="S149" s="76">
        <f t="shared" si="161"/>
        <v>20.425692919730999</v>
      </c>
      <c r="T149" s="76">
        <f t="shared" si="162"/>
        <v>21.310616843321874</v>
      </c>
      <c r="U149" s="76">
        <f t="shared" si="163"/>
        <v>22.250301174350064</v>
      </c>
      <c r="V149" s="76">
        <f t="shared" si="164"/>
        <v>22.709860176292555</v>
      </c>
      <c r="W149" s="119" t="s">
        <v>446</v>
      </c>
      <c r="X149" s="108">
        <f t="shared" ref="X149:AG149" si="168">SUM(M143,M146,M148,M147,M150,M151)</f>
        <v>35.318258338484483</v>
      </c>
      <c r="Y149" s="108">
        <f t="shared" si="168"/>
        <v>35.807157783604168</v>
      </c>
      <c r="Z149" s="108">
        <f t="shared" si="168"/>
        <v>62.986010059146011</v>
      </c>
      <c r="AA149" s="108">
        <f t="shared" si="168"/>
        <v>36.218502966636173</v>
      </c>
      <c r="AB149" s="108">
        <f t="shared" si="168"/>
        <v>36.832670740730357</v>
      </c>
      <c r="AC149" s="108">
        <f t="shared" si="168"/>
        <v>37.229296369407869</v>
      </c>
      <c r="AD149" s="108">
        <f t="shared" si="168"/>
        <v>38.378939824171105</v>
      </c>
      <c r="AE149" s="108">
        <f t="shared" si="168"/>
        <v>40.505104219925215</v>
      </c>
      <c r="AF149" s="108">
        <f t="shared" si="168"/>
        <v>42.133877746204284</v>
      </c>
      <c r="AG149" s="108">
        <f t="shared" si="168"/>
        <v>43.58317034905896</v>
      </c>
    </row>
    <row r="150" spans="1:33">
      <c r="A150" s="114" t="s">
        <v>385</v>
      </c>
      <c r="B150" s="76">
        <v>20838</v>
      </c>
      <c r="C150" s="76">
        <v>21382</v>
      </c>
      <c r="D150" s="76">
        <v>14540</v>
      </c>
      <c r="E150" s="76">
        <v>23124</v>
      </c>
      <c r="F150" s="76">
        <v>23836</v>
      </c>
      <c r="G150" s="76">
        <v>24030</v>
      </c>
      <c r="H150" s="76">
        <v>24698</v>
      </c>
      <c r="I150" s="76">
        <v>26562</v>
      </c>
      <c r="J150" s="76">
        <v>27808</v>
      </c>
      <c r="K150" s="76">
        <v>28702</v>
      </c>
      <c r="L150" s="114" t="s">
        <v>385</v>
      </c>
      <c r="M150" s="76">
        <f t="shared" si="155"/>
        <v>7.4844594563045561</v>
      </c>
      <c r="N150" s="76">
        <f t="shared" si="156"/>
        <v>7.6471099453558162</v>
      </c>
      <c r="O150" s="76">
        <f t="shared" si="157"/>
        <v>5.1972135214767521</v>
      </c>
      <c r="P150" s="76">
        <f t="shared" si="158"/>
        <v>8.2720963060317896</v>
      </c>
      <c r="Q150" s="76">
        <f t="shared" si="159"/>
        <v>8.5694830627237568</v>
      </c>
      <c r="R150" s="76">
        <f t="shared" si="160"/>
        <v>8.6878240308900416</v>
      </c>
      <c r="S150" s="76">
        <f t="shared" si="161"/>
        <v>8.9853548684011866</v>
      </c>
      <c r="T150" s="76">
        <f t="shared" si="162"/>
        <v>9.7213128493562504</v>
      </c>
      <c r="U150" s="76">
        <f t="shared" si="163"/>
        <v>10.229076429313691</v>
      </c>
      <c r="V150" s="76">
        <f t="shared" si="164"/>
        <v>10.597639364939175</v>
      </c>
      <c r="W150" s="119"/>
    </row>
    <row r="151" spans="1:33">
      <c r="A151" s="114" t="s">
        <v>461</v>
      </c>
      <c r="B151" s="76">
        <v>27312</v>
      </c>
      <c r="C151" s="76">
        <v>28096</v>
      </c>
      <c r="D151" s="76">
        <v>21684</v>
      </c>
      <c r="E151" s="76">
        <v>29440</v>
      </c>
      <c r="F151" s="76">
        <v>29472</v>
      </c>
      <c r="G151" s="76">
        <v>29970</v>
      </c>
      <c r="H151" s="76">
        <v>31694</v>
      </c>
      <c r="I151" s="76">
        <v>33590</v>
      </c>
      <c r="J151" s="76">
        <v>35024</v>
      </c>
      <c r="K151" s="76">
        <v>35838</v>
      </c>
      <c r="L151" s="114" t="s">
        <v>461</v>
      </c>
      <c r="M151" s="76">
        <f t="shared" si="155"/>
        <v>9.8097493363369814</v>
      </c>
      <c r="N151" s="76">
        <f t="shared" si="156"/>
        <v>10.048321065602705</v>
      </c>
      <c r="O151" s="76">
        <f t="shared" si="157"/>
        <v>7.7507825309286034</v>
      </c>
      <c r="P151" s="76">
        <f t="shared" si="158"/>
        <v>10.53150472451029</v>
      </c>
      <c r="Q151" s="76">
        <f t="shared" si="159"/>
        <v>10.595729351593997</v>
      </c>
      <c r="R151" s="76">
        <f t="shared" si="160"/>
        <v>10.835376038525782</v>
      </c>
      <c r="S151" s="76">
        <f t="shared" si="161"/>
        <v>11.530562685201524</v>
      </c>
      <c r="T151" s="76">
        <f t="shared" si="162"/>
        <v>12.293460530452391</v>
      </c>
      <c r="U151" s="76">
        <f t="shared" si="163"/>
        <v>12.883457021730534</v>
      </c>
      <c r="V151" s="76">
        <f t="shared" si="164"/>
        <v>13.232464621304791</v>
      </c>
    </row>
    <row r="153" spans="1:33" ht="30">
      <c r="A153" s="67" t="s">
        <v>465</v>
      </c>
      <c r="B153" s="67">
        <v>2008</v>
      </c>
      <c r="C153" s="67">
        <v>2009</v>
      </c>
      <c r="D153" s="67">
        <v>2010</v>
      </c>
      <c r="E153" s="67">
        <v>2011</v>
      </c>
      <c r="F153" s="67">
        <v>2012</v>
      </c>
      <c r="G153" s="67">
        <v>2013</v>
      </c>
      <c r="H153" s="67">
        <v>2014</v>
      </c>
      <c r="I153" s="67">
        <v>2015</v>
      </c>
      <c r="J153" s="67">
        <v>2016</v>
      </c>
      <c r="K153" s="67">
        <v>2017</v>
      </c>
      <c r="L153" s="67" t="s">
        <v>466</v>
      </c>
      <c r="M153" s="67">
        <v>2008</v>
      </c>
      <c r="N153" s="67">
        <v>2009</v>
      </c>
      <c r="O153" s="67">
        <v>2010</v>
      </c>
      <c r="P153" s="67">
        <v>2011</v>
      </c>
      <c r="Q153" s="67">
        <v>2012</v>
      </c>
      <c r="R153" s="67">
        <v>2013</v>
      </c>
      <c r="S153" s="67">
        <v>2014</v>
      </c>
      <c r="T153" s="67">
        <v>2015</v>
      </c>
      <c r="U153" s="67">
        <v>2016</v>
      </c>
      <c r="V153" s="67">
        <v>2017</v>
      </c>
      <c r="W153" s="67" t="s">
        <v>456</v>
      </c>
      <c r="X153" s="67">
        <v>2008</v>
      </c>
      <c r="Y153" s="67">
        <v>2009</v>
      </c>
      <c r="Z153" s="67">
        <v>2010</v>
      </c>
      <c r="AA153" s="67">
        <v>2011</v>
      </c>
      <c r="AB153" s="67">
        <v>2012</v>
      </c>
      <c r="AC153" s="67">
        <v>2013</v>
      </c>
      <c r="AD153" s="67">
        <v>2014</v>
      </c>
      <c r="AE153" s="67">
        <v>2015</v>
      </c>
      <c r="AF153" s="67">
        <v>2016</v>
      </c>
      <c r="AG153" s="67">
        <v>2017</v>
      </c>
    </row>
    <row r="154" spans="1:33" ht="14.65" customHeight="1">
      <c r="A154" s="114" t="s">
        <v>457</v>
      </c>
      <c r="B154" s="76">
        <v>5524</v>
      </c>
      <c r="C154" s="76">
        <v>5714</v>
      </c>
      <c r="D154" s="76">
        <v>5352</v>
      </c>
      <c r="E154" s="76">
        <v>5162</v>
      </c>
      <c r="F154" s="76">
        <v>5062</v>
      </c>
      <c r="G154" s="76">
        <v>4994</v>
      </c>
      <c r="H154" s="76">
        <v>4890</v>
      </c>
      <c r="I154" s="76">
        <v>4802</v>
      </c>
      <c r="J154" s="76">
        <v>4686</v>
      </c>
      <c r="K154" s="76">
        <v>4656</v>
      </c>
      <c r="L154" s="114" t="s">
        <v>457</v>
      </c>
      <c r="M154" s="76">
        <f t="shared" ref="M154:M162" si="169">B154/B$225*1000</f>
        <v>17.398370398833389</v>
      </c>
      <c r="N154" s="76">
        <f t="shared" ref="N154:N162" si="170">C154/C$225*1000</f>
        <v>17.761779535097702</v>
      </c>
      <c r="O154" s="76">
        <f t="shared" ref="O154:O162" si="171">D154/D$225*1000</f>
        <v>16.599723958252564</v>
      </c>
      <c r="P154" s="76">
        <f t="shared" ref="P154:P162" si="172">E154/E$225*1000</f>
        <v>15.983650973045782</v>
      </c>
      <c r="Q154" s="76">
        <f t="shared" ref="Q154:Q162" si="173">F154/F$225*1000</f>
        <v>15.642333804066016</v>
      </c>
      <c r="R154" s="76">
        <f t="shared" ref="R154:R162" si="174">G154/G$225*1000</f>
        <v>15.508016408562016</v>
      </c>
      <c r="S154" s="76">
        <f t="shared" ref="S154:S162" si="175">H154/H$225*1000</f>
        <v>15.329057498072114</v>
      </c>
      <c r="T154" s="76">
        <f t="shared" ref="T154:T162" si="176">I154/I$225*1000</f>
        <v>15.145732732382283</v>
      </c>
      <c r="U154" s="76">
        <f t="shared" ref="U154:U162" si="177">J154/J$225*1000</f>
        <v>14.838787310715214</v>
      </c>
      <c r="V154" s="76">
        <f t="shared" ref="V154:V162" si="178">K154/K$225*1000</f>
        <v>14.763096064759766</v>
      </c>
      <c r="W154" s="119" t="s">
        <v>444</v>
      </c>
      <c r="X154" s="115">
        <f t="shared" ref="X154:AG154" si="179">M156</f>
        <v>57.3037565236015</v>
      </c>
      <c r="Y154" s="115">
        <f t="shared" si="179"/>
        <v>55.653990338885052</v>
      </c>
      <c r="Z154" s="115">
        <f t="shared" si="179"/>
        <v>54.966425259370681</v>
      </c>
      <c r="AA154" s="115">
        <f t="shared" si="179"/>
        <v>53.834125497360318</v>
      </c>
      <c r="AB154" s="115">
        <f t="shared" si="179"/>
        <v>53.329789962578296</v>
      </c>
      <c r="AC154" s="115">
        <f t="shared" si="179"/>
        <v>53.641464846115383</v>
      </c>
      <c r="AD154" s="115">
        <f t="shared" si="179"/>
        <v>53.190889085334888</v>
      </c>
      <c r="AE154" s="115">
        <f t="shared" si="179"/>
        <v>53.543098472495139</v>
      </c>
      <c r="AF154" s="115">
        <f t="shared" si="179"/>
        <v>52.58491294958106</v>
      </c>
      <c r="AG154" s="115">
        <f t="shared" si="179"/>
        <v>52.641091251533858</v>
      </c>
    </row>
    <row r="155" spans="1:33">
      <c r="A155" s="114" t="s">
        <v>376</v>
      </c>
      <c r="B155" s="76">
        <v>9142</v>
      </c>
      <c r="C155" s="76">
        <v>8292</v>
      </c>
      <c r="D155" s="76">
        <v>7696</v>
      </c>
      <c r="E155" s="76">
        <v>7212</v>
      </c>
      <c r="F155" s="76">
        <v>6894</v>
      </c>
      <c r="G155" s="76">
        <v>6388</v>
      </c>
      <c r="H155" s="76">
        <v>6256</v>
      </c>
      <c r="I155" s="76">
        <v>6146</v>
      </c>
      <c r="J155" s="76">
        <v>6036</v>
      </c>
      <c r="K155" s="76">
        <v>5866</v>
      </c>
      <c r="L155" s="114" t="s">
        <v>376</v>
      </c>
      <c r="M155" s="76">
        <f t="shared" si="169"/>
        <v>28.79361009886583</v>
      </c>
      <c r="N155" s="76">
        <f t="shared" si="170"/>
        <v>25.775407053732959</v>
      </c>
      <c r="O155" s="76">
        <f t="shared" si="171"/>
        <v>23.869857171657646</v>
      </c>
      <c r="P155" s="76">
        <f t="shared" si="172"/>
        <v>22.331284544286355</v>
      </c>
      <c r="Q155" s="76">
        <f t="shared" si="173"/>
        <v>21.303486615019981</v>
      </c>
      <c r="R155" s="76">
        <f t="shared" si="174"/>
        <v>19.836845978753335</v>
      </c>
      <c r="S155" s="76">
        <f t="shared" si="175"/>
        <v>19.611162312461992</v>
      </c>
      <c r="T155" s="76">
        <f t="shared" si="176"/>
        <v>19.384771631241463</v>
      </c>
      <c r="U155" s="76">
        <f t="shared" si="177"/>
        <v>19.113726036593476</v>
      </c>
      <c r="V155" s="76">
        <f t="shared" si="178"/>
        <v>18.599725411486425</v>
      </c>
      <c r="W155" s="119"/>
    </row>
    <row r="156" spans="1:33">
      <c r="A156" s="114" t="s">
        <v>444</v>
      </c>
      <c r="B156" s="76">
        <v>18194</v>
      </c>
      <c r="C156" s="76">
        <v>17904</v>
      </c>
      <c r="D156" s="76">
        <v>17722</v>
      </c>
      <c r="E156" s="76">
        <v>17386</v>
      </c>
      <c r="F156" s="76">
        <v>17258</v>
      </c>
      <c r="G156" s="76">
        <v>17274</v>
      </c>
      <c r="H156" s="76">
        <v>16968</v>
      </c>
      <c r="I156" s="76">
        <v>16976</v>
      </c>
      <c r="J156" s="76">
        <v>16606</v>
      </c>
      <c r="K156" s="76">
        <v>16602</v>
      </c>
      <c r="L156" s="114" t="s">
        <v>444</v>
      </c>
      <c r="M156" s="76">
        <f t="shared" si="169"/>
        <v>57.3037565236015</v>
      </c>
      <c r="N156" s="76">
        <f t="shared" si="170"/>
        <v>55.653990338885052</v>
      </c>
      <c r="O156" s="76">
        <f t="shared" si="171"/>
        <v>54.966425259370681</v>
      </c>
      <c r="P156" s="76">
        <f t="shared" si="172"/>
        <v>53.834125497360318</v>
      </c>
      <c r="Q156" s="76">
        <f t="shared" si="173"/>
        <v>53.329789962578296</v>
      </c>
      <c r="R156" s="76">
        <f t="shared" si="174"/>
        <v>53.641464846115383</v>
      </c>
      <c r="S156" s="76">
        <f t="shared" si="175"/>
        <v>53.190889085334888</v>
      </c>
      <c r="T156" s="76">
        <f t="shared" si="176"/>
        <v>53.543098472495139</v>
      </c>
      <c r="U156" s="76">
        <f t="shared" si="177"/>
        <v>52.58491294958106</v>
      </c>
      <c r="V156" s="76">
        <f t="shared" si="178"/>
        <v>52.641091251533858</v>
      </c>
      <c r="W156" s="120" t="s">
        <v>376</v>
      </c>
      <c r="X156" s="108">
        <f t="shared" ref="X156:AG156" si="180">M155</f>
        <v>28.79361009886583</v>
      </c>
      <c r="Y156" s="108">
        <f t="shared" si="180"/>
        <v>25.775407053732959</v>
      </c>
      <c r="Z156" s="108">
        <f t="shared" si="180"/>
        <v>23.869857171657646</v>
      </c>
      <c r="AA156" s="108">
        <f t="shared" si="180"/>
        <v>22.331284544286355</v>
      </c>
      <c r="AB156" s="108">
        <f t="shared" si="180"/>
        <v>21.303486615019981</v>
      </c>
      <c r="AC156" s="108">
        <f t="shared" si="180"/>
        <v>19.836845978753335</v>
      </c>
      <c r="AD156" s="108">
        <f t="shared" si="180"/>
        <v>19.611162312461992</v>
      </c>
      <c r="AE156" s="108">
        <f t="shared" si="180"/>
        <v>19.384771631241463</v>
      </c>
      <c r="AF156" s="108">
        <f t="shared" si="180"/>
        <v>19.113726036593476</v>
      </c>
      <c r="AG156" s="108">
        <f t="shared" si="180"/>
        <v>18.599725411486425</v>
      </c>
    </row>
    <row r="157" spans="1:33">
      <c r="A157" s="114" t="s">
        <v>458</v>
      </c>
      <c r="B157" s="76">
        <v>342</v>
      </c>
      <c r="C157" s="76">
        <v>364</v>
      </c>
      <c r="D157" s="76">
        <v>398</v>
      </c>
      <c r="E157" s="76">
        <v>406</v>
      </c>
      <c r="F157" s="76">
        <v>432</v>
      </c>
      <c r="G157" s="76">
        <v>430</v>
      </c>
      <c r="H157" s="76">
        <v>418</v>
      </c>
      <c r="I157" s="76">
        <v>440</v>
      </c>
      <c r="J157" s="76">
        <v>458</v>
      </c>
      <c r="K157" s="76">
        <v>482</v>
      </c>
      <c r="L157" s="114" t="s">
        <v>458</v>
      </c>
      <c r="M157" s="76">
        <f t="shared" si="169"/>
        <v>1.0771619616946089</v>
      </c>
      <c r="N157" s="76">
        <f t="shared" si="170"/>
        <v>1.1314819304822477</v>
      </c>
      <c r="O157" s="76">
        <f t="shared" si="171"/>
        <v>1.2344338817983034</v>
      </c>
      <c r="P157" s="76">
        <f t="shared" si="172"/>
        <v>1.2571410877676457</v>
      </c>
      <c r="Q157" s="76">
        <f t="shared" si="173"/>
        <v>1.3349443309673092</v>
      </c>
      <c r="R157" s="76">
        <f t="shared" si="174"/>
        <v>1.3352917612498332</v>
      </c>
      <c r="S157" s="76">
        <f t="shared" si="175"/>
        <v>1.3103366123096407</v>
      </c>
      <c r="T157" s="76">
        <f t="shared" si="176"/>
        <v>1.3877805918884225</v>
      </c>
      <c r="U157" s="76">
        <f t="shared" si="177"/>
        <v>1.4503125455201809</v>
      </c>
      <c r="V157" s="76">
        <f t="shared" si="178"/>
        <v>1.528310202580371</v>
      </c>
      <c r="W157" s="120"/>
    </row>
    <row r="158" spans="1:33" ht="14.65" customHeight="1">
      <c r="A158" s="114" t="s">
        <v>459</v>
      </c>
      <c r="B158" s="76">
        <v>994</v>
      </c>
      <c r="C158" s="76">
        <v>1010</v>
      </c>
      <c r="D158" s="76">
        <v>1058</v>
      </c>
      <c r="E158" s="76">
        <v>1038</v>
      </c>
      <c r="F158" s="76">
        <v>1066</v>
      </c>
      <c r="G158" s="76">
        <v>1090</v>
      </c>
      <c r="H158" s="76">
        <v>1028</v>
      </c>
      <c r="I158" s="76">
        <v>1020</v>
      </c>
      <c r="J158" s="76">
        <v>1058</v>
      </c>
      <c r="K158" s="76">
        <v>1088</v>
      </c>
      <c r="L158" s="114" t="s">
        <v>459</v>
      </c>
      <c r="M158" s="76">
        <f t="shared" si="169"/>
        <v>3.1306988009486583</v>
      </c>
      <c r="N158" s="76">
        <f t="shared" si="170"/>
        <v>3.1395515104040386</v>
      </c>
      <c r="O158" s="76">
        <f t="shared" si="171"/>
        <v>3.2814850425693591</v>
      </c>
      <c r="P158" s="76">
        <f t="shared" si="172"/>
        <v>3.2140700716818129</v>
      </c>
      <c r="Q158" s="76">
        <f t="shared" si="173"/>
        <v>3.2940987426184067</v>
      </c>
      <c r="R158" s="76">
        <f t="shared" si="174"/>
        <v>3.3848093482844606</v>
      </c>
      <c r="S158" s="76">
        <f t="shared" si="175"/>
        <v>3.2225503288380639</v>
      </c>
      <c r="T158" s="76">
        <f t="shared" si="176"/>
        <v>3.217127735741343</v>
      </c>
      <c r="U158" s="76">
        <f t="shared" si="177"/>
        <v>3.3502853125771863</v>
      </c>
      <c r="V158" s="76">
        <f t="shared" si="178"/>
        <v>3.4497956439988458</v>
      </c>
      <c r="W158" s="119" t="s">
        <v>445</v>
      </c>
      <c r="X158" s="108">
        <f t="shared" ref="X158:AG158" si="181">M160</f>
        <v>19.804662032560529</v>
      </c>
      <c r="Y158" s="108">
        <f t="shared" si="181"/>
        <v>19.564690303448533</v>
      </c>
      <c r="Z158" s="108">
        <f t="shared" si="181"/>
        <v>20.222384194283766</v>
      </c>
      <c r="AA158" s="108">
        <f t="shared" si="181"/>
        <v>19.476397640538156</v>
      </c>
      <c r="AB158" s="108">
        <f t="shared" si="181"/>
        <v>18.676860037885227</v>
      </c>
      <c r="AC158" s="108">
        <f t="shared" si="181"/>
        <v>19.253043999416196</v>
      </c>
      <c r="AD158" s="108">
        <f t="shared" si="181"/>
        <v>19.887022651895602</v>
      </c>
      <c r="AE158" s="108">
        <f t="shared" si="181"/>
        <v>20.753627942331409</v>
      </c>
      <c r="AF158" s="108">
        <f t="shared" si="181"/>
        <v>21.438026054959881</v>
      </c>
      <c r="AG158" s="108">
        <f t="shared" si="181"/>
        <v>21.41536744445607</v>
      </c>
    </row>
    <row r="159" spans="1:33">
      <c r="A159" s="114" t="s">
        <v>460</v>
      </c>
      <c r="B159" s="76">
        <v>1638</v>
      </c>
      <c r="C159" s="76">
        <v>1756</v>
      </c>
      <c r="D159" s="76">
        <v>1838</v>
      </c>
      <c r="E159" s="76">
        <v>1918</v>
      </c>
      <c r="F159" s="76">
        <v>2008</v>
      </c>
      <c r="G159" s="76">
        <v>2048</v>
      </c>
      <c r="H159" s="76">
        <v>2232</v>
      </c>
      <c r="I159" s="76">
        <v>3484</v>
      </c>
      <c r="J159" s="76">
        <v>3566</v>
      </c>
      <c r="K159" s="76">
        <v>3670</v>
      </c>
      <c r="L159" s="114" t="s">
        <v>460</v>
      </c>
      <c r="M159" s="76">
        <f t="shared" si="169"/>
        <v>5.1590388691689162</v>
      </c>
      <c r="N159" s="76">
        <f t="shared" si="170"/>
        <v>5.4584677745242489</v>
      </c>
      <c r="O159" s="76">
        <f t="shared" si="171"/>
        <v>5.7007273234806073</v>
      </c>
      <c r="P159" s="76">
        <f t="shared" si="172"/>
        <v>5.9389078973850848</v>
      </c>
      <c r="Q159" s="76">
        <f t="shared" si="173"/>
        <v>6.205019019866568</v>
      </c>
      <c r="R159" s="76">
        <f t="shared" si="174"/>
        <v>6.3597151791619959</v>
      </c>
      <c r="S159" s="76">
        <f t="shared" si="175"/>
        <v>6.9968213365433449</v>
      </c>
      <c r="T159" s="76">
        <f t="shared" si="176"/>
        <v>10.988699050316509</v>
      </c>
      <c r="U159" s="76">
        <f t="shared" si="177"/>
        <v>11.292171478875469</v>
      </c>
      <c r="V159" s="76">
        <f t="shared" si="178"/>
        <v>11.636718762385813</v>
      </c>
      <c r="W159" s="119"/>
    </row>
    <row r="160" spans="1:33" ht="14.65" customHeight="1">
      <c r="A160" s="114" t="s">
        <v>445</v>
      </c>
      <c r="B160" s="76">
        <v>6288</v>
      </c>
      <c r="C160" s="76">
        <v>6294</v>
      </c>
      <c r="D160" s="76">
        <v>6520</v>
      </c>
      <c r="E160" s="76">
        <v>6290</v>
      </c>
      <c r="F160" s="76">
        <v>6044</v>
      </c>
      <c r="G160" s="76">
        <v>6200</v>
      </c>
      <c r="H160" s="76">
        <v>6344</v>
      </c>
      <c r="I160" s="76">
        <v>6580</v>
      </c>
      <c r="J160" s="76">
        <v>6770</v>
      </c>
      <c r="K160" s="76">
        <v>6754</v>
      </c>
      <c r="L160" s="114" t="s">
        <v>445</v>
      </c>
      <c r="M160" s="76">
        <f t="shared" si="169"/>
        <v>19.804662032560529</v>
      </c>
      <c r="N160" s="76">
        <f t="shared" si="170"/>
        <v>19.564690303448533</v>
      </c>
      <c r="O160" s="76">
        <f t="shared" si="171"/>
        <v>20.222384194283766</v>
      </c>
      <c r="P160" s="76">
        <f t="shared" si="172"/>
        <v>19.476397640538156</v>
      </c>
      <c r="Q160" s="76">
        <f t="shared" si="173"/>
        <v>18.676860037885227</v>
      </c>
      <c r="R160" s="76">
        <f t="shared" si="174"/>
        <v>19.253043999416196</v>
      </c>
      <c r="S160" s="76">
        <f t="shared" si="175"/>
        <v>19.887022651895602</v>
      </c>
      <c r="T160" s="76">
        <f t="shared" si="176"/>
        <v>20.753627942331409</v>
      </c>
      <c r="U160" s="76">
        <f t="shared" si="177"/>
        <v>21.438026054959881</v>
      </c>
      <c r="V160" s="76">
        <f t="shared" si="178"/>
        <v>21.41536744445607</v>
      </c>
      <c r="W160" s="119" t="s">
        <v>446</v>
      </c>
      <c r="X160" s="108">
        <f t="shared" ref="X160:AG160" si="182">SUM(M154,M157,M159,M158,M161,M162)</f>
        <v>44.232931549821892</v>
      </c>
      <c r="Y160" s="108">
        <f t="shared" si="182"/>
        <v>45.259277219289906</v>
      </c>
      <c r="Z160" s="108">
        <f t="shared" si="182"/>
        <v>44.793201308872106</v>
      </c>
      <c r="AA160" s="108">
        <f t="shared" si="182"/>
        <v>45.560527008406744</v>
      </c>
      <c r="AB160" s="108">
        <f t="shared" si="182"/>
        <v>45.660040357344819</v>
      </c>
      <c r="AC160" s="108">
        <f t="shared" si="182"/>
        <v>45.865719334093107</v>
      </c>
      <c r="AD160" s="108">
        <f t="shared" si="182"/>
        <v>47.209735362160743</v>
      </c>
      <c r="AE160" s="108">
        <f t="shared" si="182"/>
        <v>51.928226511024974</v>
      </c>
      <c r="AF160" s="108">
        <f t="shared" si="182"/>
        <v>53.009240200890453</v>
      </c>
      <c r="AG160" s="108">
        <f t="shared" si="182"/>
        <v>54.258182959658313</v>
      </c>
    </row>
    <row r="161" spans="1:33">
      <c r="A161" s="114" t="s">
        <v>385</v>
      </c>
      <c r="B161" s="76">
        <v>2316</v>
      </c>
      <c r="C161" s="76">
        <v>2430</v>
      </c>
      <c r="D161" s="76">
        <v>2534</v>
      </c>
      <c r="E161" s="76">
        <v>2854</v>
      </c>
      <c r="F161" s="76">
        <v>2934</v>
      </c>
      <c r="G161" s="76">
        <v>2926</v>
      </c>
      <c r="H161" s="76">
        <v>2980</v>
      </c>
      <c r="I161" s="76">
        <v>3100</v>
      </c>
      <c r="J161" s="76">
        <v>3210</v>
      </c>
      <c r="K161" s="76">
        <v>3348</v>
      </c>
      <c r="L161" s="114" t="s">
        <v>385</v>
      </c>
      <c r="M161" s="76">
        <f t="shared" si="169"/>
        <v>7.2944652142827895</v>
      </c>
      <c r="N161" s="76">
        <f t="shared" si="170"/>
        <v>7.5535744260215978</v>
      </c>
      <c r="O161" s="76">
        <f t="shared" si="171"/>
        <v>7.8594358202937213</v>
      </c>
      <c r="P161" s="76">
        <f t="shared" si="172"/>
        <v>8.8371444938149288</v>
      </c>
      <c r="Q161" s="76">
        <f t="shared" si="173"/>
        <v>9.0664969144863097</v>
      </c>
      <c r="R161" s="76">
        <f t="shared" si="174"/>
        <v>9.0861946358535164</v>
      </c>
      <c r="S161" s="76">
        <f t="shared" si="175"/>
        <v>9.3416342217290165</v>
      </c>
      <c r="T161" s="76">
        <f t="shared" si="176"/>
        <v>9.7775450792138852</v>
      </c>
      <c r="U161" s="76">
        <f t="shared" si="177"/>
        <v>10.164854303754979</v>
      </c>
      <c r="V161" s="76">
        <f t="shared" si="178"/>
        <v>10.6157314486288</v>
      </c>
      <c r="W161" s="119"/>
    </row>
    <row r="162" spans="1:33">
      <c r="A162" s="114" t="s">
        <v>461</v>
      </c>
      <c r="B162" s="76">
        <v>3230</v>
      </c>
      <c r="C162" s="76">
        <v>3286</v>
      </c>
      <c r="D162" s="76">
        <v>3262</v>
      </c>
      <c r="E162" s="76">
        <v>3336</v>
      </c>
      <c r="F162" s="76">
        <v>3274</v>
      </c>
      <c r="G162" s="76">
        <v>3282</v>
      </c>
      <c r="H162" s="76">
        <v>3512</v>
      </c>
      <c r="I162" s="76">
        <v>3618</v>
      </c>
      <c r="J162" s="76">
        <v>3762</v>
      </c>
      <c r="K162" s="76">
        <v>3868</v>
      </c>
      <c r="L162" s="114" t="s">
        <v>461</v>
      </c>
      <c r="M162" s="76">
        <f t="shared" si="169"/>
        <v>10.173196304893528</v>
      </c>
      <c r="N162" s="76">
        <f t="shared" si="170"/>
        <v>10.21442204276007</v>
      </c>
      <c r="O162" s="76">
        <f t="shared" si="171"/>
        <v>10.117395282477553</v>
      </c>
      <c r="P162" s="76">
        <f t="shared" si="172"/>
        <v>10.329612484711491</v>
      </c>
      <c r="Q162" s="76">
        <f t="shared" si="173"/>
        <v>10.11714754534021</v>
      </c>
      <c r="R162" s="76">
        <f t="shared" si="174"/>
        <v>10.191692000981284</v>
      </c>
      <c r="S162" s="76">
        <f t="shared" si="175"/>
        <v>11.00933536466856</v>
      </c>
      <c r="T162" s="76">
        <f t="shared" si="176"/>
        <v>11.411341321482528</v>
      </c>
      <c r="U162" s="76">
        <f t="shared" si="177"/>
        <v>11.912829249447425</v>
      </c>
      <c r="V162" s="76">
        <f t="shared" si="178"/>
        <v>12.26453083730472</v>
      </c>
    </row>
    <row r="164" spans="1:33" ht="30">
      <c r="A164" s="67" t="s">
        <v>406</v>
      </c>
      <c r="B164" s="67">
        <v>2008</v>
      </c>
      <c r="C164" s="67">
        <v>2009</v>
      </c>
      <c r="D164" s="67">
        <v>2010</v>
      </c>
      <c r="E164" s="67">
        <v>2011</v>
      </c>
      <c r="F164" s="67">
        <v>2012</v>
      </c>
      <c r="G164" s="67">
        <v>2013</v>
      </c>
      <c r="H164" s="67">
        <v>2014</v>
      </c>
      <c r="I164" s="67">
        <v>2015</v>
      </c>
      <c r="J164" s="67">
        <v>2016</v>
      </c>
      <c r="K164" s="67">
        <v>2017</v>
      </c>
      <c r="L164" s="67" t="s">
        <v>455</v>
      </c>
      <c r="M164" s="67">
        <v>2008</v>
      </c>
      <c r="N164" s="67">
        <v>2009</v>
      </c>
      <c r="O164" s="67">
        <v>2010</v>
      </c>
      <c r="P164" s="67">
        <v>2011</v>
      </c>
      <c r="Q164" s="67">
        <v>2012</v>
      </c>
      <c r="R164" s="67">
        <v>2013</v>
      </c>
      <c r="S164" s="67">
        <v>2014</v>
      </c>
      <c r="T164" s="67">
        <v>2015</v>
      </c>
      <c r="U164" s="67">
        <v>2016</v>
      </c>
      <c r="V164" s="67">
        <v>2017</v>
      </c>
      <c r="W164" s="67" t="s">
        <v>456</v>
      </c>
      <c r="X164" s="67">
        <v>2008</v>
      </c>
      <c r="Y164" s="67">
        <v>2009</v>
      </c>
      <c r="Z164" s="67">
        <v>2010</v>
      </c>
      <c r="AA164" s="67">
        <v>2011</v>
      </c>
      <c r="AB164" s="67">
        <v>2012</v>
      </c>
      <c r="AC164" s="67">
        <v>2013</v>
      </c>
      <c r="AD164" s="67">
        <v>2014</v>
      </c>
      <c r="AE164" s="67">
        <v>2015</v>
      </c>
      <c r="AF164" s="67">
        <v>2016</v>
      </c>
      <c r="AG164" s="67">
        <v>2017</v>
      </c>
    </row>
    <row r="165" spans="1:33" ht="14.65" customHeight="1">
      <c r="A165" s="114" t="s">
        <v>457</v>
      </c>
      <c r="B165" s="76">
        <v>54668</v>
      </c>
      <c r="C165" s="76">
        <v>55142</v>
      </c>
      <c r="D165" s="76">
        <v>51878</v>
      </c>
      <c r="E165" s="76">
        <v>50194</v>
      </c>
      <c r="F165" s="76">
        <v>49058</v>
      </c>
      <c r="G165" s="76">
        <v>47804</v>
      </c>
      <c r="H165" s="76">
        <v>46304</v>
      </c>
      <c r="I165" s="76">
        <v>45216</v>
      </c>
      <c r="J165" s="76">
        <v>44480</v>
      </c>
      <c r="K165" s="76">
        <v>45596</v>
      </c>
      <c r="L165" s="114" t="s">
        <v>457</v>
      </c>
      <c r="M165" s="76">
        <f t="shared" ref="M165:M173" si="183">B165/B$221*1000</f>
        <v>8.7167020800626567</v>
      </c>
      <c r="N165" s="76">
        <f t="shared" ref="N165:N173" si="184">C165/C$221*1000</f>
        <v>8.63356616290889</v>
      </c>
      <c r="O165" s="76">
        <f t="shared" ref="O165:O173" si="185">D165/D$221*1000</f>
        <v>8.0322864534013441</v>
      </c>
      <c r="P165" s="76">
        <f t="shared" ref="P165:P173" si="186">E165/E$221*1000</f>
        <v>7.7344337471185023</v>
      </c>
      <c r="Q165" s="76">
        <f t="shared" ref="Q165:Q173" si="187">F165/F$221*1000</f>
        <v>7.5490570218633053</v>
      </c>
      <c r="R165" s="76">
        <f t="shared" ref="R165:R173" si="188">G165/G$221*1000</f>
        <v>7.3594988323546371</v>
      </c>
      <c r="S165" s="76">
        <f t="shared" ref="S165:S173" si="189">H165/H$221*1000</f>
        <v>7.1739763635574887</v>
      </c>
      <c r="T165" s="76">
        <f t="shared" ref="T165:T173" si="190">I165/I$221*1000</f>
        <v>7.0243946089138474</v>
      </c>
      <c r="U165" s="76">
        <f t="shared" ref="U165:U173" si="191">J165/J$221*1000</f>
        <v>6.8780002338025259</v>
      </c>
      <c r="V165" s="76">
        <f t="shared" ref="V165:V173" si="192">K165/K$221*1000</f>
        <v>7.0070248513028064</v>
      </c>
      <c r="W165" s="119" t="s">
        <v>444</v>
      </c>
      <c r="X165" s="115">
        <f t="shared" ref="X165:AG165" si="193">M167</f>
        <v>54.50824808447171</v>
      </c>
      <c r="Y165" s="115">
        <f t="shared" si="193"/>
        <v>52.736118061065945</v>
      </c>
      <c r="Z165" s="115">
        <f t="shared" si="193"/>
        <v>51.154074111692104</v>
      </c>
      <c r="AA165" s="115">
        <f t="shared" si="193"/>
        <v>49.960860936132448</v>
      </c>
      <c r="AB165" s="115">
        <f t="shared" si="193"/>
        <v>49.57929141225133</v>
      </c>
      <c r="AC165" s="115">
        <f t="shared" si="193"/>
        <v>49.170270543638253</v>
      </c>
      <c r="AD165" s="115">
        <f t="shared" si="193"/>
        <v>48.858150358512901</v>
      </c>
      <c r="AE165" s="115">
        <f t="shared" si="193"/>
        <v>49.194065057675971</v>
      </c>
      <c r="AF165" s="115">
        <f t="shared" si="193"/>
        <v>48.148475737421208</v>
      </c>
      <c r="AG165" s="115">
        <f t="shared" si="193"/>
        <v>48.143713163789435</v>
      </c>
    </row>
    <row r="166" spans="1:33">
      <c r="A166" s="114" t="s">
        <v>376</v>
      </c>
      <c r="B166" s="76">
        <v>167974</v>
      </c>
      <c r="C166" s="76">
        <v>152400</v>
      </c>
      <c r="D166" s="76">
        <v>140480</v>
      </c>
      <c r="E166" s="76">
        <v>135858</v>
      </c>
      <c r="F166" s="76">
        <v>131802</v>
      </c>
      <c r="G166" s="76">
        <v>122238</v>
      </c>
      <c r="H166" s="76">
        <v>118228</v>
      </c>
      <c r="I166" s="76">
        <v>119322</v>
      </c>
      <c r="J166" s="76">
        <v>117740</v>
      </c>
      <c r="K166" s="76">
        <v>115964</v>
      </c>
      <c r="L166" s="114" t="s">
        <v>376</v>
      </c>
      <c r="M166" s="76">
        <f t="shared" si="183"/>
        <v>26.783114714210225</v>
      </c>
      <c r="N166" s="76">
        <f t="shared" si="184"/>
        <v>23.861221631919676</v>
      </c>
      <c r="O166" s="76">
        <f t="shared" si="185"/>
        <v>21.750560950187374</v>
      </c>
      <c r="P166" s="76">
        <f t="shared" si="186"/>
        <v>20.934468263458292</v>
      </c>
      <c r="Q166" s="76">
        <f t="shared" si="187"/>
        <v>20.281723951152255</v>
      </c>
      <c r="R166" s="76">
        <f t="shared" si="188"/>
        <v>18.818726848576816</v>
      </c>
      <c r="S166" s="76">
        <f t="shared" si="189"/>
        <v>18.317313353288586</v>
      </c>
      <c r="T166" s="76">
        <f t="shared" si="190"/>
        <v>18.53690758857082</v>
      </c>
      <c r="U166" s="76">
        <f t="shared" si="191"/>
        <v>18.206289287947605</v>
      </c>
      <c r="V166" s="76">
        <f t="shared" si="192"/>
        <v>17.820919156427728</v>
      </c>
      <c r="W166" s="119"/>
    </row>
    <row r="167" spans="1:33">
      <c r="A167" s="114" t="s">
        <v>444</v>
      </c>
      <c r="B167" s="76">
        <v>341856</v>
      </c>
      <c r="C167" s="76">
        <v>336822</v>
      </c>
      <c r="D167" s="76">
        <v>330388</v>
      </c>
      <c r="E167" s="76">
        <v>324230</v>
      </c>
      <c r="F167" s="76">
        <v>322194</v>
      </c>
      <c r="G167" s="76">
        <v>319388</v>
      </c>
      <c r="H167" s="76">
        <v>315352</v>
      </c>
      <c r="I167" s="76">
        <v>316662</v>
      </c>
      <c r="J167" s="76">
        <v>311376</v>
      </c>
      <c r="K167" s="76">
        <v>313280</v>
      </c>
      <c r="L167" s="114" t="s">
        <v>444</v>
      </c>
      <c r="M167" s="76">
        <f t="shared" si="183"/>
        <v>54.50824808447171</v>
      </c>
      <c r="N167" s="76">
        <f t="shared" si="184"/>
        <v>52.736118061065945</v>
      </c>
      <c r="O167" s="76">
        <f t="shared" si="185"/>
        <v>51.154074111692104</v>
      </c>
      <c r="P167" s="76">
        <f t="shared" si="186"/>
        <v>49.960860936132448</v>
      </c>
      <c r="Q167" s="76">
        <f t="shared" si="187"/>
        <v>49.57929141225133</v>
      </c>
      <c r="R167" s="76">
        <f t="shared" si="188"/>
        <v>49.170270543638253</v>
      </c>
      <c r="S167" s="76">
        <f t="shared" si="189"/>
        <v>48.858150358512901</v>
      </c>
      <c r="T167" s="76">
        <f t="shared" si="190"/>
        <v>49.194065057675971</v>
      </c>
      <c r="U167" s="76">
        <f t="shared" si="191"/>
        <v>48.148475737421208</v>
      </c>
      <c r="V167" s="76">
        <f t="shared" si="192"/>
        <v>48.143713163789435</v>
      </c>
      <c r="W167" s="120" t="s">
        <v>376</v>
      </c>
      <c r="X167" s="108">
        <f t="shared" ref="X167:AG167" si="194">M166</f>
        <v>26.783114714210225</v>
      </c>
      <c r="Y167" s="108">
        <f t="shared" si="194"/>
        <v>23.861221631919676</v>
      </c>
      <c r="Z167" s="108">
        <f t="shared" si="194"/>
        <v>21.750560950187374</v>
      </c>
      <c r="AA167" s="108">
        <f t="shared" si="194"/>
        <v>20.934468263458292</v>
      </c>
      <c r="AB167" s="108">
        <f t="shared" si="194"/>
        <v>20.281723951152255</v>
      </c>
      <c r="AC167" s="108">
        <f t="shared" si="194"/>
        <v>18.818726848576816</v>
      </c>
      <c r="AD167" s="108">
        <f t="shared" si="194"/>
        <v>18.317313353288586</v>
      </c>
      <c r="AE167" s="108">
        <f t="shared" si="194"/>
        <v>18.53690758857082</v>
      </c>
      <c r="AF167" s="108">
        <f t="shared" si="194"/>
        <v>18.206289287947605</v>
      </c>
      <c r="AG167" s="108">
        <f t="shared" si="194"/>
        <v>17.820919156427728</v>
      </c>
    </row>
    <row r="168" spans="1:33">
      <c r="A168" s="114" t="s">
        <v>458</v>
      </c>
      <c r="B168" s="76">
        <v>32182</v>
      </c>
      <c r="C168" s="76">
        <v>33468</v>
      </c>
      <c r="D168" s="76">
        <v>34428</v>
      </c>
      <c r="E168" s="76">
        <v>35214</v>
      </c>
      <c r="F168" s="76">
        <v>35914</v>
      </c>
      <c r="G168" s="76">
        <v>36400</v>
      </c>
      <c r="H168" s="76">
        <v>36996</v>
      </c>
      <c r="I168" s="76">
        <v>38116</v>
      </c>
      <c r="J168" s="76">
        <v>39136</v>
      </c>
      <c r="K168" s="76">
        <v>39998</v>
      </c>
      <c r="L168" s="114" t="s">
        <v>458</v>
      </c>
      <c r="M168" s="76">
        <f t="shared" si="183"/>
        <v>5.1313548390388606</v>
      </c>
      <c r="N168" s="76">
        <f t="shared" si="184"/>
        <v>5.2400745772774782</v>
      </c>
      <c r="O168" s="76">
        <f t="shared" si="185"/>
        <v>5.3304976679459779</v>
      </c>
      <c r="P168" s="76">
        <f t="shared" si="186"/>
        <v>5.426153523748475</v>
      </c>
      <c r="Q168" s="76">
        <f t="shared" si="187"/>
        <v>5.5264550915895212</v>
      </c>
      <c r="R168" s="76">
        <f t="shared" si="188"/>
        <v>5.603835609942867</v>
      </c>
      <c r="S168" s="76">
        <f t="shared" si="189"/>
        <v>5.731868295312994</v>
      </c>
      <c r="T168" s="76">
        <f t="shared" si="190"/>
        <v>5.921395632372616</v>
      </c>
      <c r="U168" s="76">
        <f t="shared" si="191"/>
        <v>6.0516505654248123</v>
      </c>
      <c r="V168" s="76">
        <f t="shared" si="192"/>
        <v>6.1467448899554702</v>
      </c>
      <c r="W168" s="120"/>
    </row>
    <row r="169" spans="1:33" ht="14.65" customHeight="1">
      <c r="A169" s="114" t="s">
        <v>459</v>
      </c>
      <c r="B169" s="76">
        <v>22100</v>
      </c>
      <c r="C169" s="76">
        <v>22592</v>
      </c>
      <c r="D169" s="76">
        <v>22278</v>
      </c>
      <c r="E169" s="76">
        <v>23036</v>
      </c>
      <c r="F169" s="76">
        <v>23540</v>
      </c>
      <c r="G169" s="76">
        <v>24512</v>
      </c>
      <c r="H169" s="76">
        <v>23540</v>
      </c>
      <c r="I169" s="76">
        <v>24714</v>
      </c>
      <c r="J169" s="76">
        <v>26790</v>
      </c>
      <c r="K169" s="76">
        <v>28494</v>
      </c>
      <c r="L169" s="114" t="s">
        <v>459</v>
      </c>
      <c r="M169" s="76">
        <f t="shared" si="183"/>
        <v>3.5238003213833449</v>
      </c>
      <c r="N169" s="76">
        <f t="shared" si="184"/>
        <v>3.5372225663276202</v>
      </c>
      <c r="O169" s="76">
        <f t="shared" si="185"/>
        <v>3.4493094878151647</v>
      </c>
      <c r="P169" s="76">
        <f t="shared" si="186"/>
        <v>3.5496357293425871</v>
      </c>
      <c r="Q169" s="76">
        <f t="shared" si="187"/>
        <v>3.6223409493795549</v>
      </c>
      <c r="R169" s="76">
        <f t="shared" si="188"/>
        <v>3.7736598481021857</v>
      </c>
      <c r="S169" s="76">
        <f t="shared" si="189"/>
        <v>3.6471018399737236</v>
      </c>
      <c r="T169" s="76">
        <f t="shared" si="190"/>
        <v>3.8393685501746471</v>
      </c>
      <c r="U169" s="76">
        <f t="shared" si="191"/>
        <v>4.1425725329039942</v>
      </c>
      <c r="V169" s="76">
        <f t="shared" si="192"/>
        <v>4.3788526649930297</v>
      </c>
      <c r="W169" s="119" t="s">
        <v>445</v>
      </c>
      <c r="X169" s="108">
        <f t="shared" ref="X169:AG169" si="195">M171</f>
        <v>37.89918997238042</v>
      </c>
      <c r="Y169" s="108">
        <f t="shared" si="195"/>
        <v>36.931346693529846</v>
      </c>
      <c r="Z169" s="108">
        <f t="shared" si="195"/>
        <v>36.851470051793832</v>
      </c>
      <c r="AA169" s="108">
        <f t="shared" si="195"/>
        <v>36.565131100454877</v>
      </c>
      <c r="AB169" s="108">
        <f t="shared" si="195"/>
        <v>35.965198443962969</v>
      </c>
      <c r="AC169" s="108">
        <f t="shared" si="195"/>
        <v>36.574880252652932</v>
      </c>
      <c r="AD169" s="108">
        <f t="shared" si="195"/>
        <v>36.755783615619642</v>
      </c>
      <c r="AE169" s="108">
        <f t="shared" si="195"/>
        <v>38.484721755303248</v>
      </c>
      <c r="AF169" s="108">
        <f t="shared" si="195"/>
        <v>39.45479477643098</v>
      </c>
      <c r="AG169" s="108">
        <f t="shared" si="195"/>
        <v>39.932788130779763</v>
      </c>
    </row>
    <row r="170" spans="1:33">
      <c r="A170" s="114" t="s">
        <v>460</v>
      </c>
      <c r="B170" s="76">
        <v>44634</v>
      </c>
      <c r="C170" s="76">
        <v>45452</v>
      </c>
      <c r="D170" s="76">
        <v>45816</v>
      </c>
      <c r="E170" s="76">
        <v>46908</v>
      </c>
      <c r="F170" s="76">
        <v>48792</v>
      </c>
      <c r="G170" s="76">
        <v>50096</v>
      </c>
      <c r="H170" s="76">
        <v>52944</v>
      </c>
      <c r="I170" s="76">
        <v>56514</v>
      </c>
      <c r="J170" s="76">
        <v>60034</v>
      </c>
      <c r="K170" s="76">
        <v>62768</v>
      </c>
      <c r="L170" s="114" t="s">
        <v>460</v>
      </c>
      <c r="M170" s="76">
        <f t="shared" si="183"/>
        <v>7.1168010653676124</v>
      </c>
      <c r="N170" s="76">
        <f t="shared" si="184"/>
        <v>7.1164058111155715</v>
      </c>
      <c r="O170" s="76">
        <f t="shared" si="185"/>
        <v>7.0937051572735257</v>
      </c>
      <c r="P170" s="76">
        <f t="shared" si="186"/>
        <v>7.2280913696823266</v>
      </c>
      <c r="Q170" s="76">
        <f t="shared" si="187"/>
        <v>7.5081248768958044</v>
      </c>
      <c r="R170" s="76">
        <f t="shared" si="188"/>
        <v>7.7123557339477431</v>
      </c>
      <c r="S170" s="76">
        <f t="shared" si="189"/>
        <v>8.2027255656571292</v>
      </c>
      <c r="T170" s="76">
        <f t="shared" si="190"/>
        <v>8.7795611493311476</v>
      </c>
      <c r="U170" s="76">
        <f t="shared" si="191"/>
        <v>9.2831354774303243</v>
      </c>
      <c r="V170" s="76">
        <f t="shared" si="192"/>
        <v>9.6459543790370752</v>
      </c>
      <c r="W170" s="119"/>
    </row>
    <row r="171" spans="1:33" ht="14.65" customHeight="1">
      <c r="A171" s="114" t="s">
        <v>445</v>
      </c>
      <c r="B171" s="76">
        <v>237690</v>
      </c>
      <c r="C171" s="76">
        <v>235878</v>
      </c>
      <c r="D171" s="76">
        <v>238012</v>
      </c>
      <c r="E171" s="76">
        <v>237296</v>
      </c>
      <c r="F171" s="76">
        <v>233722</v>
      </c>
      <c r="G171" s="76">
        <v>237574</v>
      </c>
      <c r="H171" s="76">
        <v>237238</v>
      </c>
      <c r="I171" s="76">
        <v>247726</v>
      </c>
      <c r="J171" s="76">
        <v>255154</v>
      </c>
      <c r="K171" s="76">
        <v>259850</v>
      </c>
      <c r="L171" s="114" t="s">
        <v>445</v>
      </c>
      <c r="M171" s="76">
        <f t="shared" si="183"/>
        <v>37.89918997238042</v>
      </c>
      <c r="N171" s="76">
        <f t="shared" si="184"/>
        <v>36.931346693529846</v>
      </c>
      <c r="O171" s="76">
        <f t="shared" si="185"/>
        <v>36.851470051793832</v>
      </c>
      <c r="P171" s="76">
        <f t="shared" si="186"/>
        <v>36.565131100454877</v>
      </c>
      <c r="Q171" s="76">
        <f t="shared" si="187"/>
        <v>35.965198443962969</v>
      </c>
      <c r="R171" s="76">
        <f t="shared" si="188"/>
        <v>36.574880252652932</v>
      </c>
      <c r="S171" s="76">
        <f t="shared" si="189"/>
        <v>36.755783615619642</v>
      </c>
      <c r="T171" s="76">
        <f t="shared" si="190"/>
        <v>38.484721755303248</v>
      </c>
      <c r="U171" s="76">
        <f t="shared" si="191"/>
        <v>39.45479477643098</v>
      </c>
      <c r="V171" s="76">
        <f t="shared" si="192"/>
        <v>39.932788130779763</v>
      </c>
      <c r="W171" s="119" t="s">
        <v>446</v>
      </c>
      <c r="X171" s="108">
        <f t="shared" ref="X171:AG171" si="196">SUM(M165,M168,M170,M169,M172,M173)</f>
        <v>46.414349807817345</v>
      </c>
      <c r="Y171" s="108">
        <f t="shared" si="196"/>
        <v>46.737306738196054</v>
      </c>
      <c r="Z171" s="108">
        <f t="shared" si="196"/>
        <v>46.158319558597391</v>
      </c>
      <c r="AA171" s="108">
        <f t="shared" si="196"/>
        <v>47.144697427299953</v>
      </c>
      <c r="AB171" s="108">
        <f t="shared" si="196"/>
        <v>47.776430470750441</v>
      </c>
      <c r="AC171" s="108">
        <f t="shared" si="196"/>
        <v>48.156961588016159</v>
      </c>
      <c r="AD171" s="108">
        <f t="shared" si="196"/>
        <v>49.299397004232745</v>
      </c>
      <c r="AE171" s="108">
        <f t="shared" si="196"/>
        <v>51.812056431291865</v>
      </c>
      <c r="AF171" s="108">
        <f t="shared" si="196"/>
        <v>53.897358217014514</v>
      </c>
      <c r="AG171" s="108">
        <f t="shared" si="196"/>
        <v>55.818000536022957</v>
      </c>
    </row>
    <row r="172" spans="1:33">
      <c r="A172" s="114" t="s">
        <v>385</v>
      </c>
      <c r="B172" s="76">
        <v>70550</v>
      </c>
      <c r="C172" s="76">
        <v>72708</v>
      </c>
      <c r="D172" s="76">
        <v>74154</v>
      </c>
      <c r="E172" s="76">
        <v>80322</v>
      </c>
      <c r="F172" s="76">
        <v>81918</v>
      </c>
      <c r="G172" s="76">
        <v>83094</v>
      </c>
      <c r="H172" s="76">
        <v>84234</v>
      </c>
      <c r="I172" s="76">
        <v>89460</v>
      </c>
      <c r="J172" s="76">
        <v>94890</v>
      </c>
      <c r="K172" s="76">
        <v>99508</v>
      </c>
      <c r="L172" s="114" t="s">
        <v>385</v>
      </c>
      <c r="M172" s="76">
        <f t="shared" si="183"/>
        <v>11.249054872108371</v>
      </c>
      <c r="N172" s="76">
        <f t="shared" si="184"/>
        <v>11.383869438409553</v>
      </c>
      <c r="O172" s="76">
        <f t="shared" si="185"/>
        <v>11.481286280610727</v>
      </c>
      <c r="P172" s="76">
        <f t="shared" si="186"/>
        <v>12.37688144870009</v>
      </c>
      <c r="Q172" s="76">
        <f t="shared" si="187"/>
        <v>12.605561847547763</v>
      </c>
      <c r="R172" s="76">
        <f t="shared" si="188"/>
        <v>12.792448246499795</v>
      </c>
      <c r="S172" s="76">
        <f t="shared" si="189"/>
        <v>13.050551248442932</v>
      </c>
      <c r="T172" s="76">
        <f t="shared" si="190"/>
        <v>13.897787104419514</v>
      </c>
      <c r="U172" s="76">
        <f t="shared" si="191"/>
        <v>14.672964077911908</v>
      </c>
      <c r="V172" s="76">
        <f t="shared" si="192"/>
        <v>15.292021863835416</v>
      </c>
      <c r="W172" s="119"/>
    </row>
    <row r="173" spans="1:33">
      <c r="A173" s="114" t="s">
        <v>461</v>
      </c>
      <c r="B173" s="76">
        <v>66960</v>
      </c>
      <c r="C173" s="76">
        <v>69146</v>
      </c>
      <c r="D173" s="76">
        <v>69568</v>
      </c>
      <c r="E173" s="76">
        <v>70280</v>
      </c>
      <c r="F173" s="76">
        <v>71256</v>
      </c>
      <c r="G173" s="76">
        <v>70900</v>
      </c>
      <c r="H173" s="76">
        <v>74182</v>
      </c>
      <c r="I173" s="76">
        <v>79494</v>
      </c>
      <c r="J173" s="76">
        <v>83224</v>
      </c>
      <c r="K173" s="76">
        <v>86854</v>
      </c>
      <c r="L173" s="114" t="s">
        <v>461</v>
      </c>
      <c r="M173" s="76">
        <f t="shared" si="183"/>
        <v>10.676636629856507</v>
      </c>
      <c r="N173" s="76">
        <f t="shared" si="184"/>
        <v>10.826168182156941</v>
      </c>
      <c r="O173" s="76">
        <f t="shared" si="185"/>
        <v>10.77123451155065</v>
      </c>
      <c r="P173" s="76">
        <f t="shared" si="186"/>
        <v>10.829501608707981</v>
      </c>
      <c r="Q173" s="76">
        <f t="shared" si="187"/>
        <v>10.964890683474492</v>
      </c>
      <c r="R173" s="76">
        <f t="shared" si="188"/>
        <v>10.915163317168936</v>
      </c>
      <c r="S173" s="76">
        <f t="shared" si="189"/>
        <v>11.493173691288476</v>
      </c>
      <c r="T173" s="76">
        <f t="shared" si="190"/>
        <v>12.34954938608009</v>
      </c>
      <c r="U173" s="76">
        <f t="shared" si="191"/>
        <v>12.869035329540949</v>
      </c>
      <c r="V173" s="76">
        <f t="shared" si="192"/>
        <v>13.347401886899156</v>
      </c>
    </row>
    <row r="175" spans="1:33" ht="30">
      <c r="A175" s="67" t="s">
        <v>407</v>
      </c>
      <c r="B175" s="67">
        <v>2008</v>
      </c>
      <c r="C175" s="67">
        <v>2009</v>
      </c>
      <c r="D175" s="67">
        <v>2010</v>
      </c>
      <c r="E175" s="67">
        <v>2011</v>
      </c>
      <c r="F175" s="67">
        <v>2012</v>
      </c>
      <c r="G175" s="67">
        <v>2013</v>
      </c>
      <c r="H175" s="67">
        <v>2014</v>
      </c>
      <c r="I175" s="67">
        <v>2015</v>
      </c>
      <c r="J175" s="67">
        <v>2016</v>
      </c>
      <c r="K175" s="67">
        <v>2017</v>
      </c>
      <c r="L175" s="67" t="s">
        <v>455</v>
      </c>
      <c r="M175" s="67">
        <v>2008</v>
      </c>
      <c r="N175" s="67">
        <v>2009</v>
      </c>
      <c r="O175" s="67">
        <v>2010</v>
      </c>
      <c r="P175" s="67">
        <v>2011</v>
      </c>
      <c r="Q175" s="67">
        <v>2012</v>
      </c>
      <c r="R175" s="67">
        <v>2013</v>
      </c>
      <c r="S175" s="67">
        <v>2014</v>
      </c>
      <c r="T175" s="67">
        <v>2015</v>
      </c>
      <c r="U175" s="67">
        <v>2016</v>
      </c>
      <c r="V175" s="67">
        <v>2017</v>
      </c>
      <c r="W175" s="67" t="s">
        <v>456</v>
      </c>
      <c r="X175" s="67">
        <v>2008</v>
      </c>
      <c r="Y175" s="67">
        <v>2009</v>
      </c>
      <c r="Z175" s="67">
        <v>2010</v>
      </c>
      <c r="AA175" s="67">
        <v>2011</v>
      </c>
      <c r="AB175" s="67">
        <v>2012</v>
      </c>
      <c r="AC175" s="67">
        <v>2013</v>
      </c>
      <c r="AD175" s="67">
        <v>2014</v>
      </c>
      <c r="AE175" s="67">
        <v>2015</v>
      </c>
      <c r="AF175" s="67">
        <v>2016</v>
      </c>
      <c r="AG175" s="67">
        <v>2017</v>
      </c>
    </row>
    <row r="176" spans="1:33" ht="14.65" customHeight="1">
      <c r="A176" s="114" t="s">
        <v>457</v>
      </c>
      <c r="B176" s="76">
        <v>16376</v>
      </c>
      <c r="C176" s="76">
        <v>15964</v>
      </c>
      <c r="D176" s="76">
        <v>15000</v>
      </c>
      <c r="E176" s="76">
        <v>14424</v>
      </c>
      <c r="F176" s="76">
        <v>13948</v>
      </c>
      <c r="G176" s="76">
        <v>13486</v>
      </c>
      <c r="H176" s="76">
        <v>13268</v>
      </c>
      <c r="I176" s="76">
        <v>13362</v>
      </c>
      <c r="J176" s="76">
        <v>13422</v>
      </c>
      <c r="K176" s="76">
        <v>13832</v>
      </c>
      <c r="L176" s="114" t="s">
        <v>457</v>
      </c>
      <c r="M176" s="76">
        <f t="shared" ref="M176:M184" si="197">B176/B$222*1000</f>
        <v>11.482993235439928</v>
      </c>
      <c r="N176" s="76">
        <f t="shared" ref="N176:N184" si="198">C176/C$222*1000</f>
        <v>11.036141913005006</v>
      </c>
      <c r="O176" s="76">
        <f t="shared" ref="O176:O184" si="199">D176/D$222*1000</f>
        <v>10.260065295055538</v>
      </c>
      <c r="P176" s="76">
        <f t="shared" ref="P176:P184" si="200">E176/E$222*1000</f>
        <v>9.8117843448164681</v>
      </c>
      <c r="Q176" s="76">
        <f t="shared" ref="Q176:Q184" si="201">F176/F$222*1000</f>
        <v>9.4598049847773638</v>
      </c>
      <c r="R176" s="76">
        <f t="shared" ref="R176:R184" si="202">G176/G$222*1000</f>
        <v>9.1613798181989861</v>
      </c>
      <c r="S176" s="76">
        <f t="shared" ref="S176:S184" si="203">H176/H$222*1000</f>
        <v>9.0454303124177642</v>
      </c>
      <c r="T176" s="76">
        <f t="shared" ref="T176:T184" si="204">I176/I$222*1000</f>
        <v>9.1065966599604167</v>
      </c>
      <c r="U176" s="76">
        <f t="shared" ref="U176:U184" si="205">J176/J$222*1000</f>
        <v>9.1627316709526649</v>
      </c>
      <c r="V176" s="76">
        <f t="shared" ref="V176:V184" si="206">K176/K$222*1000</f>
        <v>9.4077766510029086</v>
      </c>
      <c r="W176" s="119" t="s">
        <v>444</v>
      </c>
      <c r="X176" s="115">
        <f t="shared" ref="X176:AG176" si="207">M178</f>
        <v>56.039194760007831</v>
      </c>
      <c r="Y176" s="115">
        <f t="shared" si="207"/>
        <v>54.405054890357547</v>
      </c>
      <c r="Z176" s="115">
        <f t="shared" si="207"/>
        <v>52.330437030901258</v>
      </c>
      <c r="AA176" s="115">
        <f t="shared" si="207"/>
        <v>51.63022960146769</v>
      </c>
      <c r="AB176" s="115">
        <f t="shared" si="207"/>
        <v>50.591102167657205</v>
      </c>
      <c r="AC176" s="115">
        <f t="shared" si="207"/>
        <v>50.23881677851756</v>
      </c>
      <c r="AD176" s="115">
        <f t="shared" si="207"/>
        <v>50.038927801540474</v>
      </c>
      <c r="AE176" s="115">
        <f t="shared" si="207"/>
        <v>51.096989820675965</v>
      </c>
      <c r="AF176" s="115">
        <f t="shared" si="207"/>
        <v>51.377379344054361</v>
      </c>
      <c r="AG176" s="115">
        <f t="shared" si="207"/>
        <v>51.489757344384344</v>
      </c>
    </row>
    <row r="177" spans="1:33">
      <c r="A177" s="114" t="s">
        <v>376</v>
      </c>
      <c r="B177" s="76">
        <v>43244</v>
      </c>
      <c r="C177" s="76">
        <v>36280</v>
      </c>
      <c r="D177" s="76">
        <v>31824</v>
      </c>
      <c r="E177" s="76">
        <v>29812</v>
      </c>
      <c r="F177" s="76">
        <v>27836</v>
      </c>
      <c r="G177" s="76">
        <v>25224</v>
      </c>
      <c r="H177" s="76">
        <v>24104</v>
      </c>
      <c r="I177" s="76">
        <v>24388</v>
      </c>
      <c r="J177" s="76">
        <v>24612</v>
      </c>
      <c r="K177" s="76">
        <v>24592</v>
      </c>
      <c r="L177" s="114" t="s">
        <v>376</v>
      </c>
      <c r="M177" s="76">
        <f t="shared" si="197"/>
        <v>30.323067872091123</v>
      </c>
      <c r="N177" s="76">
        <f t="shared" si="198"/>
        <v>25.080883776235378</v>
      </c>
      <c r="O177" s="76">
        <f t="shared" si="199"/>
        <v>21.76775452998983</v>
      </c>
      <c r="P177" s="76">
        <f t="shared" si="200"/>
        <v>20.279320222384118</v>
      </c>
      <c r="Q177" s="76">
        <f t="shared" si="201"/>
        <v>18.878916802141003</v>
      </c>
      <c r="R177" s="76">
        <f t="shared" si="202"/>
        <v>17.135299164633786</v>
      </c>
      <c r="S177" s="76">
        <f t="shared" si="203"/>
        <v>16.432849883216598</v>
      </c>
      <c r="T177" s="76">
        <f t="shared" si="204"/>
        <v>16.621140498661475</v>
      </c>
      <c r="U177" s="76">
        <f t="shared" si="205"/>
        <v>16.801754722506853</v>
      </c>
      <c r="V177" s="76">
        <f t="shared" si="206"/>
        <v>16.726145416531487</v>
      </c>
      <c r="W177" s="119"/>
    </row>
    <row r="178" spans="1:33">
      <c r="A178" s="114" t="s">
        <v>444</v>
      </c>
      <c r="B178" s="76">
        <v>79918</v>
      </c>
      <c r="C178" s="76">
        <v>78698</v>
      </c>
      <c r="D178" s="76">
        <v>76506</v>
      </c>
      <c r="E178" s="76">
        <v>75900</v>
      </c>
      <c r="F178" s="76">
        <v>74594</v>
      </c>
      <c r="G178" s="76">
        <v>73954</v>
      </c>
      <c r="H178" s="76">
        <v>73398</v>
      </c>
      <c r="I178" s="76">
        <v>74974</v>
      </c>
      <c r="J178" s="76">
        <v>75260</v>
      </c>
      <c r="K178" s="76">
        <v>75704</v>
      </c>
      <c r="L178" s="114" t="s">
        <v>444</v>
      </c>
      <c r="M178" s="76">
        <f t="shared" si="197"/>
        <v>56.039194760007831</v>
      </c>
      <c r="N178" s="76">
        <f t="shared" si="198"/>
        <v>54.405054890357547</v>
      </c>
      <c r="O178" s="76">
        <f t="shared" si="199"/>
        <v>52.330437030901258</v>
      </c>
      <c r="P178" s="76">
        <f t="shared" si="200"/>
        <v>51.63022960146769</v>
      </c>
      <c r="Q178" s="76">
        <f t="shared" si="201"/>
        <v>50.591102167657205</v>
      </c>
      <c r="R178" s="76">
        <f t="shared" si="202"/>
        <v>50.23881677851756</v>
      </c>
      <c r="S178" s="76">
        <f t="shared" si="203"/>
        <v>50.038927801540474</v>
      </c>
      <c r="T178" s="76">
        <f t="shared" si="204"/>
        <v>51.096989820675965</v>
      </c>
      <c r="U178" s="76">
        <f t="shared" si="205"/>
        <v>51.377379344054361</v>
      </c>
      <c r="V178" s="76">
        <f t="shared" si="206"/>
        <v>51.489757344384344</v>
      </c>
      <c r="W178" s="120" t="s">
        <v>376</v>
      </c>
      <c r="X178" s="108">
        <f t="shared" ref="X178:AG178" si="208">M177</f>
        <v>30.323067872091123</v>
      </c>
      <c r="Y178" s="108">
        <f t="shared" si="208"/>
        <v>25.080883776235378</v>
      </c>
      <c r="Z178" s="108">
        <f t="shared" si="208"/>
        <v>21.76775452998983</v>
      </c>
      <c r="AA178" s="108">
        <f t="shared" si="208"/>
        <v>20.279320222384118</v>
      </c>
      <c r="AB178" s="108">
        <f t="shared" si="208"/>
        <v>18.878916802141003</v>
      </c>
      <c r="AC178" s="108">
        <f t="shared" si="208"/>
        <v>17.135299164633786</v>
      </c>
      <c r="AD178" s="108">
        <f t="shared" si="208"/>
        <v>16.432849883216598</v>
      </c>
      <c r="AE178" s="108">
        <f t="shared" si="208"/>
        <v>16.621140498661475</v>
      </c>
      <c r="AF178" s="108">
        <f t="shared" si="208"/>
        <v>16.801754722506853</v>
      </c>
      <c r="AG178" s="108">
        <f t="shared" si="208"/>
        <v>16.726145416531487</v>
      </c>
    </row>
    <row r="179" spans="1:33">
      <c r="A179" s="114" t="s">
        <v>458</v>
      </c>
      <c r="B179" s="76">
        <v>1718</v>
      </c>
      <c r="C179" s="76">
        <v>1740</v>
      </c>
      <c r="D179" s="76">
        <v>1780</v>
      </c>
      <c r="E179" s="76">
        <v>1756</v>
      </c>
      <c r="F179" s="76">
        <v>1752</v>
      </c>
      <c r="G179" s="76">
        <v>1774</v>
      </c>
      <c r="H179" s="76">
        <v>1800</v>
      </c>
      <c r="I179" s="76">
        <v>2052</v>
      </c>
      <c r="J179" s="76">
        <v>2178</v>
      </c>
      <c r="K179" s="76">
        <v>2372</v>
      </c>
      <c r="L179" s="114" t="s">
        <v>458</v>
      </c>
      <c r="M179" s="76">
        <f t="shared" si="197"/>
        <v>1.2046765008845748</v>
      </c>
      <c r="N179" s="76">
        <f t="shared" si="198"/>
        <v>1.2028869286287089</v>
      </c>
      <c r="O179" s="76">
        <f t="shared" si="199"/>
        <v>1.2175277483465905</v>
      </c>
      <c r="P179" s="76">
        <f t="shared" si="200"/>
        <v>1.1945017546795422</v>
      </c>
      <c r="Q179" s="76">
        <f t="shared" si="201"/>
        <v>1.1882404884807816</v>
      </c>
      <c r="R179" s="76">
        <f t="shared" si="202"/>
        <v>1.2051229272938604</v>
      </c>
      <c r="S179" s="76">
        <f t="shared" si="203"/>
        <v>1.2271461081061181</v>
      </c>
      <c r="T179" s="76">
        <f t="shared" si="204"/>
        <v>1.398498454291182</v>
      </c>
      <c r="U179" s="76">
        <f t="shared" si="205"/>
        <v>1.486844701187223</v>
      </c>
      <c r="V179" s="76">
        <f t="shared" si="206"/>
        <v>1.6133058282373409</v>
      </c>
      <c r="W179" s="120"/>
    </row>
    <row r="180" spans="1:33" ht="14.65" customHeight="1">
      <c r="A180" s="114" t="s">
        <v>459</v>
      </c>
      <c r="B180" s="76">
        <v>3662</v>
      </c>
      <c r="C180" s="76">
        <v>3710</v>
      </c>
      <c r="D180" s="76">
        <v>3674</v>
      </c>
      <c r="E180" s="76">
        <v>3734</v>
      </c>
      <c r="F180" s="76">
        <v>3704</v>
      </c>
      <c r="G180" s="76">
        <v>3778</v>
      </c>
      <c r="H180" s="76">
        <v>3732</v>
      </c>
      <c r="I180" s="76">
        <v>3944</v>
      </c>
      <c r="J180" s="76">
        <v>4104</v>
      </c>
      <c r="K180" s="76">
        <v>4078</v>
      </c>
      <c r="L180" s="114" t="s">
        <v>459</v>
      </c>
      <c r="M180" s="76">
        <f t="shared" si="197"/>
        <v>2.5678261619553622</v>
      </c>
      <c r="N180" s="76">
        <f t="shared" si="198"/>
        <v>2.5647761524209831</v>
      </c>
      <c r="O180" s="76">
        <f t="shared" si="199"/>
        <v>2.5130319929356029</v>
      </c>
      <c r="P180" s="76">
        <f t="shared" si="200"/>
        <v>2.5400168291420337</v>
      </c>
      <c r="Q180" s="76">
        <f t="shared" si="201"/>
        <v>2.5121248683406479</v>
      </c>
      <c r="R180" s="76">
        <f t="shared" si="202"/>
        <v>2.5664906535040615</v>
      </c>
      <c r="S180" s="76">
        <f t="shared" si="203"/>
        <v>2.544282930806685</v>
      </c>
      <c r="T180" s="76">
        <f t="shared" si="204"/>
        <v>2.6879521947974769</v>
      </c>
      <c r="U180" s="76">
        <f t="shared" si="205"/>
        <v>2.801657784055263</v>
      </c>
      <c r="V180" s="76">
        <f t="shared" si="206"/>
        <v>2.773634556303489</v>
      </c>
      <c r="W180" s="119" t="s">
        <v>445</v>
      </c>
      <c r="X180" s="108">
        <f t="shared" ref="X180:AG180" si="209">M182</f>
        <v>19.085497672337809</v>
      </c>
      <c r="Y180" s="108">
        <f t="shared" si="209"/>
        <v>18.384813206868902</v>
      </c>
      <c r="Z180" s="108">
        <f t="shared" si="209"/>
        <v>18.762239402891559</v>
      </c>
      <c r="AA180" s="108">
        <f t="shared" si="209"/>
        <v>18.365124358108364</v>
      </c>
      <c r="AB180" s="108">
        <f t="shared" si="209"/>
        <v>17.970102729901136</v>
      </c>
      <c r="AC180" s="108">
        <f t="shared" si="209"/>
        <v>18.174666740033789</v>
      </c>
      <c r="AD180" s="108">
        <f t="shared" si="209"/>
        <v>18.006323892943772</v>
      </c>
      <c r="AE180" s="108">
        <f t="shared" si="209"/>
        <v>18.874276897241714</v>
      </c>
      <c r="AF180" s="108">
        <f t="shared" si="209"/>
        <v>19.526954009531373</v>
      </c>
      <c r="AG180" s="108">
        <f t="shared" si="209"/>
        <v>19.755514792150848</v>
      </c>
    </row>
    <row r="181" spans="1:33">
      <c r="A181" s="114" t="s">
        <v>460</v>
      </c>
      <c r="B181" s="76">
        <v>6084</v>
      </c>
      <c r="C181" s="76">
        <v>5934</v>
      </c>
      <c r="D181" s="76">
        <v>5550</v>
      </c>
      <c r="E181" s="76">
        <v>5530</v>
      </c>
      <c r="F181" s="76">
        <v>5644</v>
      </c>
      <c r="G181" s="76">
        <v>5634</v>
      </c>
      <c r="H181" s="76">
        <v>6098</v>
      </c>
      <c r="I181" s="76">
        <v>6742</v>
      </c>
      <c r="J181" s="76">
        <v>7194</v>
      </c>
      <c r="K181" s="76">
        <v>7770</v>
      </c>
      <c r="L181" s="114" t="s">
        <v>460</v>
      </c>
      <c r="M181" s="76">
        <f t="shared" si="197"/>
        <v>4.2661535689067245</v>
      </c>
      <c r="N181" s="76">
        <f t="shared" si="198"/>
        <v>4.1022592152199762</v>
      </c>
      <c r="O181" s="76">
        <f t="shared" si="199"/>
        <v>3.7962241591705492</v>
      </c>
      <c r="P181" s="76">
        <f t="shared" si="200"/>
        <v>3.7617281909896749</v>
      </c>
      <c r="Q181" s="76">
        <f t="shared" si="201"/>
        <v>3.827870614717769</v>
      </c>
      <c r="R181" s="76">
        <f t="shared" si="202"/>
        <v>3.8273182482376606</v>
      </c>
      <c r="S181" s="76">
        <f t="shared" si="203"/>
        <v>4.1572983151283935</v>
      </c>
      <c r="T181" s="76">
        <f t="shared" si="204"/>
        <v>4.5948716271106971</v>
      </c>
      <c r="U181" s="76">
        <f t="shared" si="205"/>
        <v>4.9110931039214334</v>
      </c>
      <c r="V181" s="76">
        <f t="shared" si="206"/>
        <v>5.2847328353305807</v>
      </c>
      <c r="W181" s="119"/>
    </row>
    <row r="182" spans="1:33" ht="14.65" customHeight="1">
      <c r="A182" s="114" t="s">
        <v>445</v>
      </c>
      <c r="B182" s="76">
        <v>27218</v>
      </c>
      <c r="C182" s="76">
        <v>26594</v>
      </c>
      <c r="D182" s="76">
        <v>27430</v>
      </c>
      <c r="E182" s="76">
        <v>26998</v>
      </c>
      <c r="F182" s="76">
        <v>26496</v>
      </c>
      <c r="G182" s="76">
        <v>26754</v>
      </c>
      <c r="H182" s="76">
        <v>26412</v>
      </c>
      <c r="I182" s="76">
        <v>27694</v>
      </c>
      <c r="J182" s="76">
        <v>28604</v>
      </c>
      <c r="K182" s="76">
        <v>29046</v>
      </c>
      <c r="L182" s="114" t="s">
        <v>445</v>
      </c>
      <c r="M182" s="76">
        <f t="shared" si="197"/>
        <v>19.085497672337809</v>
      </c>
      <c r="N182" s="76">
        <f t="shared" si="198"/>
        <v>18.384813206868902</v>
      </c>
      <c r="O182" s="76">
        <f t="shared" si="199"/>
        <v>18.762239402891559</v>
      </c>
      <c r="P182" s="76">
        <f t="shared" si="200"/>
        <v>18.365124358108364</v>
      </c>
      <c r="Q182" s="76">
        <f t="shared" si="201"/>
        <v>17.970102729901136</v>
      </c>
      <c r="R182" s="76">
        <f t="shared" si="202"/>
        <v>18.174666740033789</v>
      </c>
      <c r="S182" s="76">
        <f t="shared" si="203"/>
        <v>18.006323892943772</v>
      </c>
      <c r="T182" s="76">
        <f t="shared" si="204"/>
        <v>18.874276897241714</v>
      </c>
      <c r="U182" s="76">
        <f t="shared" si="205"/>
        <v>19.526954009531373</v>
      </c>
      <c r="V182" s="76">
        <f t="shared" si="206"/>
        <v>19.755514792150848</v>
      </c>
      <c r="W182" s="119" t="s">
        <v>446</v>
      </c>
      <c r="X182" s="108">
        <f t="shared" ref="X182:AG182" si="210">SUM(M176,M179,M181,M180,M183,M184)</f>
        <v>34.899155674636368</v>
      </c>
      <c r="Y182" s="108">
        <f t="shared" si="210"/>
        <v>34.358322041865996</v>
      </c>
      <c r="Z182" s="108">
        <f t="shared" si="210"/>
        <v>33.264499695276065</v>
      </c>
      <c r="AA182" s="108">
        <f t="shared" si="210"/>
        <v>33.333129261279574</v>
      </c>
      <c r="AB182" s="108">
        <f t="shared" si="210"/>
        <v>32.748504695652407</v>
      </c>
      <c r="AC182" s="108">
        <f t="shared" si="210"/>
        <v>32.852167285192273</v>
      </c>
      <c r="AD182" s="108">
        <f t="shared" si="210"/>
        <v>33.848780148593761</v>
      </c>
      <c r="AE182" s="108">
        <f t="shared" si="210"/>
        <v>36.12515061801092</v>
      </c>
      <c r="AF182" s="108">
        <f t="shared" si="210"/>
        <v>37.915222545426246</v>
      </c>
      <c r="AG182" s="108">
        <f t="shared" si="210"/>
        <v>39.316507886630575</v>
      </c>
    </row>
    <row r="183" spans="1:33">
      <c r="A183" s="114" t="s">
        <v>385</v>
      </c>
      <c r="B183" s="76">
        <v>9734</v>
      </c>
      <c r="C183" s="76">
        <v>9916</v>
      </c>
      <c r="D183" s="76">
        <v>10106</v>
      </c>
      <c r="E183" s="76">
        <v>10860</v>
      </c>
      <c r="F183" s="76">
        <v>10784</v>
      </c>
      <c r="G183" s="76">
        <v>10884</v>
      </c>
      <c r="H183" s="76">
        <v>11232</v>
      </c>
      <c r="I183" s="76">
        <v>12176</v>
      </c>
      <c r="J183" s="76">
        <v>12910</v>
      </c>
      <c r="K183" s="76">
        <v>13494</v>
      </c>
      <c r="L183" s="114" t="s">
        <v>385</v>
      </c>
      <c r="M183" s="76">
        <f t="shared" si="197"/>
        <v>6.8255652267814035</v>
      </c>
      <c r="N183" s="76">
        <f t="shared" si="198"/>
        <v>6.8550728645300438</v>
      </c>
      <c r="O183" s="76">
        <f t="shared" si="199"/>
        <v>6.9125479914554173</v>
      </c>
      <c r="P183" s="76">
        <f t="shared" si="200"/>
        <v>7.3874083461388542</v>
      </c>
      <c r="Q183" s="76">
        <f t="shared" si="201"/>
        <v>7.3139186231602444</v>
      </c>
      <c r="R183" s="76">
        <f t="shared" si="202"/>
        <v>7.3937756148063007</v>
      </c>
      <c r="S183" s="76">
        <f t="shared" si="203"/>
        <v>7.657391714582177</v>
      </c>
      <c r="T183" s="76">
        <f t="shared" si="204"/>
        <v>8.2983027190299392</v>
      </c>
      <c r="U183" s="76">
        <f t="shared" si="205"/>
        <v>8.8132071130978176</v>
      </c>
      <c r="V183" s="76">
        <f t="shared" si="206"/>
        <v>9.1778873719370484</v>
      </c>
      <c r="W183" s="119"/>
    </row>
    <row r="184" spans="1:33">
      <c r="A184" s="114" t="s">
        <v>461</v>
      </c>
      <c r="B184" s="76">
        <v>12196</v>
      </c>
      <c r="C184" s="76">
        <v>12436</v>
      </c>
      <c r="D184" s="76">
        <v>12522</v>
      </c>
      <c r="E184" s="76">
        <v>12698</v>
      </c>
      <c r="F184" s="76">
        <v>12454</v>
      </c>
      <c r="G184" s="76">
        <v>12804</v>
      </c>
      <c r="H184" s="76">
        <v>13520</v>
      </c>
      <c r="I184" s="76">
        <v>14730</v>
      </c>
      <c r="J184" s="76">
        <v>15732</v>
      </c>
      <c r="K184" s="76">
        <v>16260</v>
      </c>
      <c r="L184" s="114" t="s">
        <v>461</v>
      </c>
      <c r="M184" s="76">
        <f t="shared" si="197"/>
        <v>8.5519409806683768</v>
      </c>
      <c r="N184" s="76">
        <f t="shared" si="198"/>
        <v>8.5971849680612777</v>
      </c>
      <c r="O184" s="76">
        <f t="shared" si="199"/>
        <v>8.5651025083123624</v>
      </c>
      <c r="P184" s="76">
        <f t="shared" si="200"/>
        <v>8.6376897955129994</v>
      </c>
      <c r="Q184" s="76">
        <f t="shared" si="201"/>
        <v>8.4465451161756011</v>
      </c>
      <c r="R184" s="76">
        <f t="shared" si="202"/>
        <v>8.6980800231514035</v>
      </c>
      <c r="S184" s="76">
        <f t="shared" si="203"/>
        <v>9.2172307675526195</v>
      </c>
      <c r="T184" s="76">
        <f t="shared" si="204"/>
        <v>10.038928962821206</v>
      </c>
      <c r="U184" s="76">
        <f t="shared" si="205"/>
        <v>10.739688172211842</v>
      </c>
      <c r="V184" s="76">
        <f t="shared" si="206"/>
        <v>11.059170643819209</v>
      </c>
    </row>
    <row r="186" spans="1:33" ht="30">
      <c r="A186" s="67" t="s">
        <v>408</v>
      </c>
      <c r="B186" s="67">
        <v>2008</v>
      </c>
      <c r="C186" s="67">
        <v>2009</v>
      </c>
      <c r="D186" s="67">
        <v>2010</v>
      </c>
      <c r="E186" s="67">
        <v>2011</v>
      </c>
      <c r="F186" s="67">
        <v>2012</v>
      </c>
      <c r="G186" s="67">
        <v>2013</v>
      </c>
      <c r="H186" s="67">
        <v>2014</v>
      </c>
      <c r="I186" s="67">
        <v>2015</v>
      </c>
      <c r="J186" s="67">
        <v>2016</v>
      </c>
      <c r="K186" s="67">
        <v>2017</v>
      </c>
      <c r="L186" s="67" t="s">
        <v>455</v>
      </c>
      <c r="M186" s="67">
        <v>2008</v>
      </c>
      <c r="N186" s="67">
        <v>2009</v>
      </c>
      <c r="O186" s="67">
        <v>2010</v>
      </c>
      <c r="P186" s="67">
        <v>2011</v>
      </c>
      <c r="Q186" s="67">
        <v>2012</v>
      </c>
      <c r="R186" s="67">
        <v>2013</v>
      </c>
      <c r="S186" s="67">
        <v>2014</v>
      </c>
      <c r="T186" s="67">
        <v>2015</v>
      </c>
      <c r="U186" s="67">
        <v>2016</v>
      </c>
      <c r="V186" s="67">
        <v>2017</v>
      </c>
      <c r="W186" s="67" t="s">
        <v>456</v>
      </c>
      <c r="X186" s="67">
        <v>2008</v>
      </c>
      <c r="Y186" s="67">
        <v>2009</v>
      </c>
      <c r="Z186" s="67">
        <v>2010</v>
      </c>
      <c r="AA186" s="67">
        <v>2011</v>
      </c>
      <c r="AB186" s="67">
        <v>2012</v>
      </c>
      <c r="AC186" s="67">
        <v>2013</v>
      </c>
      <c r="AD186" s="67">
        <v>2014</v>
      </c>
      <c r="AE186" s="67">
        <v>2015</v>
      </c>
      <c r="AF186" s="67">
        <v>2016</v>
      </c>
      <c r="AG186" s="67">
        <v>2017</v>
      </c>
    </row>
    <row r="187" spans="1:33" ht="14.65" customHeight="1">
      <c r="A187" s="114" t="s">
        <v>457</v>
      </c>
      <c r="B187" s="76">
        <v>8180</v>
      </c>
      <c r="C187" s="76">
        <v>8496</v>
      </c>
      <c r="D187" s="76">
        <v>8184</v>
      </c>
      <c r="E187" s="76">
        <v>7948</v>
      </c>
      <c r="F187" s="76">
        <v>7908</v>
      </c>
      <c r="G187" s="76">
        <v>7802</v>
      </c>
      <c r="H187" s="76">
        <v>7716</v>
      </c>
      <c r="I187" s="76">
        <v>7700</v>
      </c>
      <c r="J187" s="76">
        <v>7828</v>
      </c>
      <c r="K187" s="76">
        <v>7866</v>
      </c>
      <c r="L187" s="114" t="s">
        <v>457</v>
      </c>
      <c r="M187" s="76">
        <f t="shared" ref="M187:M195" si="211">B187/B$223*1000</f>
        <v>13.185530733731264</v>
      </c>
      <c r="N187" s="76">
        <f t="shared" ref="N187:N195" si="212">C187/C$223*1000</f>
        <v>13.47335301897624</v>
      </c>
      <c r="O187" s="76">
        <f t="shared" ref="O187:O195" si="213">D187/D$223*1000</f>
        <v>12.849256740207622</v>
      </c>
      <c r="P187" s="76">
        <f t="shared" ref="P187:P195" si="214">E187/E$223*1000</f>
        <v>12.37907892052189</v>
      </c>
      <c r="Q187" s="76">
        <f t="shared" ref="Q187:Q195" si="215">F187/F$223*1000</f>
        <v>12.268720348265344</v>
      </c>
      <c r="R187" s="76">
        <f t="shared" ref="R187:R195" si="216">G187/G$223*1000</f>
        <v>12.10594016543647</v>
      </c>
      <c r="S187" s="76">
        <f t="shared" ref="S187:S195" si="217">H187/H$223*1000</f>
        <v>12.041386413645656</v>
      </c>
      <c r="T187" s="76">
        <f t="shared" ref="T187:T195" si="218">I187/I$223*1000</f>
        <v>12.022308408121459</v>
      </c>
      <c r="U187" s="76">
        <f t="shared" ref="U187:U195" si="219">J187/J$223*1000</f>
        <v>12.218897458350698</v>
      </c>
      <c r="V187" s="76">
        <f t="shared" ref="V187:V195" si="220">K187/K$223*1000</f>
        <v>12.228831187406138</v>
      </c>
      <c r="W187" s="119" t="s">
        <v>444</v>
      </c>
      <c r="X187" s="115">
        <f t="shared" ref="X187:AG187" si="221">M189</f>
        <v>54.869861390734989</v>
      </c>
      <c r="Y187" s="115">
        <f t="shared" si="221"/>
        <v>53.861695143186097</v>
      </c>
      <c r="Z187" s="115">
        <f t="shared" si="221"/>
        <v>52.351614949350321</v>
      </c>
      <c r="AA187" s="115">
        <f t="shared" si="221"/>
        <v>50.971028781202733</v>
      </c>
      <c r="AB187" s="115">
        <f t="shared" si="221"/>
        <v>50.657341529028834</v>
      </c>
      <c r="AC187" s="115">
        <f t="shared" si="221"/>
        <v>50.937426781716027</v>
      </c>
      <c r="AD187" s="115">
        <f t="shared" si="221"/>
        <v>51.345994787683949</v>
      </c>
      <c r="AE187" s="115">
        <f t="shared" si="221"/>
        <v>52.111242263566467</v>
      </c>
      <c r="AF187" s="115">
        <f t="shared" si="221"/>
        <v>52.141038668720846</v>
      </c>
      <c r="AG187" s="115">
        <f t="shared" si="221"/>
        <v>51.688809982059411</v>
      </c>
    </row>
    <row r="188" spans="1:33">
      <c r="A188" s="114" t="s">
        <v>376</v>
      </c>
      <c r="B188" s="76">
        <v>16594</v>
      </c>
      <c r="C188" s="76">
        <v>14728</v>
      </c>
      <c r="D188" s="76">
        <v>13774</v>
      </c>
      <c r="E188" s="76">
        <v>13298</v>
      </c>
      <c r="F188" s="76">
        <v>12668</v>
      </c>
      <c r="G188" s="76">
        <v>12498</v>
      </c>
      <c r="H188" s="76">
        <v>12292</v>
      </c>
      <c r="I188" s="76">
        <v>12244</v>
      </c>
      <c r="J188" s="76">
        <v>12438</v>
      </c>
      <c r="K188" s="76">
        <v>12290</v>
      </c>
      <c r="L188" s="114" t="s">
        <v>376</v>
      </c>
      <c r="M188" s="76">
        <f t="shared" si="211"/>
        <v>26.748251466447012</v>
      </c>
      <c r="N188" s="76">
        <f t="shared" si="212"/>
        <v>23.356349254176326</v>
      </c>
      <c r="O188" s="76">
        <f t="shared" si="213"/>
        <v>21.625814068868497</v>
      </c>
      <c r="P188" s="76">
        <f t="shared" si="214"/>
        <v>20.711750312669867</v>
      </c>
      <c r="Q188" s="76">
        <f t="shared" si="215"/>
        <v>19.653534316113479</v>
      </c>
      <c r="R188" s="76">
        <f t="shared" si="216"/>
        <v>19.392468621843761</v>
      </c>
      <c r="S188" s="76">
        <f t="shared" si="217"/>
        <v>19.182571513288284</v>
      </c>
      <c r="T188" s="76">
        <f t="shared" si="218"/>
        <v>19.117031707667422</v>
      </c>
      <c r="U188" s="76">
        <f t="shared" si="219"/>
        <v>19.414747903291516</v>
      </c>
      <c r="V188" s="76">
        <f t="shared" si="220"/>
        <v>19.106577077704223</v>
      </c>
      <c r="W188" s="119"/>
    </row>
    <row r="189" spans="1:33">
      <c r="A189" s="114" t="s">
        <v>444</v>
      </c>
      <c r="B189" s="76">
        <v>34040</v>
      </c>
      <c r="C189" s="76">
        <v>33964</v>
      </c>
      <c r="D189" s="76">
        <v>33344</v>
      </c>
      <c r="E189" s="76">
        <v>32726</v>
      </c>
      <c r="F189" s="76">
        <v>32652</v>
      </c>
      <c r="G189" s="76">
        <v>32828</v>
      </c>
      <c r="H189" s="76">
        <v>32902</v>
      </c>
      <c r="I189" s="76">
        <v>33376</v>
      </c>
      <c r="J189" s="76">
        <v>33404</v>
      </c>
      <c r="K189" s="76">
        <v>33248</v>
      </c>
      <c r="L189" s="114" t="s">
        <v>444</v>
      </c>
      <c r="M189" s="76">
        <f t="shared" si="211"/>
        <v>54.869861390734989</v>
      </c>
      <c r="N189" s="76">
        <f t="shared" si="212"/>
        <v>53.861695143186097</v>
      </c>
      <c r="O189" s="76">
        <f t="shared" si="213"/>
        <v>52.351614949350321</v>
      </c>
      <c r="P189" s="76">
        <f t="shared" si="214"/>
        <v>50.971028781202733</v>
      </c>
      <c r="Q189" s="76">
        <f t="shared" si="215"/>
        <v>50.657341529028834</v>
      </c>
      <c r="R189" s="76">
        <f t="shared" si="216"/>
        <v>50.937426781716027</v>
      </c>
      <c r="S189" s="76">
        <f t="shared" si="217"/>
        <v>51.345994787683949</v>
      </c>
      <c r="T189" s="76">
        <f t="shared" si="218"/>
        <v>52.111242263566467</v>
      </c>
      <c r="U189" s="76">
        <f t="shared" si="219"/>
        <v>52.141038668720846</v>
      </c>
      <c r="V189" s="76">
        <f t="shared" si="220"/>
        <v>51.688809982059411</v>
      </c>
      <c r="W189" s="120" t="s">
        <v>376</v>
      </c>
      <c r="X189" s="108">
        <f t="shared" ref="X189:AG189" si="222">M188</f>
        <v>26.748251466447012</v>
      </c>
      <c r="Y189" s="108">
        <f t="shared" si="222"/>
        <v>23.356349254176326</v>
      </c>
      <c r="Z189" s="108">
        <f t="shared" si="222"/>
        <v>21.625814068868497</v>
      </c>
      <c r="AA189" s="108">
        <f t="shared" si="222"/>
        <v>20.711750312669867</v>
      </c>
      <c r="AB189" s="108">
        <f t="shared" si="222"/>
        <v>19.653534316113479</v>
      </c>
      <c r="AC189" s="108">
        <f t="shared" si="222"/>
        <v>19.392468621843761</v>
      </c>
      <c r="AD189" s="108">
        <f t="shared" si="222"/>
        <v>19.182571513288284</v>
      </c>
      <c r="AE189" s="108">
        <f t="shared" si="222"/>
        <v>19.117031707667422</v>
      </c>
      <c r="AF189" s="108">
        <f t="shared" si="222"/>
        <v>19.414747903291516</v>
      </c>
      <c r="AG189" s="108">
        <f t="shared" si="222"/>
        <v>19.106577077704223</v>
      </c>
    </row>
    <row r="190" spans="1:33">
      <c r="A190" s="114" t="s">
        <v>458</v>
      </c>
      <c r="B190" s="76">
        <v>860</v>
      </c>
      <c r="C190" s="76">
        <v>910</v>
      </c>
      <c r="D190" s="76">
        <v>926</v>
      </c>
      <c r="E190" s="76">
        <v>938</v>
      </c>
      <c r="F190" s="76">
        <v>972</v>
      </c>
      <c r="G190" s="76">
        <v>1012</v>
      </c>
      <c r="H190" s="76">
        <v>1050</v>
      </c>
      <c r="I190" s="76">
        <v>1180</v>
      </c>
      <c r="J190" s="76">
        <v>1258</v>
      </c>
      <c r="K190" s="76">
        <v>1294</v>
      </c>
      <c r="L190" s="114" t="s">
        <v>458</v>
      </c>
      <c r="M190" s="76">
        <f t="shared" si="211"/>
        <v>1.3862538424216242</v>
      </c>
      <c r="N190" s="76">
        <f t="shared" si="212"/>
        <v>1.4431204387086132</v>
      </c>
      <c r="O190" s="76">
        <f t="shared" si="213"/>
        <v>1.453862627252231</v>
      </c>
      <c r="P190" s="76">
        <f t="shared" si="214"/>
        <v>1.4609431338008974</v>
      </c>
      <c r="Q190" s="76">
        <f t="shared" si="215"/>
        <v>1.5079914236866356</v>
      </c>
      <c r="R190" s="76">
        <f t="shared" si="216"/>
        <v>1.5702655021048075</v>
      </c>
      <c r="S190" s="76">
        <f t="shared" si="217"/>
        <v>1.6386023502239424</v>
      </c>
      <c r="T190" s="76">
        <f t="shared" si="218"/>
        <v>1.8423797300757563</v>
      </c>
      <c r="U190" s="76">
        <f t="shared" si="219"/>
        <v>1.963639882805976</v>
      </c>
      <c r="V190" s="76">
        <f t="shared" si="220"/>
        <v>2.0117095800284188</v>
      </c>
      <c r="W190" s="120"/>
    </row>
    <row r="191" spans="1:33" ht="14.65" customHeight="1">
      <c r="A191" s="114" t="s">
        <v>459</v>
      </c>
      <c r="B191" s="76">
        <v>1518</v>
      </c>
      <c r="C191" s="76">
        <v>1558</v>
      </c>
      <c r="D191" s="76">
        <v>1538</v>
      </c>
      <c r="E191" s="76">
        <v>1490</v>
      </c>
      <c r="F191" s="76">
        <v>1534</v>
      </c>
      <c r="G191" s="76">
        <v>1544</v>
      </c>
      <c r="H191" s="76">
        <v>1520</v>
      </c>
      <c r="I191" s="76">
        <v>1562</v>
      </c>
      <c r="J191" s="76">
        <v>1654</v>
      </c>
      <c r="K191" s="76">
        <v>1638</v>
      </c>
      <c r="L191" s="114" t="s">
        <v>459</v>
      </c>
      <c r="M191" s="76">
        <f t="shared" si="211"/>
        <v>2.4468992241814256</v>
      </c>
      <c r="N191" s="76">
        <f t="shared" si="212"/>
        <v>2.4707490588000218</v>
      </c>
      <c r="O191" s="76">
        <f t="shared" si="213"/>
        <v>2.4147307999070531</v>
      </c>
      <c r="P191" s="76">
        <f t="shared" si="214"/>
        <v>2.3206879204299971</v>
      </c>
      <c r="Q191" s="76">
        <f t="shared" si="215"/>
        <v>2.3798959299745879</v>
      </c>
      <c r="R191" s="76">
        <f t="shared" si="216"/>
        <v>2.395741042736979</v>
      </c>
      <c r="S191" s="76">
        <f t="shared" si="217"/>
        <v>2.3720719736575164</v>
      </c>
      <c r="T191" s="76">
        <f t="shared" si="218"/>
        <v>2.4388111342189247</v>
      </c>
      <c r="U191" s="76">
        <f t="shared" si="219"/>
        <v>2.5817649969483973</v>
      </c>
      <c r="V191" s="76">
        <f t="shared" si="220"/>
        <v>2.5465071809015072</v>
      </c>
      <c r="W191" s="119" t="s">
        <v>445</v>
      </c>
      <c r="X191" s="108">
        <f t="shared" ref="X191:AG191" si="223">M193</f>
        <v>22.776473015601802</v>
      </c>
      <c r="Y191" s="108">
        <f t="shared" si="223"/>
        <v>22.73786906615835</v>
      </c>
      <c r="Z191" s="108">
        <f t="shared" si="223"/>
        <v>22.558421412915827</v>
      </c>
      <c r="AA191" s="108">
        <f t="shared" si="223"/>
        <v>21.652485550213299</v>
      </c>
      <c r="AB191" s="108">
        <f t="shared" si="223"/>
        <v>21.260817356174542</v>
      </c>
      <c r="AC191" s="108">
        <f t="shared" si="223"/>
        <v>20.484827232003624</v>
      </c>
      <c r="AD191" s="108">
        <f t="shared" si="223"/>
        <v>21.57961266561588</v>
      </c>
      <c r="AE191" s="108">
        <f t="shared" si="223"/>
        <v>23.601196610021294</v>
      </c>
      <c r="AF191" s="108">
        <f t="shared" si="223"/>
        <v>24.14121973567347</v>
      </c>
      <c r="AG191" s="108">
        <f t="shared" si="223"/>
        <v>24.143624248718194</v>
      </c>
    </row>
    <row r="192" spans="1:33">
      <c r="A192" s="114" t="s">
        <v>460</v>
      </c>
      <c r="B192" s="76">
        <v>2222</v>
      </c>
      <c r="C192" s="76">
        <v>2186</v>
      </c>
      <c r="D192" s="76">
        <v>2208</v>
      </c>
      <c r="E192" s="76">
        <v>2280</v>
      </c>
      <c r="F192" s="76">
        <v>2356</v>
      </c>
      <c r="G192" s="76">
        <v>2292</v>
      </c>
      <c r="H192" s="76">
        <v>2412</v>
      </c>
      <c r="I192" s="76">
        <v>2614</v>
      </c>
      <c r="J192" s="76">
        <v>2712</v>
      </c>
      <c r="K192" s="76">
        <v>2864</v>
      </c>
      <c r="L192" s="114" t="s">
        <v>460</v>
      </c>
      <c r="M192" s="76">
        <f t="shared" si="211"/>
        <v>3.5816930672800575</v>
      </c>
      <c r="N192" s="76">
        <f t="shared" si="212"/>
        <v>3.4666607461725589</v>
      </c>
      <c r="O192" s="76">
        <f t="shared" si="213"/>
        <v>3.4666616425193588</v>
      </c>
      <c r="P192" s="76">
        <f t="shared" si="214"/>
        <v>3.5511197708593243</v>
      </c>
      <c r="Q192" s="76">
        <f t="shared" si="215"/>
        <v>3.655172627783656</v>
      </c>
      <c r="R192" s="76">
        <f t="shared" si="216"/>
        <v>3.5563720660318365</v>
      </c>
      <c r="S192" s="76">
        <f t="shared" si="217"/>
        <v>3.7641036845144273</v>
      </c>
      <c r="T192" s="76">
        <f t="shared" si="218"/>
        <v>4.0813395037440907</v>
      </c>
      <c r="U192" s="76">
        <f t="shared" si="219"/>
        <v>4.2332204786723429</v>
      </c>
      <c r="V192" s="76">
        <f t="shared" si="220"/>
        <v>4.4525009561061761</v>
      </c>
      <c r="W192" s="119"/>
    </row>
    <row r="193" spans="1:33" ht="14.65" customHeight="1">
      <c r="A193" s="114" t="s">
        <v>445</v>
      </c>
      <c r="B193" s="76">
        <v>14130</v>
      </c>
      <c r="C193" s="76">
        <v>14338</v>
      </c>
      <c r="D193" s="76">
        <v>14368</v>
      </c>
      <c r="E193" s="76">
        <v>13902</v>
      </c>
      <c r="F193" s="76">
        <v>13704</v>
      </c>
      <c r="G193" s="76">
        <v>13202</v>
      </c>
      <c r="H193" s="76">
        <v>13828</v>
      </c>
      <c r="I193" s="76">
        <v>15116</v>
      </c>
      <c r="J193" s="76">
        <v>15466</v>
      </c>
      <c r="K193" s="76">
        <v>15530</v>
      </c>
      <c r="L193" s="114" t="s">
        <v>445</v>
      </c>
      <c r="M193" s="76">
        <f t="shared" si="211"/>
        <v>22.776473015601802</v>
      </c>
      <c r="N193" s="76">
        <f t="shared" si="212"/>
        <v>22.73786906615835</v>
      </c>
      <c r="O193" s="76">
        <f t="shared" si="213"/>
        <v>22.558421412915827</v>
      </c>
      <c r="P193" s="76">
        <f t="shared" si="214"/>
        <v>21.652485550213299</v>
      </c>
      <c r="Q193" s="76">
        <f t="shared" si="215"/>
        <v>21.260817356174542</v>
      </c>
      <c r="R193" s="76">
        <f t="shared" si="216"/>
        <v>20.484827232003624</v>
      </c>
      <c r="S193" s="76">
        <f t="shared" si="217"/>
        <v>21.57961266561588</v>
      </c>
      <c r="T193" s="76">
        <f t="shared" si="218"/>
        <v>23.601196610021294</v>
      </c>
      <c r="U193" s="76">
        <f t="shared" si="219"/>
        <v>24.14121973567347</v>
      </c>
      <c r="V193" s="76">
        <f t="shared" si="220"/>
        <v>24.143624248718194</v>
      </c>
      <c r="W193" s="119" t="s">
        <v>446</v>
      </c>
      <c r="X193" s="108">
        <f t="shared" ref="X193:AG193" si="224">SUM(M187,M190,M192,M191,M194,M195)</f>
        <v>36.961396054334706</v>
      </c>
      <c r="Y193" s="108">
        <f t="shared" si="224"/>
        <v>37.321314730295057</v>
      </c>
      <c r="Z193" s="108">
        <f t="shared" si="224"/>
        <v>36.437628351263257</v>
      </c>
      <c r="AA193" s="108">
        <f t="shared" si="224"/>
        <v>36.065670795622154</v>
      </c>
      <c r="AB193" s="108">
        <f t="shared" si="224"/>
        <v>36.592063496988672</v>
      </c>
      <c r="AC193" s="108">
        <f t="shared" si="224"/>
        <v>35.98576830515286</v>
      </c>
      <c r="AD193" s="108">
        <f t="shared" si="224"/>
        <v>37.675369465815635</v>
      </c>
      <c r="AE193" s="108">
        <f t="shared" si="224"/>
        <v>39.854733042299792</v>
      </c>
      <c r="AF193" s="108">
        <f t="shared" si="224"/>
        <v>41.373798675401588</v>
      </c>
      <c r="AG193" s="108">
        <f t="shared" si="224"/>
        <v>42.242791892219628</v>
      </c>
    </row>
    <row r="194" spans="1:33">
      <c r="A194" s="114" t="s">
        <v>385</v>
      </c>
      <c r="B194" s="76">
        <v>4006</v>
      </c>
      <c r="C194" s="76">
        <v>4116</v>
      </c>
      <c r="D194" s="76">
        <v>4028</v>
      </c>
      <c r="E194" s="76">
        <v>4202</v>
      </c>
      <c r="F194" s="76">
        <v>4548</v>
      </c>
      <c r="G194" s="76">
        <v>4170</v>
      </c>
      <c r="H194" s="76">
        <v>4694</v>
      </c>
      <c r="I194" s="76">
        <v>5336</v>
      </c>
      <c r="J194" s="76">
        <v>5646</v>
      </c>
      <c r="K194" s="76">
        <v>5864</v>
      </c>
      <c r="L194" s="114" t="s">
        <v>385</v>
      </c>
      <c r="M194" s="76">
        <f t="shared" si="211"/>
        <v>6.4573638287686359</v>
      </c>
      <c r="N194" s="76">
        <f t="shared" si="212"/>
        <v>6.5273447535435736</v>
      </c>
      <c r="O194" s="76">
        <f t="shared" si="213"/>
        <v>6.3241454239438299</v>
      </c>
      <c r="P194" s="76">
        <f t="shared" si="214"/>
        <v>6.5446514373468778</v>
      </c>
      <c r="Q194" s="76">
        <f t="shared" si="215"/>
        <v>7.0559104886078385</v>
      </c>
      <c r="R194" s="76">
        <f t="shared" si="216"/>
        <v>6.4703627902935246</v>
      </c>
      <c r="S194" s="76">
        <f t="shared" si="217"/>
        <v>7.3253327923344624</v>
      </c>
      <c r="T194" s="76">
        <f t="shared" si="218"/>
        <v>8.3313035929527413</v>
      </c>
      <c r="U194" s="76">
        <f t="shared" si="219"/>
        <v>8.8129656425457394</v>
      </c>
      <c r="V194" s="76">
        <f t="shared" si="220"/>
        <v>9.116433521859852</v>
      </c>
      <c r="W194" s="119"/>
    </row>
    <row r="195" spans="1:33">
      <c r="A195" s="114" t="s">
        <v>461</v>
      </c>
      <c r="B195" s="76">
        <v>6144</v>
      </c>
      <c r="C195" s="76">
        <v>6268</v>
      </c>
      <c r="D195" s="76">
        <v>6324</v>
      </c>
      <c r="E195" s="76">
        <v>6298</v>
      </c>
      <c r="F195" s="76">
        <v>6268</v>
      </c>
      <c r="G195" s="76">
        <v>6372</v>
      </c>
      <c r="H195" s="76">
        <v>6750</v>
      </c>
      <c r="I195" s="76">
        <v>7134</v>
      </c>
      <c r="J195" s="76">
        <v>7408</v>
      </c>
      <c r="K195" s="76">
        <v>7646</v>
      </c>
      <c r="L195" s="114" t="s">
        <v>461</v>
      </c>
      <c r="M195" s="76">
        <f t="shared" si="211"/>
        <v>9.9036553579516973</v>
      </c>
      <c r="N195" s="76">
        <f t="shared" si="212"/>
        <v>9.9400867140940541</v>
      </c>
      <c r="O195" s="76">
        <f t="shared" si="213"/>
        <v>9.9289711174331643</v>
      </c>
      <c r="P195" s="76">
        <f t="shared" si="214"/>
        <v>9.8091896126631681</v>
      </c>
      <c r="Q195" s="76">
        <f t="shared" si="215"/>
        <v>9.7243726786706102</v>
      </c>
      <c r="R195" s="76">
        <f t="shared" si="216"/>
        <v>9.8870867385492431</v>
      </c>
      <c r="S195" s="76">
        <f t="shared" si="217"/>
        <v>10.533872251439629</v>
      </c>
      <c r="T195" s="76">
        <f t="shared" si="218"/>
        <v>11.138590673186817</v>
      </c>
      <c r="U195" s="76">
        <f t="shared" si="219"/>
        <v>11.563310216078433</v>
      </c>
      <c r="V195" s="76">
        <f t="shared" si="220"/>
        <v>11.886809465917535</v>
      </c>
    </row>
    <row r="197" spans="1:33" ht="30">
      <c r="A197" s="67" t="s">
        <v>409</v>
      </c>
      <c r="B197" s="67">
        <v>2008</v>
      </c>
      <c r="C197" s="67">
        <v>2009</v>
      </c>
      <c r="D197" s="67">
        <v>2010</v>
      </c>
      <c r="E197" s="67">
        <v>2011</v>
      </c>
      <c r="F197" s="67">
        <v>2012</v>
      </c>
      <c r="G197" s="67">
        <v>2013</v>
      </c>
      <c r="H197" s="67">
        <v>2014</v>
      </c>
      <c r="I197" s="67">
        <v>2015</v>
      </c>
      <c r="J197" s="67">
        <v>2016</v>
      </c>
      <c r="K197" s="67">
        <v>2017</v>
      </c>
      <c r="L197" s="67" t="s">
        <v>455</v>
      </c>
      <c r="M197" s="67">
        <v>2008</v>
      </c>
      <c r="N197" s="67">
        <v>2009</v>
      </c>
      <c r="O197" s="67">
        <v>2010</v>
      </c>
      <c r="P197" s="67">
        <v>2011</v>
      </c>
      <c r="Q197" s="67">
        <v>2012</v>
      </c>
      <c r="R197" s="67">
        <v>2013</v>
      </c>
      <c r="S197" s="67">
        <v>2014</v>
      </c>
      <c r="T197" s="67">
        <v>2015</v>
      </c>
      <c r="U197" s="67">
        <v>2016</v>
      </c>
      <c r="V197" s="67">
        <v>2017</v>
      </c>
      <c r="W197" s="67" t="s">
        <v>456</v>
      </c>
      <c r="X197" s="67">
        <v>2008</v>
      </c>
      <c r="Y197" s="67">
        <v>2009</v>
      </c>
      <c r="Z197" s="67">
        <v>2010</v>
      </c>
      <c r="AA197" s="67">
        <v>2011</v>
      </c>
      <c r="AB197" s="67">
        <v>2012</v>
      </c>
      <c r="AC197" s="67">
        <v>2013</v>
      </c>
      <c r="AD197" s="67">
        <v>2014</v>
      </c>
      <c r="AE197" s="67">
        <v>2015</v>
      </c>
      <c r="AF197" s="67">
        <v>2016</v>
      </c>
      <c r="AG197" s="67">
        <v>2017</v>
      </c>
    </row>
    <row r="198" spans="1:33" ht="14.65" customHeight="1">
      <c r="A198" s="114" t="s">
        <v>457</v>
      </c>
      <c r="B198" s="76">
        <v>29016</v>
      </c>
      <c r="C198" s="76">
        <v>28820</v>
      </c>
      <c r="D198" s="76">
        <v>28636</v>
      </c>
      <c r="E198" s="76">
        <v>28080</v>
      </c>
      <c r="F198" s="76">
        <v>27248</v>
      </c>
      <c r="G198" s="76">
        <v>26006</v>
      </c>
      <c r="H198" s="76">
        <v>24802</v>
      </c>
      <c r="I198" s="76">
        <v>23990</v>
      </c>
      <c r="J198" s="76">
        <v>24116</v>
      </c>
      <c r="K198" s="76">
        <v>22816</v>
      </c>
      <c r="L198" s="114" t="s">
        <v>457</v>
      </c>
      <c r="M198" s="76">
        <f t="shared" ref="M198:M206" si="225">B198/B$224*1000</f>
        <v>13.451318244022563</v>
      </c>
      <c r="N198" s="76">
        <f t="shared" ref="N198:N206" si="226">C198/C$224*1000</f>
        <v>13.267807612185942</v>
      </c>
      <c r="O198" s="76">
        <f t="shared" ref="O198:O206" si="227">D198/D$224*1000</f>
        <v>13.145795948197227</v>
      </c>
      <c r="P198" s="76">
        <f t="shared" ref="P198:P206" si="228">E198/E$224*1000</f>
        <v>12.853576342827951</v>
      </c>
      <c r="Q198" s="76">
        <f t="shared" ref="Q198:Q206" si="229">F198/F$224*1000</f>
        <v>12.424461707734237</v>
      </c>
      <c r="R198" s="76">
        <f t="shared" ref="R198:R206" si="230">G198/G$224*1000</f>
        <v>11.865772498017504</v>
      </c>
      <c r="S198" s="76">
        <f t="shared" ref="S198:S206" si="231">H198/H$224*1000</f>
        <v>11.330365443344746</v>
      </c>
      <c r="T198" s="76">
        <f t="shared" ref="T198:T206" si="232">I198/I$224*1000</f>
        <v>10.958055632573059</v>
      </c>
      <c r="U198" s="76">
        <f t="shared" ref="U198:U206" si="233">J198/J$224*1000</f>
        <v>11.014215810304842</v>
      </c>
      <c r="V198" s="76">
        <f t="shared" ref="V198:V206" si="234">K198/K$224*1000</f>
        <v>10.398521893136227</v>
      </c>
      <c r="W198" s="119" t="s">
        <v>444</v>
      </c>
      <c r="X198" s="115">
        <f t="shared" ref="X198:AG198" si="235">M200</f>
        <v>63.295739859590043</v>
      </c>
      <c r="Y198" s="115">
        <f t="shared" si="235"/>
        <v>61.2031719359628</v>
      </c>
      <c r="Z198" s="115">
        <f t="shared" si="235"/>
        <v>60.289973231898244</v>
      </c>
      <c r="AA198" s="115">
        <f t="shared" si="235"/>
        <v>58.006798479908966</v>
      </c>
      <c r="AB198" s="115">
        <f t="shared" si="235"/>
        <v>55.46139630193521</v>
      </c>
      <c r="AC198" s="115">
        <f t="shared" si="235"/>
        <v>54.381064406241414</v>
      </c>
      <c r="AD198" s="115">
        <f t="shared" si="235"/>
        <v>53.096754888681282</v>
      </c>
      <c r="AE198" s="115">
        <f t="shared" si="235"/>
        <v>52.881868140652287</v>
      </c>
      <c r="AF198" s="115">
        <f t="shared" si="235"/>
        <v>54.152162058227916</v>
      </c>
      <c r="AG198" s="115">
        <f t="shared" si="235"/>
        <v>49.13775580427663</v>
      </c>
    </row>
    <row r="199" spans="1:33">
      <c r="A199" s="114" t="s">
        <v>376</v>
      </c>
      <c r="B199" s="76">
        <v>63008</v>
      </c>
      <c r="C199" s="76">
        <v>59974</v>
      </c>
      <c r="D199" s="76">
        <v>58724</v>
      </c>
      <c r="E199" s="76">
        <v>55978</v>
      </c>
      <c r="F199" s="76">
        <v>51370</v>
      </c>
      <c r="G199" s="76">
        <v>47924</v>
      </c>
      <c r="H199" s="76">
        <v>44336</v>
      </c>
      <c r="I199" s="76">
        <v>42326</v>
      </c>
      <c r="J199" s="76">
        <v>42804</v>
      </c>
      <c r="K199" s="76">
        <v>37660</v>
      </c>
      <c r="L199" s="114" t="s">
        <v>376</v>
      </c>
      <c r="M199" s="76">
        <f t="shared" si="225"/>
        <v>29.209424452694158</v>
      </c>
      <c r="N199" s="76">
        <f t="shared" si="226"/>
        <v>27.610114286371957</v>
      </c>
      <c r="O199" s="76">
        <f t="shared" si="227"/>
        <v>26.958154814287401</v>
      </c>
      <c r="P199" s="76">
        <f t="shared" si="228"/>
        <v>25.623842468619053</v>
      </c>
      <c r="Q199" s="76">
        <f t="shared" si="229"/>
        <v>23.42353926623267</v>
      </c>
      <c r="R199" s="76">
        <f t="shared" si="230"/>
        <v>21.866310897292582</v>
      </c>
      <c r="S199" s="76">
        <f t="shared" si="231"/>
        <v>20.254136049356209</v>
      </c>
      <c r="T199" s="76">
        <f t="shared" si="232"/>
        <v>19.333499904305434</v>
      </c>
      <c r="U199" s="76">
        <f t="shared" si="233"/>
        <v>19.549365298734799</v>
      </c>
      <c r="V199" s="76">
        <f t="shared" si="234"/>
        <v>17.16375940110056</v>
      </c>
      <c r="W199" s="119"/>
    </row>
    <row r="200" spans="1:33">
      <c r="A200" s="114" t="s">
        <v>444</v>
      </c>
      <c r="B200" s="76">
        <v>136536</v>
      </c>
      <c r="C200" s="76">
        <v>132944</v>
      </c>
      <c r="D200" s="76">
        <v>131332</v>
      </c>
      <c r="E200" s="76">
        <v>126722</v>
      </c>
      <c r="F200" s="76">
        <v>121632</v>
      </c>
      <c r="G200" s="76">
        <v>119186</v>
      </c>
      <c r="H200" s="76">
        <v>116228</v>
      </c>
      <c r="I200" s="76">
        <v>115772</v>
      </c>
      <c r="J200" s="76">
        <v>118568</v>
      </c>
      <c r="K200" s="76">
        <v>107816</v>
      </c>
      <c r="L200" s="114" t="s">
        <v>444</v>
      </c>
      <c r="M200" s="76">
        <f t="shared" si="225"/>
        <v>63.295739859590043</v>
      </c>
      <c r="N200" s="76">
        <f t="shared" si="226"/>
        <v>61.2031719359628</v>
      </c>
      <c r="O200" s="76">
        <f t="shared" si="227"/>
        <v>60.289973231898244</v>
      </c>
      <c r="P200" s="76">
        <f t="shared" si="228"/>
        <v>58.006798479908966</v>
      </c>
      <c r="Q200" s="76">
        <f t="shared" si="229"/>
        <v>55.46139630193521</v>
      </c>
      <c r="R200" s="76">
        <f t="shared" si="230"/>
        <v>54.381064406241414</v>
      </c>
      <c r="S200" s="76">
        <f t="shared" si="231"/>
        <v>53.096754888681282</v>
      </c>
      <c r="T200" s="76">
        <f t="shared" si="232"/>
        <v>52.881868140652287</v>
      </c>
      <c r="U200" s="76">
        <f t="shared" si="233"/>
        <v>54.152162058227916</v>
      </c>
      <c r="V200" s="76">
        <f t="shared" si="234"/>
        <v>49.13775580427663</v>
      </c>
      <c r="W200" s="120" t="s">
        <v>376</v>
      </c>
      <c r="X200" s="108">
        <f t="shared" ref="X200:AG200" si="236">M199</f>
        <v>29.209424452694158</v>
      </c>
      <c r="Y200" s="108">
        <f t="shared" si="236"/>
        <v>27.610114286371957</v>
      </c>
      <c r="Z200" s="108">
        <f t="shared" si="236"/>
        <v>26.958154814287401</v>
      </c>
      <c r="AA200" s="108">
        <f t="shared" si="236"/>
        <v>25.623842468619053</v>
      </c>
      <c r="AB200" s="108">
        <f t="shared" si="236"/>
        <v>23.42353926623267</v>
      </c>
      <c r="AC200" s="108">
        <f t="shared" si="236"/>
        <v>21.866310897292582</v>
      </c>
      <c r="AD200" s="108">
        <f t="shared" si="236"/>
        <v>20.254136049356209</v>
      </c>
      <c r="AE200" s="108">
        <f t="shared" si="236"/>
        <v>19.333499904305434</v>
      </c>
      <c r="AF200" s="108">
        <f t="shared" si="236"/>
        <v>19.549365298734799</v>
      </c>
      <c r="AG200" s="108">
        <f t="shared" si="236"/>
        <v>17.16375940110056</v>
      </c>
    </row>
    <row r="201" spans="1:33">
      <c r="A201" s="114" t="s">
        <v>458</v>
      </c>
      <c r="B201" s="76">
        <v>4926</v>
      </c>
      <c r="C201" s="76">
        <v>5802</v>
      </c>
      <c r="D201" s="76">
        <v>5856</v>
      </c>
      <c r="E201" s="76">
        <v>5792</v>
      </c>
      <c r="F201" s="76">
        <v>5614</v>
      </c>
      <c r="G201" s="76">
        <v>5508</v>
      </c>
      <c r="H201" s="76">
        <v>5358</v>
      </c>
      <c r="I201" s="76">
        <v>5546</v>
      </c>
      <c r="J201" s="76">
        <v>5642</v>
      </c>
      <c r="K201" s="76">
        <v>5452</v>
      </c>
      <c r="L201" s="114" t="s">
        <v>458</v>
      </c>
      <c r="M201" s="76">
        <f t="shared" si="225"/>
        <v>2.283608825132863</v>
      </c>
      <c r="N201" s="76">
        <f t="shared" si="226"/>
        <v>2.6710555088793493</v>
      </c>
      <c r="O201" s="76">
        <f t="shared" si="227"/>
        <v>2.6882868093533649</v>
      </c>
      <c r="P201" s="76">
        <f t="shared" si="228"/>
        <v>2.6512789949308937</v>
      </c>
      <c r="Q201" s="76">
        <f t="shared" si="229"/>
        <v>2.5598549628310336</v>
      </c>
      <c r="R201" s="76">
        <f t="shared" si="230"/>
        <v>2.513138311123603</v>
      </c>
      <c r="S201" s="76">
        <f t="shared" si="231"/>
        <v>2.4477097833013932</v>
      </c>
      <c r="T201" s="76">
        <f t="shared" si="232"/>
        <v>2.5332795555752474</v>
      </c>
      <c r="U201" s="76">
        <f t="shared" si="233"/>
        <v>2.5768040140048067</v>
      </c>
      <c r="V201" s="76">
        <f t="shared" si="234"/>
        <v>2.4847800386298524</v>
      </c>
      <c r="W201" s="120"/>
    </row>
    <row r="202" spans="1:33" ht="14.65" customHeight="1">
      <c r="A202" s="114" t="s">
        <v>459</v>
      </c>
      <c r="B202" s="76">
        <v>5604</v>
      </c>
      <c r="C202" s="76">
        <v>5282</v>
      </c>
      <c r="D202" s="76">
        <v>5380</v>
      </c>
      <c r="E202" s="76">
        <v>5466</v>
      </c>
      <c r="F202" s="76">
        <v>5672</v>
      </c>
      <c r="G202" s="76">
        <v>6026</v>
      </c>
      <c r="H202" s="76">
        <v>5636</v>
      </c>
      <c r="I202" s="76">
        <v>5798</v>
      </c>
      <c r="J202" s="76">
        <v>5914</v>
      </c>
      <c r="K202" s="76">
        <v>5382</v>
      </c>
      <c r="L202" s="114" t="s">
        <v>459</v>
      </c>
      <c r="M202" s="76">
        <f t="shared" si="225"/>
        <v>2.5979179569720996</v>
      </c>
      <c r="N202" s="76">
        <f t="shared" si="226"/>
        <v>2.4316641154603107</v>
      </c>
      <c r="O202" s="76">
        <f t="shared" si="227"/>
        <v>2.4697716930193141</v>
      </c>
      <c r="P202" s="76">
        <f t="shared" si="228"/>
        <v>2.5020530017769795</v>
      </c>
      <c r="Q202" s="76">
        <f t="shared" si="229"/>
        <v>2.5863016297074499</v>
      </c>
      <c r="R202" s="76">
        <f t="shared" si="230"/>
        <v>2.7494864674711019</v>
      </c>
      <c r="S202" s="76">
        <f t="shared" si="231"/>
        <v>2.5747092830695504</v>
      </c>
      <c r="T202" s="76">
        <f t="shared" si="232"/>
        <v>2.6483871011946065</v>
      </c>
      <c r="U202" s="76">
        <f t="shared" si="233"/>
        <v>2.7010313610110646</v>
      </c>
      <c r="V202" s="76">
        <f t="shared" si="234"/>
        <v>2.4528771401147957</v>
      </c>
      <c r="W202" s="119" t="s">
        <v>445</v>
      </c>
      <c r="X202" s="108">
        <f t="shared" ref="X202:AG202" si="237">M204</f>
        <v>24.352931141266655</v>
      </c>
      <c r="Y202" s="108">
        <f t="shared" si="237"/>
        <v>24.513678686109543</v>
      </c>
      <c r="Z202" s="108">
        <f t="shared" si="237"/>
        <v>24.145002224171719</v>
      </c>
      <c r="AA202" s="108">
        <f t="shared" si="237"/>
        <v>23.964046606115701</v>
      </c>
      <c r="AB202" s="108">
        <f t="shared" si="237"/>
        <v>23.226557195704878</v>
      </c>
      <c r="AC202" s="108">
        <f t="shared" si="237"/>
        <v>23.227822284437249</v>
      </c>
      <c r="AD202" s="108">
        <f t="shared" si="237"/>
        <v>22.942139850204548</v>
      </c>
      <c r="AE202" s="108">
        <f t="shared" si="237"/>
        <v>23.121086286351943</v>
      </c>
      <c r="AF202" s="108">
        <f t="shared" si="237"/>
        <v>23.341039691550804</v>
      </c>
      <c r="AG202" s="108">
        <f t="shared" si="237"/>
        <v>22.162487842716889</v>
      </c>
    </row>
    <row r="203" spans="1:33">
      <c r="A203" s="114" t="s">
        <v>460</v>
      </c>
      <c r="B203" s="76">
        <v>9342</v>
      </c>
      <c r="C203" s="76">
        <v>9652</v>
      </c>
      <c r="D203" s="76">
        <v>9888</v>
      </c>
      <c r="E203" s="76">
        <v>9168</v>
      </c>
      <c r="F203" s="76">
        <v>8814</v>
      </c>
      <c r="G203" s="76">
        <v>6662</v>
      </c>
      <c r="H203" s="76">
        <v>5750</v>
      </c>
      <c r="I203" s="76">
        <v>5228</v>
      </c>
      <c r="J203" s="76">
        <v>5372</v>
      </c>
      <c r="K203" s="76">
        <v>5232</v>
      </c>
      <c r="L203" s="114" t="s">
        <v>460</v>
      </c>
      <c r="M203" s="76">
        <f t="shared" si="225"/>
        <v>4.3307904272008129</v>
      </c>
      <c r="N203" s="76">
        <f t="shared" si="226"/>
        <v>4.4434725563087687</v>
      </c>
      <c r="O203" s="76">
        <f t="shared" si="227"/>
        <v>4.5392383830065013</v>
      </c>
      <c r="P203" s="76">
        <f t="shared" si="228"/>
        <v>4.1966377461198956</v>
      </c>
      <c r="Q203" s="76">
        <f t="shared" si="229"/>
        <v>4.0189814111850248</v>
      </c>
      <c r="R203" s="76">
        <f t="shared" si="230"/>
        <v>3.0396745513263332</v>
      </c>
      <c r="S203" s="76">
        <f t="shared" si="231"/>
        <v>2.6267882146291543</v>
      </c>
      <c r="T203" s="76">
        <f t="shared" si="232"/>
        <v>2.3880247956270093</v>
      </c>
      <c r="U203" s="76">
        <f t="shared" si="233"/>
        <v>2.4534901033735945</v>
      </c>
      <c r="V203" s="76">
        <f t="shared" si="234"/>
        <v>2.3845137861539598</v>
      </c>
      <c r="W203" s="119"/>
    </row>
    <row r="204" spans="1:33" ht="14.65" customHeight="1">
      <c r="A204" s="114" t="s">
        <v>445</v>
      </c>
      <c r="B204" s="76">
        <v>52532</v>
      </c>
      <c r="C204" s="76">
        <v>53248</v>
      </c>
      <c r="D204" s="76">
        <v>52596</v>
      </c>
      <c r="E204" s="76">
        <v>52352</v>
      </c>
      <c r="F204" s="76">
        <v>50938</v>
      </c>
      <c r="G204" s="76">
        <v>50908</v>
      </c>
      <c r="H204" s="76">
        <v>50220</v>
      </c>
      <c r="I204" s="76">
        <v>50618</v>
      </c>
      <c r="J204" s="76">
        <v>51106</v>
      </c>
      <c r="K204" s="76">
        <v>48628</v>
      </c>
      <c r="L204" s="114" t="s">
        <v>445</v>
      </c>
      <c r="M204" s="76">
        <f t="shared" si="225"/>
        <v>24.352931141266655</v>
      </c>
      <c r="N204" s="76">
        <f t="shared" si="226"/>
        <v>24.513678686109543</v>
      </c>
      <c r="O204" s="76">
        <f t="shared" si="227"/>
        <v>24.145002224171719</v>
      </c>
      <c r="P204" s="76">
        <f t="shared" si="228"/>
        <v>23.964046606115701</v>
      </c>
      <c r="Q204" s="76">
        <f t="shared" si="229"/>
        <v>23.226557195704878</v>
      </c>
      <c r="R204" s="76">
        <f t="shared" si="230"/>
        <v>23.227822284437249</v>
      </c>
      <c r="S204" s="76">
        <f t="shared" si="231"/>
        <v>22.942139850204548</v>
      </c>
      <c r="T204" s="76">
        <f t="shared" si="232"/>
        <v>23.121086286351943</v>
      </c>
      <c r="U204" s="76">
        <f t="shared" si="233"/>
        <v>23.341039691550804</v>
      </c>
      <c r="V204" s="76">
        <f t="shared" si="234"/>
        <v>22.162487842716889</v>
      </c>
      <c r="W204" s="119" t="s">
        <v>446</v>
      </c>
      <c r="X204" s="108">
        <f t="shared" ref="X204:AG204" si="238">SUM(M198,M201,M203,M202,M205,M206)</f>
        <v>45.676812330560487</v>
      </c>
      <c r="Y204" s="108">
        <f t="shared" si="238"/>
        <v>45.179601091072314</v>
      </c>
      <c r="Z204" s="108">
        <f t="shared" si="238"/>
        <v>44.488943181020034</v>
      </c>
      <c r="AA204" s="108">
        <f t="shared" si="238"/>
        <v>43.916385837995499</v>
      </c>
      <c r="AB204" s="108">
        <f t="shared" si="238"/>
        <v>42.89375781145624</v>
      </c>
      <c r="AC204" s="108">
        <f t="shared" si="238"/>
        <v>40.790589145688102</v>
      </c>
      <c r="AD204" s="108">
        <f t="shared" si="238"/>
        <v>40.06697167865471</v>
      </c>
      <c r="AE204" s="108">
        <f t="shared" si="238"/>
        <v>40.394526544850606</v>
      </c>
      <c r="AF204" s="108">
        <f t="shared" si="238"/>
        <v>41.083627840444592</v>
      </c>
      <c r="AG204" s="108">
        <f t="shared" si="238"/>
        <v>39.411929314115028</v>
      </c>
    </row>
    <row r="205" spans="1:33">
      <c r="A205" s="114" t="s">
        <v>385</v>
      </c>
      <c r="B205" s="76">
        <v>21380</v>
      </c>
      <c r="C205" s="76">
        <v>21312</v>
      </c>
      <c r="D205" s="76">
        <v>21080</v>
      </c>
      <c r="E205" s="76">
        <v>21810</v>
      </c>
      <c r="F205" s="76">
        <v>22018</v>
      </c>
      <c r="G205" s="76">
        <v>22492</v>
      </c>
      <c r="H205" s="76">
        <v>23094</v>
      </c>
      <c r="I205" s="76">
        <v>24268</v>
      </c>
      <c r="J205" s="76">
        <v>24676</v>
      </c>
      <c r="K205" s="76">
        <v>24292</v>
      </c>
      <c r="L205" s="114" t="s">
        <v>385</v>
      </c>
      <c r="M205" s="76">
        <f t="shared" si="225"/>
        <v>9.9114000571134007</v>
      </c>
      <c r="N205" s="76">
        <f t="shared" si="226"/>
        <v>9.8113641856664398</v>
      </c>
      <c r="O205" s="76">
        <f t="shared" si="227"/>
        <v>9.6770980090793959</v>
      </c>
      <c r="P205" s="76">
        <f t="shared" si="228"/>
        <v>9.9834935910640183</v>
      </c>
      <c r="Q205" s="76">
        <f t="shared" si="229"/>
        <v>10.039701918705683</v>
      </c>
      <c r="R205" s="76">
        <f t="shared" si="230"/>
        <v>10.262437707660144</v>
      </c>
      <c r="S205" s="76">
        <f t="shared" si="231"/>
        <v>10.550095135416642</v>
      </c>
      <c r="T205" s="76">
        <f t="shared" si="232"/>
        <v>11.0850393535341</v>
      </c>
      <c r="U205" s="76">
        <f t="shared" si="233"/>
        <v>11.269977995317724</v>
      </c>
      <c r="V205" s="76">
        <f t="shared" si="234"/>
        <v>11.071217296110854</v>
      </c>
      <c r="W205" s="119"/>
    </row>
    <row r="206" spans="1:33">
      <c r="A206" s="114" t="s">
        <v>461</v>
      </c>
      <c r="B206" s="76">
        <v>28262</v>
      </c>
      <c r="C206" s="76">
        <v>27270</v>
      </c>
      <c r="D206" s="76">
        <v>26072</v>
      </c>
      <c r="E206" s="76">
        <v>25624</v>
      </c>
      <c r="F206" s="76">
        <v>24704</v>
      </c>
      <c r="G206" s="76">
        <v>22706</v>
      </c>
      <c r="H206" s="76">
        <v>23066</v>
      </c>
      <c r="I206" s="76">
        <v>23604</v>
      </c>
      <c r="J206" s="76">
        <v>24234</v>
      </c>
      <c r="K206" s="76">
        <v>23302</v>
      </c>
      <c r="L206" s="114" t="s">
        <v>461</v>
      </c>
      <c r="M206" s="76">
        <f t="shared" si="225"/>
        <v>13.101776820118751</v>
      </c>
      <c r="N206" s="76">
        <f t="shared" si="226"/>
        <v>12.554237112571499</v>
      </c>
      <c r="O206" s="76">
        <f t="shared" si="227"/>
        <v>11.968752338364229</v>
      </c>
      <c r="P206" s="76">
        <f t="shared" si="228"/>
        <v>11.729346161275764</v>
      </c>
      <c r="Q206" s="76">
        <f t="shared" si="229"/>
        <v>11.264456181292813</v>
      </c>
      <c r="R206" s="76">
        <f t="shared" si="230"/>
        <v>10.36007961008942</v>
      </c>
      <c r="S206" s="76">
        <f t="shared" si="231"/>
        <v>10.53730381889323</v>
      </c>
      <c r="T206" s="76">
        <f t="shared" si="232"/>
        <v>10.781740106346582</v>
      </c>
      <c r="U206" s="76">
        <f t="shared" si="233"/>
        <v>11.068108556432556</v>
      </c>
      <c r="V206" s="76">
        <f t="shared" si="234"/>
        <v>10.620019159969337</v>
      </c>
    </row>
    <row r="208" spans="1:33" ht="15">
      <c r="A208" s="67" t="s">
        <v>467</v>
      </c>
      <c r="B208" s="67">
        <v>2008</v>
      </c>
      <c r="C208" s="67">
        <v>2009</v>
      </c>
      <c r="D208" s="67">
        <v>2010</v>
      </c>
      <c r="E208" s="67">
        <v>2011</v>
      </c>
      <c r="F208" s="67">
        <v>2012</v>
      </c>
      <c r="G208" s="67">
        <v>2013</v>
      </c>
      <c r="H208" s="67">
        <v>2014</v>
      </c>
      <c r="I208" s="67">
        <v>2015</v>
      </c>
      <c r="J208" s="67">
        <v>2016</v>
      </c>
      <c r="K208" s="67">
        <v>2017</v>
      </c>
    </row>
    <row r="209" spans="1:11">
      <c r="A209" s="98" t="s">
        <v>33</v>
      </c>
      <c r="B209" s="116">
        <v>8202220</v>
      </c>
      <c r="C209" s="116">
        <v>8302923</v>
      </c>
      <c r="D209" s="116">
        <v>8370975</v>
      </c>
      <c r="E209" s="116">
        <v>8424102</v>
      </c>
      <c r="F209" s="116">
        <v>8449985</v>
      </c>
      <c r="G209" s="116">
        <v>8440300</v>
      </c>
      <c r="H209" s="116">
        <v>8402305</v>
      </c>
      <c r="I209" s="116">
        <v>8399043</v>
      </c>
      <c r="J209" s="116">
        <v>8388107</v>
      </c>
      <c r="K209" s="116">
        <v>8379820</v>
      </c>
    </row>
    <row r="210" spans="1:11">
      <c r="A210" s="98" t="s">
        <v>393</v>
      </c>
      <c r="B210" s="116">
        <v>1326918</v>
      </c>
      <c r="C210" s="116">
        <v>1345473</v>
      </c>
      <c r="D210" s="116">
        <v>1347095</v>
      </c>
      <c r="E210" s="116">
        <v>1346293</v>
      </c>
      <c r="F210" s="116">
        <v>1349467</v>
      </c>
      <c r="G210" s="116">
        <v>1347150</v>
      </c>
      <c r="H210" s="116">
        <v>1325385</v>
      </c>
      <c r="I210" s="116">
        <v>1317847</v>
      </c>
      <c r="J210" s="116">
        <v>1308563</v>
      </c>
      <c r="K210" s="116">
        <v>1308750</v>
      </c>
    </row>
    <row r="211" spans="1:11">
      <c r="A211" s="98" t="s">
        <v>394</v>
      </c>
      <c r="B211" s="116">
        <v>1080138</v>
      </c>
      <c r="C211" s="116">
        <v>1085289</v>
      </c>
      <c r="D211" s="116">
        <v>1084341</v>
      </c>
      <c r="E211" s="116">
        <v>1081487</v>
      </c>
      <c r="F211" s="116">
        <v>1077360</v>
      </c>
      <c r="G211" s="116">
        <v>1068165</v>
      </c>
      <c r="H211" s="116">
        <v>1061756</v>
      </c>
      <c r="I211" s="116">
        <v>1051229</v>
      </c>
      <c r="J211" s="116">
        <v>1042608</v>
      </c>
      <c r="K211" s="116">
        <v>1034960</v>
      </c>
    </row>
    <row r="212" spans="1:11">
      <c r="A212" s="98" t="s">
        <v>396</v>
      </c>
      <c r="B212" s="116">
        <v>1072844</v>
      </c>
      <c r="C212" s="116">
        <v>1095426</v>
      </c>
      <c r="D212" s="116">
        <v>1106049</v>
      </c>
      <c r="E212" s="116">
        <v>1113114</v>
      </c>
      <c r="F212" s="116">
        <v>1119439</v>
      </c>
      <c r="G212" s="116">
        <v>1111674</v>
      </c>
      <c r="H212" s="116">
        <v>1103442</v>
      </c>
      <c r="I212" s="116">
        <v>1104479</v>
      </c>
      <c r="J212" s="116">
        <v>1107220</v>
      </c>
      <c r="K212" s="116">
        <v>1115999</v>
      </c>
    </row>
    <row r="213" spans="1:11">
      <c r="A213" s="98" t="s">
        <v>397</v>
      </c>
      <c r="B213" s="116">
        <v>2075968</v>
      </c>
      <c r="C213" s="116">
        <v>2103992</v>
      </c>
      <c r="D213" s="116">
        <v>2118519</v>
      </c>
      <c r="E213" s="116">
        <v>2126769</v>
      </c>
      <c r="F213" s="116">
        <v>2118344</v>
      </c>
      <c r="G213" s="116">
        <v>2118679</v>
      </c>
      <c r="H213" s="116">
        <v>2104815</v>
      </c>
      <c r="I213" s="116">
        <v>2100306</v>
      </c>
      <c r="J213" s="116">
        <v>2101924</v>
      </c>
      <c r="K213" s="116">
        <v>2108121</v>
      </c>
    </row>
    <row r="214" spans="1:11">
      <c r="A214" s="98" t="s">
        <v>398</v>
      </c>
      <c r="B214" s="116">
        <v>582138</v>
      </c>
      <c r="C214" s="116">
        <v>589235</v>
      </c>
      <c r="D214" s="116">
        <v>592250</v>
      </c>
      <c r="E214" s="116">
        <v>593121</v>
      </c>
      <c r="F214" s="116">
        <v>593861</v>
      </c>
      <c r="G214" s="116">
        <v>591888</v>
      </c>
      <c r="H214" s="116">
        <v>588656</v>
      </c>
      <c r="I214" s="116">
        <v>585179</v>
      </c>
      <c r="J214" s="116">
        <v>582206</v>
      </c>
      <c r="K214" s="116">
        <v>580295</v>
      </c>
    </row>
    <row r="215" spans="1:11">
      <c r="A215" s="98" t="s">
        <v>399</v>
      </c>
      <c r="B215" s="116">
        <v>2557330</v>
      </c>
      <c r="C215" s="116">
        <v>2563521</v>
      </c>
      <c r="D215" s="116">
        <v>2559515</v>
      </c>
      <c r="E215" s="116">
        <v>2558463</v>
      </c>
      <c r="F215" s="116">
        <v>2546078</v>
      </c>
      <c r="G215" s="116">
        <v>2519875</v>
      </c>
      <c r="H215" s="116">
        <v>2494790</v>
      </c>
      <c r="I215" s="116">
        <v>2472052</v>
      </c>
      <c r="J215" s="116">
        <v>2447519</v>
      </c>
      <c r="K215" s="116">
        <v>2425801</v>
      </c>
    </row>
    <row r="216" spans="1:11">
      <c r="A216" s="98" t="s">
        <v>400</v>
      </c>
      <c r="B216" s="116">
        <v>2043100</v>
      </c>
      <c r="C216" s="116">
        <v>2081313</v>
      </c>
      <c r="D216" s="116">
        <v>2098373</v>
      </c>
      <c r="E216" s="116">
        <v>2115334</v>
      </c>
      <c r="F216" s="116">
        <v>2121888</v>
      </c>
      <c r="G216" s="116">
        <v>2100998</v>
      </c>
      <c r="H216" s="116">
        <v>2078611</v>
      </c>
      <c r="I216" s="116">
        <v>2059191</v>
      </c>
      <c r="J216" s="116">
        <v>2041631</v>
      </c>
      <c r="K216" s="116">
        <v>2031479</v>
      </c>
    </row>
    <row r="217" spans="1:11">
      <c r="A217" s="98" t="s">
        <v>401</v>
      </c>
      <c r="B217" s="116">
        <v>7364078</v>
      </c>
      <c r="C217" s="116">
        <v>7475420</v>
      </c>
      <c r="D217" s="116">
        <v>7512381</v>
      </c>
      <c r="E217" s="116">
        <v>7539618</v>
      </c>
      <c r="F217" s="116">
        <v>7570908</v>
      </c>
      <c r="G217" s="116">
        <v>7553650</v>
      </c>
      <c r="H217" s="116">
        <v>7518903</v>
      </c>
      <c r="I217" s="116">
        <v>7508106</v>
      </c>
      <c r="J217" s="116">
        <v>7522596</v>
      </c>
      <c r="K217" s="116">
        <v>7555830</v>
      </c>
    </row>
    <row r="218" spans="1:11">
      <c r="A218" s="98" t="s">
        <v>402</v>
      </c>
      <c r="B218" s="116">
        <v>5029601</v>
      </c>
      <c r="C218" s="116">
        <v>5094675</v>
      </c>
      <c r="D218" s="116">
        <v>5111706</v>
      </c>
      <c r="E218" s="116">
        <v>5117190</v>
      </c>
      <c r="F218" s="116">
        <v>5129266</v>
      </c>
      <c r="G218" s="116">
        <v>5113815</v>
      </c>
      <c r="H218" s="116">
        <v>5004844</v>
      </c>
      <c r="I218" s="116">
        <v>4980689</v>
      </c>
      <c r="J218" s="116">
        <v>4959968</v>
      </c>
      <c r="K218" s="116">
        <v>4941509</v>
      </c>
    </row>
    <row r="219" spans="1:11">
      <c r="A219" s="98" t="s">
        <v>403</v>
      </c>
      <c r="B219" s="116">
        <v>1097744</v>
      </c>
      <c r="C219" s="116">
        <v>1102410</v>
      </c>
      <c r="D219" s="116">
        <v>1107220</v>
      </c>
      <c r="E219" s="116">
        <v>1109367</v>
      </c>
      <c r="F219" s="116">
        <v>1108130</v>
      </c>
      <c r="G219" s="116">
        <v>1104004</v>
      </c>
      <c r="H219" s="116">
        <v>1099632</v>
      </c>
      <c r="I219" s="116">
        <v>1092997</v>
      </c>
      <c r="J219" s="116">
        <v>1087778</v>
      </c>
      <c r="K219" s="116">
        <v>1079920</v>
      </c>
    </row>
    <row r="220" spans="1:11">
      <c r="A220" s="98" t="s">
        <v>404</v>
      </c>
      <c r="B220" s="116">
        <v>2784169</v>
      </c>
      <c r="C220" s="116">
        <v>2796089</v>
      </c>
      <c r="D220" s="116">
        <v>2797653</v>
      </c>
      <c r="E220" s="116">
        <v>2795422</v>
      </c>
      <c r="F220" s="116">
        <v>2781498</v>
      </c>
      <c r="G220" s="116">
        <v>2765940</v>
      </c>
      <c r="H220" s="116">
        <v>2748695</v>
      </c>
      <c r="I220" s="116">
        <v>2732347</v>
      </c>
      <c r="J220" s="116">
        <v>2718525</v>
      </c>
      <c r="K220" s="116">
        <v>2708339</v>
      </c>
    </row>
    <row r="221" spans="1:11">
      <c r="A221" s="98" t="s">
        <v>406</v>
      </c>
      <c r="B221" s="116">
        <v>6271638</v>
      </c>
      <c r="C221" s="116">
        <v>6386932</v>
      </c>
      <c r="D221" s="116">
        <v>6458684</v>
      </c>
      <c r="E221" s="116">
        <v>6489680</v>
      </c>
      <c r="F221" s="116">
        <v>6498560</v>
      </c>
      <c r="G221" s="116">
        <v>6495551</v>
      </c>
      <c r="H221" s="116">
        <v>6454440</v>
      </c>
      <c r="I221" s="116">
        <v>6436996</v>
      </c>
      <c r="J221" s="116">
        <v>6466996</v>
      </c>
      <c r="K221" s="116">
        <v>6507184</v>
      </c>
    </row>
    <row r="222" spans="1:11">
      <c r="A222" s="98" t="s">
        <v>407</v>
      </c>
      <c r="B222" s="116">
        <v>1426109</v>
      </c>
      <c r="C222" s="116">
        <v>1446520</v>
      </c>
      <c r="D222" s="116">
        <v>1461979</v>
      </c>
      <c r="E222" s="116">
        <v>1470069</v>
      </c>
      <c r="F222" s="116">
        <v>1474449</v>
      </c>
      <c r="G222" s="116">
        <v>1472049</v>
      </c>
      <c r="H222" s="116">
        <v>1466818</v>
      </c>
      <c r="I222" s="116">
        <v>1467288</v>
      </c>
      <c r="J222" s="116">
        <v>1464847</v>
      </c>
      <c r="K222" s="116">
        <v>1470273</v>
      </c>
    </row>
    <row r="223" spans="1:11">
      <c r="A223" s="98" t="s">
        <v>408</v>
      </c>
      <c r="B223" s="116">
        <v>620377</v>
      </c>
      <c r="C223" s="116">
        <v>630578</v>
      </c>
      <c r="D223" s="116">
        <v>636924</v>
      </c>
      <c r="E223" s="116">
        <v>642051</v>
      </c>
      <c r="F223" s="116">
        <v>644566</v>
      </c>
      <c r="G223" s="116">
        <v>644477</v>
      </c>
      <c r="H223" s="116">
        <v>640790</v>
      </c>
      <c r="I223" s="116">
        <v>640476</v>
      </c>
      <c r="J223" s="116">
        <v>640647</v>
      </c>
      <c r="K223" s="116">
        <v>643234</v>
      </c>
    </row>
    <row r="224" spans="1:11">
      <c r="A224" s="98" t="s">
        <v>409</v>
      </c>
      <c r="B224" s="116">
        <v>2157112</v>
      </c>
      <c r="C224" s="116">
        <v>2172175</v>
      </c>
      <c r="D224" s="116">
        <v>2178339</v>
      </c>
      <c r="E224" s="116">
        <v>2184606</v>
      </c>
      <c r="F224" s="116">
        <v>2193093</v>
      </c>
      <c r="G224" s="116">
        <v>2191682</v>
      </c>
      <c r="H224" s="116">
        <v>2188985</v>
      </c>
      <c r="I224" s="116">
        <v>2189257</v>
      </c>
      <c r="J224" s="116">
        <v>2189534</v>
      </c>
      <c r="K224" s="116">
        <v>2194158</v>
      </c>
    </row>
    <row r="225" spans="1:11">
      <c r="A225" s="98" t="s">
        <v>405</v>
      </c>
      <c r="B225" s="116">
        <v>317501</v>
      </c>
      <c r="C225" s="116">
        <v>321702</v>
      </c>
      <c r="D225" s="116">
        <v>322415</v>
      </c>
      <c r="E225" s="116">
        <v>322955</v>
      </c>
      <c r="F225" s="116">
        <v>323609</v>
      </c>
      <c r="G225" s="116">
        <v>322027</v>
      </c>
      <c r="H225" s="116">
        <v>319002</v>
      </c>
      <c r="I225" s="116">
        <v>317053</v>
      </c>
      <c r="J225" s="116">
        <v>315794</v>
      </c>
      <c r="K225" s="116">
        <v>315381</v>
      </c>
    </row>
  </sheetData>
  <sheetProtection selectLockedCells="1" selectUnlockedCells="1"/>
  <mergeCells count="73">
    <mergeCell ref="W204:W205"/>
    <mergeCell ref="W189:W190"/>
    <mergeCell ref="W191:W192"/>
    <mergeCell ref="W193:W194"/>
    <mergeCell ref="W198:W199"/>
    <mergeCell ref="W200:W201"/>
    <mergeCell ref="W202:W203"/>
    <mergeCell ref="W171:W172"/>
    <mergeCell ref="W176:W177"/>
    <mergeCell ref="W178:W179"/>
    <mergeCell ref="W180:W181"/>
    <mergeCell ref="W182:W183"/>
    <mergeCell ref="W187:W188"/>
    <mergeCell ref="W156:W157"/>
    <mergeCell ref="W158:W159"/>
    <mergeCell ref="W160:W161"/>
    <mergeCell ref="W165:W166"/>
    <mergeCell ref="W167:W168"/>
    <mergeCell ref="W169:W170"/>
    <mergeCell ref="W138:W139"/>
    <mergeCell ref="W143:W144"/>
    <mergeCell ref="W145:W146"/>
    <mergeCell ref="W147:W148"/>
    <mergeCell ref="W149:W150"/>
    <mergeCell ref="W154:W155"/>
    <mergeCell ref="W123:W124"/>
    <mergeCell ref="W125:W126"/>
    <mergeCell ref="W127:W128"/>
    <mergeCell ref="W132:W133"/>
    <mergeCell ref="W134:W135"/>
    <mergeCell ref="W136:W137"/>
    <mergeCell ref="W105:W106"/>
    <mergeCell ref="W110:W111"/>
    <mergeCell ref="W112:W113"/>
    <mergeCell ref="W114:W115"/>
    <mergeCell ref="W116:W117"/>
    <mergeCell ref="W121:W122"/>
    <mergeCell ref="W90:W91"/>
    <mergeCell ref="W92:W93"/>
    <mergeCell ref="W94:W95"/>
    <mergeCell ref="W99:W100"/>
    <mergeCell ref="W101:W102"/>
    <mergeCell ref="W103:W104"/>
    <mergeCell ref="W72:W73"/>
    <mergeCell ref="W77:W78"/>
    <mergeCell ref="W79:W80"/>
    <mergeCell ref="W81:W82"/>
    <mergeCell ref="W83:W84"/>
    <mergeCell ref="W88:W89"/>
    <mergeCell ref="W57:W58"/>
    <mergeCell ref="W59:W60"/>
    <mergeCell ref="W61:W62"/>
    <mergeCell ref="W66:W67"/>
    <mergeCell ref="W68:W69"/>
    <mergeCell ref="W70:W71"/>
    <mergeCell ref="W39:W40"/>
    <mergeCell ref="W44:W45"/>
    <mergeCell ref="W46:W47"/>
    <mergeCell ref="W48:W49"/>
    <mergeCell ref="W50:W51"/>
    <mergeCell ref="W55:W56"/>
    <mergeCell ref="W24:W25"/>
    <mergeCell ref="W26:W27"/>
    <mergeCell ref="W28:W29"/>
    <mergeCell ref="W33:W34"/>
    <mergeCell ref="W35:W36"/>
    <mergeCell ref="W37:W38"/>
    <mergeCell ref="AH8:AH9"/>
    <mergeCell ref="AH10:AH11"/>
    <mergeCell ref="AH12:AH13"/>
    <mergeCell ref="AH14:AH15"/>
    <mergeCell ref="X18:X19"/>
    <mergeCell ref="W22:W23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opLeftCell="K1" zoomScale="60" zoomScaleNormal="60" workbookViewId="0">
      <selection activeCell="R4" sqref="R4"/>
    </sheetView>
  </sheetViews>
  <sheetFormatPr baseColWidth="10" defaultRowHeight="12.75"/>
  <cols>
    <col min="1" max="1" width="33" style="47" customWidth="1"/>
    <col min="2" max="10" width="10.28515625" style="47" customWidth="1"/>
    <col min="11" max="11" width="15.28515625" style="47" customWidth="1"/>
    <col min="12" max="12" width="10.28515625" style="47" customWidth="1"/>
    <col min="13" max="13" width="36.85546875" style="47" customWidth="1"/>
    <col min="14" max="256" width="10.28515625" style="47" customWidth="1"/>
    <col min="257" max="16384" width="11.42578125" style="47"/>
  </cols>
  <sheetData>
    <row r="1" spans="1:29" ht="15">
      <c r="A1" s="67" t="s">
        <v>416</v>
      </c>
      <c r="B1" s="67">
        <v>2008</v>
      </c>
      <c r="C1" s="67">
        <v>2009</v>
      </c>
      <c r="D1" s="67">
        <v>2010</v>
      </c>
      <c r="E1" s="67">
        <v>2011</v>
      </c>
      <c r="F1" s="67">
        <v>2012</v>
      </c>
      <c r="G1" s="67">
        <v>2013</v>
      </c>
      <c r="H1" s="67">
        <v>2014</v>
      </c>
      <c r="I1" s="67">
        <v>2015</v>
      </c>
      <c r="J1" s="67">
        <v>2016</v>
      </c>
      <c r="K1" s="67">
        <v>2017</v>
      </c>
      <c r="M1" s="67" t="s">
        <v>416</v>
      </c>
      <c r="N1" s="67">
        <v>2008</v>
      </c>
      <c r="O1" s="67">
        <v>2009</v>
      </c>
      <c r="P1" s="67">
        <v>2010</v>
      </c>
      <c r="Q1" s="67">
        <v>2011</v>
      </c>
      <c r="R1" s="67">
        <v>2012</v>
      </c>
      <c r="S1" s="67">
        <v>2013</v>
      </c>
      <c r="T1" s="67">
        <v>2014</v>
      </c>
      <c r="U1" s="67">
        <v>2015</v>
      </c>
      <c r="V1" s="67">
        <v>2016</v>
      </c>
      <c r="W1" s="67">
        <v>2017</v>
      </c>
    </row>
    <row r="2" spans="1:29">
      <c r="A2" s="114" t="s">
        <v>457</v>
      </c>
      <c r="B2" s="76">
        <v>69456</v>
      </c>
      <c r="C2" s="76">
        <v>68516</v>
      </c>
      <c r="D2" s="76">
        <v>64046</v>
      </c>
      <c r="E2" s="76">
        <v>61216</v>
      </c>
      <c r="F2" s="76">
        <v>58966</v>
      </c>
      <c r="G2" s="76">
        <v>55870</v>
      </c>
      <c r="H2" s="76">
        <v>54200</v>
      </c>
      <c r="I2" s="76">
        <v>53652</v>
      </c>
      <c r="J2" s="76">
        <v>53572</v>
      </c>
      <c r="K2" s="76">
        <v>55288</v>
      </c>
      <c r="M2" s="114" t="s">
        <v>444</v>
      </c>
      <c r="N2" s="76">
        <f t="shared" ref="N2:W2" si="0">B4</f>
        <v>453380</v>
      </c>
      <c r="O2" s="76">
        <f t="shared" si="0"/>
        <v>449174</v>
      </c>
      <c r="P2" s="76">
        <f t="shared" si="0"/>
        <v>439904</v>
      </c>
      <c r="Q2" s="76">
        <f t="shared" si="0"/>
        <v>432524</v>
      </c>
      <c r="R2" s="76">
        <f t="shared" si="0"/>
        <v>426620</v>
      </c>
      <c r="S2" s="76">
        <f t="shared" si="0"/>
        <v>422212</v>
      </c>
      <c r="T2" s="76">
        <f t="shared" si="0"/>
        <v>417544</v>
      </c>
      <c r="U2" s="76">
        <f t="shared" si="0"/>
        <v>419678</v>
      </c>
      <c r="V2" s="76">
        <f t="shared" si="0"/>
        <v>419840</v>
      </c>
      <c r="W2" s="76">
        <f t="shared" si="0"/>
        <v>425380</v>
      </c>
      <c r="Y2" s="47">
        <v>2008</v>
      </c>
      <c r="Z2" s="47">
        <v>453380</v>
      </c>
      <c r="AA2" s="47">
        <v>174032</v>
      </c>
      <c r="AB2" s="47">
        <v>162172</v>
      </c>
      <c r="AC2" s="47">
        <v>256046</v>
      </c>
    </row>
    <row r="3" spans="1:29">
      <c r="A3" s="114" t="s">
        <v>376</v>
      </c>
      <c r="B3" s="76">
        <v>174032</v>
      </c>
      <c r="C3" s="76">
        <v>151220</v>
      </c>
      <c r="D3" s="76">
        <v>135902</v>
      </c>
      <c r="E3" s="76">
        <v>131150</v>
      </c>
      <c r="F3" s="76">
        <v>122578</v>
      </c>
      <c r="G3" s="76">
        <v>109834</v>
      </c>
      <c r="H3" s="76">
        <v>105388</v>
      </c>
      <c r="I3" s="76">
        <v>103398</v>
      </c>
      <c r="J3" s="76">
        <v>104230</v>
      </c>
      <c r="K3" s="76">
        <v>105720</v>
      </c>
      <c r="M3" s="114" t="s">
        <v>376</v>
      </c>
      <c r="N3" s="47">
        <f t="shared" ref="N3:W3" si="1">B3</f>
        <v>174032</v>
      </c>
      <c r="O3" s="47">
        <f t="shared" si="1"/>
        <v>151220</v>
      </c>
      <c r="P3" s="47">
        <f t="shared" si="1"/>
        <v>135902</v>
      </c>
      <c r="Q3" s="47">
        <f t="shared" si="1"/>
        <v>131150</v>
      </c>
      <c r="R3" s="47">
        <f t="shared" si="1"/>
        <v>122578</v>
      </c>
      <c r="S3" s="47">
        <f t="shared" si="1"/>
        <v>109834</v>
      </c>
      <c r="T3" s="47">
        <f t="shared" si="1"/>
        <v>105388</v>
      </c>
      <c r="U3" s="47">
        <f t="shared" si="1"/>
        <v>103398</v>
      </c>
      <c r="V3" s="47">
        <f t="shared" si="1"/>
        <v>104230</v>
      </c>
      <c r="W3" s="47">
        <f t="shared" si="1"/>
        <v>105720</v>
      </c>
      <c r="Y3" s="47">
        <v>2009</v>
      </c>
      <c r="Z3" s="47">
        <v>449174</v>
      </c>
      <c r="AA3" s="47">
        <v>151220</v>
      </c>
      <c r="AB3" s="47">
        <v>159708</v>
      </c>
      <c r="AC3" s="47">
        <v>260042</v>
      </c>
    </row>
    <row r="4" spans="1:29">
      <c r="A4" s="114" t="s">
        <v>444</v>
      </c>
      <c r="B4" s="76">
        <v>453380</v>
      </c>
      <c r="C4" s="76">
        <v>449174</v>
      </c>
      <c r="D4" s="76">
        <v>439904</v>
      </c>
      <c r="E4" s="76">
        <v>432524</v>
      </c>
      <c r="F4" s="76">
        <v>426620</v>
      </c>
      <c r="G4" s="76">
        <v>422212</v>
      </c>
      <c r="H4" s="76">
        <v>417544</v>
      </c>
      <c r="I4" s="76">
        <v>419678</v>
      </c>
      <c r="J4" s="76">
        <v>419840</v>
      </c>
      <c r="K4" s="76">
        <v>425380</v>
      </c>
      <c r="M4" s="114" t="s">
        <v>445</v>
      </c>
      <c r="N4" s="76">
        <f t="shared" ref="N4:W4" si="2">B8</f>
        <v>162172</v>
      </c>
      <c r="O4" s="76">
        <f t="shared" si="2"/>
        <v>159708</v>
      </c>
      <c r="P4" s="76">
        <f t="shared" si="2"/>
        <v>163400</v>
      </c>
      <c r="Q4" s="76">
        <f t="shared" si="2"/>
        <v>160820</v>
      </c>
      <c r="R4" s="76">
        <f t="shared" si="2"/>
        <v>155200</v>
      </c>
      <c r="S4" s="76">
        <f t="shared" si="2"/>
        <v>152636</v>
      </c>
      <c r="T4" s="76">
        <f t="shared" si="2"/>
        <v>149602</v>
      </c>
      <c r="U4" s="76">
        <f t="shared" si="2"/>
        <v>156452</v>
      </c>
      <c r="V4" s="76">
        <f t="shared" si="2"/>
        <v>161726</v>
      </c>
      <c r="W4" s="76">
        <f t="shared" si="2"/>
        <v>166574</v>
      </c>
      <c r="Y4" s="47">
        <v>2010</v>
      </c>
      <c r="Z4" s="47">
        <v>439904</v>
      </c>
      <c r="AA4" s="47">
        <v>135902</v>
      </c>
      <c r="AB4" s="47">
        <v>163400</v>
      </c>
      <c r="AC4" s="47">
        <v>257952</v>
      </c>
    </row>
    <row r="5" spans="1:29">
      <c r="A5" s="114" t="s">
        <v>458</v>
      </c>
      <c r="B5" s="76">
        <v>9966</v>
      </c>
      <c r="C5" s="76">
        <v>10272</v>
      </c>
      <c r="D5" s="76">
        <v>10578</v>
      </c>
      <c r="E5" s="76">
        <v>10634</v>
      </c>
      <c r="F5" s="76">
        <v>10696</v>
      </c>
      <c r="G5" s="76">
        <v>10866</v>
      </c>
      <c r="H5" s="76">
        <v>11156</v>
      </c>
      <c r="I5" s="76">
        <v>12004</v>
      </c>
      <c r="J5" s="76">
        <v>12654</v>
      </c>
      <c r="K5" s="76">
        <v>13558</v>
      </c>
      <c r="M5" s="114" t="s">
        <v>446</v>
      </c>
      <c r="N5" s="76">
        <f t="shared" ref="N5:W5" si="3">B11</f>
        <v>256046</v>
      </c>
      <c r="O5" s="76">
        <f t="shared" si="3"/>
        <v>260042</v>
      </c>
      <c r="P5" s="76">
        <f t="shared" si="3"/>
        <v>257952</v>
      </c>
      <c r="Q5" s="76">
        <f t="shared" si="3"/>
        <v>260188</v>
      </c>
      <c r="R5" s="76">
        <f t="shared" si="3"/>
        <v>260270</v>
      </c>
      <c r="S5" s="76">
        <f t="shared" si="3"/>
        <v>258360</v>
      </c>
      <c r="T5" s="76">
        <f t="shared" si="3"/>
        <v>265326</v>
      </c>
      <c r="U5" s="76">
        <f t="shared" si="3"/>
        <v>280660</v>
      </c>
      <c r="V5" s="76">
        <f t="shared" si="3"/>
        <v>292898</v>
      </c>
      <c r="W5" s="76">
        <f t="shared" si="3"/>
        <v>305816</v>
      </c>
      <c r="Y5" s="47">
        <v>2011</v>
      </c>
      <c r="Z5" s="47">
        <v>432524</v>
      </c>
      <c r="AA5" s="47">
        <v>131150</v>
      </c>
      <c r="AB5" s="47">
        <v>160820</v>
      </c>
      <c r="AC5" s="47">
        <v>260188</v>
      </c>
    </row>
    <row r="6" spans="1:29">
      <c r="A6" s="114" t="s">
        <v>459</v>
      </c>
      <c r="B6" s="76">
        <v>21274</v>
      </c>
      <c r="C6" s="76">
        <v>21796</v>
      </c>
      <c r="D6" s="76">
        <v>22206</v>
      </c>
      <c r="E6" s="76">
        <v>22362</v>
      </c>
      <c r="F6" s="76">
        <v>22628</v>
      </c>
      <c r="G6" s="76">
        <v>23148</v>
      </c>
      <c r="H6" s="76">
        <v>22780</v>
      </c>
      <c r="I6" s="76">
        <v>23726</v>
      </c>
      <c r="J6" s="76">
        <v>24756</v>
      </c>
      <c r="K6" s="76">
        <v>25198</v>
      </c>
      <c r="M6" s="114"/>
      <c r="N6" s="76"/>
      <c r="O6" s="76"/>
      <c r="P6" s="76"/>
      <c r="Q6" s="76"/>
      <c r="R6" s="76"/>
      <c r="S6" s="76"/>
      <c r="T6" s="76"/>
      <c r="U6" s="76"/>
      <c r="V6" s="76"/>
      <c r="W6" s="76"/>
      <c r="Y6" s="47">
        <v>2012</v>
      </c>
      <c r="Z6" s="47">
        <v>426620</v>
      </c>
      <c r="AA6" s="47">
        <v>122578</v>
      </c>
      <c r="AB6" s="47">
        <v>155200</v>
      </c>
      <c r="AC6" s="47">
        <v>260270</v>
      </c>
    </row>
    <row r="7" spans="1:29">
      <c r="A7" s="114" t="s">
        <v>460</v>
      </c>
      <c r="B7" s="76">
        <v>33270</v>
      </c>
      <c r="C7" s="76">
        <v>32712</v>
      </c>
      <c r="D7" s="76">
        <v>32502</v>
      </c>
      <c r="E7" s="76">
        <v>32770</v>
      </c>
      <c r="F7" s="76">
        <v>33638</v>
      </c>
      <c r="G7" s="76">
        <v>33550</v>
      </c>
      <c r="H7" s="76">
        <v>36052</v>
      </c>
      <c r="I7" s="76">
        <v>39798</v>
      </c>
      <c r="J7" s="76">
        <v>43366</v>
      </c>
      <c r="K7" s="76">
        <v>46750</v>
      </c>
      <c r="M7" s="114"/>
      <c r="N7" s="76"/>
      <c r="O7" s="76"/>
      <c r="P7" s="76"/>
      <c r="Q7" s="76"/>
      <c r="R7" s="76"/>
      <c r="S7" s="76"/>
      <c r="T7" s="76"/>
      <c r="U7" s="76"/>
      <c r="V7" s="76"/>
      <c r="W7" s="76"/>
      <c r="Y7" s="47">
        <v>2013</v>
      </c>
      <c r="Z7" s="47">
        <v>422212</v>
      </c>
      <c r="AA7" s="47">
        <v>109834</v>
      </c>
      <c r="AB7" s="47">
        <v>152636</v>
      </c>
      <c r="AC7" s="47">
        <v>258360</v>
      </c>
    </row>
    <row r="8" spans="1:29">
      <c r="A8" s="114" t="s">
        <v>445</v>
      </c>
      <c r="B8" s="76">
        <v>162172</v>
      </c>
      <c r="C8" s="76">
        <v>159708</v>
      </c>
      <c r="D8" s="76">
        <v>163400</v>
      </c>
      <c r="E8" s="76">
        <v>160820</v>
      </c>
      <c r="F8" s="76">
        <v>155200</v>
      </c>
      <c r="G8" s="76">
        <v>152636</v>
      </c>
      <c r="H8" s="76">
        <v>149602</v>
      </c>
      <c r="I8" s="76">
        <v>156452</v>
      </c>
      <c r="J8" s="76">
        <v>161726</v>
      </c>
      <c r="K8" s="76">
        <v>166574</v>
      </c>
      <c r="Y8" s="47">
        <v>2014</v>
      </c>
      <c r="Z8" s="47">
        <v>417544</v>
      </c>
      <c r="AA8" s="47">
        <v>105388</v>
      </c>
      <c r="AB8" s="47">
        <v>149602</v>
      </c>
      <c r="AC8" s="47">
        <v>265326</v>
      </c>
    </row>
    <row r="9" spans="1:29">
      <c r="A9" s="114" t="s">
        <v>385</v>
      </c>
      <c r="B9" s="76">
        <v>55424</v>
      </c>
      <c r="C9" s="76">
        <v>57822</v>
      </c>
      <c r="D9" s="76">
        <v>58886</v>
      </c>
      <c r="E9" s="76">
        <v>63082</v>
      </c>
      <c r="F9" s="76">
        <v>64920</v>
      </c>
      <c r="G9" s="76">
        <v>65360</v>
      </c>
      <c r="H9" s="76">
        <v>67354</v>
      </c>
      <c r="I9" s="76">
        <v>72560</v>
      </c>
      <c r="J9" s="76">
        <v>75652</v>
      </c>
      <c r="K9" s="76">
        <v>78542</v>
      </c>
      <c r="M9" s="114"/>
      <c r="N9" s="76"/>
      <c r="O9" s="76"/>
      <c r="P9" s="76"/>
      <c r="Q9" s="76"/>
      <c r="R9" s="76"/>
      <c r="S9" s="76"/>
      <c r="T9" s="76"/>
      <c r="U9" s="76"/>
      <c r="V9" s="76"/>
      <c r="W9" s="76"/>
      <c r="Y9" s="47">
        <v>2015</v>
      </c>
      <c r="Z9" s="47">
        <v>419678</v>
      </c>
      <c r="AA9" s="47">
        <v>103398</v>
      </c>
      <c r="AB9" s="47">
        <v>156452</v>
      </c>
      <c r="AC9" s="47">
        <v>280660</v>
      </c>
    </row>
    <row r="10" spans="1:29">
      <c r="A10" s="114" t="s">
        <v>461</v>
      </c>
      <c r="B10" s="76">
        <v>66656</v>
      </c>
      <c r="C10" s="76">
        <v>68924</v>
      </c>
      <c r="D10" s="76">
        <v>69734</v>
      </c>
      <c r="E10" s="76">
        <v>70124</v>
      </c>
      <c r="F10" s="76">
        <v>69422</v>
      </c>
      <c r="G10" s="76">
        <v>69566</v>
      </c>
      <c r="H10" s="76">
        <v>73784</v>
      </c>
      <c r="I10" s="76">
        <v>78920</v>
      </c>
      <c r="J10" s="76">
        <v>82898</v>
      </c>
      <c r="K10" s="76">
        <v>86480</v>
      </c>
      <c r="M10" s="114"/>
      <c r="N10" s="76"/>
      <c r="O10" s="76"/>
      <c r="P10" s="76"/>
      <c r="Q10" s="76"/>
      <c r="R10" s="76"/>
      <c r="S10" s="76"/>
      <c r="T10" s="76"/>
      <c r="U10" s="76"/>
      <c r="V10" s="76"/>
      <c r="W10" s="76"/>
      <c r="Y10" s="47">
        <v>2016</v>
      </c>
      <c r="Z10" s="47">
        <v>419840</v>
      </c>
      <c r="AA10" s="47">
        <v>104230</v>
      </c>
      <c r="AB10" s="47">
        <v>161726</v>
      </c>
      <c r="AC10" s="47">
        <v>292898</v>
      </c>
    </row>
    <row r="11" spans="1:29">
      <c r="A11" s="76" t="s">
        <v>463</v>
      </c>
      <c r="B11" s="76">
        <f t="shared" ref="B11:K11" si="4">SUM(B2,B5,B6,B7,B9,B10)</f>
        <v>256046</v>
      </c>
      <c r="C11" s="76">
        <f t="shared" si="4"/>
        <v>260042</v>
      </c>
      <c r="D11" s="76">
        <f t="shared" si="4"/>
        <v>257952</v>
      </c>
      <c r="E11" s="76">
        <f t="shared" si="4"/>
        <v>260188</v>
      </c>
      <c r="F11" s="76">
        <f t="shared" si="4"/>
        <v>260270</v>
      </c>
      <c r="G11" s="76">
        <f t="shared" si="4"/>
        <v>258360</v>
      </c>
      <c r="H11" s="76">
        <f t="shared" si="4"/>
        <v>265326</v>
      </c>
      <c r="I11" s="76">
        <f t="shared" si="4"/>
        <v>280660</v>
      </c>
      <c r="J11" s="76">
        <f t="shared" si="4"/>
        <v>292898</v>
      </c>
      <c r="K11" s="76">
        <f t="shared" si="4"/>
        <v>305816</v>
      </c>
      <c r="Y11" s="47">
        <v>2017</v>
      </c>
      <c r="Z11" s="47">
        <v>425380</v>
      </c>
      <c r="AA11" s="47">
        <v>105720</v>
      </c>
      <c r="AB11" s="47">
        <v>166574</v>
      </c>
      <c r="AC11" s="47">
        <v>305816</v>
      </c>
    </row>
    <row r="12" spans="1:29" ht="15">
      <c r="A12" s="67" t="s">
        <v>417</v>
      </c>
      <c r="B12" s="76">
        <v>2008</v>
      </c>
      <c r="C12" s="76">
        <v>2009</v>
      </c>
      <c r="D12" s="76">
        <v>2010</v>
      </c>
      <c r="E12" s="76">
        <v>2011</v>
      </c>
      <c r="F12" s="76">
        <v>2012</v>
      </c>
      <c r="G12" s="76">
        <v>2013</v>
      </c>
      <c r="H12" s="76">
        <v>2014</v>
      </c>
      <c r="I12" s="76">
        <v>2015</v>
      </c>
      <c r="J12" s="76">
        <v>2016</v>
      </c>
      <c r="K12" s="76">
        <v>2017</v>
      </c>
      <c r="M12" s="67" t="s">
        <v>417</v>
      </c>
      <c r="N12" s="67">
        <v>2008</v>
      </c>
      <c r="O12" s="67">
        <v>2009</v>
      </c>
      <c r="P12" s="67">
        <v>2010</v>
      </c>
      <c r="Q12" s="67">
        <v>2011</v>
      </c>
      <c r="R12" s="67">
        <v>2012</v>
      </c>
      <c r="S12" s="67">
        <v>2013</v>
      </c>
      <c r="T12" s="67">
        <v>2014</v>
      </c>
      <c r="U12" s="67">
        <v>2015</v>
      </c>
      <c r="V12" s="67">
        <v>2016</v>
      </c>
      <c r="W12" s="67">
        <v>2017</v>
      </c>
    </row>
    <row r="13" spans="1:29">
      <c r="A13" s="114" t="s">
        <v>457</v>
      </c>
      <c r="B13" s="76">
        <v>15870</v>
      </c>
      <c r="C13" s="76">
        <v>15836</v>
      </c>
      <c r="D13" s="76">
        <v>15268</v>
      </c>
      <c r="E13" s="76">
        <v>14694</v>
      </c>
      <c r="F13" s="76">
        <v>14286</v>
      </c>
      <c r="G13" s="76">
        <v>13790</v>
      </c>
      <c r="H13" s="76">
        <v>13468</v>
      </c>
      <c r="I13" s="76">
        <v>13354</v>
      </c>
      <c r="J13" s="76">
        <v>13026</v>
      </c>
      <c r="K13" s="76">
        <v>13158</v>
      </c>
      <c r="M13" s="114" t="s">
        <v>444</v>
      </c>
      <c r="N13" s="76">
        <f t="shared" ref="N13:W13" si="5">B15</f>
        <v>73020</v>
      </c>
      <c r="O13" s="76">
        <f t="shared" si="5"/>
        <v>72338</v>
      </c>
      <c r="P13" s="76">
        <f t="shared" si="5"/>
        <v>71378</v>
      </c>
      <c r="Q13" s="76">
        <f t="shared" si="5"/>
        <v>70238</v>
      </c>
      <c r="R13" s="76">
        <f t="shared" si="5"/>
        <v>68956</v>
      </c>
      <c r="S13" s="76">
        <f t="shared" si="5"/>
        <v>68448</v>
      </c>
      <c r="T13" s="76">
        <f t="shared" si="5"/>
        <v>67608</v>
      </c>
      <c r="U13" s="76">
        <f t="shared" si="5"/>
        <v>67678</v>
      </c>
      <c r="V13" s="76">
        <f t="shared" si="5"/>
        <v>66762</v>
      </c>
      <c r="W13" s="76">
        <f t="shared" si="5"/>
        <v>66218</v>
      </c>
    </row>
    <row r="14" spans="1:29">
      <c r="A14" s="114" t="s">
        <v>376</v>
      </c>
      <c r="B14" s="76">
        <v>37362</v>
      </c>
      <c r="C14" s="76">
        <v>33848</v>
      </c>
      <c r="D14" s="76">
        <v>31384</v>
      </c>
      <c r="E14" s="76">
        <v>29632</v>
      </c>
      <c r="F14" s="76">
        <v>28256</v>
      </c>
      <c r="G14" s="76">
        <v>26364</v>
      </c>
      <c r="H14" s="76">
        <v>25422</v>
      </c>
      <c r="I14" s="76">
        <v>25192</v>
      </c>
      <c r="J14" s="76">
        <v>24844</v>
      </c>
      <c r="K14" s="76">
        <v>24350</v>
      </c>
      <c r="M14" s="47" t="s">
        <v>376</v>
      </c>
      <c r="N14" s="47">
        <f t="shared" ref="N14:W14" si="6">B14</f>
        <v>37362</v>
      </c>
      <c r="O14" s="47">
        <f t="shared" si="6"/>
        <v>33848</v>
      </c>
      <c r="P14" s="47">
        <f t="shared" si="6"/>
        <v>31384</v>
      </c>
      <c r="Q14" s="47">
        <f t="shared" si="6"/>
        <v>29632</v>
      </c>
      <c r="R14" s="47">
        <f t="shared" si="6"/>
        <v>28256</v>
      </c>
      <c r="S14" s="47">
        <f t="shared" si="6"/>
        <v>26364</v>
      </c>
      <c r="T14" s="47">
        <f t="shared" si="6"/>
        <v>25422</v>
      </c>
      <c r="U14" s="47">
        <f t="shared" si="6"/>
        <v>25192</v>
      </c>
      <c r="V14" s="47">
        <f t="shared" si="6"/>
        <v>24844</v>
      </c>
      <c r="W14" s="47">
        <f t="shared" si="6"/>
        <v>24350</v>
      </c>
    </row>
    <row r="15" spans="1:29">
      <c r="A15" s="114" t="s">
        <v>444</v>
      </c>
      <c r="B15" s="76">
        <v>73020</v>
      </c>
      <c r="C15" s="76">
        <v>72338</v>
      </c>
      <c r="D15" s="76">
        <v>71378</v>
      </c>
      <c r="E15" s="76">
        <v>70238</v>
      </c>
      <c r="F15" s="76">
        <v>68956</v>
      </c>
      <c r="G15" s="76">
        <v>68448</v>
      </c>
      <c r="H15" s="76">
        <v>67608</v>
      </c>
      <c r="I15" s="76">
        <v>67678</v>
      </c>
      <c r="J15" s="76">
        <v>66762</v>
      </c>
      <c r="K15" s="76">
        <v>66218</v>
      </c>
      <c r="M15" s="114" t="s">
        <v>445</v>
      </c>
      <c r="N15" s="76">
        <f t="shared" ref="N15:W15" si="7">B19</f>
        <v>26382</v>
      </c>
      <c r="O15" s="76">
        <f t="shared" si="7"/>
        <v>26460</v>
      </c>
      <c r="P15" s="76">
        <f t="shared" si="7"/>
        <v>27356</v>
      </c>
      <c r="Q15" s="76">
        <f t="shared" si="7"/>
        <v>26976</v>
      </c>
      <c r="R15" s="76">
        <f t="shared" si="7"/>
        <v>26196</v>
      </c>
      <c r="S15" s="76">
        <f t="shared" si="7"/>
        <v>26434</v>
      </c>
      <c r="T15" s="76">
        <f t="shared" si="7"/>
        <v>26880</v>
      </c>
      <c r="U15" s="76">
        <f t="shared" si="7"/>
        <v>28050</v>
      </c>
      <c r="V15" s="76">
        <f t="shared" si="7"/>
        <v>29026</v>
      </c>
      <c r="W15" s="76">
        <f t="shared" si="7"/>
        <v>29402</v>
      </c>
    </row>
    <row r="16" spans="1:29">
      <c r="A16" s="114" t="s">
        <v>458</v>
      </c>
      <c r="B16" s="76">
        <v>1884</v>
      </c>
      <c r="C16" s="76">
        <v>1936</v>
      </c>
      <c r="D16" s="76">
        <v>2022</v>
      </c>
      <c r="E16" s="76">
        <v>1996</v>
      </c>
      <c r="F16" s="76">
        <v>1976</v>
      </c>
      <c r="G16" s="76">
        <v>2030</v>
      </c>
      <c r="H16" s="76">
        <v>2106</v>
      </c>
      <c r="I16" s="76">
        <v>2248</v>
      </c>
      <c r="J16" s="76">
        <v>2344</v>
      </c>
      <c r="K16" s="76">
        <v>2528</v>
      </c>
      <c r="M16" s="76" t="s">
        <v>463</v>
      </c>
      <c r="N16" s="76">
        <f t="shared" ref="N16:W16" si="8">B22</f>
        <v>53098</v>
      </c>
      <c r="O16" s="76">
        <f t="shared" si="8"/>
        <v>53920</v>
      </c>
      <c r="P16" s="76">
        <f t="shared" si="8"/>
        <v>54292</v>
      </c>
      <c r="Q16" s="76">
        <f t="shared" si="8"/>
        <v>54870</v>
      </c>
      <c r="R16" s="76">
        <f t="shared" si="8"/>
        <v>54824</v>
      </c>
      <c r="S16" s="76">
        <f t="shared" si="8"/>
        <v>54888</v>
      </c>
      <c r="T16" s="76">
        <f t="shared" si="8"/>
        <v>56318</v>
      </c>
      <c r="U16" s="76">
        <f t="shared" si="8"/>
        <v>58826</v>
      </c>
      <c r="V16" s="76">
        <f t="shared" si="8"/>
        <v>60018</v>
      </c>
      <c r="W16" s="76">
        <f t="shared" si="8"/>
        <v>61836</v>
      </c>
    </row>
    <row r="17" spans="1:23">
      <c r="A17" s="114" t="s">
        <v>459</v>
      </c>
      <c r="B17" s="76">
        <v>3918</v>
      </c>
      <c r="C17" s="76">
        <v>4004</v>
      </c>
      <c r="D17" s="76">
        <v>4138</v>
      </c>
      <c r="E17" s="76">
        <v>4170</v>
      </c>
      <c r="F17" s="76">
        <v>4200</v>
      </c>
      <c r="G17" s="76">
        <v>4300</v>
      </c>
      <c r="H17" s="76">
        <v>4134</v>
      </c>
      <c r="I17" s="76">
        <v>4170</v>
      </c>
      <c r="J17" s="76">
        <v>4314</v>
      </c>
      <c r="K17" s="76">
        <v>4344</v>
      </c>
      <c r="M17" s="114"/>
      <c r="N17" s="76"/>
      <c r="O17" s="76"/>
      <c r="P17" s="76"/>
      <c r="Q17" s="76"/>
      <c r="R17" s="76"/>
      <c r="S17" s="76"/>
      <c r="T17" s="76"/>
      <c r="U17" s="76"/>
      <c r="V17" s="76"/>
      <c r="W17" s="76"/>
    </row>
    <row r="18" spans="1:23">
      <c r="A18" s="114" t="s">
        <v>460</v>
      </c>
      <c r="B18" s="76">
        <v>6946</v>
      </c>
      <c r="C18" s="76">
        <v>7420</v>
      </c>
      <c r="D18" s="76">
        <v>7822</v>
      </c>
      <c r="E18" s="76">
        <v>8186</v>
      </c>
      <c r="F18" s="76">
        <v>8448</v>
      </c>
      <c r="G18" s="76">
        <v>8582</v>
      </c>
      <c r="H18" s="76">
        <v>9002</v>
      </c>
      <c r="I18" s="76">
        <v>9464</v>
      </c>
      <c r="J18" s="76">
        <v>9756</v>
      </c>
      <c r="K18" s="76">
        <v>10292</v>
      </c>
      <c r="M18" s="114"/>
      <c r="N18" s="76"/>
      <c r="O18" s="76"/>
      <c r="P18" s="76"/>
      <c r="Q18" s="76"/>
      <c r="R18" s="76"/>
      <c r="S18" s="76"/>
      <c r="T18" s="76"/>
      <c r="U18" s="76"/>
      <c r="V18" s="76"/>
      <c r="W18" s="76"/>
    </row>
    <row r="19" spans="1:23">
      <c r="A19" s="114" t="s">
        <v>445</v>
      </c>
      <c r="B19" s="76">
        <v>26382</v>
      </c>
      <c r="C19" s="76">
        <v>26460</v>
      </c>
      <c r="D19" s="76">
        <v>27356</v>
      </c>
      <c r="E19" s="76">
        <v>26976</v>
      </c>
      <c r="F19" s="76">
        <v>26196</v>
      </c>
      <c r="G19" s="76">
        <v>26434</v>
      </c>
      <c r="H19" s="76">
        <v>26880</v>
      </c>
      <c r="I19" s="76">
        <v>28050</v>
      </c>
      <c r="J19" s="76">
        <v>29026</v>
      </c>
      <c r="K19" s="76">
        <v>29402</v>
      </c>
    </row>
    <row r="20" spans="1:23">
      <c r="A20" s="114" t="s">
        <v>385</v>
      </c>
      <c r="B20" s="76">
        <v>10478</v>
      </c>
      <c r="C20" s="76">
        <v>10722</v>
      </c>
      <c r="D20" s="76">
        <v>10870</v>
      </c>
      <c r="E20" s="76">
        <v>11632</v>
      </c>
      <c r="F20" s="76">
        <v>11838</v>
      </c>
      <c r="G20" s="76">
        <v>12042</v>
      </c>
      <c r="H20" s="76">
        <v>12418</v>
      </c>
      <c r="I20" s="76">
        <v>13370</v>
      </c>
      <c r="J20" s="76">
        <v>13708</v>
      </c>
      <c r="K20" s="76">
        <v>14170</v>
      </c>
      <c r="M20" s="114"/>
      <c r="N20" s="76"/>
      <c r="O20" s="76"/>
      <c r="P20" s="76"/>
      <c r="Q20" s="76"/>
      <c r="R20" s="76"/>
      <c r="S20" s="76"/>
      <c r="T20" s="76"/>
      <c r="U20" s="76"/>
      <c r="V20" s="76"/>
      <c r="W20" s="76"/>
    </row>
    <row r="21" spans="1:23">
      <c r="A21" s="114" t="s">
        <v>461</v>
      </c>
      <c r="B21" s="76">
        <v>14002</v>
      </c>
      <c r="C21" s="76">
        <v>14002</v>
      </c>
      <c r="D21" s="76">
        <v>14172</v>
      </c>
      <c r="E21" s="76">
        <v>14192</v>
      </c>
      <c r="F21" s="76">
        <v>14076</v>
      </c>
      <c r="G21" s="76">
        <v>14144</v>
      </c>
      <c r="H21" s="76">
        <v>15190</v>
      </c>
      <c r="I21" s="76">
        <v>16220</v>
      </c>
      <c r="J21" s="76">
        <v>16870</v>
      </c>
      <c r="K21" s="76">
        <v>17344</v>
      </c>
      <c r="M21" s="114"/>
      <c r="N21" s="76"/>
      <c r="O21" s="76"/>
      <c r="P21" s="76"/>
      <c r="Q21" s="76"/>
      <c r="R21" s="76"/>
      <c r="S21" s="76"/>
      <c r="T21" s="76"/>
      <c r="U21" s="76"/>
      <c r="V21" s="76"/>
      <c r="W21" s="76"/>
    </row>
    <row r="22" spans="1:23">
      <c r="A22" s="76" t="s">
        <v>463</v>
      </c>
      <c r="B22" s="76">
        <f t="shared" ref="B22:K22" si="9">SUM(B13,B16,B17,B18,B20,B21)</f>
        <v>53098</v>
      </c>
      <c r="C22" s="76">
        <f t="shared" si="9"/>
        <v>53920</v>
      </c>
      <c r="D22" s="76">
        <f t="shared" si="9"/>
        <v>54292</v>
      </c>
      <c r="E22" s="76">
        <f t="shared" si="9"/>
        <v>54870</v>
      </c>
      <c r="F22" s="76">
        <f t="shared" si="9"/>
        <v>54824</v>
      </c>
      <c r="G22" s="76">
        <f t="shared" si="9"/>
        <v>54888</v>
      </c>
      <c r="H22" s="76">
        <f t="shared" si="9"/>
        <v>56318</v>
      </c>
      <c r="I22" s="76">
        <f t="shared" si="9"/>
        <v>58826</v>
      </c>
      <c r="J22" s="76">
        <f t="shared" si="9"/>
        <v>60018</v>
      </c>
      <c r="K22" s="76">
        <f t="shared" si="9"/>
        <v>61836</v>
      </c>
    </row>
    <row r="23" spans="1:23" ht="15">
      <c r="A23" s="67" t="s">
        <v>418</v>
      </c>
      <c r="B23" s="67">
        <v>2008</v>
      </c>
      <c r="C23" s="67">
        <v>2009</v>
      </c>
      <c r="D23" s="67">
        <v>2010</v>
      </c>
      <c r="E23" s="67">
        <v>2011</v>
      </c>
      <c r="F23" s="67">
        <v>2012</v>
      </c>
      <c r="G23" s="67">
        <v>2013</v>
      </c>
      <c r="H23" s="67">
        <v>2014</v>
      </c>
      <c r="I23" s="67">
        <v>2015</v>
      </c>
      <c r="J23" s="67">
        <v>2016</v>
      </c>
      <c r="K23" s="67">
        <v>2017</v>
      </c>
      <c r="M23" s="67" t="s">
        <v>418</v>
      </c>
      <c r="N23" s="67">
        <v>2008</v>
      </c>
      <c r="O23" s="67">
        <v>2009</v>
      </c>
      <c r="P23" s="67">
        <v>2010</v>
      </c>
      <c r="Q23" s="67">
        <v>2011</v>
      </c>
      <c r="R23" s="67">
        <v>2012</v>
      </c>
      <c r="S23" s="67">
        <v>2013</v>
      </c>
      <c r="T23" s="67">
        <v>2014</v>
      </c>
      <c r="U23" s="67">
        <v>2015</v>
      </c>
      <c r="V23" s="67">
        <v>2016</v>
      </c>
      <c r="W23" s="67">
        <v>2017</v>
      </c>
    </row>
    <row r="24" spans="1:23">
      <c r="A24" s="114" t="s">
        <v>457</v>
      </c>
      <c r="B24" s="76">
        <v>8732</v>
      </c>
      <c r="C24" s="76">
        <v>8626</v>
      </c>
      <c r="D24" s="76">
        <v>8150</v>
      </c>
      <c r="E24" s="76">
        <v>7900</v>
      </c>
      <c r="F24" s="76">
        <v>7724</v>
      </c>
      <c r="G24" s="76">
        <v>7410</v>
      </c>
      <c r="H24" s="76">
        <v>7102</v>
      </c>
      <c r="I24" s="76">
        <v>6992</v>
      </c>
      <c r="J24" s="76">
        <v>6842</v>
      </c>
      <c r="K24" s="76">
        <v>7036</v>
      </c>
      <c r="M24" s="114" t="s">
        <v>444</v>
      </c>
      <c r="N24" s="76">
        <f t="shared" ref="N24:W24" si="10">B26</f>
        <v>63722</v>
      </c>
      <c r="O24" s="76">
        <f t="shared" si="10"/>
        <v>62156</v>
      </c>
      <c r="P24" s="76">
        <f t="shared" si="10"/>
        <v>60514</v>
      </c>
      <c r="Q24" s="76">
        <f t="shared" si="10"/>
        <v>59614</v>
      </c>
      <c r="R24" s="76">
        <f t="shared" si="10"/>
        <v>58894</v>
      </c>
      <c r="S24" s="76">
        <f t="shared" si="10"/>
        <v>57352</v>
      </c>
      <c r="T24" s="76">
        <f t="shared" si="10"/>
        <v>56432</v>
      </c>
      <c r="U24" s="76">
        <f t="shared" si="10"/>
        <v>56090</v>
      </c>
      <c r="V24" s="76">
        <f t="shared" si="10"/>
        <v>55194</v>
      </c>
      <c r="W24" s="76">
        <f t="shared" si="10"/>
        <v>55228</v>
      </c>
    </row>
    <row r="25" spans="1:23">
      <c r="A25" s="114" t="s">
        <v>376</v>
      </c>
      <c r="B25" s="76">
        <v>24198</v>
      </c>
      <c r="C25" s="76">
        <v>22606</v>
      </c>
      <c r="D25" s="76">
        <v>21258</v>
      </c>
      <c r="E25" s="76">
        <v>20668</v>
      </c>
      <c r="F25" s="76">
        <v>19782</v>
      </c>
      <c r="G25" s="76">
        <v>17856</v>
      </c>
      <c r="H25" s="76">
        <v>16882</v>
      </c>
      <c r="I25" s="76">
        <v>16870</v>
      </c>
      <c r="J25" s="76">
        <v>16900</v>
      </c>
      <c r="K25" s="76">
        <v>16926</v>
      </c>
      <c r="M25" s="47" t="s">
        <v>376</v>
      </c>
      <c r="N25" s="47">
        <f t="shared" ref="N25:W25" si="11">B25</f>
        <v>24198</v>
      </c>
      <c r="O25" s="47">
        <f t="shared" si="11"/>
        <v>22606</v>
      </c>
      <c r="P25" s="47">
        <f t="shared" si="11"/>
        <v>21258</v>
      </c>
      <c r="Q25" s="47">
        <f t="shared" si="11"/>
        <v>20668</v>
      </c>
      <c r="R25" s="47">
        <f t="shared" si="11"/>
        <v>19782</v>
      </c>
      <c r="S25" s="47">
        <f t="shared" si="11"/>
        <v>17856</v>
      </c>
      <c r="T25" s="47">
        <f t="shared" si="11"/>
        <v>16882</v>
      </c>
      <c r="U25" s="47">
        <f t="shared" si="11"/>
        <v>16870</v>
      </c>
      <c r="V25" s="47">
        <f t="shared" si="11"/>
        <v>16900</v>
      </c>
      <c r="W25" s="47">
        <f t="shared" si="11"/>
        <v>16926</v>
      </c>
    </row>
    <row r="26" spans="1:23">
      <c r="A26" s="114" t="s">
        <v>444</v>
      </c>
      <c r="B26" s="76">
        <v>63722</v>
      </c>
      <c r="C26" s="76">
        <v>62156</v>
      </c>
      <c r="D26" s="76">
        <v>60514</v>
      </c>
      <c r="E26" s="76">
        <v>59614</v>
      </c>
      <c r="F26" s="76">
        <v>58894</v>
      </c>
      <c r="G26" s="76">
        <v>57352</v>
      </c>
      <c r="H26" s="76">
        <v>56432</v>
      </c>
      <c r="I26" s="76">
        <v>56090</v>
      </c>
      <c r="J26" s="76">
        <v>55194</v>
      </c>
      <c r="K26" s="76">
        <v>55228</v>
      </c>
      <c r="M26" s="114" t="s">
        <v>445</v>
      </c>
      <c r="N26" s="76">
        <f t="shared" ref="N26:W26" si="12">B30</f>
        <v>21618</v>
      </c>
      <c r="O26" s="76">
        <f t="shared" si="12"/>
        <v>21500</v>
      </c>
      <c r="P26" s="76">
        <f t="shared" si="12"/>
        <v>21666</v>
      </c>
      <c r="Q26" s="76">
        <f t="shared" si="12"/>
        <v>21438</v>
      </c>
      <c r="R26" s="76">
        <f t="shared" si="12"/>
        <v>20862</v>
      </c>
      <c r="S26" s="76">
        <f t="shared" si="12"/>
        <v>20700</v>
      </c>
      <c r="T26" s="76">
        <f t="shared" si="12"/>
        <v>20462</v>
      </c>
      <c r="U26" s="76">
        <f t="shared" si="12"/>
        <v>21196</v>
      </c>
      <c r="V26" s="76">
        <f t="shared" si="12"/>
        <v>21642</v>
      </c>
      <c r="W26" s="76">
        <f t="shared" si="12"/>
        <v>21916</v>
      </c>
    </row>
    <row r="27" spans="1:23">
      <c r="A27" s="114" t="s">
        <v>458</v>
      </c>
      <c r="B27" s="76">
        <v>1362</v>
      </c>
      <c r="C27" s="76">
        <v>1406</v>
      </c>
      <c r="D27" s="76">
        <v>1470</v>
      </c>
      <c r="E27" s="76">
        <v>1486</v>
      </c>
      <c r="F27" s="76">
        <v>1472</v>
      </c>
      <c r="G27" s="76">
        <v>1466</v>
      </c>
      <c r="H27" s="76">
        <v>1472</v>
      </c>
      <c r="I27" s="76">
        <v>1574</v>
      </c>
      <c r="J27" s="76">
        <v>1658</v>
      </c>
      <c r="K27" s="76">
        <v>1796</v>
      </c>
      <c r="M27" s="76" t="s">
        <v>463</v>
      </c>
      <c r="N27" s="76">
        <f t="shared" ref="N27:W27" si="13">B33</f>
        <v>36710</v>
      </c>
      <c r="O27" s="76">
        <f t="shared" si="13"/>
        <v>37444</v>
      </c>
      <c r="P27" s="76">
        <f t="shared" si="13"/>
        <v>37286</v>
      </c>
      <c r="Q27" s="76">
        <f t="shared" si="13"/>
        <v>38034</v>
      </c>
      <c r="R27" s="76">
        <f t="shared" si="13"/>
        <v>38396</v>
      </c>
      <c r="S27" s="76">
        <f t="shared" si="13"/>
        <v>37830</v>
      </c>
      <c r="T27" s="76">
        <f t="shared" si="13"/>
        <v>38908</v>
      </c>
      <c r="U27" s="76">
        <f t="shared" si="13"/>
        <v>40746</v>
      </c>
      <c r="V27" s="76">
        <f t="shared" si="13"/>
        <v>41614</v>
      </c>
      <c r="W27" s="76">
        <f t="shared" si="13"/>
        <v>42666</v>
      </c>
    </row>
    <row r="28" spans="1:23">
      <c r="A28" s="114" t="s">
        <v>459</v>
      </c>
      <c r="B28" s="76">
        <v>2662</v>
      </c>
      <c r="C28" s="76">
        <v>2726</v>
      </c>
      <c r="D28" s="76">
        <v>2748</v>
      </c>
      <c r="E28" s="76">
        <v>2728</v>
      </c>
      <c r="F28" s="76">
        <v>2858</v>
      </c>
      <c r="G28" s="76">
        <v>2830</v>
      </c>
      <c r="H28" s="76">
        <v>2838</v>
      </c>
      <c r="I28" s="76">
        <v>2890</v>
      </c>
      <c r="J28" s="76">
        <v>2990</v>
      </c>
      <c r="K28" s="76">
        <v>3034</v>
      </c>
      <c r="M28" s="114"/>
      <c r="N28" s="76"/>
      <c r="O28" s="76"/>
      <c r="P28" s="76"/>
      <c r="Q28" s="76"/>
      <c r="R28" s="76"/>
      <c r="S28" s="76"/>
      <c r="T28" s="76"/>
      <c r="U28" s="76"/>
      <c r="V28" s="76"/>
      <c r="W28" s="76"/>
    </row>
    <row r="29" spans="1:23">
      <c r="A29" s="114" t="s">
        <v>460</v>
      </c>
      <c r="B29" s="76">
        <v>3720</v>
      </c>
      <c r="C29" s="76">
        <v>3972</v>
      </c>
      <c r="D29" s="76">
        <v>4036</v>
      </c>
      <c r="E29" s="76">
        <v>4274</v>
      </c>
      <c r="F29" s="76">
        <v>4550</v>
      </c>
      <c r="G29" s="76">
        <v>4612</v>
      </c>
      <c r="H29" s="76">
        <v>4974</v>
      </c>
      <c r="I29" s="76">
        <v>5412</v>
      </c>
      <c r="J29" s="76">
        <v>5800</v>
      </c>
      <c r="K29" s="76">
        <v>6192</v>
      </c>
      <c r="M29" s="114"/>
      <c r="N29" s="76"/>
      <c r="O29" s="76"/>
      <c r="P29" s="76"/>
      <c r="Q29" s="76"/>
      <c r="R29" s="76"/>
      <c r="S29" s="76"/>
      <c r="T29" s="76"/>
      <c r="U29" s="76"/>
      <c r="V29" s="76"/>
      <c r="W29" s="76"/>
    </row>
    <row r="30" spans="1:23">
      <c r="A30" s="114" t="s">
        <v>445</v>
      </c>
      <c r="B30" s="76">
        <v>21618</v>
      </c>
      <c r="C30" s="76">
        <v>21500</v>
      </c>
      <c r="D30" s="76">
        <v>21666</v>
      </c>
      <c r="E30" s="76">
        <v>21438</v>
      </c>
      <c r="F30" s="76">
        <v>20862</v>
      </c>
      <c r="G30" s="76">
        <v>20700</v>
      </c>
      <c r="H30" s="76">
        <v>20462</v>
      </c>
      <c r="I30" s="76">
        <v>21196</v>
      </c>
      <c r="J30" s="76">
        <v>21642</v>
      </c>
      <c r="K30" s="76">
        <v>21916</v>
      </c>
    </row>
    <row r="31" spans="1:23">
      <c r="A31" s="114" t="s">
        <v>385</v>
      </c>
      <c r="B31" s="76">
        <v>8738</v>
      </c>
      <c r="C31" s="76">
        <v>8874</v>
      </c>
      <c r="D31" s="76">
        <v>9008</v>
      </c>
      <c r="E31" s="76">
        <v>9580</v>
      </c>
      <c r="F31" s="76">
        <v>9746</v>
      </c>
      <c r="G31" s="76">
        <v>9658</v>
      </c>
      <c r="H31" s="76">
        <v>9986</v>
      </c>
      <c r="I31" s="76">
        <v>10902</v>
      </c>
      <c r="J31" s="76">
        <v>11060</v>
      </c>
      <c r="K31" s="76">
        <v>11256</v>
      </c>
      <c r="M31" s="114"/>
      <c r="N31" s="76"/>
      <c r="O31" s="76"/>
      <c r="P31" s="76"/>
      <c r="Q31" s="76"/>
      <c r="R31" s="76"/>
      <c r="S31" s="76"/>
      <c r="T31" s="76"/>
      <c r="U31" s="76"/>
      <c r="V31" s="76"/>
      <c r="W31" s="76"/>
    </row>
    <row r="32" spans="1:23">
      <c r="A32" s="114" t="s">
        <v>461</v>
      </c>
      <c r="B32" s="76">
        <v>11496</v>
      </c>
      <c r="C32" s="76">
        <v>11840</v>
      </c>
      <c r="D32" s="76">
        <v>11874</v>
      </c>
      <c r="E32" s="76">
        <v>12066</v>
      </c>
      <c r="F32" s="76">
        <v>12046</v>
      </c>
      <c r="G32" s="76">
        <v>11854</v>
      </c>
      <c r="H32" s="76">
        <v>12536</v>
      </c>
      <c r="I32" s="76">
        <v>12976</v>
      </c>
      <c r="J32" s="76">
        <v>13264</v>
      </c>
      <c r="K32" s="76">
        <v>13352</v>
      </c>
      <c r="M32" s="114"/>
      <c r="N32" s="76"/>
      <c r="O32" s="76"/>
      <c r="P32" s="76"/>
      <c r="Q32" s="76"/>
      <c r="R32" s="76"/>
      <c r="S32" s="76"/>
      <c r="T32" s="76"/>
      <c r="U32" s="76"/>
      <c r="V32" s="76"/>
      <c r="W32" s="76"/>
    </row>
    <row r="33" spans="1:23">
      <c r="A33" s="76" t="s">
        <v>463</v>
      </c>
      <c r="B33" s="76">
        <f t="shared" ref="B33:K33" si="14">SUM(B24,B27,B28,B29,B31,B32)</f>
        <v>36710</v>
      </c>
      <c r="C33" s="76">
        <f t="shared" si="14"/>
        <v>37444</v>
      </c>
      <c r="D33" s="76">
        <f t="shared" si="14"/>
        <v>37286</v>
      </c>
      <c r="E33" s="76">
        <f t="shared" si="14"/>
        <v>38034</v>
      </c>
      <c r="F33" s="76">
        <f t="shared" si="14"/>
        <v>38396</v>
      </c>
      <c r="G33" s="76">
        <f t="shared" si="14"/>
        <v>37830</v>
      </c>
      <c r="H33" s="76">
        <f t="shared" si="14"/>
        <v>38908</v>
      </c>
      <c r="I33" s="76">
        <f t="shared" si="14"/>
        <v>40746</v>
      </c>
      <c r="J33" s="76">
        <f t="shared" si="14"/>
        <v>41614</v>
      </c>
      <c r="K33" s="76">
        <f t="shared" si="14"/>
        <v>42666</v>
      </c>
    </row>
    <row r="34" spans="1:23" ht="15">
      <c r="A34" s="67" t="s">
        <v>419</v>
      </c>
      <c r="B34" s="67">
        <v>2008</v>
      </c>
      <c r="C34" s="67">
        <v>2009</v>
      </c>
      <c r="D34" s="67">
        <v>2010</v>
      </c>
      <c r="E34" s="67">
        <v>2011</v>
      </c>
      <c r="F34" s="67">
        <v>2012</v>
      </c>
      <c r="G34" s="67">
        <v>2013</v>
      </c>
      <c r="H34" s="67">
        <v>2014</v>
      </c>
      <c r="I34" s="67">
        <v>2015</v>
      </c>
      <c r="J34" s="67">
        <v>2016</v>
      </c>
      <c r="K34" s="67">
        <v>2017</v>
      </c>
      <c r="M34" s="67" t="s">
        <v>419</v>
      </c>
      <c r="N34" s="67">
        <v>2008</v>
      </c>
      <c r="O34" s="67">
        <v>2009</v>
      </c>
      <c r="P34" s="67">
        <v>2010</v>
      </c>
      <c r="Q34" s="67">
        <v>2011</v>
      </c>
      <c r="R34" s="67">
        <v>2012</v>
      </c>
      <c r="S34" s="67">
        <v>2013</v>
      </c>
      <c r="T34" s="67">
        <v>2014</v>
      </c>
      <c r="U34" s="67">
        <v>2015</v>
      </c>
      <c r="V34" s="67">
        <v>2016</v>
      </c>
      <c r="W34" s="67">
        <v>2017</v>
      </c>
    </row>
    <row r="35" spans="1:23">
      <c r="A35" s="114" t="s">
        <v>457</v>
      </c>
      <c r="B35" s="76">
        <v>10976</v>
      </c>
      <c r="C35" s="76">
        <v>11128</v>
      </c>
      <c r="D35" s="76">
        <v>10160</v>
      </c>
      <c r="E35" s="76">
        <v>9478</v>
      </c>
      <c r="F35" s="76">
        <v>9208</v>
      </c>
      <c r="G35" s="76">
        <v>9102</v>
      </c>
      <c r="H35" s="76">
        <v>8816</v>
      </c>
      <c r="I35" s="76">
        <v>8826</v>
      </c>
      <c r="J35" s="76">
        <v>8840</v>
      </c>
      <c r="K35" s="76">
        <v>9160</v>
      </c>
      <c r="M35" s="114" t="s">
        <v>444</v>
      </c>
      <c r="N35" s="76">
        <f t="shared" ref="N35:W35" si="15">B37</f>
        <v>69078</v>
      </c>
      <c r="O35" s="76">
        <f t="shared" si="15"/>
        <v>68222</v>
      </c>
      <c r="P35" s="76">
        <f t="shared" si="15"/>
        <v>66066</v>
      </c>
      <c r="Q35" s="76">
        <f t="shared" si="15"/>
        <v>64114</v>
      </c>
      <c r="R35" s="76">
        <f t="shared" si="15"/>
        <v>63266</v>
      </c>
      <c r="S35" s="76">
        <f t="shared" si="15"/>
        <v>62458</v>
      </c>
      <c r="T35" s="76">
        <f t="shared" si="15"/>
        <v>61134</v>
      </c>
      <c r="U35" s="76">
        <f t="shared" si="15"/>
        <v>61288</v>
      </c>
      <c r="V35" s="76">
        <f t="shared" si="15"/>
        <v>61214</v>
      </c>
      <c r="W35" s="76">
        <f t="shared" si="15"/>
        <v>62504</v>
      </c>
    </row>
    <row r="36" spans="1:23">
      <c r="A36" s="114" t="s">
        <v>376</v>
      </c>
      <c r="B36" s="76">
        <v>40718</v>
      </c>
      <c r="C36" s="76">
        <v>37150</v>
      </c>
      <c r="D36" s="76">
        <v>34058</v>
      </c>
      <c r="E36" s="76">
        <v>32142</v>
      </c>
      <c r="F36" s="76">
        <v>30252</v>
      </c>
      <c r="G36" s="76">
        <v>29052</v>
      </c>
      <c r="H36" s="76">
        <v>28040</v>
      </c>
      <c r="I36" s="76">
        <v>28970</v>
      </c>
      <c r="J36" s="76">
        <v>29978</v>
      </c>
      <c r="K36" s="76">
        <v>30918</v>
      </c>
      <c r="M36" s="47" t="s">
        <v>376</v>
      </c>
      <c r="N36" s="47">
        <f t="shared" ref="N36:W36" si="16">B36</f>
        <v>40718</v>
      </c>
      <c r="O36" s="47">
        <f t="shared" si="16"/>
        <v>37150</v>
      </c>
      <c r="P36" s="47">
        <f t="shared" si="16"/>
        <v>34058</v>
      </c>
      <c r="Q36" s="47">
        <f t="shared" si="16"/>
        <v>32142</v>
      </c>
      <c r="R36" s="47">
        <f t="shared" si="16"/>
        <v>30252</v>
      </c>
      <c r="S36" s="47">
        <f t="shared" si="16"/>
        <v>29052</v>
      </c>
      <c r="T36" s="47">
        <f t="shared" si="16"/>
        <v>28040</v>
      </c>
      <c r="U36" s="47">
        <f t="shared" si="16"/>
        <v>28970</v>
      </c>
      <c r="V36" s="47">
        <f t="shared" si="16"/>
        <v>29978</v>
      </c>
      <c r="W36" s="47">
        <f t="shared" si="16"/>
        <v>30918</v>
      </c>
    </row>
    <row r="37" spans="1:23">
      <c r="A37" s="114" t="s">
        <v>444</v>
      </c>
      <c r="B37" s="76">
        <v>69078</v>
      </c>
      <c r="C37" s="76">
        <v>68222</v>
      </c>
      <c r="D37" s="76">
        <v>66066</v>
      </c>
      <c r="E37" s="76">
        <v>64114</v>
      </c>
      <c r="F37" s="76">
        <v>63266</v>
      </c>
      <c r="G37" s="76">
        <v>62458</v>
      </c>
      <c r="H37" s="76">
        <v>61134</v>
      </c>
      <c r="I37" s="76">
        <v>61288</v>
      </c>
      <c r="J37" s="76">
        <v>61214</v>
      </c>
      <c r="K37" s="76">
        <v>62504</v>
      </c>
      <c r="M37" s="114" t="s">
        <v>445</v>
      </c>
      <c r="N37" s="76">
        <f t="shared" ref="N37:W37" si="17">B41</f>
        <v>30772</v>
      </c>
      <c r="O37" s="76">
        <f t="shared" si="17"/>
        <v>30608</v>
      </c>
      <c r="P37" s="76">
        <f t="shared" si="17"/>
        <v>31960</v>
      </c>
      <c r="Q37" s="76">
        <f t="shared" si="17"/>
        <v>31662</v>
      </c>
      <c r="R37" s="76">
        <f t="shared" si="17"/>
        <v>30350</v>
      </c>
      <c r="S37" s="76">
        <f t="shared" si="17"/>
        <v>31262</v>
      </c>
      <c r="T37" s="76">
        <f t="shared" si="17"/>
        <v>31480</v>
      </c>
      <c r="U37" s="76">
        <f t="shared" si="17"/>
        <v>32888</v>
      </c>
      <c r="V37" s="76">
        <f t="shared" si="17"/>
        <v>34094</v>
      </c>
      <c r="W37" s="76">
        <f t="shared" si="17"/>
        <v>35978</v>
      </c>
    </row>
    <row r="38" spans="1:23">
      <c r="A38" s="114" t="s">
        <v>458</v>
      </c>
      <c r="B38" s="76">
        <v>2286</v>
      </c>
      <c r="C38" s="76">
        <v>2356</v>
      </c>
      <c r="D38" s="76">
        <v>2458</v>
      </c>
      <c r="E38" s="76">
        <v>2446</v>
      </c>
      <c r="F38" s="76">
        <v>2510</v>
      </c>
      <c r="G38" s="76">
        <v>2488</v>
      </c>
      <c r="H38" s="76">
        <v>2566</v>
      </c>
      <c r="I38" s="76">
        <v>2806</v>
      </c>
      <c r="J38" s="76">
        <v>2846</v>
      </c>
      <c r="K38" s="76">
        <v>2932</v>
      </c>
      <c r="M38" s="76" t="s">
        <v>463</v>
      </c>
      <c r="N38" s="76">
        <f t="shared" ref="N38:W38" si="18">B44</f>
        <v>46102</v>
      </c>
      <c r="O38" s="76">
        <f t="shared" si="18"/>
        <v>47672</v>
      </c>
      <c r="P38" s="76">
        <f t="shared" si="18"/>
        <v>47040</v>
      </c>
      <c r="Q38" s="76">
        <f t="shared" si="18"/>
        <v>47004</v>
      </c>
      <c r="R38" s="76">
        <f t="shared" si="18"/>
        <v>46876</v>
      </c>
      <c r="S38" s="76">
        <f t="shared" si="18"/>
        <v>47316</v>
      </c>
      <c r="T38" s="76">
        <f t="shared" si="18"/>
        <v>47886</v>
      </c>
      <c r="U38" s="76">
        <f t="shared" si="18"/>
        <v>51076</v>
      </c>
      <c r="V38" s="76">
        <f t="shared" si="18"/>
        <v>53396</v>
      </c>
      <c r="W38" s="76">
        <f t="shared" si="18"/>
        <v>56734</v>
      </c>
    </row>
    <row r="39" spans="1:23">
      <c r="A39" s="114" t="s">
        <v>459</v>
      </c>
      <c r="B39" s="76">
        <v>3440</v>
      </c>
      <c r="C39" s="76">
        <v>3474</v>
      </c>
      <c r="D39" s="76">
        <v>3520</v>
      </c>
      <c r="E39" s="76">
        <v>3404</v>
      </c>
      <c r="F39" s="76">
        <v>3390</v>
      </c>
      <c r="G39" s="76">
        <v>3414</v>
      </c>
      <c r="H39" s="76">
        <v>3204</v>
      </c>
      <c r="I39" s="76">
        <v>3254</v>
      </c>
      <c r="J39" s="76">
        <v>3446</v>
      </c>
      <c r="K39" s="76">
        <v>3524</v>
      </c>
      <c r="M39" s="114"/>
      <c r="N39" s="76"/>
      <c r="O39" s="76"/>
      <c r="P39" s="76"/>
      <c r="Q39" s="76"/>
      <c r="R39" s="76"/>
      <c r="S39" s="76"/>
      <c r="T39" s="76"/>
      <c r="U39" s="76"/>
      <c r="V39" s="76"/>
      <c r="W39" s="76"/>
    </row>
    <row r="40" spans="1:23">
      <c r="A40" s="114" t="s">
        <v>460</v>
      </c>
      <c r="B40" s="76">
        <v>7550</v>
      </c>
      <c r="C40" s="76">
        <v>7972</v>
      </c>
      <c r="D40" s="76">
        <v>8006</v>
      </c>
      <c r="E40" s="76">
        <v>8268</v>
      </c>
      <c r="F40" s="76">
        <v>8594</v>
      </c>
      <c r="G40" s="76">
        <v>8746</v>
      </c>
      <c r="H40" s="76">
        <v>9390</v>
      </c>
      <c r="I40" s="76">
        <v>10418</v>
      </c>
      <c r="J40" s="76">
        <v>11430</v>
      </c>
      <c r="K40" s="76">
        <v>12724</v>
      </c>
      <c r="M40" s="114"/>
      <c r="N40" s="76"/>
      <c r="O40" s="76"/>
      <c r="P40" s="76"/>
      <c r="Q40" s="76"/>
      <c r="R40" s="76"/>
      <c r="S40" s="76"/>
      <c r="T40" s="76"/>
      <c r="U40" s="76"/>
      <c r="V40" s="76"/>
      <c r="W40" s="76"/>
    </row>
    <row r="41" spans="1:23">
      <c r="A41" s="114" t="s">
        <v>445</v>
      </c>
      <c r="B41" s="76">
        <v>30772</v>
      </c>
      <c r="C41" s="76">
        <v>30608</v>
      </c>
      <c r="D41" s="76">
        <v>31960</v>
      </c>
      <c r="E41" s="76">
        <v>31662</v>
      </c>
      <c r="F41" s="76">
        <v>30350</v>
      </c>
      <c r="G41" s="76">
        <v>31262</v>
      </c>
      <c r="H41" s="76">
        <v>31480</v>
      </c>
      <c r="I41" s="76">
        <v>32888</v>
      </c>
      <c r="J41" s="76">
        <v>34094</v>
      </c>
      <c r="K41" s="76">
        <v>35978</v>
      </c>
    </row>
    <row r="42" spans="1:23">
      <c r="A42" s="114" t="s">
        <v>385</v>
      </c>
      <c r="B42" s="76">
        <v>9374</v>
      </c>
      <c r="C42" s="76">
        <v>9824</v>
      </c>
      <c r="D42" s="76">
        <v>10078</v>
      </c>
      <c r="E42" s="76">
        <v>10786</v>
      </c>
      <c r="F42" s="76">
        <v>10680</v>
      </c>
      <c r="G42" s="76">
        <v>10892</v>
      </c>
      <c r="H42" s="76">
        <v>10844</v>
      </c>
      <c r="I42" s="76">
        <v>11712</v>
      </c>
      <c r="J42" s="76">
        <v>12056</v>
      </c>
      <c r="K42" s="76">
        <v>12742</v>
      </c>
      <c r="M42" s="114"/>
      <c r="N42" s="76"/>
      <c r="O42" s="76"/>
      <c r="P42" s="76"/>
      <c r="Q42" s="76"/>
      <c r="R42" s="76"/>
      <c r="S42" s="76"/>
      <c r="T42" s="76"/>
      <c r="U42" s="76"/>
      <c r="V42" s="76"/>
      <c r="W42" s="76"/>
    </row>
    <row r="43" spans="1:23">
      <c r="A43" s="114" t="s">
        <v>461</v>
      </c>
      <c r="B43" s="76">
        <v>12476</v>
      </c>
      <c r="C43" s="76">
        <v>12918</v>
      </c>
      <c r="D43" s="76">
        <v>12818</v>
      </c>
      <c r="E43" s="76">
        <v>12622</v>
      </c>
      <c r="F43" s="76">
        <v>12494</v>
      </c>
      <c r="G43" s="76">
        <v>12674</v>
      </c>
      <c r="H43" s="76">
        <v>13066</v>
      </c>
      <c r="I43" s="76">
        <v>14060</v>
      </c>
      <c r="J43" s="76">
        <v>14778</v>
      </c>
      <c r="K43" s="76">
        <v>15652</v>
      </c>
      <c r="M43" s="114"/>
      <c r="N43" s="76"/>
      <c r="O43" s="76"/>
      <c r="P43" s="76"/>
      <c r="Q43" s="76"/>
      <c r="R43" s="76"/>
      <c r="S43" s="76"/>
      <c r="T43" s="76"/>
      <c r="U43" s="76"/>
      <c r="V43" s="76"/>
      <c r="W43" s="76"/>
    </row>
    <row r="44" spans="1:23">
      <c r="A44" s="76" t="s">
        <v>463</v>
      </c>
      <c r="B44" s="76">
        <f t="shared" ref="B44:K44" si="19">SUM(B35,B38,B39,B40,B42,B43)</f>
        <v>46102</v>
      </c>
      <c r="C44" s="76">
        <f t="shared" si="19"/>
        <v>47672</v>
      </c>
      <c r="D44" s="76">
        <f t="shared" si="19"/>
        <v>47040</v>
      </c>
      <c r="E44" s="76">
        <f t="shared" si="19"/>
        <v>47004</v>
      </c>
      <c r="F44" s="76">
        <f t="shared" si="19"/>
        <v>46876</v>
      </c>
      <c r="G44" s="76">
        <f t="shared" si="19"/>
        <v>47316</v>
      </c>
      <c r="H44" s="76">
        <f t="shared" si="19"/>
        <v>47886</v>
      </c>
      <c r="I44" s="76">
        <f t="shared" si="19"/>
        <v>51076</v>
      </c>
      <c r="J44" s="76">
        <f t="shared" si="19"/>
        <v>53396</v>
      </c>
      <c r="K44" s="76">
        <f t="shared" si="19"/>
        <v>56734</v>
      </c>
    </row>
    <row r="45" spans="1:23" ht="15">
      <c r="A45" s="67" t="s">
        <v>397</v>
      </c>
      <c r="B45" s="67">
        <v>2008</v>
      </c>
      <c r="C45" s="67">
        <v>2009</v>
      </c>
      <c r="D45" s="67">
        <v>2010</v>
      </c>
      <c r="E45" s="67">
        <v>2011</v>
      </c>
      <c r="F45" s="67">
        <v>2012</v>
      </c>
      <c r="G45" s="67">
        <v>2013</v>
      </c>
      <c r="H45" s="67">
        <v>2014</v>
      </c>
      <c r="I45" s="67">
        <v>2015</v>
      </c>
      <c r="J45" s="67">
        <v>2016</v>
      </c>
      <c r="K45" s="67">
        <v>2017</v>
      </c>
      <c r="M45" s="67" t="s">
        <v>397</v>
      </c>
      <c r="N45" s="67">
        <v>2008</v>
      </c>
      <c r="O45" s="67">
        <v>2009</v>
      </c>
      <c r="P45" s="67">
        <v>2010</v>
      </c>
      <c r="Q45" s="67">
        <v>2011</v>
      </c>
      <c r="R45" s="67">
        <v>2012</v>
      </c>
      <c r="S45" s="67">
        <v>2013</v>
      </c>
      <c r="T45" s="67">
        <v>2014</v>
      </c>
      <c r="U45" s="67">
        <v>2015</v>
      </c>
      <c r="V45" s="67">
        <v>2016</v>
      </c>
      <c r="W45" s="67">
        <v>2017</v>
      </c>
    </row>
    <row r="46" spans="1:23">
      <c r="A46" s="114" t="s">
        <v>457</v>
      </c>
      <c r="B46" s="76">
        <v>13184</v>
      </c>
      <c r="C46" s="76">
        <v>13082</v>
      </c>
      <c r="D46" s="76">
        <v>11982</v>
      </c>
      <c r="E46" s="76">
        <v>11144</v>
      </c>
      <c r="F46" s="76">
        <v>10900</v>
      </c>
      <c r="G46" s="76">
        <v>10468</v>
      </c>
      <c r="H46" s="76">
        <v>9992</v>
      </c>
      <c r="I46" s="76">
        <v>10028</v>
      </c>
      <c r="J46" s="76">
        <v>10054</v>
      </c>
      <c r="K46" s="76">
        <v>10548</v>
      </c>
      <c r="M46" s="114" t="s">
        <v>444</v>
      </c>
      <c r="N46" s="76">
        <f t="shared" ref="N46:W46" si="20">B48</f>
        <v>127450</v>
      </c>
      <c r="O46" s="76">
        <f t="shared" si="20"/>
        <v>125736</v>
      </c>
      <c r="P46" s="76">
        <f t="shared" si="20"/>
        <v>122848</v>
      </c>
      <c r="Q46" s="76">
        <f t="shared" si="20"/>
        <v>118438</v>
      </c>
      <c r="R46" s="76">
        <f t="shared" si="20"/>
        <v>117982</v>
      </c>
      <c r="S46" s="76">
        <f t="shared" si="20"/>
        <v>116072</v>
      </c>
      <c r="T46" s="76">
        <f t="shared" si="20"/>
        <v>113242</v>
      </c>
      <c r="U46" s="76">
        <f t="shared" si="20"/>
        <v>114028</v>
      </c>
      <c r="V46" s="76">
        <f t="shared" si="20"/>
        <v>113594</v>
      </c>
      <c r="W46" s="76">
        <f t="shared" si="20"/>
        <v>115686</v>
      </c>
    </row>
    <row r="47" spans="1:23">
      <c r="A47" s="114" t="s">
        <v>376</v>
      </c>
      <c r="B47" s="76">
        <v>45318</v>
      </c>
      <c r="C47" s="76">
        <v>38702</v>
      </c>
      <c r="D47" s="76">
        <v>34518</v>
      </c>
      <c r="E47" s="76">
        <v>32440</v>
      </c>
      <c r="F47" s="76">
        <v>31400</v>
      </c>
      <c r="G47" s="76">
        <v>29258</v>
      </c>
      <c r="H47" s="76">
        <v>28002</v>
      </c>
      <c r="I47" s="76">
        <v>28460</v>
      </c>
      <c r="J47" s="76">
        <v>29178</v>
      </c>
      <c r="K47" s="76">
        <v>30216</v>
      </c>
      <c r="M47" s="47" t="s">
        <v>376</v>
      </c>
      <c r="N47" s="47">
        <f t="shared" ref="N47:W47" si="21">B47</f>
        <v>45318</v>
      </c>
      <c r="O47" s="47">
        <f t="shared" si="21"/>
        <v>38702</v>
      </c>
      <c r="P47" s="47">
        <f t="shared" si="21"/>
        <v>34518</v>
      </c>
      <c r="Q47" s="47">
        <f t="shared" si="21"/>
        <v>32440</v>
      </c>
      <c r="R47" s="47">
        <f t="shared" si="21"/>
        <v>31400</v>
      </c>
      <c r="S47" s="47">
        <f t="shared" si="21"/>
        <v>29258</v>
      </c>
      <c r="T47" s="47">
        <f t="shared" si="21"/>
        <v>28002</v>
      </c>
      <c r="U47" s="47">
        <f t="shared" si="21"/>
        <v>28460</v>
      </c>
      <c r="V47" s="47">
        <f t="shared" si="21"/>
        <v>29178</v>
      </c>
      <c r="W47" s="47">
        <f t="shared" si="21"/>
        <v>30216</v>
      </c>
    </row>
    <row r="48" spans="1:23">
      <c r="A48" s="114" t="s">
        <v>444</v>
      </c>
      <c r="B48" s="76">
        <v>127450</v>
      </c>
      <c r="C48" s="76">
        <v>125736</v>
      </c>
      <c r="D48" s="76">
        <v>122848</v>
      </c>
      <c r="E48" s="76">
        <v>118438</v>
      </c>
      <c r="F48" s="76">
        <v>117982</v>
      </c>
      <c r="G48" s="76">
        <v>116072</v>
      </c>
      <c r="H48" s="76">
        <v>113242</v>
      </c>
      <c r="I48" s="76">
        <v>114028</v>
      </c>
      <c r="J48" s="76">
        <v>113594</v>
      </c>
      <c r="K48" s="76">
        <v>115686</v>
      </c>
      <c r="M48" s="114" t="s">
        <v>445</v>
      </c>
      <c r="N48" s="76">
        <f t="shared" ref="N48:W48" si="22">B52</f>
        <v>47536</v>
      </c>
      <c r="O48" s="76">
        <f t="shared" si="22"/>
        <v>46740</v>
      </c>
      <c r="P48" s="76">
        <f t="shared" si="22"/>
        <v>47632</v>
      </c>
      <c r="Q48" s="76">
        <f t="shared" si="22"/>
        <v>46890</v>
      </c>
      <c r="R48" s="76">
        <f t="shared" si="22"/>
        <v>45602</v>
      </c>
      <c r="S48" s="76">
        <f t="shared" si="22"/>
        <v>46080</v>
      </c>
      <c r="T48" s="76">
        <f t="shared" si="22"/>
        <v>45956</v>
      </c>
      <c r="U48" s="76">
        <f t="shared" si="22"/>
        <v>48692</v>
      </c>
      <c r="V48" s="76">
        <f t="shared" si="22"/>
        <v>50646</v>
      </c>
      <c r="W48" s="76">
        <f t="shared" si="22"/>
        <v>53460</v>
      </c>
    </row>
    <row r="49" spans="1:23">
      <c r="A49" s="114" t="s">
        <v>458</v>
      </c>
      <c r="B49" s="76">
        <v>3284</v>
      </c>
      <c r="C49" s="76">
        <v>3410</v>
      </c>
      <c r="D49" s="76">
        <v>3532</v>
      </c>
      <c r="E49" s="76">
        <v>3566</v>
      </c>
      <c r="F49" s="76">
        <v>3630</v>
      </c>
      <c r="G49" s="76">
        <v>3658</v>
      </c>
      <c r="H49" s="76">
        <v>3818</v>
      </c>
      <c r="I49" s="76">
        <v>4132</v>
      </c>
      <c r="J49" s="76">
        <v>4334</v>
      </c>
      <c r="K49" s="76">
        <v>4674</v>
      </c>
      <c r="M49" s="76" t="s">
        <v>463</v>
      </c>
      <c r="N49" s="76">
        <f t="shared" ref="N49:W49" si="23">B55</f>
        <v>66638</v>
      </c>
      <c r="O49" s="76">
        <f t="shared" si="23"/>
        <v>67584</v>
      </c>
      <c r="P49" s="76">
        <f t="shared" si="23"/>
        <v>66910</v>
      </c>
      <c r="Q49" s="76">
        <f t="shared" si="23"/>
        <v>67208</v>
      </c>
      <c r="R49" s="76">
        <f t="shared" si="23"/>
        <v>67646</v>
      </c>
      <c r="S49" s="76">
        <f t="shared" si="23"/>
        <v>67722</v>
      </c>
      <c r="T49" s="76">
        <f t="shared" si="23"/>
        <v>69836</v>
      </c>
      <c r="U49" s="76">
        <f t="shared" si="23"/>
        <v>74534</v>
      </c>
      <c r="V49" s="76">
        <f t="shared" si="23"/>
        <v>78400</v>
      </c>
      <c r="W49" s="76">
        <f t="shared" si="23"/>
        <v>83828</v>
      </c>
    </row>
    <row r="50" spans="1:23">
      <c r="A50" s="114" t="s">
        <v>459</v>
      </c>
      <c r="B50" s="76">
        <v>5218</v>
      </c>
      <c r="C50" s="76">
        <v>5330</v>
      </c>
      <c r="D50" s="76">
        <v>5182</v>
      </c>
      <c r="E50" s="76">
        <v>5128</v>
      </c>
      <c r="F50" s="76">
        <v>5176</v>
      </c>
      <c r="G50" s="76">
        <v>5170</v>
      </c>
      <c r="H50" s="76">
        <v>5164</v>
      </c>
      <c r="I50" s="76">
        <v>5370</v>
      </c>
      <c r="J50" s="76">
        <v>5596</v>
      </c>
      <c r="K50" s="76">
        <v>5918</v>
      </c>
      <c r="M50" s="114"/>
      <c r="N50" s="76"/>
      <c r="O50" s="76"/>
      <c r="P50" s="76"/>
      <c r="Q50" s="76"/>
      <c r="R50" s="76"/>
      <c r="S50" s="76"/>
      <c r="T50" s="76"/>
      <c r="U50" s="76"/>
      <c r="V50" s="76"/>
      <c r="W50" s="76"/>
    </row>
    <row r="51" spans="1:23">
      <c r="A51" s="114" t="s">
        <v>460</v>
      </c>
      <c r="B51" s="76">
        <v>10062</v>
      </c>
      <c r="C51" s="76">
        <v>9708</v>
      </c>
      <c r="D51" s="76">
        <v>9524</v>
      </c>
      <c r="E51" s="76">
        <v>9446</v>
      </c>
      <c r="F51" s="76">
        <v>9686</v>
      </c>
      <c r="G51" s="76">
        <v>9398</v>
      </c>
      <c r="H51" s="76">
        <v>10090</v>
      </c>
      <c r="I51" s="76">
        <v>11186</v>
      </c>
      <c r="J51" s="76">
        <v>12088</v>
      </c>
      <c r="K51" s="76">
        <v>13140</v>
      </c>
      <c r="M51" s="114"/>
      <c r="N51" s="76"/>
      <c r="O51" s="76"/>
      <c r="P51" s="76"/>
      <c r="Q51" s="76"/>
      <c r="R51" s="76"/>
      <c r="S51" s="76"/>
      <c r="T51" s="76"/>
      <c r="U51" s="76"/>
      <c r="V51" s="76"/>
      <c r="W51" s="76"/>
    </row>
    <row r="52" spans="1:23">
      <c r="A52" s="114" t="s">
        <v>445</v>
      </c>
      <c r="B52" s="76">
        <v>47536</v>
      </c>
      <c r="C52" s="76">
        <v>46740</v>
      </c>
      <c r="D52" s="76">
        <v>47632</v>
      </c>
      <c r="E52" s="76">
        <v>46890</v>
      </c>
      <c r="F52" s="76">
        <v>45602</v>
      </c>
      <c r="G52" s="76">
        <v>46080</v>
      </c>
      <c r="H52" s="76">
        <v>45956</v>
      </c>
      <c r="I52" s="76">
        <v>48692</v>
      </c>
      <c r="J52" s="76">
        <v>50646</v>
      </c>
      <c r="K52" s="76">
        <v>53460</v>
      </c>
    </row>
    <row r="53" spans="1:23">
      <c r="A53" s="114" t="s">
        <v>385</v>
      </c>
      <c r="B53" s="76">
        <v>15172</v>
      </c>
      <c r="C53" s="76">
        <v>15684</v>
      </c>
      <c r="D53" s="76">
        <v>16118</v>
      </c>
      <c r="E53" s="76">
        <v>17186</v>
      </c>
      <c r="F53" s="76">
        <v>17314</v>
      </c>
      <c r="G53" s="76">
        <v>17622</v>
      </c>
      <c r="H53" s="76">
        <v>17958</v>
      </c>
      <c r="I53" s="76">
        <v>19440</v>
      </c>
      <c r="J53" s="76">
        <v>20396</v>
      </c>
      <c r="K53" s="76">
        <v>21724</v>
      </c>
      <c r="M53" s="114"/>
      <c r="N53" s="76"/>
      <c r="O53" s="76"/>
      <c r="P53" s="76"/>
      <c r="Q53" s="76"/>
      <c r="R53" s="76"/>
      <c r="S53" s="76"/>
      <c r="T53" s="76"/>
      <c r="U53" s="76"/>
      <c r="V53" s="76"/>
      <c r="W53" s="76"/>
    </row>
    <row r="54" spans="1:23">
      <c r="A54" s="114" t="s">
        <v>461</v>
      </c>
      <c r="B54" s="76">
        <v>19718</v>
      </c>
      <c r="C54" s="76">
        <v>20370</v>
      </c>
      <c r="D54" s="76">
        <v>20572</v>
      </c>
      <c r="E54" s="76">
        <v>20738</v>
      </c>
      <c r="F54" s="76">
        <v>20940</v>
      </c>
      <c r="G54" s="76">
        <v>21406</v>
      </c>
      <c r="H54" s="76">
        <v>22814</v>
      </c>
      <c r="I54" s="76">
        <v>24378</v>
      </c>
      <c r="J54" s="76">
        <v>25932</v>
      </c>
      <c r="K54" s="76">
        <v>27824</v>
      </c>
      <c r="M54" s="114"/>
      <c r="N54" s="76"/>
      <c r="O54" s="76"/>
      <c r="P54" s="76"/>
      <c r="Q54" s="76"/>
      <c r="R54" s="76"/>
      <c r="S54" s="76"/>
      <c r="T54" s="76"/>
      <c r="U54" s="76"/>
      <c r="V54" s="76"/>
      <c r="W54" s="76"/>
    </row>
    <row r="55" spans="1:23">
      <c r="A55" s="76" t="s">
        <v>463</v>
      </c>
      <c r="B55" s="76">
        <f t="shared" ref="B55:K55" si="24">SUM(B46,B49,B50,B51,B53,B54)</f>
        <v>66638</v>
      </c>
      <c r="C55" s="76">
        <f t="shared" si="24"/>
        <v>67584</v>
      </c>
      <c r="D55" s="76">
        <f t="shared" si="24"/>
        <v>66910</v>
      </c>
      <c r="E55" s="76">
        <f t="shared" si="24"/>
        <v>67208</v>
      </c>
      <c r="F55" s="76">
        <f t="shared" si="24"/>
        <v>67646</v>
      </c>
      <c r="G55" s="76">
        <f t="shared" si="24"/>
        <v>67722</v>
      </c>
      <c r="H55" s="76">
        <f t="shared" si="24"/>
        <v>69836</v>
      </c>
      <c r="I55" s="76">
        <f t="shared" si="24"/>
        <v>74534</v>
      </c>
      <c r="J55" s="76">
        <f t="shared" si="24"/>
        <v>78400</v>
      </c>
      <c r="K55" s="76">
        <f t="shared" si="24"/>
        <v>83828</v>
      </c>
    </row>
    <row r="56" spans="1:23" ht="15">
      <c r="A56" s="67" t="s">
        <v>398</v>
      </c>
      <c r="B56" s="67">
        <v>2008</v>
      </c>
      <c r="C56" s="67">
        <v>2009</v>
      </c>
      <c r="D56" s="67">
        <v>2010</v>
      </c>
      <c r="E56" s="67">
        <v>2011</v>
      </c>
      <c r="F56" s="67">
        <v>2012</v>
      </c>
      <c r="G56" s="67">
        <v>2013</v>
      </c>
      <c r="H56" s="67">
        <v>2014</v>
      </c>
      <c r="I56" s="67">
        <v>2015</v>
      </c>
      <c r="J56" s="67">
        <v>2016</v>
      </c>
      <c r="K56" s="67">
        <v>2017</v>
      </c>
      <c r="M56" s="67" t="s">
        <v>398</v>
      </c>
      <c r="N56" s="67">
        <v>2008</v>
      </c>
      <c r="O56" s="67">
        <v>2009</v>
      </c>
      <c r="P56" s="67">
        <v>2010</v>
      </c>
      <c r="Q56" s="67">
        <v>2011</v>
      </c>
      <c r="R56" s="67">
        <v>2012</v>
      </c>
      <c r="S56" s="67">
        <v>2013</v>
      </c>
      <c r="T56" s="67">
        <v>2014</v>
      </c>
      <c r="U56" s="67">
        <v>2015</v>
      </c>
      <c r="V56" s="67">
        <v>2016</v>
      </c>
      <c r="W56" s="67">
        <v>2017</v>
      </c>
    </row>
    <row r="57" spans="1:23">
      <c r="A57" s="114" t="s">
        <v>457</v>
      </c>
      <c r="B57" s="76">
        <v>5044</v>
      </c>
      <c r="C57" s="76">
        <v>4956</v>
      </c>
      <c r="D57" s="76">
        <v>4654</v>
      </c>
      <c r="E57" s="76">
        <v>4560</v>
      </c>
      <c r="F57" s="76">
        <v>4498</v>
      </c>
      <c r="G57" s="76">
        <v>4300</v>
      </c>
      <c r="H57" s="76">
        <v>4150</v>
      </c>
      <c r="I57" s="76">
        <v>4142</v>
      </c>
      <c r="J57" s="76">
        <v>4020</v>
      </c>
      <c r="K57" s="76">
        <v>4064</v>
      </c>
      <c r="M57" s="114" t="s">
        <v>444</v>
      </c>
      <c r="N57" s="76">
        <f t="shared" ref="N57:W57" si="25">B59</f>
        <v>33338</v>
      </c>
      <c r="O57" s="76">
        <f t="shared" si="25"/>
        <v>32878</v>
      </c>
      <c r="P57" s="76">
        <f t="shared" si="25"/>
        <v>32248</v>
      </c>
      <c r="Q57" s="76">
        <f t="shared" si="25"/>
        <v>32012</v>
      </c>
      <c r="R57" s="76">
        <f t="shared" si="25"/>
        <v>31524</v>
      </c>
      <c r="S57" s="76">
        <f t="shared" si="25"/>
        <v>30986</v>
      </c>
      <c r="T57" s="76">
        <f t="shared" si="25"/>
        <v>30456</v>
      </c>
      <c r="U57" s="76">
        <f t="shared" si="25"/>
        <v>30224</v>
      </c>
      <c r="V57" s="76">
        <f t="shared" si="25"/>
        <v>29912</v>
      </c>
      <c r="W57" s="76">
        <f t="shared" si="25"/>
        <v>29890</v>
      </c>
    </row>
    <row r="58" spans="1:23">
      <c r="A58" s="114" t="s">
        <v>376</v>
      </c>
      <c r="B58" s="76">
        <v>16144</v>
      </c>
      <c r="C58" s="76">
        <v>14796</v>
      </c>
      <c r="D58" s="76">
        <v>13810</v>
      </c>
      <c r="E58" s="76">
        <v>13184</v>
      </c>
      <c r="F58" s="76">
        <v>12498</v>
      </c>
      <c r="G58" s="76">
        <v>11388</v>
      </c>
      <c r="H58" s="76">
        <v>10894</v>
      </c>
      <c r="I58" s="76">
        <v>10826</v>
      </c>
      <c r="J58" s="76">
        <v>10848</v>
      </c>
      <c r="K58" s="76">
        <v>10992</v>
      </c>
      <c r="M58" s="47" t="s">
        <v>376</v>
      </c>
      <c r="N58" s="47">
        <f t="shared" ref="N58:W58" si="26">B58</f>
        <v>16144</v>
      </c>
      <c r="O58" s="47">
        <f t="shared" si="26"/>
        <v>14796</v>
      </c>
      <c r="P58" s="47">
        <f t="shared" si="26"/>
        <v>13810</v>
      </c>
      <c r="Q58" s="47">
        <f t="shared" si="26"/>
        <v>13184</v>
      </c>
      <c r="R58" s="47">
        <f t="shared" si="26"/>
        <v>12498</v>
      </c>
      <c r="S58" s="47">
        <f t="shared" si="26"/>
        <v>11388</v>
      </c>
      <c r="T58" s="47">
        <f t="shared" si="26"/>
        <v>10894</v>
      </c>
      <c r="U58" s="47">
        <f t="shared" si="26"/>
        <v>10826</v>
      </c>
      <c r="V58" s="47">
        <f t="shared" si="26"/>
        <v>10848</v>
      </c>
      <c r="W58" s="47">
        <f t="shared" si="26"/>
        <v>10992</v>
      </c>
    </row>
    <row r="59" spans="1:23">
      <c r="A59" s="114" t="s">
        <v>444</v>
      </c>
      <c r="B59" s="76">
        <v>33338</v>
      </c>
      <c r="C59" s="76">
        <v>32878</v>
      </c>
      <c r="D59" s="76">
        <v>32248</v>
      </c>
      <c r="E59" s="76">
        <v>32012</v>
      </c>
      <c r="F59" s="76">
        <v>31524</v>
      </c>
      <c r="G59" s="76">
        <v>30986</v>
      </c>
      <c r="H59" s="76">
        <v>30456</v>
      </c>
      <c r="I59" s="76">
        <v>30224</v>
      </c>
      <c r="J59" s="76">
        <v>29912</v>
      </c>
      <c r="K59" s="76">
        <v>29890</v>
      </c>
      <c r="M59" s="114" t="s">
        <v>445</v>
      </c>
      <c r="N59" s="76">
        <f t="shared" ref="N59:W59" si="27">B63</f>
        <v>11184</v>
      </c>
      <c r="O59" s="76">
        <f t="shared" si="27"/>
        <v>11144</v>
      </c>
      <c r="P59" s="76">
        <f t="shared" si="27"/>
        <v>11526</v>
      </c>
      <c r="Q59" s="76">
        <f t="shared" si="27"/>
        <v>11412</v>
      </c>
      <c r="R59" s="76">
        <f t="shared" si="27"/>
        <v>11130</v>
      </c>
      <c r="S59" s="76">
        <f t="shared" si="27"/>
        <v>11238</v>
      </c>
      <c r="T59" s="76">
        <f t="shared" si="27"/>
        <v>10932</v>
      </c>
      <c r="U59" s="76">
        <f t="shared" si="27"/>
        <v>11292</v>
      </c>
      <c r="V59" s="76">
        <f t="shared" si="27"/>
        <v>11560</v>
      </c>
      <c r="W59" s="76">
        <f t="shared" si="27"/>
        <v>11912</v>
      </c>
    </row>
    <row r="60" spans="1:23">
      <c r="A60" s="114" t="s">
        <v>458</v>
      </c>
      <c r="B60" s="76">
        <v>684</v>
      </c>
      <c r="C60" s="76">
        <v>710</v>
      </c>
      <c r="D60" s="76">
        <v>728</v>
      </c>
      <c r="E60" s="76">
        <v>764</v>
      </c>
      <c r="F60" s="76">
        <v>786</v>
      </c>
      <c r="G60" s="76">
        <v>780</v>
      </c>
      <c r="H60" s="76">
        <v>766</v>
      </c>
      <c r="I60" s="76">
        <v>794</v>
      </c>
      <c r="J60" s="76">
        <v>816</v>
      </c>
      <c r="K60" s="76">
        <v>852</v>
      </c>
      <c r="M60" s="76" t="s">
        <v>463</v>
      </c>
      <c r="N60" s="76">
        <f t="shared" ref="N60:W60" si="28">B66</f>
        <v>20120</v>
      </c>
      <c r="O60" s="76">
        <f t="shared" si="28"/>
        <v>20404</v>
      </c>
      <c r="P60" s="76">
        <f t="shared" si="28"/>
        <v>20464</v>
      </c>
      <c r="Q60" s="76">
        <f t="shared" si="28"/>
        <v>21126</v>
      </c>
      <c r="R60" s="76">
        <f t="shared" si="28"/>
        <v>21122</v>
      </c>
      <c r="S60" s="76">
        <f t="shared" si="28"/>
        <v>20768</v>
      </c>
      <c r="T60" s="76">
        <f t="shared" si="28"/>
        <v>21114</v>
      </c>
      <c r="U60" s="76">
        <f t="shared" si="28"/>
        <v>22322</v>
      </c>
      <c r="V60" s="76">
        <f t="shared" si="28"/>
        <v>23072</v>
      </c>
      <c r="W60" s="76">
        <f t="shared" si="28"/>
        <v>24124</v>
      </c>
    </row>
    <row r="61" spans="1:23">
      <c r="A61" s="114" t="s">
        <v>459</v>
      </c>
      <c r="B61" s="76">
        <v>1522</v>
      </c>
      <c r="C61" s="76">
        <v>1576</v>
      </c>
      <c r="D61" s="76">
        <v>1564</v>
      </c>
      <c r="E61" s="76">
        <v>1626</v>
      </c>
      <c r="F61" s="76">
        <v>1652</v>
      </c>
      <c r="G61" s="76">
        <v>1632</v>
      </c>
      <c r="H61" s="76">
        <v>1576</v>
      </c>
      <c r="I61" s="76">
        <v>1592</v>
      </c>
      <c r="J61" s="76">
        <v>1670</v>
      </c>
      <c r="K61" s="76">
        <v>1732</v>
      </c>
      <c r="M61" s="114"/>
      <c r="N61" s="76"/>
      <c r="O61" s="76"/>
      <c r="P61" s="76"/>
      <c r="Q61" s="76"/>
      <c r="R61" s="76"/>
      <c r="S61" s="76"/>
      <c r="T61" s="76"/>
      <c r="U61" s="76"/>
      <c r="V61" s="76"/>
      <c r="W61" s="76"/>
    </row>
    <row r="62" spans="1:23">
      <c r="A62" s="114" t="s">
        <v>460</v>
      </c>
      <c r="B62" s="76">
        <v>2288</v>
      </c>
      <c r="C62" s="76">
        <v>2346</v>
      </c>
      <c r="D62" s="76">
        <v>2408</v>
      </c>
      <c r="E62" s="76">
        <v>2596</v>
      </c>
      <c r="F62" s="76">
        <v>2654</v>
      </c>
      <c r="G62" s="76">
        <v>2624</v>
      </c>
      <c r="H62" s="76">
        <v>2800</v>
      </c>
      <c r="I62" s="76">
        <v>3076</v>
      </c>
      <c r="J62" s="76">
        <v>3272</v>
      </c>
      <c r="K62" s="76">
        <v>3534</v>
      </c>
      <c r="M62" s="114"/>
      <c r="N62" s="76"/>
      <c r="O62" s="76"/>
      <c r="P62" s="76"/>
      <c r="Q62" s="76"/>
      <c r="R62" s="76"/>
      <c r="S62" s="76"/>
      <c r="T62" s="76"/>
      <c r="U62" s="76"/>
      <c r="V62" s="76"/>
      <c r="W62" s="76"/>
    </row>
    <row r="63" spans="1:23">
      <c r="A63" s="114" t="s">
        <v>445</v>
      </c>
      <c r="B63" s="76">
        <v>11184</v>
      </c>
      <c r="C63" s="76">
        <v>11144</v>
      </c>
      <c r="D63" s="76">
        <v>11526</v>
      </c>
      <c r="E63" s="76">
        <v>11412</v>
      </c>
      <c r="F63" s="76">
        <v>11130</v>
      </c>
      <c r="G63" s="76">
        <v>11238</v>
      </c>
      <c r="H63" s="76">
        <v>10932</v>
      </c>
      <c r="I63" s="76">
        <v>11292</v>
      </c>
      <c r="J63" s="76">
        <v>11560</v>
      </c>
      <c r="K63" s="76">
        <v>11912</v>
      </c>
    </row>
    <row r="64" spans="1:23">
      <c r="A64" s="114" t="s">
        <v>385</v>
      </c>
      <c r="B64" s="76">
        <v>4718</v>
      </c>
      <c r="C64" s="76">
        <v>4896</v>
      </c>
      <c r="D64" s="76">
        <v>5024</v>
      </c>
      <c r="E64" s="76">
        <v>5364</v>
      </c>
      <c r="F64" s="76">
        <v>5448</v>
      </c>
      <c r="G64" s="76">
        <v>5318</v>
      </c>
      <c r="H64" s="76">
        <v>5392</v>
      </c>
      <c r="I64" s="76">
        <v>5884</v>
      </c>
      <c r="J64" s="76">
        <v>6190</v>
      </c>
      <c r="K64" s="76">
        <v>6510</v>
      </c>
      <c r="M64" s="114"/>
      <c r="N64" s="76"/>
      <c r="O64" s="76"/>
      <c r="P64" s="76"/>
      <c r="Q64" s="76"/>
      <c r="R64" s="76"/>
      <c r="S64" s="76"/>
      <c r="T64" s="76"/>
      <c r="U64" s="76"/>
      <c r="V64" s="76"/>
      <c r="W64" s="76"/>
    </row>
    <row r="65" spans="1:23">
      <c r="A65" s="114" t="s">
        <v>461</v>
      </c>
      <c r="B65" s="76">
        <v>5864</v>
      </c>
      <c r="C65" s="76">
        <v>5920</v>
      </c>
      <c r="D65" s="76">
        <v>6086</v>
      </c>
      <c r="E65" s="76">
        <v>6216</v>
      </c>
      <c r="F65" s="76">
        <v>6084</v>
      </c>
      <c r="G65" s="76">
        <v>6114</v>
      </c>
      <c r="H65" s="76">
        <v>6430</v>
      </c>
      <c r="I65" s="76">
        <v>6834</v>
      </c>
      <c r="J65" s="76">
        <v>7104</v>
      </c>
      <c r="K65" s="76">
        <v>7432</v>
      </c>
      <c r="M65" s="114"/>
      <c r="N65" s="76"/>
      <c r="O65" s="76"/>
      <c r="P65" s="76"/>
      <c r="Q65" s="76"/>
      <c r="R65" s="76"/>
      <c r="S65" s="76"/>
      <c r="T65" s="76"/>
      <c r="U65" s="76"/>
      <c r="V65" s="76"/>
      <c r="W65" s="76"/>
    </row>
    <row r="66" spans="1:23">
      <c r="A66" s="76" t="s">
        <v>463</v>
      </c>
      <c r="B66" s="76">
        <f t="shared" ref="B66:K66" si="29">SUM(B57,B60,B61,B62,B64,B65)</f>
        <v>20120</v>
      </c>
      <c r="C66" s="76">
        <f t="shared" si="29"/>
        <v>20404</v>
      </c>
      <c r="D66" s="76">
        <f t="shared" si="29"/>
        <v>20464</v>
      </c>
      <c r="E66" s="76">
        <f t="shared" si="29"/>
        <v>21126</v>
      </c>
      <c r="F66" s="76">
        <f t="shared" si="29"/>
        <v>21122</v>
      </c>
      <c r="G66" s="76">
        <f t="shared" si="29"/>
        <v>20768</v>
      </c>
      <c r="H66" s="76">
        <f t="shared" si="29"/>
        <v>21114</v>
      </c>
      <c r="I66" s="76">
        <f t="shared" si="29"/>
        <v>22322</v>
      </c>
      <c r="J66" s="76">
        <f t="shared" si="29"/>
        <v>23072</v>
      </c>
      <c r="K66" s="76">
        <f t="shared" si="29"/>
        <v>24124</v>
      </c>
    </row>
    <row r="67" spans="1:23" ht="15">
      <c r="A67" s="67" t="s">
        <v>399</v>
      </c>
      <c r="B67" s="67">
        <v>2008</v>
      </c>
      <c r="C67" s="67">
        <v>2009</v>
      </c>
      <c r="D67" s="67">
        <v>2010</v>
      </c>
      <c r="E67" s="67">
        <v>2011</v>
      </c>
      <c r="F67" s="67">
        <v>2012</v>
      </c>
      <c r="G67" s="67">
        <v>2013</v>
      </c>
      <c r="H67" s="67">
        <v>2014</v>
      </c>
      <c r="I67" s="67">
        <v>2015</v>
      </c>
      <c r="J67" s="67">
        <v>2016</v>
      </c>
      <c r="K67" s="67">
        <v>2017</v>
      </c>
      <c r="M67" s="67" t="s">
        <v>399</v>
      </c>
      <c r="N67" s="67">
        <v>2008</v>
      </c>
      <c r="O67" s="67">
        <v>2009</v>
      </c>
      <c r="P67" s="67">
        <v>2010</v>
      </c>
      <c r="Q67" s="67">
        <v>2011</v>
      </c>
      <c r="R67" s="67">
        <v>2012</v>
      </c>
      <c r="S67" s="67">
        <v>2013</v>
      </c>
      <c r="T67" s="67">
        <v>2014</v>
      </c>
      <c r="U67" s="67">
        <v>2015</v>
      </c>
      <c r="V67" s="67">
        <v>2016</v>
      </c>
      <c r="W67" s="67">
        <v>2017</v>
      </c>
    </row>
    <row r="68" spans="1:23">
      <c r="A68" s="114" t="s">
        <v>457</v>
      </c>
      <c r="B68" s="76">
        <v>27552</v>
      </c>
      <c r="C68" s="76">
        <v>27626</v>
      </c>
      <c r="D68" s="76">
        <v>26426</v>
      </c>
      <c r="E68" s="76">
        <v>25620</v>
      </c>
      <c r="F68" s="76">
        <v>25338</v>
      </c>
      <c r="G68" s="76">
        <v>24480</v>
      </c>
      <c r="H68" s="76">
        <v>23688</v>
      </c>
      <c r="I68" s="76">
        <v>23344</v>
      </c>
      <c r="J68" s="76">
        <v>22918</v>
      </c>
      <c r="K68" s="76">
        <v>23160</v>
      </c>
      <c r="M68" s="114" t="s">
        <v>444</v>
      </c>
      <c r="N68" s="76">
        <f t="shared" ref="N68:W68" si="30">B70</f>
        <v>148910</v>
      </c>
      <c r="O68" s="76">
        <f t="shared" si="30"/>
        <v>147188</v>
      </c>
      <c r="P68" s="76">
        <f t="shared" si="30"/>
        <v>144988</v>
      </c>
      <c r="Q68" s="76">
        <f t="shared" si="30"/>
        <v>142140</v>
      </c>
      <c r="R68" s="76">
        <f t="shared" si="30"/>
        <v>140986</v>
      </c>
      <c r="S68" s="76">
        <f t="shared" si="30"/>
        <v>139054</v>
      </c>
      <c r="T68" s="76">
        <f t="shared" si="30"/>
        <v>136048</v>
      </c>
      <c r="U68" s="76">
        <f t="shared" si="30"/>
        <v>135118</v>
      </c>
      <c r="V68" s="76">
        <f t="shared" si="30"/>
        <v>132854</v>
      </c>
      <c r="W68" s="76">
        <f t="shared" si="30"/>
        <v>131446</v>
      </c>
    </row>
    <row r="69" spans="1:23">
      <c r="A69" s="114" t="s">
        <v>376</v>
      </c>
      <c r="B69" s="76">
        <v>67594</v>
      </c>
      <c r="C69" s="76">
        <v>62414</v>
      </c>
      <c r="D69" s="76">
        <v>58356</v>
      </c>
      <c r="E69" s="76">
        <v>56134</v>
      </c>
      <c r="F69" s="76">
        <v>54548</v>
      </c>
      <c r="G69" s="76">
        <v>51232</v>
      </c>
      <c r="H69" s="76">
        <v>49086</v>
      </c>
      <c r="I69" s="76">
        <v>48590</v>
      </c>
      <c r="J69" s="76">
        <v>47890</v>
      </c>
      <c r="K69" s="76">
        <v>47114</v>
      </c>
      <c r="M69" s="47" t="s">
        <v>376</v>
      </c>
      <c r="N69" s="47">
        <f t="shared" ref="N69:W69" si="31">B69</f>
        <v>67594</v>
      </c>
      <c r="O69" s="47">
        <f t="shared" si="31"/>
        <v>62414</v>
      </c>
      <c r="P69" s="47">
        <f t="shared" si="31"/>
        <v>58356</v>
      </c>
      <c r="Q69" s="47">
        <f t="shared" si="31"/>
        <v>56134</v>
      </c>
      <c r="R69" s="47">
        <f t="shared" si="31"/>
        <v>54548</v>
      </c>
      <c r="S69" s="47">
        <f t="shared" si="31"/>
        <v>51232</v>
      </c>
      <c r="T69" s="47">
        <f t="shared" si="31"/>
        <v>49086</v>
      </c>
      <c r="U69" s="47">
        <f t="shared" si="31"/>
        <v>48590</v>
      </c>
      <c r="V69" s="47">
        <f t="shared" si="31"/>
        <v>47890</v>
      </c>
      <c r="W69" s="47">
        <f t="shared" si="31"/>
        <v>47114</v>
      </c>
    </row>
    <row r="70" spans="1:23">
      <c r="A70" s="114" t="s">
        <v>444</v>
      </c>
      <c r="B70" s="76">
        <v>148910</v>
      </c>
      <c r="C70" s="76">
        <v>147188</v>
      </c>
      <c r="D70" s="76">
        <v>144988</v>
      </c>
      <c r="E70" s="76">
        <v>142140</v>
      </c>
      <c r="F70" s="76">
        <v>140986</v>
      </c>
      <c r="G70" s="76">
        <v>139054</v>
      </c>
      <c r="H70" s="76">
        <v>136048</v>
      </c>
      <c r="I70" s="76">
        <v>135118</v>
      </c>
      <c r="J70" s="76">
        <v>132854</v>
      </c>
      <c r="K70" s="76">
        <v>131446</v>
      </c>
      <c r="M70" s="114" t="s">
        <v>445</v>
      </c>
      <c r="N70" s="76">
        <f t="shared" ref="N70:W70" si="32">B74</f>
        <v>44666</v>
      </c>
      <c r="O70" s="76">
        <f t="shared" si="32"/>
        <v>44614</v>
      </c>
      <c r="P70" s="76">
        <f t="shared" si="32"/>
        <v>46642</v>
      </c>
      <c r="Q70" s="76">
        <f t="shared" si="32"/>
        <v>45578</v>
      </c>
      <c r="R70" s="76">
        <f t="shared" si="32"/>
        <v>44312</v>
      </c>
      <c r="S70" s="76">
        <f t="shared" si="32"/>
        <v>44488</v>
      </c>
      <c r="T70" s="76">
        <f t="shared" si="32"/>
        <v>43056</v>
      </c>
      <c r="U70" s="76">
        <f t="shared" si="32"/>
        <v>44314</v>
      </c>
      <c r="V70" s="76">
        <f t="shared" si="32"/>
        <v>45432</v>
      </c>
      <c r="W70" s="76">
        <f t="shared" si="32"/>
        <v>45992</v>
      </c>
    </row>
    <row r="71" spans="1:23">
      <c r="A71" s="114" t="s">
        <v>458</v>
      </c>
      <c r="B71" s="76">
        <v>2572</v>
      </c>
      <c r="C71" s="76">
        <v>2622</v>
      </c>
      <c r="D71" s="76">
        <v>2806</v>
      </c>
      <c r="E71" s="76">
        <v>2814</v>
      </c>
      <c r="F71" s="76">
        <v>2886</v>
      </c>
      <c r="G71" s="76">
        <v>2900</v>
      </c>
      <c r="H71" s="76">
        <v>2868</v>
      </c>
      <c r="I71" s="76">
        <v>3024</v>
      </c>
      <c r="J71" s="76">
        <v>3094</v>
      </c>
      <c r="K71" s="76">
        <v>3122</v>
      </c>
      <c r="M71" s="76" t="s">
        <v>463</v>
      </c>
      <c r="N71" s="76">
        <f t="shared" ref="N71:W71" si="33">B77</f>
        <v>85248</v>
      </c>
      <c r="O71" s="76">
        <f t="shared" si="33"/>
        <v>87036</v>
      </c>
      <c r="P71" s="76">
        <f t="shared" si="33"/>
        <v>87958</v>
      </c>
      <c r="Q71" s="76">
        <f t="shared" si="33"/>
        <v>89166</v>
      </c>
      <c r="R71" s="76">
        <f t="shared" si="33"/>
        <v>90142</v>
      </c>
      <c r="S71" s="76">
        <f t="shared" si="33"/>
        <v>89532</v>
      </c>
      <c r="T71" s="76">
        <f t="shared" si="33"/>
        <v>90756</v>
      </c>
      <c r="U71" s="76">
        <f t="shared" si="33"/>
        <v>94216</v>
      </c>
      <c r="V71" s="76">
        <f t="shared" si="33"/>
        <v>96552</v>
      </c>
      <c r="W71" s="76">
        <f t="shared" si="33"/>
        <v>98686</v>
      </c>
    </row>
    <row r="72" spans="1:23">
      <c r="A72" s="114" t="s">
        <v>459</v>
      </c>
      <c r="B72" s="76">
        <v>6428</v>
      </c>
      <c r="C72" s="76">
        <v>6532</v>
      </c>
      <c r="D72" s="76">
        <v>6552</v>
      </c>
      <c r="E72" s="76">
        <v>6768</v>
      </c>
      <c r="F72" s="76">
        <v>6778</v>
      </c>
      <c r="G72" s="76">
        <v>6892</v>
      </c>
      <c r="H72" s="76">
        <v>6806</v>
      </c>
      <c r="I72" s="76">
        <v>6946</v>
      </c>
      <c r="J72" s="76">
        <v>7256</v>
      </c>
      <c r="K72" s="76">
        <v>7362</v>
      </c>
      <c r="M72" s="114"/>
      <c r="N72" s="76"/>
      <c r="O72" s="76"/>
      <c r="P72" s="76"/>
      <c r="Q72" s="76"/>
      <c r="R72" s="76"/>
      <c r="S72" s="76"/>
      <c r="T72" s="76"/>
      <c r="U72" s="76"/>
      <c r="V72" s="76"/>
      <c r="W72" s="76"/>
    </row>
    <row r="73" spans="1:23">
      <c r="A73" s="114" t="s">
        <v>460</v>
      </c>
      <c r="B73" s="76">
        <v>6428</v>
      </c>
      <c r="C73" s="76">
        <v>6794</v>
      </c>
      <c r="D73" s="76">
        <v>6976</v>
      </c>
      <c r="E73" s="76">
        <v>7246</v>
      </c>
      <c r="F73" s="76">
        <v>7554</v>
      </c>
      <c r="G73" s="76">
        <v>7730</v>
      </c>
      <c r="H73" s="76">
        <v>8368</v>
      </c>
      <c r="I73" s="76">
        <v>9214</v>
      </c>
      <c r="J73" s="76">
        <v>9798</v>
      </c>
      <c r="K73" s="76">
        <v>10516</v>
      </c>
      <c r="M73" s="114"/>
      <c r="N73" s="76"/>
      <c r="O73" s="76"/>
      <c r="P73" s="76"/>
      <c r="Q73" s="76"/>
      <c r="R73" s="76"/>
      <c r="S73" s="76"/>
      <c r="T73" s="76"/>
      <c r="U73" s="76"/>
      <c r="V73" s="76"/>
      <c r="W73" s="76"/>
    </row>
    <row r="74" spans="1:23">
      <c r="A74" s="114" t="s">
        <v>445</v>
      </c>
      <c r="B74" s="76">
        <v>44666</v>
      </c>
      <c r="C74" s="76">
        <v>44614</v>
      </c>
      <c r="D74" s="76">
        <v>46642</v>
      </c>
      <c r="E74" s="76">
        <v>45578</v>
      </c>
      <c r="F74" s="76">
        <v>44312</v>
      </c>
      <c r="G74" s="76">
        <v>44488</v>
      </c>
      <c r="H74" s="76">
        <v>43056</v>
      </c>
      <c r="I74" s="76">
        <v>44314</v>
      </c>
      <c r="J74" s="76">
        <v>45432</v>
      </c>
      <c r="K74" s="76">
        <v>45992</v>
      </c>
    </row>
    <row r="75" spans="1:23">
      <c r="A75" s="114" t="s">
        <v>385</v>
      </c>
      <c r="B75" s="76">
        <v>18000</v>
      </c>
      <c r="C75" s="76">
        <v>18448</v>
      </c>
      <c r="D75" s="76">
        <v>18798</v>
      </c>
      <c r="E75" s="76">
        <v>20000</v>
      </c>
      <c r="F75" s="76">
        <v>20464</v>
      </c>
      <c r="G75" s="76">
        <v>20388</v>
      </c>
      <c r="H75" s="76">
        <v>20614</v>
      </c>
      <c r="I75" s="76">
        <v>21748</v>
      </c>
      <c r="J75" s="76">
        <v>22486</v>
      </c>
      <c r="K75" s="76">
        <v>22714</v>
      </c>
      <c r="M75" s="114"/>
      <c r="N75" s="76"/>
      <c r="O75" s="76"/>
      <c r="P75" s="76"/>
      <c r="Q75" s="76"/>
      <c r="R75" s="76"/>
      <c r="S75" s="76"/>
      <c r="T75" s="76"/>
      <c r="U75" s="76"/>
      <c r="V75" s="76"/>
      <c r="W75" s="76"/>
    </row>
    <row r="76" spans="1:23">
      <c r="A76" s="114" t="s">
        <v>461</v>
      </c>
      <c r="B76" s="76">
        <v>24268</v>
      </c>
      <c r="C76" s="76">
        <v>25014</v>
      </c>
      <c r="D76" s="76">
        <v>26400</v>
      </c>
      <c r="E76" s="76">
        <v>26718</v>
      </c>
      <c r="F76" s="76">
        <v>27122</v>
      </c>
      <c r="G76" s="76">
        <v>27142</v>
      </c>
      <c r="H76" s="76">
        <v>28412</v>
      </c>
      <c r="I76" s="76">
        <v>29940</v>
      </c>
      <c r="J76" s="76">
        <v>31000</v>
      </c>
      <c r="K76" s="76">
        <v>31812</v>
      </c>
      <c r="M76" s="114"/>
      <c r="N76" s="76"/>
      <c r="O76" s="76"/>
      <c r="P76" s="76"/>
      <c r="Q76" s="76"/>
      <c r="R76" s="76"/>
      <c r="S76" s="76"/>
      <c r="T76" s="76"/>
      <c r="U76" s="76"/>
      <c r="V76" s="76"/>
      <c r="W76" s="76"/>
    </row>
    <row r="77" spans="1:23">
      <c r="A77" s="76" t="s">
        <v>463</v>
      </c>
      <c r="B77" s="76">
        <f t="shared" ref="B77:K77" si="34">SUM(B68,B71,B72,B73,B75,B76)</f>
        <v>85248</v>
      </c>
      <c r="C77" s="76">
        <f t="shared" si="34"/>
        <v>87036</v>
      </c>
      <c r="D77" s="76">
        <f t="shared" si="34"/>
        <v>87958</v>
      </c>
      <c r="E77" s="76">
        <f t="shared" si="34"/>
        <v>89166</v>
      </c>
      <c r="F77" s="76">
        <f t="shared" si="34"/>
        <v>90142</v>
      </c>
      <c r="G77" s="76">
        <f t="shared" si="34"/>
        <v>89532</v>
      </c>
      <c r="H77" s="76">
        <f t="shared" si="34"/>
        <v>90756</v>
      </c>
      <c r="I77" s="76">
        <f t="shared" si="34"/>
        <v>94216</v>
      </c>
      <c r="J77" s="76">
        <f t="shared" si="34"/>
        <v>96552</v>
      </c>
      <c r="K77" s="76">
        <f t="shared" si="34"/>
        <v>98686</v>
      </c>
    </row>
    <row r="78" spans="1:23" ht="15">
      <c r="A78" s="67" t="s">
        <v>400</v>
      </c>
      <c r="B78" s="67">
        <v>2008</v>
      </c>
      <c r="C78" s="67">
        <v>2009</v>
      </c>
      <c r="D78" s="67">
        <v>2010</v>
      </c>
      <c r="E78" s="67">
        <v>2011</v>
      </c>
      <c r="F78" s="67">
        <v>2012</v>
      </c>
      <c r="G78" s="67">
        <v>2013</v>
      </c>
      <c r="H78" s="67">
        <v>2014</v>
      </c>
      <c r="I78" s="67">
        <v>2015</v>
      </c>
      <c r="J78" s="67">
        <v>2016</v>
      </c>
      <c r="K78" s="67">
        <v>2017</v>
      </c>
      <c r="M78" s="67" t="s">
        <v>400</v>
      </c>
      <c r="N78" s="67">
        <v>2008</v>
      </c>
      <c r="O78" s="67">
        <v>2009</v>
      </c>
      <c r="P78" s="67">
        <v>2010</v>
      </c>
      <c r="Q78" s="67">
        <v>2011</v>
      </c>
      <c r="R78" s="67">
        <v>2012</v>
      </c>
      <c r="S78" s="67">
        <v>2013</v>
      </c>
      <c r="T78" s="67">
        <v>2014</v>
      </c>
      <c r="U78" s="67">
        <v>2015</v>
      </c>
      <c r="V78" s="67">
        <v>2016</v>
      </c>
      <c r="W78" s="67">
        <v>2017</v>
      </c>
    </row>
    <row r="79" spans="1:23">
      <c r="A79" s="114" t="s">
        <v>457</v>
      </c>
      <c r="B79" s="76">
        <v>28210</v>
      </c>
      <c r="C79" s="76">
        <v>30054</v>
      </c>
      <c r="D79" s="76">
        <v>28068</v>
      </c>
      <c r="E79" s="76">
        <v>27022</v>
      </c>
      <c r="F79" s="76">
        <v>26254</v>
      </c>
      <c r="G79" s="76">
        <v>25250</v>
      </c>
      <c r="H79" s="76">
        <v>24544</v>
      </c>
      <c r="I79" s="76">
        <v>24346</v>
      </c>
      <c r="J79" s="76">
        <v>23758</v>
      </c>
      <c r="K79" s="76">
        <v>23872</v>
      </c>
      <c r="M79" s="114" t="s">
        <v>444</v>
      </c>
      <c r="N79" s="76">
        <f t="shared" ref="N79:W79" si="35">B81</f>
        <v>113516</v>
      </c>
      <c r="O79" s="76">
        <f t="shared" si="35"/>
        <v>112136</v>
      </c>
      <c r="P79" s="76">
        <f t="shared" si="35"/>
        <v>111250</v>
      </c>
      <c r="Q79" s="76">
        <f t="shared" si="35"/>
        <v>110106</v>
      </c>
      <c r="R79" s="76">
        <f t="shared" si="35"/>
        <v>109362</v>
      </c>
      <c r="S79" s="76">
        <f t="shared" si="35"/>
        <v>108420</v>
      </c>
      <c r="T79" s="76">
        <f t="shared" si="35"/>
        <v>106428</v>
      </c>
      <c r="U79" s="76">
        <f t="shared" si="35"/>
        <v>106986</v>
      </c>
      <c r="V79" s="76">
        <f t="shared" si="35"/>
        <v>105546</v>
      </c>
      <c r="W79" s="76">
        <f t="shared" si="35"/>
        <v>105128</v>
      </c>
    </row>
    <row r="80" spans="1:23">
      <c r="A80" s="114" t="s">
        <v>376</v>
      </c>
      <c r="B80" s="76">
        <v>65312</v>
      </c>
      <c r="C80" s="76">
        <v>56864</v>
      </c>
      <c r="D80" s="76">
        <v>51184</v>
      </c>
      <c r="E80" s="76">
        <v>48776</v>
      </c>
      <c r="F80" s="76">
        <v>45860</v>
      </c>
      <c r="G80" s="76">
        <v>41016</v>
      </c>
      <c r="H80" s="76">
        <v>38872</v>
      </c>
      <c r="I80" s="76">
        <v>38800</v>
      </c>
      <c r="J80" s="76">
        <v>38256</v>
      </c>
      <c r="K80" s="76">
        <v>37742</v>
      </c>
      <c r="M80" s="47" t="s">
        <v>376</v>
      </c>
      <c r="N80" s="47">
        <f t="shared" ref="N80:W80" si="36">B80</f>
        <v>65312</v>
      </c>
      <c r="O80" s="47">
        <f t="shared" si="36"/>
        <v>56864</v>
      </c>
      <c r="P80" s="47">
        <f t="shared" si="36"/>
        <v>51184</v>
      </c>
      <c r="Q80" s="47">
        <f t="shared" si="36"/>
        <v>48776</v>
      </c>
      <c r="R80" s="47">
        <f t="shared" si="36"/>
        <v>45860</v>
      </c>
      <c r="S80" s="47">
        <f t="shared" si="36"/>
        <v>41016</v>
      </c>
      <c r="T80" s="47">
        <f t="shared" si="36"/>
        <v>38872</v>
      </c>
      <c r="U80" s="47">
        <f t="shared" si="36"/>
        <v>38800</v>
      </c>
      <c r="V80" s="47">
        <f t="shared" si="36"/>
        <v>38256</v>
      </c>
      <c r="W80" s="47">
        <f t="shared" si="36"/>
        <v>37742</v>
      </c>
    </row>
    <row r="81" spans="1:23">
      <c r="A81" s="114" t="s">
        <v>444</v>
      </c>
      <c r="B81" s="76">
        <v>113516</v>
      </c>
      <c r="C81" s="76">
        <v>112136</v>
      </c>
      <c r="D81" s="76">
        <v>111250</v>
      </c>
      <c r="E81" s="76">
        <v>110106</v>
      </c>
      <c r="F81" s="76">
        <v>109362</v>
      </c>
      <c r="G81" s="76">
        <v>108420</v>
      </c>
      <c r="H81" s="76">
        <v>106428</v>
      </c>
      <c r="I81" s="76">
        <v>106986</v>
      </c>
      <c r="J81" s="76">
        <v>105546</v>
      </c>
      <c r="K81" s="76">
        <v>105128</v>
      </c>
      <c r="M81" s="114" t="s">
        <v>445</v>
      </c>
      <c r="N81" s="76">
        <f t="shared" ref="N81:W81" si="37">B85</f>
        <v>29060</v>
      </c>
      <c r="O81" s="76">
        <f t="shared" si="37"/>
        <v>29032</v>
      </c>
      <c r="P81" s="76">
        <f t="shared" si="37"/>
        <v>31018</v>
      </c>
      <c r="Q81" s="76">
        <f t="shared" si="37"/>
        <v>30732</v>
      </c>
      <c r="R81" s="76">
        <f t="shared" si="37"/>
        <v>29674</v>
      </c>
      <c r="S81" s="76">
        <f t="shared" si="37"/>
        <v>29698</v>
      </c>
      <c r="T81" s="76">
        <f t="shared" si="37"/>
        <v>29468</v>
      </c>
      <c r="U81" s="76">
        <f t="shared" si="37"/>
        <v>31158</v>
      </c>
      <c r="V81" s="76">
        <f t="shared" si="37"/>
        <v>32148</v>
      </c>
      <c r="W81" s="76">
        <f t="shared" si="37"/>
        <v>32258</v>
      </c>
    </row>
    <row r="82" spans="1:23">
      <c r="A82" s="114" t="s">
        <v>458</v>
      </c>
      <c r="B82" s="76">
        <v>1554</v>
      </c>
      <c r="C82" s="76">
        <v>1682</v>
      </c>
      <c r="D82" s="76">
        <v>1886</v>
      </c>
      <c r="E82" s="76">
        <v>1936</v>
      </c>
      <c r="F82" s="76">
        <v>1930</v>
      </c>
      <c r="G82" s="76">
        <v>1938</v>
      </c>
      <c r="H82" s="76">
        <v>1958</v>
      </c>
      <c r="I82" s="76">
        <v>2044</v>
      </c>
      <c r="J82" s="76">
        <v>2164</v>
      </c>
      <c r="K82" s="76">
        <v>2258</v>
      </c>
      <c r="M82" s="76" t="s">
        <v>463</v>
      </c>
      <c r="N82" s="76">
        <f t="shared" ref="N82:W82" si="38">B88</f>
        <v>67758</v>
      </c>
      <c r="O82" s="76">
        <f t="shared" si="38"/>
        <v>70926</v>
      </c>
      <c r="P82" s="76">
        <f t="shared" si="38"/>
        <v>70220</v>
      </c>
      <c r="Q82" s="76">
        <f t="shared" si="38"/>
        <v>70544</v>
      </c>
      <c r="R82" s="76">
        <f t="shared" si="38"/>
        <v>70368</v>
      </c>
      <c r="S82" s="76">
        <f t="shared" si="38"/>
        <v>69676</v>
      </c>
      <c r="T82" s="76">
        <f t="shared" si="38"/>
        <v>71422</v>
      </c>
      <c r="U82" s="76">
        <f t="shared" si="38"/>
        <v>74628</v>
      </c>
      <c r="V82" s="76">
        <f t="shared" si="38"/>
        <v>76892</v>
      </c>
      <c r="W82" s="76">
        <f t="shared" si="38"/>
        <v>79076</v>
      </c>
    </row>
    <row r="83" spans="1:23">
      <c r="A83" s="114" t="s">
        <v>459</v>
      </c>
      <c r="B83" s="76">
        <v>4954</v>
      </c>
      <c r="C83" s="76">
        <v>5050</v>
      </c>
      <c r="D83" s="76">
        <v>5154</v>
      </c>
      <c r="E83" s="76">
        <v>5304</v>
      </c>
      <c r="F83" s="76">
        <v>5458</v>
      </c>
      <c r="G83" s="76">
        <v>5662</v>
      </c>
      <c r="H83" s="76">
        <v>5632</v>
      </c>
      <c r="I83" s="76">
        <v>5816</v>
      </c>
      <c r="J83" s="76">
        <v>6150</v>
      </c>
      <c r="K83" s="76">
        <v>6208</v>
      </c>
      <c r="M83" s="114"/>
      <c r="N83" s="76"/>
      <c r="O83" s="76"/>
      <c r="P83" s="76"/>
      <c r="Q83" s="76"/>
      <c r="R83" s="76"/>
      <c r="S83" s="76"/>
      <c r="T83" s="76"/>
      <c r="U83" s="76"/>
      <c r="V83" s="76"/>
      <c r="W83" s="76"/>
    </row>
    <row r="84" spans="1:23">
      <c r="A84" s="114" t="s">
        <v>460</v>
      </c>
      <c r="B84" s="76">
        <v>5048</v>
      </c>
      <c r="C84" s="76">
        <v>5094</v>
      </c>
      <c r="D84" s="76">
        <v>5212</v>
      </c>
      <c r="E84" s="76">
        <v>5406</v>
      </c>
      <c r="F84" s="76">
        <v>5730</v>
      </c>
      <c r="G84" s="76">
        <v>5938</v>
      </c>
      <c r="H84" s="76">
        <v>6390</v>
      </c>
      <c r="I84" s="76">
        <v>6996</v>
      </c>
      <c r="J84" s="76">
        <v>7550</v>
      </c>
      <c r="K84" s="76">
        <v>7906</v>
      </c>
      <c r="M84" s="114"/>
      <c r="N84" s="76"/>
      <c r="O84" s="76"/>
      <c r="P84" s="76"/>
      <c r="Q84" s="76"/>
      <c r="R84" s="76"/>
      <c r="S84" s="76"/>
      <c r="T84" s="76"/>
      <c r="U84" s="76"/>
      <c r="V84" s="76"/>
      <c r="W84" s="76"/>
    </row>
    <row r="85" spans="1:23">
      <c r="A85" s="114" t="s">
        <v>445</v>
      </c>
      <c r="B85" s="76">
        <v>29060</v>
      </c>
      <c r="C85" s="76">
        <v>29032</v>
      </c>
      <c r="D85" s="76">
        <v>31018</v>
      </c>
      <c r="E85" s="76">
        <v>30732</v>
      </c>
      <c r="F85" s="76">
        <v>29674</v>
      </c>
      <c r="G85" s="76">
        <v>29698</v>
      </c>
      <c r="H85" s="76">
        <v>29468</v>
      </c>
      <c r="I85" s="76">
        <v>31158</v>
      </c>
      <c r="J85" s="76">
        <v>32148</v>
      </c>
      <c r="K85" s="76">
        <v>32258</v>
      </c>
    </row>
    <row r="86" spans="1:23">
      <c r="A86" s="114" t="s">
        <v>385</v>
      </c>
      <c r="B86" s="76">
        <v>10988</v>
      </c>
      <c r="C86" s="76">
        <v>11550</v>
      </c>
      <c r="D86" s="76">
        <v>11986</v>
      </c>
      <c r="E86" s="76">
        <v>12622</v>
      </c>
      <c r="F86" s="76">
        <v>12826</v>
      </c>
      <c r="G86" s="76">
        <v>13014</v>
      </c>
      <c r="H86" s="76">
        <v>13602</v>
      </c>
      <c r="I86" s="76">
        <v>14772</v>
      </c>
      <c r="J86" s="76">
        <v>15358</v>
      </c>
      <c r="K86" s="76">
        <v>16052</v>
      </c>
      <c r="M86" s="114"/>
      <c r="N86" s="76"/>
      <c r="O86" s="76"/>
      <c r="P86" s="76"/>
      <c r="Q86" s="76"/>
      <c r="R86" s="76"/>
      <c r="S86" s="76"/>
      <c r="T86" s="76"/>
      <c r="U86" s="76"/>
      <c r="V86" s="76"/>
      <c r="W86" s="76"/>
    </row>
    <row r="87" spans="1:23">
      <c r="A87" s="114" t="s">
        <v>461</v>
      </c>
      <c r="B87" s="76">
        <v>17004</v>
      </c>
      <c r="C87" s="76">
        <v>17496</v>
      </c>
      <c r="D87" s="76">
        <v>17914</v>
      </c>
      <c r="E87" s="76">
        <v>18254</v>
      </c>
      <c r="F87" s="76">
        <v>18170</v>
      </c>
      <c r="G87" s="76">
        <v>17874</v>
      </c>
      <c r="H87" s="76">
        <v>19296</v>
      </c>
      <c r="I87" s="76">
        <v>20654</v>
      </c>
      <c r="J87" s="76">
        <v>21912</v>
      </c>
      <c r="K87" s="76">
        <v>22780</v>
      </c>
      <c r="M87" s="114"/>
      <c r="N87" s="76"/>
      <c r="O87" s="76"/>
      <c r="P87" s="76"/>
      <c r="Q87" s="76"/>
      <c r="R87" s="76"/>
      <c r="S87" s="76"/>
      <c r="T87" s="76"/>
      <c r="U87" s="76"/>
      <c r="V87" s="76"/>
      <c r="W87" s="76"/>
    </row>
    <row r="88" spans="1:23">
      <c r="A88" s="76" t="s">
        <v>463</v>
      </c>
      <c r="B88" s="76">
        <f t="shared" ref="B88:K88" si="39">SUM(B79,B82,B83,B84,B86,B87)</f>
        <v>67758</v>
      </c>
      <c r="C88" s="76">
        <f t="shared" si="39"/>
        <v>70926</v>
      </c>
      <c r="D88" s="76">
        <f t="shared" si="39"/>
        <v>70220</v>
      </c>
      <c r="E88" s="76">
        <f t="shared" si="39"/>
        <v>70544</v>
      </c>
      <c r="F88" s="76">
        <f t="shared" si="39"/>
        <v>70368</v>
      </c>
      <c r="G88" s="76">
        <f t="shared" si="39"/>
        <v>69676</v>
      </c>
      <c r="H88" s="76">
        <f t="shared" si="39"/>
        <v>71422</v>
      </c>
      <c r="I88" s="76">
        <f t="shared" si="39"/>
        <v>74628</v>
      </c>
      <c r="J88" s="76">
        <f t="shared" si="39"/>
        <v>76892</v>
      </c>
      <c r="K88" s="76">
        <f t="shared" si="39"/>
        <v>79076</v>
      </c>
    </row>
    <row r="89" spans="1:23" ht="15">
      <c r="A89" s="67" t="s">
        <v>401</v>
      </c>
      <c r="B89" s="67">
        <v>2008</v>
      </c>
      <c r="C89" s="67">
        <v>2009</v>
      </c>
      <c r="D89" s="67">
        <v>2010</v>
      </c>
      <c r="E89" s="67">
        <v>2011</v>
      </c>
      <c r="F89" s="67">
        <v>2012</v>
      </c>
      <c r="G89" s="67">
        <v>2013</v>
      </c>
      <c r="H89" s="67">
        <v>2014</v>
      </c>
      <c r="I89" s="67">
        <v>2015</v>
      </c>
      <c r="J89" s="67">
        <v>2016</v>
      </c>
      <c r="K89" s="67">
        <v>2017</v>
      </c>
      <c r="M89" s="67" t="s">
        <v>401</v>
      </c>
      <c r="N89" s="67">
        <v>2008</v>
      </c>
      <c r="O89" s="67">
        <v>2009</v>
      </c>
      <c r="P89" s="67">
        <v>2010</v>
      </c>
      <c r="Q89" s="67">
        <v>2011</v>
      </c>
      <c r="R89" s="67">
        <v>2012</v>
      </c>
      <c r="S89" s="67">
        <v>2013</v>
      </c>
      <c r="T89" s="67">
        <v>2014</v>
      </c>
      <c r="U89" s="67">
        <v>2015</v>
      </c>
      <c r="V89" s="67">
        <v>2016</v>
      </c>
      <c r="W89" s="67">
        <v>2017</v>
      </c>
    </row>
    <row r="90" spans="1:23">
      <c r="A90" s="114" t="s">
        <v>457</v>
      </c>
      <c r="B90" s="76">
        <v>96926</v>
      </c>
      <c r="C90" s="76">
        <v>95160</v>
      </c>
      <c r="D90" s="76">
        <v>87598</v>
      </c>
      <c r="E90" s="76">
        <v>83282</v>
      </c>
      <c r="F90" s="76">
        <v>80480</v>
      </c>
      <c r="G90" s="76">
        <v>76266</v>
      </c>
      <c r="H90" s="76">
        <v>74328</v>
      </c>
      <c r="I90" s="76">
        <v>72766</v>
      </c>
      <c r="J90" s="76">
        <v>71396</v>
      </c>
      <c r="K90" s="76">
        <v>72748</v>
      </c>
      <c r="M90" s="114" t="s">
        <v>444</v>
      </c>
      <c r="N90" s="76">
        <f t="shared" ref="N90:W90" si="40">B92</f>
        <v>455808</v>
      </c>
      <c r="O90" s="76">
        <f t="shared" si="40"/>
        <v>456292</v>
      </c>
      <c r="P90" s="76">
        <f t="shared" si="40"/>
        <v>451516</v>
      </c>
      <c r="Q90" s="76">
        <f t="shared" si="40"/>
        <v>444386</v>
      </c>
      <c r="R90" s="76">
        <f t="shared" si="40"/>
        <v>440154</v>
      </c>
      <c r="S90" s="76">
        <f t="shared" si="40"/>
        <v>429242</v>
      </c>
      <c r="T90" s="76">
        <f t="shared" si="40"/>
        <v>423986</v>
      </c>
      <c r="U90" s="76">
        <f t="shared" si="40"/>
        <v>420956</v>
      </c>
      <c r="V90" s="76">
        <f t="shared" si="40"/>
        <v>419360</v>
      </c>
      <c r="W90" s="76">
        <f t="shared" si="40"/>
        <v>422900</v>
      </c>
    </row>
    <row r="91" spans="1:23">
      <c r="A91" s="114" t="s">
        <v>376</v>
      </c>
      <c r="B91" s="76">
        <v>233730</v>
      </c>
      <c r="C91" s="76">
        <v>210560</v>
      </c>
      <c r="D91" s="76">
        <v>191760</v>
      </c>
      <c r="E91" s="76">
        <v>179950</v>
      </c>
      <c r="F91" s="76">
        <v>170094</v>
      </c>
      <c r="G91" s="76">
        <v>154322</v>
      </c>
      <c r="H91" s="76">
        <v>147832</v>
      </c>
      <c r="I91" s="76">
        <v>145714</v>
      </c>
      <c r="J91" s="76">
        <v>146660</v>
      </c>
      <c r="K91" s="76">
        <v>145524</v>
      </c>
      <c r="M91" s="47" t="s">
        <v>376</v>
      </c>
      <c r="N91" s="47">
        <f t="shared" ref="N91:W91" si="41">B91</f>
        <v>233730</v>
      </c>
      <c r="O91" s="47">
        <f t="shared" si="41"/>
        <v>210560</v>
      </c>
      <c r="P91" s="47">
        <f t="shared" si="41"/>
        <v>191760</v>
      </c>
      <c r="Q91" s="47">
        <f t="shared" si="41"/>
        <v>179950</v>
      </c>
      <c r="R91" s="47">
        <f t="shared" si="41"/>
        <v>170094</v>
      </c>
      <c r="S91" s="47">
        <f t="shared" si="41"/>
        <v>154322</v>
      </c>
      <c r="T91" s="47">
        <f t="shared" si="41"/>
        <v>147832</v>
      </c>
      <c r="U91" s="47">
        <f t="shared" si="41"/>
        <v>145714</v>
      </c>
      <c r="V91" s="47">
        <f t="shared" si="41"/>
        <v>146660</v>
      </c>
      <c r="W91" s="47">
        <f t="shared" si="41"/>
        <v>145524</v>
      </c>
    </row>
    <row r="92" spans="1:23">
      <c r="A92" s="114" t="s">
        <v>444</v>
      </c>
      <c r="B92" s="76">
        <v>455808</v>
      </c>
      <c r="C92" s="76">
        <v>456292</v>
      </c>
      <c r="D92" s="76">
        <v>451516</v>
      </c>
      <c r="E92" s="76">
        <v>444386</v>
      </c>
      <c r="F92" s="76">
        <v>440154</v>
      </c>
      <c r="G92" s="76">
        <v>429242</v>
      </c>
      <c r="H92" s="76">
        <v>423986</v>
      </c>
      <c r="I92" s="76">
        <v>420956</v>
      </c>
      <c r="J92" s="76">
        <v>419360</v>
      </c>
      <c r="K92" s="76">
        <v>422900</v>
      </c>
      <c r="M92" s="114" t="s">
        <v>445</v>
      </c>
      <c r="N92" s="76">
        <f t="shared" ref="N92:W92" si="42">B96</f>
        <v>206896</v>
      </c>
      <c r="O92" s="76">
        <f t="shared" si="42"/>
        <v>207938</v>
      </c>
      <c r="P92" s="76">
        <f t="shared" si="42"/>
        <v>213908</v>
      </c>
      <c r="Q92" s="76">
        <f t="shared" si="42"/>
        <v>210796</v>
      </c>
      <c r="R92" s="76">
        <f t="shared" si="42"/>
        <v>205276</v>
      </c>
      <c r="S92" s="76">
        <f t="shared" si="42"/>
        <v>209522</v>
      </c>
      <c r="T92" s="76">
        <f t="shared" si="42"/>
        <v>208484</v>
      </c>
      <c r="U92" s="76">
        <f t="shared" si="42"/>
        <v>216500</v>
      </c>
      <c r="V92" s="76">
        <f t="shared" si="42"/>
        <v>225726</v>
      </c>
      <c r="W92" s="76">
        <f t="shared" si="42"/>
        <v>230946</v>
      </c>
    </row>
    <row r="93" spans="1:23">
      <c r="A93" s="114" t="s">
        <v>458</v>
      </c>
      <c r="B93" s="76">
        <v>21554</v>
      </c>
      <c r="C93" s="76">
        <v>22532</v>
      </c>
      <c r="D93" s="76">
        <v>24104</v>
      </c>
      <c r="E93" s="76">
        <v>23988</v>
      </c>
      <c r="F93" s="76">
        <v>24464</v>
      </c>
      <c r="G93" s="76">
        <v>24650</v>
      </c>
      <c r="H93" s="76">
        <v>25206</v>
      </c>
      <c r="I93" s="76">
        <v>26042</v>
      </c>
      <c r="J93" s="76">
        <v>27280</v>
      </c>
      <c r="K93" s="76">
        <v>28438</v>
      </c>
      <c r="M93" s="76" t="s">
        <v>463</v>
      </c>
      <c r="N93" s="76">
        <f t="shared" ref="N93:W93" si="43">B99</f>
        <v>355606</v>
      </c>
      <c r="O93" s="76">
        <f t="shared" si="43"/>
        <v>364458</v>
      </c>
      <c r="P93" s="76">
        <f t="shared" si="43"/>
        <v>362156</v>
      </c>
      <c r="Q93" s="76">
        <f t="shared" si="43"/>
        <v>368470</v>
      </c>
      <c r="R93" s="76">
        <f t="shared" si="43"/>
        <v>368860</v>
      </c>
      <c r="S93" s="76">
        <f t="shared" si="43"/>
        <v>368522</v>
      </c>
      <c r="T93" s="76">
        <f t="shared" si="43"/>
        <v>372828</v>
      </c>
      <c r="U93" s="76">
        <f t="shared" si="43"/>
        <v>385568</v>
      </c>
      <c r="V93" s="76">
        <f t="shared" si="43"/>
        <v>400646</v>
      </c>
      <c r="W93" s="76">
        <f t="shared" si="43"/>
        <v>418592</v>
      </c>
    </row>
    <row r="94" spans="1:23">
      <c r="A94" s="114" t="s">
        <v>459</v>
      </c>
      <c r="B94" s="76">
        <v>24002</v>
      </c>
      <c r="C94" s="76">
        <v>24550</v>
      </c>
      <c r="D94" s="76">
        <v>24252</v>
      </c>
      <c r="E94" s="76">
        <v>24696</v>
      </c>
      <c r="F94" s="76">
        <v>24692</v>
      </c>
      <c r="G94" s="76">
        <v>25628</v>
      </c>
      <c r="H94" s="76">
        <v>23524</v>
      </c>
      <c r="I94" s="76">
        <v>23642</v>
      </c>
      <c r="J94" s="76">
        <v>25108</v>
      </c>
      <c r="K94" s="76">
        <v>26008</v>
      </c>
      <c r="M94" s="114"/>
      <c r="N94" s="76"/>
      <c r="O94" s="76"/>
      <c r="P94" s="76"/>
      <c r="Q94" s="76"/>
      <c r="R94" s="76"/>
      <c r="S94" s="76"/>
      <c r="T94" s="76"/>
      <c r="U94" s="76"/>
      <c r="V94" s="76"/>
      <c r="W94" s="76"/>
    </row>
    <row r="95" spans="1:23">
      <c r="A95" s="114" t="s">
        <v>460</v>
      </c>
      <c r="B95" s="76">
        <v>56274</v>
      </c>
      <c r="C95" s="76">
        <v>59076</v>
      </c>
      <c r="D95" s="76">
        <v>61020</v>
      </c>
      <c r="E95" s="76">
        <v>63446</v>
      </c>
      <c r="F95" s="76">
        <v>66526</v>
      </c>
      <c r="G95" s="76">
        <v>67888</v>
      </c>
      <c r="H95" s="76">
        <v>72554</v>
      </c>
      <c r="I95" s="76">
        <v>77418</v>
      </c>
      <c r="J95" s="76">
        <v>82510</v>
      </c>
      <c r="K95" s="76">
        <v>86820</v>
      </c>
      <c r="M95" s="114"/>
      <c r="N95" s="76"/>
      <c r="O95" s="76"/>
      <c r="P95" s="76"/>
      <c r="Q95" s="76"/>
      <c r="R95" s="76"/>
      <c r="S95" s="76"/>
      <c r="T95" s="76"/>
      <c r="U95" s="76"/>
      <c r="V95" s="76"/>
      <c r="W95" s="76"/>
    </row>
    <row r="96" spans="1:23">
      <c r="A96" s="114" t="s">
        <v>445</v>
      </c>
      <c r="B96" s="76">
        <v>206896</v>
      </c>
      <c r="C96" s="76">
        <v>207938</v>
      </c>
      <c r="D96" s="76">
        <v>213908</v>
      </c>
      <c r="E96" s="76">
        <v>210796</v>
      </c>
      <c r="F96" s="76">
        <v>205276</v>
      </c>
      <c r="G96" s="76">
        <v>209522</v>
      </c>
      <c r="H96" s="76">
        <v>208484</v>
      </c>
      <c r="I96" s="76">
        <v>216500</v>
      </c>
      <c r="J96" s="76">
        <v>225726</v>
      </c>
      <c r="K96" s="76">
        <v>230946</v>
      </c>
    </row>
    <row r="97" spans="1:23">
      <c r="A97" s="114" t="s">
        <v>385</v>
      </c>
      <c r="B97" s="76">
        <v>77518</v>
      </c>
      <c r="C97" s="76">
        <v>81454</v>
      </c>
      <c r="D97" s="76">
        <v>83162</v>
      </c>
      <c r="E97" s="76">
        <v>90776</v>
      </c>
      <c r="F97" s="76">
        <v>90634</v>
      </c>
      <c r="G97" s="76">
        <v>91860</v>
      </c>
      <c r="H97" s="76">
        <v>90262</v>
      </c>
      <c r="I97" s="76">
        <v>93502</v>
      </c>
      <c r="J97" s="76">
        <v>97768</v>
      </c>
      <c r="K97" s="76">
        <v>102456</v>
      </c>
      <c r="M97" s="114"/>
      <c r="N97" s="76"/>
      <c r="O97" s="76"/>
      <c r="P97" s="76"/>
      <c r="Q97" s="76"/>
      <c r="R97" s="76"/>
      <c r="S97" s="76"/>
      <c r="T97" s="76"/>
      <c r="U97" s="76"/>
      <c r="V97" s="76"/>
      <c r="W97" s="76"/>
    </row>
    <row r="98" spans="1:23">
      <c r="A98" s="114" t="s">
        <v>461</v>
      </c>
      <c r="B98" s="76">
        <v>79332</v>
      </c>
      <c r="C98" s="76">
        <v>81686</v>
      </c>
      <c r="D98" s="76">
        <v>82020</v>
      </c>
      <c r="E98" s="76">
        <v>82282</v>
      </c>
      <c r="F98" s="76">
        <v>82064</v>
      </c>
      <c r="G98" s="76">
        <v>82230</v>
      </c>
      <c r="H98" s="76">
        <v>86954</v>
      </c>
      <c r="I98" s="76">
        <v>92198</v>
      </c>
      <c r="J98" s="76">
        <v>96584</v>
      </c>
      <c r="K98" s="76">
        <v>102122</v>
      </c>
      <c r="M98" s="114"/>
      <c r="N98" s="76"/>
      <c r="O98" s="76"/>
      <c r="P98" s="76"/>
      <c r="Q98" s="76"/>
      <c r="R98" s="76"/>
      <c r="S98" s="76"/>
      <c r="T98" s="76"/>
      <c r="U98" s="76"/>
      <c r="V98" s="76"/>
      <c r="W98" s="76"/>
    </row>
    <row r="99" spans="1:23">
      <c r="A99" s="76" t="s">
        <v>463</v>
      </c>
      <c r="B99" s="76">
        <f t="shared" ref="B99:K99" si="44">SUM(B90,B93,B94,B95,B97,B98)</f>
        <v>355606</v>
      </c>
      <c r="C99" s="76">
        <f t="shared" si="44"/>
        <v>364458</v>
      </c>
      <c r="D99" s="76">
        <f t="shared" si="44"/>
        <v>362156</v>
      </c>
      <c r="E99" s="76">
        <f t="shared" si="44"/>
        <v>368470</v>
      </c>
      <c r="F99" s="76">
        <f t="shared" si="44"/>
        <v>368860</v>
      </c>
      <c r="G99" s="76">
        <f t="shared" si="44"/>
        <v>368522</v>
      </c>
      <c r="H99" s="76">
        <f t="shared" si="44"/>
        <v>372828</v>
      </c>
      <c r="I99" s="76">
        <f t="shared" si="44"/>
        <v>385568</v>
      </c>
      <c r="J99" s="76">
        <f t="shared" si="44"/>
        <v>400646</v>
      </c>
      <c r="K99" s="76">
        <f t="shared" si="44"/>
        <v>418592</v>
      </c>
    </row>
    <row r="100" spans="1:23" ht="15">
      <c r="A100" s="67" t="s">
        <v>402</v>
      </c>
      <c r="B100" s="67">
        <v>2008</v>
      </c>
      <c r="C100" s="67">
        <v>2009</v>
      </c>
      <c r="D100" s="67">
        <v>2010</v>
      </c>
      <c r="E100" s="67">
        <v>2011</v>
      </c>
      <c r="F100" s="67">
        <v>2012</v>
      </c>
      <c r="G100" s="67">
        <v>2013</v>
      </c>
      <c r="H100" s="67">
        <v>2014</v>
      </c>
      <c r="I100" s="67">
        <v>2015</v>
      </c>
      <c r="J100" s="67">
        <v>2016</v>
      </c>
      <c r="K100" s="67">
        <v>2017</v>
      </c>
      <c r="M100" s="67" t="s">
        <v>402</v>
      </c>
      <c r="N100" s="67">
        <v>2008</v>
      </c>
      <c r="O100" s="67">
        <v>2009</v>
      </c>
      <c r="P100" s="67">
        <v>2010</v>
      </c>
      <c r="Q100" s="67">
        <v>2011</v>
      </c>
      <c r="R100" s="67">
        <v>2012</v>
      </c>
      <c r="S100" s="67">
        <v>2013</v>
      </c>
      <c r="T100" s="67">
        <v>2014</v>
      </c>
      <c r="U100" s="67">
        <v>2015</v>
      </c>
      <c r="V100" s="67">
        <v>2016</v>
      </c>
      <c r="W100" s="67">
        <v>2017</v>
      </c>
    </row>
    <row r="101" spans="1:23">
      <c r="A101" s="114" t="s">
        <v>457</v>
      </c>
      <c r="B101" s="76">
        <v>60878</v>
      </c>
      <c r="C101" s="76">
        <v>59206</v>
      </c>
      <c r="D101" s="76">
        <v>55528</v>
      </c>
      <c r="E101" s="76">
        <v>53238</v>
      </c>
      <c r="F101" s="76">
        <v>51684</v>
      </c>
      <c r="G101" s="76">
        <v>49844</v>
      </c>
      <c r="H101" s="76">
        <v>49090</v>
      </c>
      <c r="I101" s="76">
        <v>48486</v>
      </c>
      <c r="J101" s="76">
        <v>47820</v>
      </c>
      <c r="K101" s="76">
        <v>48742</v>
      </c>
      <c r="M101" s="114" t="s">
        <v>444</v>
      </c>
      <c r="N101" s="76">
        <f t="shared" ref="N101:W101" si="45">B103</f>
        <v>299434</v>
      </c>
      <c r="O101" s="76">
        <f t="shared" si="45"/>
        <v>295190</v>
      </c>
      <c r="P101" s="76">
        <f t="shared" si="45"/>
        <v>288130</v>
      </c>
      <c r="Q101" s="76">
        <f t="shared" si="45"/>
        <v>285198</v>
      </c>
      <c r="R101" s="76">
        <f t="shared" si="45"/>
        <v>282054</v>
      </c>
      <c r="S101" s="76">
        <f t="shared" si="45"/>
        <v>277748</v>
      </c>
      <c r="T101" s="76">
        <f t="shared" si="45"/>
        <v>266880</v>
      </c>
      <c r="U101" s="76">
        <f t="shared" si="45"/>
        <v>268934</v>
      </c>
      <c r="V101" s="76">
        <f t="shared" si="45"/>
        <v>266208</v>
      </c>
      <c r="W101" s="76">
        <f t="shared" si="45"/>
        <v>267226</v>
      </c>
    </row>
    <row r="102" spans="1:23">
      <c r="A102" s="114" t="s">
        <v>376</v>
      </c>
      <c r="B102" s="76">
        <v>140512</v>
      </c>
      <c r="C102" s="76">
        <v>120352</v>
      </c>
      <c r="D102" s="76">
        <v>107088</v>
      </c>
      <c r="E102" s="76">
        <v>102226</v>
      </c>
      <c r="F102" s="76">
        <v>95394</v>
      </c>
      <c r="G102" s="76">
        <v>87744</v>
      </c>
      <c r="H102" s="76">
        <v>83360</v>
      </c>
      <c r="I102" s="76">
        <v>82814</v>
      </c>
      <c r="J102" s="76">
        <v>83344</v>
      </c>
      <c r="K102" s="76">
        <v>82980</v>
      </c>
      <c r="M102" s="47" t="s">
        <v>376</v>
      </c>
      <c r="N102" s="47">
        <f t="shared" ref="N102:W102" si="46">B102</f>
        <v>140512</v>
      </c>
      <c r="O102" s="47">
        <f t="shared" si="46"/>
        <v>120352</v>
      </c>
      <c r="P102" s="47">
        <f t="shared" si="46"/>
        <v>107088</v>
      </c>
      <c r="Q102" s="47">
        <f t="shared" si="46"/>
        <v>102226</v>
      </c>
      <c r="R102" s="47">
        <f t="shared" si="46"/>
        <v>95394</v>
      </c>
      <c r="S102" s="47">
        <f t="shared" si="46"/>
        <v>87744</v>
      </c>
      <c r="T102" s="47">
        <f t="shared" si="46"/>
        <v>83360</v>
      </c>
      <c r="U102" s="47">
        <f t="shared" si="46"/>
        <v>82814</v>
      </c>
      <c r="V102" s="47">
        <f t="shared" si="46"/>
        <v>83344</v>
      </c>
      <c r="W102" s="47">
        <f t="shared" si="46"/>
        <v>82980</v>
      </c>
    </row>
    <row r="103" spans="1:23">
      <c r="A103" s="114" t="s">
        <v>444</v>
      </c>
      <c r="B103" s="76">
        <v>299434</v>
      </c>
      <c r="C103" s="76">
        <v>295190</v>
      </c>
      <c r="D103" s="76">
        <v>288130</v>
      </c>
      <c r="E103" s="76">
        <v>285198</v>
      </c>
      <c r="F103" s="76">
        <v>282054</v>
      </c>
      <c r="G103" s="76">
        <v>277748</v>
      </c>
      <c r="H103" s="76">
        <v>266880</v>
      </c>
      <c r="I103" s="76">
        <v>268934</v>
      </c>
      <c r="J103" s="76">
        <v>266208</v>
      </c>
      <c r="K103" s="76">
        <v>267226</v>
      </c>
      <c r="M103" s="114" t="s">
        <v>445</v>
      </c>
      <c r="N103" s="76">
        <f t="shared" ref="N103:W103" si="47">B107</f>
        <v>109210</v>
      </c>
      <c r="O103" s="76">
        <f t="shared" si="47"/>
        <v>107454</v>
      </c>
      <c r="P103" s="76">
        <f t="shared" si="47"/>
        <v>110372</v>
      </c>
      <c r="Q103" s="76">
        <f t="shared" si="47"/>
        <v>108928</v>
      </c>
      <c r="R103" s="76">
        <f t="shared" si="47"/>
        <v>106188</v>
      </c>
      <c r="S103" s="76">
        <f t="shared" si="47"/>
        <v>108286</v>
      </c>
      <c r="T103" s="76">
        <f t="shared" si="47"/>
        <v>106992</v>
      </c>
      <c r="U103" s="76">
        <f t="shared" si="47"/>
        <v>113516</v>
      </c>
      <c r="V103" s="76">
        <f t="shared" si="47"/>
        <v>117266</v>
      </c>
      <c r="W103" s="76">
        <f t="shared" si="47"/>
        <v>119576</v>
      </c>
    </row>
    <row r="104" spans="1:23">
      <c r="A104" s="114" t="s">
        <v>458</v>
      </c>
      <c r="B104" s="76">
        <v>7984</v>
      </c>
      <c r="C104" s="76">
        <v>8276</v>
      </c>
      <c r="D104" s="76">
        <v>8496</v>
      </c>
      <c r="E104" s="76">
        <v>8618</v>
      </c>
      <c r="F104" s="76">
        <v>8858</v>
      </c>
      <c r="G104" s="76">
        <v>9304</v>
      </c>
      <c r="H104" s="76">
        <v>9482</v>
      </c>
      <c r="I104" s="76">
        <v>10204</v>
      </c>
      <c r="J104" s="76">
        <v>10758</v>
      </c>
      <c r="K104" s="76">
        <v>11222</v>
      </c>
      <c r="M104" s="76" t="s">
        <v>463</v>
      </c>
      <c r="N104" s="76">
        <f t="shared" ref="N104:W104" si="48">B110</f>
        <v>203030</v>
      </c>
      <c r="O104" s="76">
        <f t="shared" si="48"/>
        <v>202692</v>
      </c>
      <c r="P104" s="76">
        <f t="shared" si="48"/>
        <v>199142</v>
      </c>
      <c r="Q104" s="76">
        <f t="shared" si="48"/>
        <v>201558</v>
      </c>
      <c r="R104" s="76">
        <f t="shared" si="48"/>
        <v>201332</v>
      </c>
      <c r="S104" s="76">
        <f t="shared" si="48"/>
        <v>200544</v>
      </c>
      <c r="T104" s="76">
        <f t="shared" si="48"/>
        <v>204478</v>
      </c>
      <c r="U104" s="76">
        <f t="shared" si="48"/>
        <v>213802</v>
      </c>
      <c r="V104" s="76">
        <f t="shared" si="48"/>
        <v>222294</v>
      </c>
      <c r="W104" s="76">
        <f t="shared" si="48"/>
        <v>230348</v>
      </c>
    </row>
    <row r="105" spans="1:23">
      <c r="A105" s="114" t="s">
        <v>459</v>
      </c>
      <c r="B105" s="76">
        <v>15074</v>
      </c>
      <c r="C105" s="76">
        <v>15382</v>
      </c>
      <c r="D105" s="76">
        <v>15660</v>
      </c>
      <c r="E105" s="76">
        <v>16020</v>
      </c>
      <c r="F105" s="76">
        <v>16042</v>
      </c>
      <c r="G105" s="76">
        <v>16258</v>
      </c>
      <c r="H105" s="76">
        <v>15698</v>
      </c>
      <c r="I105" s="76">
        <v>16070</v>
      </c>
      <c r="J105" s="76">
        <v>16888</v>
      </c>
      <c r="K105" s="76">
        <v>17286</v>
      </c>
      <c r="M105" s="114"/>
      <c r="N105" s="76"/>
      <c r="O105" s="76"/>
      <c r="P105" s="76"/>
      <c r="Q105" s="76"/>
      <c r="R105" s="76"/>
      <c r="S105" s="76"/>
      <c r="T105" s="76"/>
      <c r="U105" s="76"/>
      <c r="V105" s="76"/>
      <c r="W105" s="76"/>
    </row>
    <row r="106" spans="1:23">
      <c r="A106" s="114" t="s">
        <v>460</v>
      </c>
      <c r="B106" s="76">
        <v>30368</v>
      </c>
      <c r="C106" s="76">
        <v>29384</v>
      </c>
      <c r="D106" s="76">
        <v>28812</v>
      </c>
      <c r="E106" s="76">
        <v>29204</v>
      </c>
      <c r="F106" s="76">
        <v>30102</v>
      </c>
      <c r="G106" s="76">
        <v>30058</v>
      </c>
      <c r="H106" s="76">
        <v>32058</v>
      </c>
      <c r="I106" s="76">
        <v>35106</v>
      </c>
      <c r="J106" s="76">
        <v>37642</v>
      </c>
      <c r="K106" s="76">
        <v>39314</v>
      </c>
      <c r="M106" s="114"/>
      <c r="N106" s="76"/>
      <c r="O106" s="76"/>
      <c r="P106" s="76"/>
      <c r="Q106" s="76"/>
      <c r="R106" s="76"/>
      <c r="S106" s="76"/>
      <c r="T106" s="76"/>
      <c r="U106" s="76"/>
      <c r="V106" s="76"/>
      <c r="W106" s="76"/>
    </row>
    <row r="107" spans="1:23">
      <c r="A107" s="114" t="s">
        <v>445</v>
      </c>
      <c r="B107" s="76">
        <v>109210</v>
      </c>
      <c r="C107" s="76">
        <v>107454</v>
      </c>
      <c r="D107" s="76">
        <v>110372</v>
      </c>
      <c r="E107" s="76">
        <v>108928</v>
      </c>
      <c r="F107" s="76">
        <v>106188</v>
      </c>
      <c r="G107" s="76">
        <v>108286</v>
      </c>
      <c r="H107" s="76">
        <v>106992</v>
      </c>
      <c r="I107" s="76">
        <v>113516</v>
      </c>
      <c r="J107" s="76">
        <v>117266</v>
      </c>
      <c r="K107" s="76">
        <v>119576</v>
      </c>
    </row>
    <row r="108" spans="1:23">
      <c r="A108" s="114" t="s">
        <v>385</v>
      </c>
      <c r="B108" s="76">
        <v>39182</v>
      </c>
      <c r="C108" s="76">
        <v>40260</v>
      </c>
      <c r="D108" s="76">
        <v>40886</v>
      </c>
      <c r="E108" s="76">
        <v>44096</v>
      </c>
      <c r="F108" s="76">
        <v>44634</v>
      </c>
      <c r="G108" s="76">
        <v>45340</v>
      </c>
      <c r="H108" s="76">
        <v>45660</v>
      </c>
      <c r="I108" s="76">
        <v>48064</v>
      </c>
      <c r="J108" s="76">
        <v>50546</v>
      </c>
      <c r="K108" s="76">
        <v>52722</v>
      </c>
      <c r="M108" s="114"/>
      <c r="N108" s="76"/>
      <c r="O108" s="76"/>
      <c r="P108" s="76"/>
      <c r="Q108" s="76"/>
      <c r="R108" s="76"/>
      <c r="S108" s="76"/>
      <c r="T108" s="76"/>
      <c r="U108" s="76"/>
      <c r="V108" s="76"/>
      <c r="W108" s="76"/>
    </row>
    <row r="109" spans="1:23">
      <c r="A109" s="114" t="s">
        <v>461</v>
      </c>
      <c r="B109" s="76">
        <v>49544</v>
      </c>
      <c r="C109" s="76">
        <v>50184</v>
      </c>
      <c r="D109" s="76">
        <v>49760</v>
      </c>
      <c r="E109" s="76">
        <v>50382</v>
      </c>
      <c r="F109" s="76">
        <v>50012</v>
      </c>
      <c r="G109" s="76">
        <v>49740</v>
      </c>
      <c r="H109" s="76">
        <v>52490</v>
      </c>
      <c r="I109" s="76">
        <v>55872</v>
      </c>
      <c r="J109" s="76">
        <v>58640</v>
      </c>
      <c r="K109" s="76">
        <v>61062</v>
      </c>
      <c r="M109" s="114"/>
      <c r="N109" s="76"/>
      <c r="O109" s="76"/>
      <c r="P109" s="76"/>
      <c r="Q109" s="76"/>
      <c r="R109" s="76"/>
      <c r="S109" s="76"/>
      <c r="T109" s="76"/>
      <c r="U109" s="76"/>
      <c r="V109" s="76"/>
      <c r="W109" s="76"/>
    </row>
    <row r="110" spans="1:23">
      <c r="A110" s="76" t="s">
        <v>463</v>
      </c>
      <c r="B110" s="76">
        <f t="shared" ref="B110:K110" si="49">SUM(B101,B104,B105,B106,B108,B109)</f>
        <v>203030</v>
      </c>
      <c r="C110" s="76">
        <f t="shared" si="49"/>
        <v>202692</v>
      </c>
      <c r="D110" s="76">
        <f t="shared" si="49"/>
        <v>199142</v>
      </c>
      <c r="E110" s="76">
        <f t="shared" si="49"/>
        <v>201558</v>
      </c>
      <c r="F110" s="76">
        <f t="shared" si="49"/>
        <v>201332</v>
      </c>
      <c r="G110" s="76">
        <f t="shared" si="49"/>
        <v>200544</v>
      </c>
      <c r="H110" s="76">
        <f t="shared" si="49"/>
        <v>204478</v>
      </c>
      <c r="I110" s="76">
        <f t="shared" si="49"/>
        <v>213802</v>
      </c>
      <c r="J110" s="76">
        <f t="shared" si="49"/>
        <v>222294</v>
      </c>
      <c r="K110" s="76">
        <f t="shared" si="49"/>
        <v>230348</v>
      </c>
    </row>
    <row r="111" spans="1:23" ht="15">
      <c r="A111" s="67" t="s">
        <v>403</v>
      </c>
      <c r="B111" s="67">
        <v>2008</v>
      </c>
      <c r="C111" s="67">
        <v>2009</v>
      </c>
      <c r="D111" s="67">
        <v>2010</v>
      </c>
      <c r="E111" s="67">
        <v>2011</v>
      </c>
      <c r="F111" s="67">
        <v>2012</v>
      </c>
      <c r="G111" s="67">
        <v>2013</v>
      </c>
      <c r="H111" s="67">
        <v>2014</v>
      </c>
      <c r="I111" s="67">
        <v>2015</v>
      </c>
      <c r="J111" s="67">
        <v>2016</v>
      </c>
      <c r="K111" s="67">
        <v>2017</v>
      </c>
      <c r="M111" s="67" t="s">
        <v>403</v>
      </c>
      <c r="N111" s="67">
        <v>2008</v>
      </c>
      <c r="O111" s="67">
        <v>2009</v>
      </c>
      <c r="P111" s="67">
        <v>2010</v>
      </c>
      <c r="Q111" s="67">
        <v>2011</v>
      </c>
      <c r="R111" s="67">
        <v>2012</v>
      </c>
      <c r="S111" s="67">
        <v>2013</v>
      </c>
      <c r="T111" s="67">
        <v>2014</v>
      </c>
      <c r="U111" s="67">
        <v>2015</v>
      </c>
      <c r="V111" s="67">
        <v>2016</v>
      </c>
      <c r="W111" s="67">
        <v>2017</v>
      </c>
    </row>
    <row r="112" spans="1:23">
      <c r="A112" s="114" t="s">
        <v>457</v>
      </c>
      <c r="B112" s="76">
        <v>11252</v>
      </c>
      <c r="C112" s="76">
        <v>11172</v>
      </c>
      <c r="D112" s="76">
        <v>10686</v>
      </c>
      <c r="E112" s="76">
        <v>10246</v>
      </c>
      <c r="F112" s="76">
        <v>10206</v>
      </c>
      <c r="G112" s="76">
        <v>9928</v>
      </c>
      <c r="H112" s="76">
        <v>9668</v>
      </c>
      <c r="I112" s="76">
        <v>9594</v>
      </c>
      <c r="J112" s="76">
        <v>9498</v>
      </c>
      <c r="K112" s="76">
        <v>9678</v>
      </c>
      <c r="M112" s="114" t="s">
        <v>444</v>
      </c>
      <c r="N112" s="76">
        <f t="shared" ref="N112:W112" si="50">B114</f>
        <v>63638</v>
      </c>
      <c r="O112" s="76">
        <f t="shared" si="50"/>
        <v>62708</v>
      </c>
      <c r="P112" s="76">
        <f t="shared" si="50"/>
        <v>60476</v>
      </c>
      <c r="Q112" s="76">
        <f t="shared" si="50"/>
        <v>59710</v>
      </c>
      <c r="R112" s="76">
        <f t="shared" si="50"/>
        <v>59888</v>
      </c>
      <c r="S112" s="76">
        <f t="shared" si="50"/>
        <v>59466</v>
      </c>
      <c r="T112" s="76">
        <f t="shared" si="50"/>
        <v>58266</v>
      </c>
      <c r="U112" s="76">
        <f t="shared" si="50"/>
        <v>58766</v>
      </c>
      <c r="V112" s="76">
        <f t="shared" si="50"/>
        <v>58660</v>
      </c>
      <c r="W112" s="76">
        <f t="shared" si="50"/>
        <v>58238</v>
      </c>
    </row>
    <row r="113" spans="1:23">
      <c r="A113" s="114" t="s">
        <v>376</v>
      </c>
      <c r="B113" s="76">
        <v>22474</v>
      </c>
      <c r="C113" s="76">
        <v>21298</v>
      </c>
      <c r="D113" s="76">
        <v>19532</v>
      </c>
      <c r="E113" s="76">
        <v>19276</v>
      </c>
      <c r="F113" s="76">
        <v>18828</v>
      </c>
      <c r="G113" s="76">
        <v>17424</v>
      </c>
      <c r="H113" s="76">
        <v>16932</v>
      </c>
      <c r="I113" s="76">
        <v>16876</v>
      </c>
      <c r="J113" s="76">
        <v>16790</v>
      </c>
      <c r="K113" s="76">
        <v>16602</v>
      </c>
      <c r="M113" s="47" t="s">
        <v>376</v>
      </c>
      <c r="N113" s="47">
        <f t="shared" ref="N113:W113" si="51">B113</f>
        <v>22474</v>
      </c>
      <c r="O113" s="47">
        <f t="shared" si="51"/>
        <v>21298</v>
      </c>
      <c r="P113" s="47">
        <f t="shared" si="51"/>
        <v>19532</v>
      </c>
      <c r="Q113" s="47">
        <f t="shared" si="51"/>
        <v>19276</v>
      </c>
      <c r="R113" s="47">
        <f t="shared" si="51"/>
        <v>18828</v>
      </c>
      <c r="S113" s="47">
        <f t="shared" si="51"/>
        <v>17424</v>
      </c>
      <c r="T113" s="47">
        <f t="shared" si="51"/>
        <v>16932</v>
      </c>
      <c r="U113" s="47">
        <f t="shared" si="51"/>
        <v>16876</v>
      </c>
      <c r="V113" s="47">
        <f t="shared" si="51"/>
        <v>16790</v>
      </c>
      <c r="W113" s="47">
        <f t="shared" si="51"/>
        <v>16602</v>
      </c>
    </row>
    <row r="114" spans="1:23">
      <c r="A114" s="114" t="s">
        <v>444</v>
      </c>
      <c r="B114" s="76">
        <v>63638</v>
      </c>
      <c r="C114" s="76">
        <v>62708</v>
      </c>
      <c r="D114" s="76">
        <v>60476</v>
      </c>
      <c r="E114" s="76">
        <v>59710</v>
      </c>
      <c r="F114" s="76">
        <v>59888</v>
      </c>
      <c r="G114" s="76">
        <v>59466</v>
      </c>
      <c r="H114" s="76">
        <v>58266</v>
      </c>
      <c r="I114" s="76">
        <v>58766</v>
      </c>
      <c r="J114" s="76">
        <v>58660</v>
      </c>
      <c r="K114" s="76">
        <v>58238</v>
      </c>
      <c r="M114" s="114" t="s">
        <v>445</v>
      </c>
      <c r="N114" s="76">
        <f t="shared" ref="N114:W114" si="52">B118</f>
        <v>16900</v>
      </c>
      <c r="O114" s="76">
        <f t="shared" si="52"/>
        <v>16796</v>
      </c>
      <c r="P114" s="76">
        <f t="shared" si="52"/>
        <v>17564</v>
      </c>
      <c r="Q114" s="76">
        <f t="shared" si="52"/>
        <v>17132</v>
      </c>
      <c r="R114" s="76">
        <f t="shared" si="52"/>
        <v>16600</v>
      </c>
      <c r="S114" s="76">
        <f t="shared" si="52"/>
        <v>15888</v>
      </c>
      <c r="T114" s="76">
        <f t="shared" si="52"/>
        <v>15726</v>
      </c>
      <c r="U114" s="76">
        <f t="shared" si="52"/>
        <v>16694</v>
      </c>
      <c r="V114" s="76">
        <f t="shared" si="52"/>
        <v>17450</v>
      </c>
      <c r="W114" s="76">
        <f t="shared" si="52"/>
        <v>17702</v>
      </c>
    </row>
    <row r="115" spans="1:23">
      <c r="A115" s="114" t="s">
        <v>458</v>
      </c>
      <c r="B115" s="76">
        <v>894</v>
      </c>
      <c r="C115" s="76">
        <v>964</v>
      </c>
      <c r="D115" s="76">
        <v>936</v>
      </c>
      <c r="E115" s="76">
        <v>970</v>
      </c>
      <c r="F115" s="76">
        <v>978</v>
      </c>
      <c r="G115" s="76">
        <v>992</v>
      </c>
      <c r="H115" s="76">
        <v>1002</v>
      </c>
      <c r="I115" s="76">
        <v>1064</v>
      </c>
      <c r="J115" s="76">
        <v>1136</v>
      </c>
      <c r="K115" s="76">
        <v>1224</v>
      </c>
      <c r="M115" s="76" t="s">
        <v>463</v>
      </c>
      <c r="N115" s="76">
        <f t="shared" ref="N115:W115" si="53">B121</f>
        <v>32692</v>
      </c>
      <c r="O115" s="76">
        <f t="shared" si="53"/>
        <v>33560</v>
      </c>
      <c r="P115" s="76">
        <f t="shared" si="53"/>
        <v>33574</v>
      </c>
      <c r="Q115" s="76">
        <f t="shared" si="53"/>
        <v>34088</v>
      </c>
      <c r="R115" s="76">
        <f t="shared" si="53"/>
        <v>34026</v>
      </c>
      <c r="S115" s="76">
        <f t="shared" si="53"/>
        <v>33928</v>
      </c>
      <c r="T115" s="76">
        <f t="shared" si="53"/>
        <v>34934</v>
      </c>
      <c r="U115" s="76">
        <f t="shared" si="53"/>
        <v>36614</v>
      </c>
      <c r="V115" s="76">
        <f t="shared" si="53"/>
        <v>38068</v>
      </c>
      <c r="W115" s="76">
        <f t="shared" si="53"/>
        <v>39146</v>
      </c>
    </row>
    <row r="116" spans="1:23">
      <c r="A116" s="114" t="s">
        <v>459</v>
      </c>
      <c r="B116" s="76">
        <v>2648</v>
      </c>
      <c r="C116" s="76">
        <v>2724</v>
      </c>
      <c r="D116" s="76">
        <v>2796</v>
      </c>
      <c r="E116" s="76">
        <v>2792</v>
      </c>
      <c r="F116" s="76">
        <v>2886</v>
      </c>
      <c r="G116" s="76">
        <v>2954</v>
      </c>
      <c r="H116" s="76">
        <v>2846</v>
      </c>
      <c r="I116" s="76">
        <v>2928</v>
      </c>
      <c r="J116" s="76">
        <v>3038</v>
      </c>
      <c r="K116" s="76">
        <v>2974</v>
      </c>
      <c r="M116" s="114"/>
      <c r="N116" s="76"/>
      <c r="O116" s="76"/>
      <c r="P116" s="76"/>
      <c r="Q116" s="76"/>
      <c r="R116" s="76"/>
      <c r="S116" s="76"/>
      <c r="T116" s="76"/>
      <c r="U116" s="76"/>
      <c r="V116" s="76"/>
      <c r="W116" s="76"/>
    </row>
    <row r="117" spans="1:23">
      <c r="A117" s="114" t="s">
        <v>460</v>
      </c>
      <c r="B117" s="76">
        <v>2096</v>
      </c>
      <c r="C117" s="76">
        <v>2296</v>
      </c>
      <c r="D117" s="76">
        <v>2322</v>
      </c>
      <c r="E117" s="76">
        <v>2484</v>
      </c>
      <c r="F117" s="76">
        <v>2616</v>
      </c>
      <c r="G117" s="76">
        <v>2668</v>
      </c>
      <c r="H117" s="76">
        <v>2886</v>
      </c>
      <c r="I117" s="76">
        <v>3222</v>
      </c>
      <c r="J117" s="76">
        <v>3490</v>
      </c>
      <c r="K117" s="76">
        <v>3712</v>
      </c>
      <c r="M117" s="114"/>
      <c r="N117" s="76"/>
      <c r="O117" s="76"/>
      <c r="P117" s="76"/>
      <c r="Q117" s="76"/>
      <c r="R117" s="76"/>
      <c r="S117" s="76"/>
      <c r="T117" s="76"/>
      <c r="U117" s="76"/>
      <c r="V117" s="76"/>
      <c r="W117" s="76"/>
    </row>
    <row r="118" spans="1:23">
      <c r="A118" s="114" t="s">
        <v>445</v>
      </c>
      <c r="B118" s="76">
        <v>16900</v>
      </c>
      <c r="C118" s="76">
        <v>16796</v>
      </c>
      <c r="D118" s="76">
        <v>17564</v>
      </c>
      <c r="E118" s="76">
        <v>17132</v>
      </c>
      <c r="F118" s="76">
        <v>16600</v>
      </c>
      <c r="G118" s="76">
        <v>15888</v>
      </c>
      <c r="H118" s="76">
        <v>15726</v>
      </c>
      <c r="I118" s="76">
        <v>16694</v>
      </c>
      <c r="J118" s="76">
        <v>17450</v>
      </c>
      <c r="K118" s="76">
        <v>17702</v>
      </c>
    </row>
    <row r="119" spans="1:23">
      <c r="A119" s="114" t="s">
        <v>385</v>
      </c>
      <c r="B119" s="76">
        <v>6638</v>
      </c>
      <c r="C119" s="76">
        <v>7000</v>
      </c>
      <c r="D119" s="76">
        <v>7068</v>
      </c>
      <c r="E119" s="76">
        <v>7614</v>
      </c>
      <c r="F119" s="76">
        <v>7378</v>
      </c>
      <c r="G119" s="76">
        <v>7456</v>
      </c>
      <c r="H119" s="76">
        <v>7954</v>
      </c>
      <c r="I119" s="76">
        <v>8608</v>
      </c>
      <c r="J119" s="76">
        <v>9044</v>
      </c>
      <c r="K119" s="76">
        <v>9340</v>
      </c>
      <c r="M119" s="114"/>
      <c r="N119" s="76"/>
      <c r="O119" s="76"/>
      <c r="P119" s="76"/>
      <c r="Q119" s="76"/>
      <c r="R119" s="76"/>
      <c r="S119" s="76"/>
      <c r="T119" s="76"/>
      <c r="U119" s="76"/>
      <c r="V119" s="76"/>
      <c r="W119" s="76"/>
    </row>
    <row r="120" spans="1:23">
      <c r="A120" s="114" t="s">
        <v>461</v>
      </c>
      <c r="B120" s="76">
        <v>9164</v>
      </c>
      <c r="C120" s="76">
        <v>9404</v>
      </c>
      <c r="D120" s="76">
        <v>9766</v>
      </c>
      <c r="E120" s="76">
        <v>9982</v>
      </c>
      <c r="F120" s="76">
        <v>9962</v>
      </c>
      <c r="G120" s="76">
        <v>9930</v>
      </c>
      <c r="H120" s="76">
        <v>10578</v>
      </c>
      <c r="I120" s="76">
        <v>11198</v>
      </c>
      <c r="J120" s="76">
        <v>11862</v>
      </c>
      <c r="K120" s="76">
        <v>12218</v>
      </c>
      <c r="M120" s="114"/>
      <c r="N120" s="76"/>
      <c r="O120" s="76"/>
      <c r="P120" s="76"/>
      <c r="Q120" s="76"/>
      <c r="R120" s="76"/>
      <c r="S120" s="76"/>
      <c r="T120" s="76"/>
      <c r="U120" s="76"/>
      <c r="V120" s="76"/>
      <c r="W120" s="76"/>
    </row>
    <row r="121" spans="1:23">
      <c r="A121" s="76" t="s">
        <v>463</v>
      </c>
      <c r="B121" s="76">
        <f t="shared" ref="B121:K121" si="54">SUM(B112,B115,B116,B117,B119,B120)</f>
        <v>32692</v>
      </c>
      <c r="C121" s="76">
        <f t="shared" si="54"/>
        <v>33560</v>
      </c>
      <c r="D121" s="76">
        <f t="shared" si="54"/>
        <v>33574</v>
      </c>
      <c r="E121" s="76">
        <f t="shared" si="54"/>
        <v>34088</v>
      </c>
      <c r="F121" s="76">
        <f t="shared" si="54"/>
        <v>34026</v>
      </c>
      <c r="G121" s="76">
        <f t="shared" si="54"/>
        <v>33928</v>
      </c>
      <c r="H121" s="76">
        <f t="shared" si="54"/>
        <v>34934</v>
      </c>
      <c r="I121" s="76">
        <f t="shared" si="54"/>
        <v>36614</v>
      </c>
      <c r="J121" s="76">
        <f t="shared" si="54"/>
        <v>38068</v>
      </c>
      <c r="K121" s="76">
        <f t="shared" si="54"/>
        <v>39146</v>
      </c>
    </row>
    <row r="122" spans="1:23" ht="15">
      <c r="A122" s="67" t="s">
        <v>404</v>
      </c>
      <c r="B122" s="67">
        <v>2008</v>
      </c>
      <c r="C122" s="67">
        <v>2009</v>
      </c>
      <c r="D122" s="67">
        <v>2010</v>
      </c>
      <c r="E122" s="67">
        <v>2011</v>
      </c>
      <c r="F122" s="67">
        <v>2012</v>
      </c>
      <c r="G122" s="67">
        <v>2013</v>
      </c>
      <c r="H122" s="67">
        <v>2014</v>
      </c>
      <c r="I122" s="67">
        <v>2015</v>
      </c>
      <c r="J122" s="67">
        <v>2016</v>
      </c>
      <c r="K122" s="67">
        <v>2017</v>
      </c>
      <c r="M122" s="67" t="s">
        <v>404</v>
      </c>
      <c r="N122" s="67">
        <v>2008</v>
      </c>
      <c r="O122" s="67">
        <v>2009</v>
      </c>
      <c r="P122" s="67">
        <v>2010</v>
      </c>
      <c r="Q122" s="67">
        <v>2011</v>
      </c>
      <c r="R122" s="67">
        <v>2012</v>
      </c>
      <c r="S122" s="67">
        <v>2013</v>
      </c>
      <c r="T122" s="67">
        <v>2014</v>
      </c>
      <c r="U122" s="67">
        <v>2015</v>
      </c>
      <c r="V122" s="67">
        <v>2016</v>
      </c>
      <c r="W122" s="67">
        <v>2017</v>
      </c>
    </row>
    <row r="123" spans="1:23">
      <c r="A123" s="114" t="s">
        <v>457</v>
      </c>
      <c r="B123" s="76">
        <v>30700</v>
      </c>
      <c r="C123" s="76">
        <v>30548</v>
      </c>
      <c r="D123" s="76">
        <v>82750</v>
      </c>
      <c r="E123" s="76">
        <v>27376</v>
      </c>
      <c r="F123" s="76">
        <v>26918</v>
      </c>
      <c r="G123" s="76">
        <v>26078</v>
      </c>
      <c r="H123" s="76">
        <v>25352</v>
      </c>
      <c r="I123" s="76">
        <v>25096</v>
      </c>
      <c r="J123" s="76">
        <v>24646</v>
      </c>
      <c r="K123" s="76">
        <v>25048</v>
      </c>
      <c r="M123" s="114" t="s">
        <v>444</v>
      </c>
      <c r="N123" s="76">
        <f t="shared" ref="N123:W123" si="55">B125</f>
        <v>179108</v>
      </c>
      <c r="O123" s="76">
        <f t="shared" si="55"/>
        <v>176854</v>
      </c>
      <c r="P123" s="76">
        <f t="shared" si="55"/>
        <v>128056</v>
      </c>
      <c r="Q123" s="76">
        <f t="shared" si="55"/>
        <v>169840</v>
      </c>
      <c r="R123" s="76">
        <f t="shared" si="55"/>
        <v>167318</v>
      </c>
      <c r="S123" s="76">
        <f t="shared" si="55"/>
        <v>165656</v>
      </c>
      <c r="T123" s="76">
        <f t="shared" si="55"/>
        <v>162904</v>
      </c>
      <c r="U123" s="76">
        <f t="shared" si="55"/>
        <v>162804</v>
      </c>
      <c r="V123" s="76">
        <f t="shared" si="55"/>
        <v>160492</v>
      </c>
      <c r="W123" s="76">
        <f t="shared" si="55"/>
        <v>159204</v>
      </c>
    </row>
    <row r="124" spans="1:23">
      <c r="A124" s="114" t="s">
        <v>376</v>
      </c>
      <c r="B124" s="76">
        <v>75414</v>
      </c>
      <c r="C124" s="76">
        <v>71392</v>
      </c>
      <c r="D124" s="76">
        <v>35084</v>
      </c>
      <c r="E124" s="76">
        <v>65372</v>
      </c>
      <c r="F124" s="76">
        <v>63416</v>
      </c>
      <c r="G124" s="76">
        <v>60180</v>
      </c>
      <c r="H124" s="76">
        <v>58950</v>
      </c>
      <c r="I124" s="76">
        <v>59484</v>
      </c>
      <c r="J124" s="76">
        <v>59554</v>
      </c>
      <c r="K124" s="76">
        <v>59098</v>
      </c>
      <c r="M124" s="47" t="s">
        <v>376</v>
      </c>
      <c r="N124" s="47">
        <f t="shared" ref="N124:W124" si="56">B124</f>
        <v>75414</v>
      </c>
      <c r="O124" s="47">
        <f t="shared" si="56"/>
        <v>71392</v>
      </c>
      <c r="P124" s="47">
        <f t="shared" si="56"/>
        <v>35084</v>
      </c>
      <c r="Q124" s="47">
        <f t="shared" si="56"/>
        <v>65372</v>
      </c>
      <c r="R124" s="47">
        <f t="shared" si="56"/>
        <v>63416</v>
      </c>
      <c r="S124" s="47">
        <f t="shared" si="56"/>
        <v>60180</v>
      </c>
      <c r="T124" s="47">
        <f t="shared" si="56"/>
        <v>58950</v>
      </c>
      <c r="U124" s="47">
        <f t="shared" si="56"/>
        <v>59484</v>
      </c>
      <c r="V124" s="47">
        <f t="shared" si="56"/>
        <v>59554</v>
      </c>
      <c r="W124" s="47">
        <f t="shared" si="56"/>
        <v>59098</v>
      </c>
    </row>
    <row r="125" spans="1:23">
      <c r="A125" s="114" t="s">
        <v>444</v>
      </c>
      <c r="B125" s="76">
        <v>179108</v>
      </c>
      <c r="C125" s="76">
        <v>176854</v>
      </c>
      <c r="D125" s="76">
        <v>128056</v>
      </c>
      <c r="E125" s="76">
        <v>169840</v>
      </c>
      <c r="F125" s="76">
        <v>167318</v>
      </c>
      <c r="G125" s="76">
        <v>165656</v>
      </c>
      <c r="H125" s="76">
        <v>162904</v>
      </c>
      <c r="I125" s="76">
        <v>162804</v>
      </c>
      <c r="J125" s="76">
        <v>160492</v>
      </c>
      <c r="K125" s="76">
        <v>159204</v>
      </c>
      <c r="M125" s="114" t="s">
        <v>445</v>
      </c>
      <c r="N125" s="76">
        <f t="shared" ref="N125:W125" si="57">B129</f>
        <v>53894</v>
      </c>
      <c r="O125" s="76">
        <f t="shared" si="57"/>
        <v>54160</v>
      </c>
      <c r="P125" s="76">
        <f t="shared" si="57"/>
        <v>55185</v>
      </c>
      <c r="Q125" s="76">
        <f t="shared" si="57"/>
        <v>56612</v>
      </c>
      <c r="R125" s="76">
        <f t="shared" si="57"/>
        <v>55838</v>
      </c>
      <c r="S125" s="76">
        <f t="shared" si="57"/>
        <v>57186</v>
      </c>
      <c r="T125" s="76">
        <f t="shared" si="57"/>
        <v>56144</v>
      </c>
      <c r="U125" s="76">
        <f t="shared" si="57"/>
        <v>58228</v>
      </c>
      <c r="V125" s="76">
        <f t="shared" si="57"/>
        <v>60488</v>
      </c>
      <c r="W125" s="76">
        <f t="shared" si="57"/>
        <v>61506</v>
      </c>
    </row>
    <row r="126" spans="1:23">
      <c r="A126" s="114" t="s">
        <v>458</v>
      </c>
      <c r="B126" s="76">
        <v>3460</v>
      </c>
      <c r="C126" s="76">
        <v>3654</v>
      </c>
      <c r="D126" s="76">
        <v>8098</v>
      </c>
      <c r="E126" s="76">
        <v>3836</v>
      </c>
      <c r="F126" s="76">
        <v>3932</v>
      </c>
      <c r="G126" s="76">
        <v>4006</v>
      </c>
      <c r="H126" s="76">
        <v>4046</v>
      </c>
      <c r="I126" s="76">
        <v>4296</v>
      </c>
      <c r="J126" s="76">
        <v>4512</v>
      </c>
      <c r="K126" s="76">
        <v>4694</v>
      </c>
      <c r="M126" s="76" t="s">
        <v>463</v>
      </c>
      <c r="N126" s="76">
        <f t="shared" ref="N126:W126" si="58">B132</f>
        <v>98332</v>
      </c>
      <c r="O126" s="76">
        <f t="shared" si="58"/>
        <v>100120</v>
      </c>
      <c r="P126" s="76">
        <f t="shared" si="58"/>
        <v>176213</v>
      </c>
      <c r="Q126" s="76">
        <f t="shared" si="58"/>
        <v>101246</v>
      </c>
      <c r="R126" s="76">
        <f t="shared" si="58"/>
        <v>102450</v>
      </c>
      <c r="S126" s="76">
        <f t="shared" si="58"/>
        <v>102974</v>
      </c>
      <c r="T126" s="76">
        <f t="shared" si="58"/>
        <v>105492</v>
      </c>
      <c r="U126" s="76">
        <f t="shared" si="58"/>
        <v>110674</v>
      </c>
      <c r="V126" s="76">
        <f t="shared" si="58"/>
        <v>114542</v>
      </c>
      <c r="W126" s="76">
        <f t="shared" si="58"/>
        <v>118038</v>
      </c>
    </row>
    <row r="127" spans="1:23">
      <c r="A127" s="114" t="s">
        <v>459</v>
      </c>
      <c r="B127" s="76">
        <v>9012</v>
      </c>
      <c r="C127" s="76">
        <v>9124</v>
      </c>
      <c r="D127" s="76">
        <v>42401</v>
      </c>
      <c r="E127" s="76">
        <v>9388</v>
      </c>
      <c r="F127" s="76">
        <v>9502</v>
      </c>
      <c r="G127" s="76">
        <v>9678</v>
      </c>
      <c r="H127" s="76">
        <v>9504</v>
      </c>
      <c r="I127" s="76">
        <v>9698</v>
      </c>
      <c r="J127" s="76">
        <v>10044</v>
      </c>
      <c r="K127" s="76">
        <v>10214</v>
      </c>
      <c r="M127" s="114"/>
      <c r="N127" s="76"/>
      <c r="O127" s="76"/>
      <c r="P127" s="76"/>
      <c r="Q127" s="76"/>
      <c r="R127" s="76"/>
      <c r="S127" s="76"/>
      <c r="T127" s="76"/>
      <c r="U127" s="76"/>
      <c r="V127" s="76"/>
      <c r="W127" s="76"/>
    </row>
    <row r="128" spans="1:23">
      <c r="A128" s="114" t="s">
        <v>460</v>
      </c>
      <c r="B128" s="76">
        <v>7010</v>
      </c>
      <c r="C128" s="76">
        <v>7316</v>
      </c>
      <c r="D128" s="76">
        <v>6740</v>
      </c>
      <c r="E128" s="76">
        <v>8082</v>
      </c>
      <c r="F128" s="76">
        <v>8790</v>
      </c>
      <c r="G128" s="76">
        <v>9212</v>
      </c>
      <c r="H128" s="76">
        <v>10198</v>
      </c>
      <c r="I128" s="76">
        <v>11432</v>
      </c>
      <c r="J128" s="76">
        <v>12508</v>
      </c>
      <c r="K128" s="76">
        <v>13542</v>
      </c>
      <c r="M128" s="114"/>
      <c r="N128" s="76"/>
      <c r="O128" s="76"/>
      <c r="P128" s="76"/>
      <c r="Q128" s="76"/>
      <c r="R128" s="76"/>
      <c r="S128" s="76"/>
      <c r="T128" s="76"/>
      <c r="U128" s="76"/>
      <c r="V128" s="76"/>
      <c r="W128" s="76"/>
    </row>
    <row r="129" spans="1:23">
      <c r="A129" s="114" t="s">
        <v>445</v>
      </c>
      <c r="B129" s="76">
        <v>53894</v>
      </c>
      <c r="C129" s="76">
        <v>54160</v>
      </c>
      <c r="D129" s="76">
        <v>55185</v>
      </c>
      <c r="E129" s="76">
        <v>56612</v>
      </c>
      <c r="F129" s="76">
        <v>55838</v>
      </c>
      <c r="G129" s="76">
        <v>57186</v>
      </c>
      <c r="H129" s="76">
        <v>56144</v>
      </c>
      <c r="I129" s="76">
        <v>58228</v>
      </c>
      <c r="J129" s="76">
        <v>60488</v>
      </c>
      <c r="K129" s="76">
        <v>61506</v>
      </c>
    </row>
    <row r="130" spans="1:23">
      <c r="A130" s="114" t="s">
        <v>385</v>
      </c>
      <c r="B130" s="76">
        <v>20838</v>
      </c>
      <c r="C130" s="76">
        <v>21382</v>
      </c>
      <c r="D130" s="76">
        <v>14540</v>
      </c>
      <c r="E130" s="76">
        <v>23124</v>
      </c>
      <c r="F130" s="76">
        <v>23836</v>
      </c>
      <c r="G130" s="76">
        <v>24030</v>
      </c>
      <c r="H130" s="76">
        <v>24698</v>
      </c>
      <c r="I130" s="76">
        <v>26562</v>
      </c>
      <c r="J130" s="76">
        <v>27808</v>
      </c>
      <c r="K130" s="76">
        <v>28702</v>
      </c>
      <c r="M130" s="114"/>
      <c r="N130" s="76"/>
      <c r="O130" s="76"/>
      <c r="P130" s="76"/>
      <c r="Q130" s="76"/>
      <c r="R130" s="76"/>
      <c r="S130" s="76"/>
      <c r="T130" s="76"/>
      <c r="U130" s="76"/>
      <c r="V130" s="76"/>
      <c r="W130" s="76"/>
    </row>
    <row r="131" spans="1:23">
      <c r="A131" s="114" t="s">
        <v>461</v>
      </c>
      <c r="B131" s="76">
        <v>27312</v>
      </c>
      <c r="C131" s="76">
        <v>28096</v>
      </c>
      <c r="D131" s="76">
        <v>21684</v>
      </c>
      <c r="E131" s="76">
        <v>29440</v>
      </c>
      <c r="F131" s="76">
        <v>29472</v>
      </c>
      <c r="G131" s="76">
        <v>29970</v>
      </c>
      <c r="H131" s="76">
        <v>31694</v>
      </c>
      <c r="I131" s="76">
        <v>33590</v>
      </c>
      <c r="J131" s="76">
        <v>35024</v>
      </c>
      <c r="K131" s="76">
        <v>35838</v>
      </c>
      <c r="M131" s="114"/>
      <c r="N131" s="76"/>
      <c r="O131" s="76"/>
      <c r="P131" s="76"/>
      <c r="Q131" s="76"/>
      <c r="R131" s="76"/>
      <c r="S131" s="76"/>
      <c r="T131" s="76"/>
      <c r="U131" s="76"/>
      <c r="V131" s="76"/>
      <c r="W131" s="76"/>
    </row>
    <row r="132" spans="1:23">
      <c r="A132" s="76" t="s">
        <v>463</v>
      </c>
      <c r="B132" s="76">
        <f t="shared" ref="B132:K132" si="59">SUM(B123,B126,B127,B128,B130,B131)</f>
        <v>98332</v>
      </c>
      <c r="C132" s="76">
        <f t="shared" si="59"/>
        <v>100120</v>
      </c>
      <c r="D132" s="76">
        <f t="shared" si="59"/>
        <v>176213</v>
      </c>
      <c r="E132" s="76">
        <f t="shared" si="59"/>
        <v>101246</v>
      </c>
      <c r="F132" s="76">
        <f t="shared" si="59"/>
        <v>102450</v>
      </c>
      <c r="G132" s="76">
        <f t="shared" si="59"/>
        <v>102974</v>
      </c>
      <c r="H132" s="76">
        <f t="shared" si="59"/>
        <v>105492</v>
      </c>
      <c r="I132" s="76">
        <f t="shared" si="59"/>
        <v>110674</v>
      </c>
      <c r="J132" s="76">
        <f t="shared" si="59"/>
        <v>114542</v>
      </c>
      <c r="K132" s="76">
        <f t="shared" si="59"/>
        <v>118038</v>
      </c>
    </row>
    <row r="133" spans="1:23" ht="15">
      <c r="A133" s="67" t="s">
        <v>465</v>
      </c>
      <c r="B133" s="67">
        <v>2008</v>
      </c>
      <c r="C133" s="67">
        <v>2009</v>
      </c>
      <c r="D133" s="67">
        <v>2010</v>
      </c>
      <c r="E133" s="67">
        <v>2011</v>
      </c>
      <c r="F133" s="67">
        <v>2012</v>
      </c>
      <c r="G133" s="67">
        <v>2013</v>
      </c>
      <c r="H133" s="67">
        <v>2014</v>
      </c>
      <c r="I133" s="67">
        <v>2015</v>
      </c>
      <c r="J133" s="67">
        <v>2016</v>
      </c>
      <c r="K133" s="67">
        <v>2017</v>
      </c>
      <c r="M133" s="67" t="s">
        <v>465</v>
      </c>
      <c r="N133" s="67">
        <v>2008</v>
      </c>
      <c r="O133" s="67">
        <v>2009</v>
      </c>
      <c r="P133" s="67">
        <v>2010</v>
      </c>
      <c r="Q133" s="67">
        <v>2011</v>
      </c>
      <c r="R133" s="67">
        <v>2012</v>
      </c>
      <c r="S133" s="67">
        <v>2013</v>
      </c>
      <c r="T133" s="67">
        <v>2014</v>
      </c>
      <c r="U133" s="67">
        <v>2015</v>
      </c>
      <c r="V133" s="67">
        <v>2016</v>
      </c>
      <c r="W133" s="67">
        <v>2017</v>
      </c>
    </row>
    <row r="134" spans="1:23">
      <c r="A134" s="114" t="s">
        <v>457</v>
      </c>
      <c r="B134" s="76">
        <v>5524</v>
      </c>
      <c r="C134" s="76">
        <v>5714</v>
      </c>
      <c r="D134" s="76">
        <v>5352</v>
      </c>
      <c r="E134" s="76">
        <v>5162</v>
      </c>
      <c r="F134" s="76">
        <v>5062</v>
      </c>
      <c r="G134" s="76">
        <v>4994</v>
      </c>
      <c r="H134" s="76">
        <v>4890</v>
      </c>
      <c r="I134" s="76">
        <v>4802</v>
      </c>
      <c r="J134" s="76">
        <v>4686</v>
      </c>
      <c r="K134" s="76">
        <v>4656</v>
      </c>
      <c r="M134" s="114" t="s">
        <v>444</v>
      </c>
      <c r="N134" s="76">
        <f t="shared" ref="N134:W134" si="60">B136</f>
        <v>18194</v>
      </c>
      <c r="O134" s="76">
        <f t="shared" si="60"/>
        <v>17904</v>
      </c>
      <c r="P134" s="76">
        <f t="shared" si="60"/>
        <v>17722</v>
      </c>
      <c r="Q134" s="76">
        <f t="shared" si="60"/>
        <v>17386</v>
      </c>
      <c r="R134" s="76">
        <f t="shared" si="60"/>
        <v>17258</v>
      </c>
      <c r="S134" s="76">
        <f t="shared" si="60"/>
        <v>17274</v>
      </c>
      <c r="T134" s="76">
        <f t="shared" si="60"/>
        <v>16968</v>
      </c>
      <c r="U134" s="76">
        <f t="shared" si="60"/>
        <v>16976</v>
      </c>
      <c r="V134" s="76">
        <f t="shared" si="60"/>
        <v>16606</v>
      </c>
      <c r="W134" s="76">
        <f t="shared" si="60"/>
        <v>16602</v>
      </c>
    </row>
    <row r="135" spans="1:23">
      <c r="A135" s="114" t="s">
        <v>376</v>
      </c>
      <c r="B135" s="76">
        <v>9142</v>
      </c>
      <c r="C135" s="76">
        <v>8292</v>
      </c>
      <c r="D135" s="76">
        <v>7696</v>
      </c>
      <c r="E135" s="76">
        <v>7212</v>
      </c>
      <c r="F135" s="76">
        <v>6894</v>
      </c>
      <c r="G135" s="76">
        <v>6388</v>
      </c>
      <c r="H135" s="76">
        <v>6256</v>
      </c>
      <c r="I135" s="76">
        <v>6146</v>
      </c>
      <c r="J135" s="76">
        <v>6036</v>
      </c>
      <c r="K135" s="76">
        <v>5866</v>
      </c>
      <c r="M135" s="47" t="s">
        <v>376</v>
      </c>
      <c r="N135" s="47">
        <f t="shared" ref="N135:W135" si="61">B135</f>
        <v>9142</v>
      </c>
      <c r="O135" s="47">
        <f t="shared" si="61"/>
        <v>8292</v>
      </c>
      <c r="P135" s="47">
        <f t="shared" si="61"/>
        <v>7696</v>
      </c>
      <c r="Q135" s="47">
        <f t="shared" si="61"/>
        <v>7212</v>
      </c>
      <c r="R135" s="47">
        <f t="shared" si="61"/>
        <v>6894</v>
      </c>
      <c r="S135" s="47">
        <f t="shared" si="61"/>
        <v>6388</v>
      </c>
      <c r="T135" s="47">
        <f t="shared" si="61"/>
        <v>6256</v>
      </c>
      <c r="U135" s="47">
        <f t="shared" si="61"/>
        <v>6146</v>
      </c>
      <c r="V135" s="47">
        <f t="shared" si="61"/>
        <v>6036</v>
      </c>
      <c r="W135" s="47">
        <f t="shared" si="61"/>
        <v>5866</v>
      </c>
    </row>
    <row r="136" spans="1:23">
      <c r="A136" s="114" t="s">
        <v>444</v>
      </c>
      <c r="B136" s="76">
        <v>18194</v>
      </c>
      <c r="C136" s="76">
        <v>17904</v>
      </c>
      <c r="D136" s="76">
        <v>17722</v>
      </c>
      <c r="E136" s="76">
        <v>17386</v>
      </c>
      <c r="F136" s="76">
        <v>17258</v>
      </c>
      <c r="G136" s="76">
        <v>17274</v>
      </c>
      <c r="H136" s="76">
        <v>16968</v>
      </c>
      <c r="I136" s="76">
        <v>16976</v>
      </c>
      <c r="J136" s="76">
        <v>16606</v>
      </c>
      <c r="K136" s="76">
        <v>16602</v>
      </c>
      <c r="M136" s="114" t="s">
        <v>445</v>
      </c>
      <c r="N136" s="76">
        <f t="shared" ref="N136:W136" si="62">B140</f>
        <v>6288</v>
      </c>
      <c r="O136" s="76">
        <f t="shared" si="62"/>
        <v>6294</v>
      </c>
      <c r="P136" s="76">
        <f t="shared" si="62"/>
        <v>6520</v>
      </c>
      <c r="Q136" s="76">
        <f t="shared" si="62"/>
        <v>6290</v>
      </c>
      <c r="R136" s="76">
        <f t="shared" si="62"/>
        <v>6044</v>
      </c>
      <c r="S136" s="76">
        <f t="shared" si="62"/>
        <v>6200</v>
      </c>
      <c r="T136" s="76">
        <f t="shared" si="62"/>
        <v>6344</v>
      </c>
      <c r="U136" s="76">
        <f t="shared" si="62"/>
        <v>6580</v>
      </c>
      <c r="V136" s="76">
        <f t="shared" si="62"/>
        <v>6770</v>
      </c>
      <c r="W136" s="76">
        <f t="shared" si="62"/>
        <v>6754</v>
      </c>
    </row>
    <row r="137" spans="1:23">
      <c r="A137" s="114" t="s">
        <v>458</v>
      </c>
      <c r="B137" s="76">
        <v>342</v>
      </c>
      <c r="C137" s="76">
        <v>364</v>
      </c>
      <c r="D137" s="76">
        <v>398</v>
      </c>
      <c r="E137" s="76">
        <v>406</v>
      </c>
      <c r="F137" s="76">
        <v>432</v>
      </c>
      <c r="G137" s="76">
        <v>430</v>
      </c>
      <c r="H137" s="76">
        <v>418</v>
      </c>
      <c r="I137" s="76">
        <v>440</v>
      </c>
      <c r="J137" s="76">
        <v>458</v>
      </c>
      <c r="K137" s="76">
        <v>482</v>
      </c>
      <c r="M137" s="76" t="s">
        <v>463</v>
      </c>
      <c r="N137" s="76">
        <f t="shared" ref="N137:W137" si="63">B143</f>
        <v>14044</v>
      </c>
      <c r="O137" s="76">
        <f t="shared" si="63"/>
        <v>14560</v>
      </c>
      <c r="P137" s="76">
        <f t="shared" si="63"/>
        <v>14442</v>
      </c>
      <c r="Q137" s="76">
        <f t="shared" si="63"/>
        <v>14714</v>
      </c>
      <c r="R137" s="76">
        <f t="shared" si="63"/>
        <v>14776</v>
      </c>
      <c r="S137" s="76">
        <f t="shared" si="63"/>
        <v>14770</v>
      </c>
      <c r="T137" s="76">
        <f t="shared" si="63"/>
        <v>15060</v>
      </c>
      <c r="U137" s="76">
        <f t="shared" si="63"/>
        <v>16464</v>
      </c>
      <c r="V137" s="76">
        <f t="shared" si="63"/>
        <v>16740</v>
      </c>
      <c r="W137" s="76">
        <f t="shared" si="63"/>
        <v>17112</v>
      </c>
    </row>
    <row r="138" spans="1:23">
      <c r="A138" s="114" t="s">
        <v>459</v>
      </c>
      <c r="B138" s="76">
        <v>994</v>
      </c>
      <c r="C138" s="76">
        <v>1010</v>
      </c>
      <c r="D138" s="76">
        <v>1058</v>
      </c>
      <c r="E138" s="76">
        <v>1038</v>
      </c>
      <c r="F138" s="76">
        <v>1066</v>
      </c>
      <c r="G138" s="76">
        <v>1090</v>
      </c>
      <c r="H138" s="76">
        <v>1028</v>
      </c>
      <c r="I138" s="76">
        <v>1020</v>
      </c>
      <c r="J138" s="76">
        <v>1058</v>
      </c>
      <c r="K138" s="76">
        <v>1088</v>
      </c>
      <c r="M138" s="114"/>
      <c r="N138" s="76"/>
      <c r="O138" s="76"/>
      <c r="P138" s="76"/>
      <c r="Q138" s="76"/>
      <c r="R138" s="76"/>
      <c r="S138" s="76"/>
      <c r="T138" s="76"/>
      <c r="U138" s="76"/>
      <c r="V138" s="76"/>
      <c r="W138" s="76"/>
    </row>
    <row r="139" spans="1:23">
      <c r="A139" s="114" t="s">
        <v>460</v>
      </c>
      <c r="B139" s="76">
        <v>1638</v>
      </c>
      <c r="C139" s="76">
        <v>1756</v>
      </c>
      <c r="D139" s="76">
        <v>1838</v>
      </c>
      <c r="E139" s="76">
        <v>1918</v>
      </c>
      <c r="F139" s="76">
        <v>2008</v>
      </c>
      <c r="G139" s="76">
        <v>2048</v>
      </c>
      <c r="H139" s="76">
        <v>2232</v>
      </c>
      <c r="I139" s="76">
        <v>3484</v>
      </c>
      <c r="J139" s="76">
        <v>3566</v>
      </c>
      <c r="K139" s="76">
        <v>3670</v>
      </c>
      <c r="M139" s="114"/>
      <c r="N139" s="76"/>
      <c r="O139" s="76"/>
      <c r="P139" s="76"/>
      <c r="Q139" s="76"/>
      <c r="R139" s="76"/>
      <c r="S139" s="76"/>
      <c r="T139" s="76"/>
      <c r="U139" s="76"/>
      <c r="V139" s="76"/>
      <c r="W139" s="76"/>
    </row>
    <row r="140" spans="1:23">
      <c r="A140" s="114" t="s">
        <v>445</v>
      </c>
      <c r="B140" s="76">
        <v>6288</v>
      </c>
      <c r="C140" s="76">
        <v>6294</v>
      </c>
      <c r="D140" s="76">
        <v>6520</v>
      </c>
      <c r="E140" s="76">
        <v>6290</v>
      </c>
      <c r="F140" s="76">
        <v>6044</v>
      </c>
      <c r="G140" s="76">
        <v>6200</v>
      </c>
      <c r="H140" s="76">
        <v>6344</v>
      </c>
      <c r="I140" s="76">
        <v>6580</v>
      </c>
      <c r="J140" s="76">
        <v>6770</v>
      </c>
      <c r="K140" s="76">
        <v>6754</v>
      </c>
    </row>
    <row r="141" spans="1:23">
      <c r="A141" s="114" t="s">
        <v>385</v>
      </c>
      <c r="B141" s="76">
        <v>2316</v>
      </c>
      <c r="C141" s="76">
        <v>2430</v>
      </c>
      <c r="D141" s="76">
        <v>2534</v>
      </c>
      <c r="E141" s="76">
        <v>2854</v>
      </c>
      <c r="F141" s="76">
        <v>2934</v>
      </c>
      <c r="G141" s="76">
        <v>2926</v>
      </c>
      <c r="H141" s="76">
        <v>2980</v>
      </c>
      <c r="I141" s="76">
        <v>3100</v>
      </c>
      <c r="J141" s="76">
        <v>3210</v>
      </c>
      <c r="K141" s="76">
        <v>3348</v>
      </c>
      <c r="M141" s="114"/>
      <c r="N141" s="76"/>
      <c r="O141" s="76"/>
      <c r="P141" s="76"/>
      <c r="Q141" s="76"/>
      <c r="R141" s="76"/>
      <c r="S141" s="76"/>
      <c r="T141" s="76"/>
      <c r="U141" s="76"/>
      <c r="V141" s="76"/>
      <c r="W141" s="76"/>
    </row>
    <row r="142" spans="1:23">
      <c r="A142" s="114" t="s">
        <v>461</v>
      </c>
      <c r="B142" s="76">
        <v>3230</v>
      </c>
      <c r="C142" s="76">
        <v>3286</v>
      </c>
      <c r="D142" s="76">
        <v>3262</v>
      </c>
      <c r="E142" s="76">
        <v>3336</v>
      </c>
      <c r="F142" s="76">
        <v>3274</v>
      </c>
      <c r="G142" s="76">
        <v>3282</v>
      </c>
      <c r="H142" s="76">
        <v>3512</v>
      </c>
      <c r="I142" s="76">
        <v>3618</v>
      </c>
      <c r="J142" s="76">
        <v>3762</v>
      </c>
      <c r="K142" s="76">
        <v>3868</v>
      </c>
      <c r="M142" s="114"/>
      <c r="N142" s="76"/>
      <c r="O142" s="76"/>
      <c r="P142" s="76"/>
      <c r="Q142" s="76"/>
      <c r="R142" s="76"/>
      <c r="S142" s="76"/>
      <c r="T142" s="76"/>
      <c r="U142" s="76"/>
      <c r="V142" s="76"/>
      <c r="W142" s="76"/>
    </row>
    <row r="143" spans="1:23">
      <c r="A143" s="76" t="s">
        <v>463</v>
      </c>
      <c r="B143" s="76">
        <f t="shared" ref="B143:K143" si="64">SUM(B134,B137,B138,B139,B141,B142)</f>
        <v>14044</v>
      </c>
      <c r="C143" s="76">
        <f t="shared" si="64"/>
        <v>14560</v>
      </c>
      <c r="D143" s="76">
        <f t="shared" si="64"/>
        <v>14442</v>
      </c>
      <c r="E143" s="76">
        <f t="shared" si="64"/>
        <v>14714</v>
      </c>
      <c r="F143" s="76">
        <f t="shared" si="64"/>
        <v>14776</v>
      </c>
      <c r="G143" s="76">
        <f t="shared" si="64"/>
        <v>14770</v>
      </c>
      <c r="H143" s="76">
        <f t="shared" si="64"/>
        <v>15060</v>
      </c>
      <c r="I143" s="76">
        <f t="shared" si="64"/>
        <v>16464</v>
      </c>
      <c r="J143" s="76">
        <f t="shared" si="64"/>
        <v>16740</v>
      </c>
      <c r="K143" s="76">
        <f t="shared" si="64"/>
        <v>17112</v>
      </c>
    </row>
    <row r="144" spans="1:23" ht="15">
      <c r="A144" s="67" t="s">
        <v>406</v>
      </c>
      <c r="B144" s="67">
        <v>2008</v>
      </c>
      <c r="C144" s="67">
        <v>2009</v>
      </c>
      <c r="D144" s="67">
        <v>2010</v>
      </c>
      <c r="E144" s="67">
        <v>2011</v>
      </c>
      <c r="F144" s="67">
        <v>2012</v>
      </c>
      <c r="G144" s="67">
        <v>2013</v>
      </c>
      <c r="H144" s="67">
        <v>2014</v>
      </c>
      <c r="I144" s="67">
        <v>2015</v>
      </c>
      <c r="J144" s="67">
        <v>2016</v>
      </c>
      <c r="K144" s="67">
        <v>2017</v>
      </c>
      <c r="M144" s="67" t="s">
        <v>406</v>
      </c>
      <c r="N144" s="67">
        <v>2008</v>
      </c>
      <c r="O144" s="67">
        <v>2009</v>
      </c>
      <c r="P144" s="67">
        <v>2010</v>
      </c>
      <c r="Q144" s="67">
        <v>2011</v>
      </c>
      <c r="R144" s="67">
        <v>2012</v>
      </c>
      <c r="S144" s="67">
        <v>2013</v>
      </c>
      <c r="T144" s="67">
        <v>2014</v>
      </c>
      <c r="U144" s="67">
        <v>2015</v>
      </c>
      <c r="V144" s="67">
        <v>2016</v>
      </c>
      <c r="W144" s="67">
        <v>2017</v>
      </c>
    </row>
    <row r="145" spans="1:23">
      <c r="A145" s="114" t="s">
        <v>457</v>
      </c>
      <c r="B145" s="76">
        <v>54668</v>
      </c>
      <c r="C145" s="76">
        <v>55142</v>
      </c>
      <c r="D145" s="76">
        <v>51878</v>
      </c>
      <c r="E145" s="76">
        <v>50194</v>
      </c>
      <c r="F145" s="76">
        <v>49058</v>
      </c>
      <c r="G145" s="76">
        <v>47804</v>
      </c>
      <c r="H145" s="76">
        <v>46304</v>
      </c>
      <c r="I145" s="76">
        <v>45216</v>
      </c>
      <c r="J145" s="76">
        <v>44480</v>
      </c>
      <c r="K145" s="76">
        <v>45596</v>
      </c>
      <c r="M145" s="114" t="s">
        <v>444</v>
      </c>
      <c r="N145" s="76">
        <f t="shared" ref="N145:W145" si="65">B147</f>
        <v>341856</v>
      </c>
      <c r="O145" s="76">
        <f t="shared" si="65"/>
        <v>336822</v>
      </c>
      <c r="P145" s="76">
        <f t="shared" si="65"/>
        <v>330388</v>
      </c>
      <c r="Q145" s="76">
        <f t="shared" si="65"/>
        <v>324230</v>
      </c>
      <c r="R145" s="76">
        <f t="shared" si="65"/>
        <v>322194</v>
      </c>
      <c r="S145" s="76">
        <f t="shared" si="65"/>
        <v>319388</v>
      </c>
      <c r="T145" s="76">
        <f t="shared" si="65"/>
        <v>315352</v>
      </c>
      <c r="U145" s="76">
        <f t="shared" si="65"/>
        <v>316662</v>
      </c>
      <c r="V145" s="76">
        <f t="shared" si="65"/>
        <v>311376</v>
      </c>
      <c r="W145" s="76">
        <f t="shared" si="65"/>
        <v>313280</v>
      </c>
    </row>
    <row r="146" spans="1:23">
      <c r="A146" s="114" t="s">
        <v>376</v>
      </c>
      <c r="B146" s="76">
        <v>167974</v>
      </c>
      <c r="C146" s="76">
        <v>152400</v>
      </c>
      <c r="D146" s="76">
        <v>140480</v>
      </c>
      <c r="E146" s="76">
        <v>135858</v>
      </c>
      <c r="F146" s="76">
        <v>131802</v>
      </c>
      <c r="G146" s="76">
        <v>122238</v>
      </c>
      <c r="H146" s="76">
        <v>118228</v>
      </c>
      <c r="I146" s="76">
        <v>119322</v>
      </c>
      <c r="J146" s="76">
        <v>117740</v>
      </c>
      <c r="K146" s="76">
        <v>115964</v>
      </c>
      <c r="M146" s="47" t="s">
        <v>376</v>
      </c>
      <c r="N146" s="47">
        <f t="shared" ref="N146:W146" si="66">B146</f>
        <v>167974</v>
      </c>
      <c r="O146" s="47">
        <f t="shared" si="66"/>
        <v>152400</v>
      </c>
      <c r="P146" s="47">
        <f t="shared" si="66"/>
        <v>140480</v>
      </c>
      <c r="Q146" s="47">
        <f t="shared" si="66"/>
        <v>135858</v>
      </c>
      <c r="R146" s="47">
        <f t="shared" si="66"/>
        <v>131802</v>
      </c>
      <c r="S146" s="47">
        <f t="shared" si="66"/>
        <v>122238</v>
      </c>
      <c r="T146" s="47">
        <f t="shared" si="66"/>
        <v>118228</v>
      </c>
      <c r="U146" s="47">
        <f t="shared" si="66"/>
        <v>119322</v>
      </c>
      <c r="V146" s="47">
        <f t="shared" si="66"/>
        <v>117740</v>
      </c>
      <c r="W146" s="47">
        <f t="shared" si="66"/>
        <v>115964</v>
      </c>
    </row>
    <row r="147" spans="1:23">
      <c r="A147" s="114" t="s">
        <v>444</v>
      </c>
      <c r="B147" s="76">
        <v>341856</v>
      </c>
      <c r="C147" s="76">
        <v>336822</v>
      </c>
      <c r="D147" s="76">
        <v>330388</v>
      </c>
      <c r="E147" s="76">
        <v>324230</v>
      </c>
      <c r="F147" s="76">
        <v>322194</v>
      </c>
      <c r="G147" s="76">
        <v>319388</v>
      </c>
      <c r="H147" s="76">
        <v>315352</v>
      </c>
      <c r="I147" s="76">
        <v>316662</v>
      </c>
      <c r="J147" s="76">
        <v>311376</v>
      </c>
      <c r="K147" s="76">
        <v>313280</v>
      </c>
      <c r="M147" s="114" t="s">
        <v>445</v>
      </c>
      <c r="N147" s="76">
        <f t="shared" ref="N147:W147" si="67">B151</f>
        <v>237690</v>
      </c>
      <c r="O147" s="76">
        <f t="shared" si="67"/>
        <v>235878</v>
      </c>
      <c r="P147" s="76">
        <f t="shared" si="67"/>
        <v>238012</v>
      </c>
      <c r="Q147" s="76">
        <f t="shared" si="67"/>
        <v>237296</v>
      </c>
      <c r="R147" s="76">
        <f t="shared" si="67"/>
        <v>233722</v>
      </c>
      <c r="S147" s="76">
        <f t="shared" si="67"/>
        <v>237574</v>
      </c>
      <c r="T147" s="76">
        <f t="shared" si="67"/>
        <v>237238</v>
      </c>
      <c r="U147" s="76">
        <f t="shared" si="67"/>
        <v>247726</v>
      </c>
      <c r="V147" s="76">
        <f t="shared" si="67"/>
        <v>255154</v>
      </c>
      <c r="W147" s="76">
        <f t="shared" si="67"/>
        <v>259850</v>
      </c>
    </row>
    <row r="148" spans="1:23">
      <c r="A148" s="114" t="s">
        <v>458</v>
      </c>
      <c r="B148" s="76">
        <v>32182</v>
      </c>
      <c r="C148" s="76">
        <v>33468</v>
      </c>
      <c r="D148" s="76">
        <v>34428</v>
      </c>
      <c r="E148" s="76">
        <v>35214</v>
      </c>
      <c r="F148" s="76">
        <v>35914</v>
      </c>
      <c r="G148" s="76">
        <v>36400</v>
      </c>
      <c r="H148" s="76">
        <v>36996</v>
      </c>
      <c r="I148" s="76">
        <v>38116</v>
      </c>
      <c r="J148" s="76">
        <v>39136</v>
      </c>
      <c r="K148" s="76">
        <v>39998</v>
      </c>
      <c r="M148" s="76" t="s">
        <v>463</v>
      </c>
      <c r="N148" s="76">
        <f t="shared" ref="N148:W148" si="68">B154</f>
        <v>291094</v>
      </c>
      <c r="O148" s="76">
        <f t="shared" si="68"/>
        <v>298508</v>
      </c>
      <c r="P148" s="76">
        <f t="shared" si="68"/>
        <v>298122</v>
      </c>
      <c r="Q148" s="76">
        <f t="shared" si="68"/>
        <v>305954</v>
      </c>
      <c r="R148" s="76">
        <f t="shared" si="68"/>
        <v>310478</v>
      </c>
      <c r="S148" s="76">
        <f t="shared" si="68"/>
        <v>312806</v>
      </c>
      <c r="T148" s="76">
        <f t="shared" si="68"/>
        <v>318200</v>
      </c>
      <c r="U148" s="76">
        <f t="shared" si="68"/>
        <v>333514</v>
      </c>
      <c r="V148" s="76">
        <f t="shared" si="68"/>
        <v>348554</v>
      </c>
      <c r="W148" s="76">
        <f t="shared" si="68"/>
        <v>363218</v>
      </c>
    </row>
    <row r="149" spans="1:23">
      <c r="A149" s="114" t="s">
        <v>459</v>
      </c>
      <c r="B149" s="76">
        <v>22100</v>
      </c>
      <c r="C149" s="76">
        <v>22592</v>
      </c>
      <c r="D149" s="76">
        <v>22278</v>
      </c>
      <c r="E149" s="76">
        <v>23036</v>
      </c>
      <c r="F149" s="76">
        <v>23540</v>
      </c>
      <c r="G149" s="76">
        <v>24512</v>
      </c>
      <c r="H149" s="76">
        <v>23540</v>
      </c>
      <c r="I149" s="76">
        <v>24714</v>
      </c>
      <c r="J149" s="76">
        <v>26790</v>
      </c>
      <c r="K149" s="76">
        <v>28494</v>
      </c>
      <c r="M149" s="114"/>
      <c r="N149" s="76"/>
      <c r="O149" s="76"/>
      <c r="P149" s="76"/>
      <c r="Q149" s="76"/>
      <c r="R149" s="76"/>
      <c r="S149" s="76"/>
      <c r="T149" s="76"/>
      <c r="U149" s="76"/>
      <c r="V149" s="76"/>
      <c r="W149" s="76"/>
    </row>
    <row r="150" spans="1:23">
      <c r="A150" s="114" t="s">
        <v>460</v>
      </c>
      <c r="B150" s="76">
        <v>44634</v>
      </c>
      <c r="C150" s="76">
        <v>45452</v>
      </c>
      <c r="D150" s="76">
        <v>45816</v>
      </c>
      <c r="E150" s="76">
        <v>46908</v>
      </c>
      <c r="F150" s="76">
        <v>48792</v>
      </c>
      <c r="G150" s="76">
        <v>50096</v>
      </c>
      <c r="H150" s="76">
        <v>52944</v>
      </c>
      <c r="I150" s="76">
        <v>56514</v>
      </c>
      <c r="J150" s="76">
        <v>60034</v>
      </c>
      <c r="K150" s="76">
        <v>62768</v>
      </c>
      <c r="M150" s="114"/>
      <c r="N150" s="76"/>
      <c r="O150" s="76"/>
      <c r="P150" s="76"/>
      <c r="Q150" s="76"/>
      <c r="R150" s="76"/>
      <c r="S150" s="76"/>
      <c r="T150" s="76"/>
      <c r="U150" s="76"/>
      <c r="V150" s="76"/>
      <c r="W150" s="76"/>
    </row>
    <row r="151" spans="1:23">
      <c r="A151" s="114" t="s">
        <v>445</v>
      </c>
      <c r="B151" s="76">
        <v>237690</v>
      </c>
      <c r="C151" s="76">
        <v>235878</v>
      </c>
      <c r="D151" s="76">
        <v>238012</v>
      </c>
      <c r="E151" s="76">
        <v>237296</v>
      </c>
      <c r="F151" s="76">
        <v>233722</v>
      </c>
      <c r="G151" s="76">
        <v>237574</v>
      </c>
      <c r="H151" s="76">
        <v>237238</v>
      </c>
      <c r="I151" s="76">
        <v>247726</v>
      </c>
      <c r="J151" s="76">
        <v>255154</v>
      </c>
      <c r="K151" s="76">
        <v>259850</v>
      </c>
    </row>
    <row r="152" spans="1:23">
      <c r="A152" s="114" t="s">
        <v>385</v>
      </c>
      <c r="B152" s="76">
        <v>70550</v>
      </c>
      <c r="C152" s="76">
        <v>72708</v>
      </c>
      <c r="D152" s="76">
        <v>74154</v>
      </c>
      <c r="E152" s="76">
        <v>80322</v>
      </c>
      <c r="F152" s="76">
        <v>81918</v>
      </c>
      <c r="G152" s="76">
        <v>83094</v>
      </c>
      <c r="H152" s="76">
        <v>84234</v>
      </c>
      <c r="I152" s="76">
        <v>89460</v>
      </c>
      <c r="J152" s="76">
        <v>94890</v>
      </c>
      <c r="K152" s="76">
        <v>99508</v>
      </c>
      <c r="M152" s="114"/>
      <c r="N152" s="76"/>
      <c r="O152" s="76"/>
      <c r="P152" s="76"/>
      <c r="Q152" s="76"/>
      <c r="R152" s="76"/>
      <c r="S152" s="76"/>
      <c r="T152" s="76"/>
      <c r="U152" s="76"/>
      <c r="V152" s="76"/>
      <c r="W152" s="76"/>
    </row>
    <row r="153" spans="1:23">
      <c r="A153" s="114" t="s">
        <v>461</v>
      </c>
      <c r="B153" s="76">
        <v>66960</v>
      </c>
      <c r="C153" s="76">
        <v>69146</v>
      </c>
      <c r="D153" s="76">
        <v>69568</v>
      </c>
      <c r="E153" s="76">
        <v>70280</v>
      </c>
      <c r="F153" s="76">
        <v>71256</v>
      </c>
      <c r="G153" s="76">
        <v>70900</v>
      </c>
      <c r="H153" s="76">
        <v>74182</v>
      </c>
      <c r="I153" s="76">
        <v>79494</v>
      </c>
      <c r="J153" s="76">
        <v>83224</v>
      </c>
      <c r="K153" s="76">
        <v>86854</v>
      </c>
      <c r="M153" s="114"/>
      <c r="N153" s="76"/>
      <c r="O153" s="76"/>
      <c r="P153" s="76"/>
      <c r="Q153" s="76"/>
      <c r="R153" s="76"/>
      <c r="S153" s="76"/>
      <c r="T153" s="76"/>
      <c r="U153" s="76"/>
      <c r="V153" s="76"/>
      <c r="W153" s="76"/>
    </row>
    <row r="154" spans="1:23">
      <c r="A154" s="76" t="s">
        <v>463</v>
      </c>
      <c r="B154" s="76">
        <f t="shared" ref="B154:K154" si="69">SUM(B145,B148,B149,B150,B152,B153)</f>
        <v>291094</v>
      </c>
      <c r="C154" s="76">
        <f t="shared" si="69"/>
        <v>298508</v>
      </c>
      <c r="D154" s="76">
        <f t="shared" si="69"/>
        <v>298122</v>
      </c>
      <c r="E154" s="76">
        <f t="shared" si="69"/>
        <v>305954</v>
      </c>
      <c r="F154" s="76">
        <f t="shared" si="69"/>
        <v>310478</v>
      </c>
      <c r="G154" s="76">
        <f t="shared" si="69"/>
        <v>312806</v>
      </c>
      <c r="H154" s="76">
        <f t="shared" si="69"/>
        <v>318200</v>
      </c>
      <c r="I154" s="76">
        <f t="shared" si="69"/>
        <v>333514</v>
      </c>
      <c r="J154" s="76">
        <f t="shared" si="69"/>
        <v>348554</v>
      </c>
      <c r="K154" s="76">
        <f t="shared" si="69"/>
        <v>363218</v>
      </c>
    </row>
    <row r="155" spans="1:23" ht="15">
      <c r="A155" s="67" t="s">
        <v>407</v>
      </c>
      <c r="B155" s="67">
        <v>2008</v>
      </c>
      <c r="C155" s="67">
        <v>2009</v>
      </c>
      <c r="D155" s="67">
        <v>2010</v>
      </c>
      <c r="E155" s="67">
        <v>2011</v>
      </c>
      <c r="F155" s="67">
        <v>2012</v>
      </c>
      <c r="G155" s="67">
        <v>2013</v>
      </c>
      <c r="H155" s="67">
        <v>2014</v>
      </c>
      <c r="I155" s="67">
        <v>2015</v>
      </c>
      <c r="J155" s="67">
        <v>2016</v>
      </c>
      <c r="K155" s="67">
        <v>2017</v>
      </c>
      <c r="M155" s="67" t="s">
        <v>407</v>
      </c>
      <c r="N155" s="67">
        <v>2008</v>
      </c>
      <c r="O155" s="67">
        <v>2009</v>
      </c>
      <c r="P155" s="67">
        <v>2010</v>
      </c>
      <c r="Q155" s="67">
        <v>2011</v>
      </c>
      <c r="R155" s="67">
        <v>2012</v>
      </c>
      <c r="S155" s="67">
        <v>2013</v>
      </c>
      <c r="T155" s="67">
        <v>2014</v>
      </c>
      <c r="U155" s="67">
        <v>2015</v>
      </c>
      <c r="V155" s="67">
        <v>2016</v>
      </c>
      <c r="W155" s="67">
        <v>2017</v>
      </c>
    </row>
    <row r="156" spans="1:23">
      <c r="A156" s="114" t="s">
        <v>457</v>
      </c>
      <c r="B156" s="76">
        <v>16376</v>
      </c>
      <c r="C156" s="76">
        <v>15964</v>
      </c>
      <c r="D156" s="76">
        <v>15000</v>
      </c>
      <c r="E156" s="76">
        <v>14424</v>
      </c>
      <c r="F156" s="76">
        <v>13948</v>
      </c>
      <c r="G156" s="76">
        <v>13486</v>
      </c>
      <c r="H156" s="76">
        <v>13268</v>
      </c>
      <c r="I156" s="76">
        <v>13362</v>
      </c>
      <c r="J156" s="76">
        <v>13422</v>
      </c>
      <c r="K156" s="76">
        <v>13832</v>
      </c>
      <c r="M156" s="114" t="s">
        <v>444</v>
      </c>
      <c r="N156" s="76">
        <f t="shared" ref="N156:W156" si="70">B158</f>
        <v>79918</v>
      </c>
      <c r="O156" s="76">
        <f t="shared" si="70"/>
        <v>78698</v>
      </c>
      <c r="P156" s="76">
        <f t="shared" si="70"/>
        <v>76506</v>
      </c>
      <c r="Q156" s="76">
        <f t="shared" si="70"/>
        <v>75900</v>
      </c>
      <c r="R156" s="76">
        <f t="shared" si="70"/>
        <v>74594</v>
      </c>
      <c r="S156" s="76">
        <f t="shared" si="70"/>
        <v>73954</v>
      </c>
      <c r="T156" s="76">
        <f t="shared" si="70"/>
        <v>73398</v>
      </c>
      <c r="U156" s="76">
        <f t="shared" si="70"/>
        <v>74974</v>
      </c>
      <c r="V156" s="76">
        <f t="shared" si="70"/>
        <v>75260</v>
      </c>
      <c r="W156" s="76">
        <f t="shared" si="70"/>
        <v>75704</v>
      </c>
    </row>
    <row r="157" spans="1:23">
      <c r="A157" s="114" t="s">
        <v>376</v>
      </c>
      <c r="B157" s="76">
        <v>43244</v>
      </c>
      <c r="C157" s="76">
        <v>36280</v>
      </c>
      <c r="D157" s="76">
        <v>31824</v>
      </c>
      <c r="E157" s="76">
        <v>29812</v>
      </c>
      <c r="F157" s="76">
        <v>27836</v>
      </c>
      <c r="G157" s="76">
        <v>25224</v>
      </c>
      <c r="H157" s="76">
        <v>24104</v>
      </c>
      <c r="I157" s="76">
        <v>24388</v>
      </c>
      <c r="J157" s="76">
        <v>24612</v>
      </c>
      <c r="K157" s="76">
        <v>24592</v>
      </c>
      <c r="M157" s="47" t="s">
        <v>376</v>
      </c>
      <c r="N157" s="47">
        <f t="shared" ref="N157:W157" si="71">B157</f>
        <v>43244</v>
      </c>
      <c r="O157" s="47">
        <f t="shared" si="71"/>
        <v>36280</v>
      </c>
      <c r="P157" s="47">
        <f t="shared" si="71"/>
        <v>31824</v>
      </c>
      <c r="Q157" s="47">
        <f t="shared" si="71"/>
        <v>29812</v>
      </c>
      <c r="R157" s="47">
        <f t="shared" si="71"/>
        <v>27836</v>
      </c>
      <c r="S157" s="47">
        <f t="shared" si="71"/>
        <v>25224</v>
      </c>
      <c r="T157" s="47">
        <f t="shared" si="71"/>
        <v>24104</v>
      </c>
      <c r="U157" s="47">
        <f t="shared" si="71"/>
        <v>24388</v>
      </c>
      <c r="V157" s="47">
        <f t="shared" si="71"/>
        <v>24612</v>
      </c>
      <c r="W157" s="47">
        <f t="shared" si="71"/>
        <v>24592</v>
      </c>
    </row>
    <row r="158" spans="1:23">
      <c r="A158" s="114" t="s">
        <v>444</v>
      </c>
      <c r="B158" s="76">
        <v>79918</v>
      </c>
      <c r="C158" s="76">
        <v>78698</v>
      </c>
      <c r="D158" s="76">
        <v>76506</v>
      </c>
      <c r="E158" s="76">
        <v>75900</v>
      </c>
      <c r="F158" s="76">
        <v>74594</v>
      </c>
      <c r="G158" s="76">
        <v>73954</v>
      </c>
      <c r="H158" s="76">
        <v>73398</v>
      </c>
      <c r="I158" s="76">
        <v>74974</v>
      </c>
      <c r="J158" s="76">
        <v>75260</v>
      </c>
      <c r="K158" s="76">
        <v>75704</v>
      </c>
      <c r="M158" s="114" t="s">
        <v>445</v>
      </c>
      <c r="N158" s="76">
        <f t="shared" ref="N158:W158" si="72">B162</f>
        <v>27218</v>
      </c>
      <c r="O158" s="76">
        <f t="shared" si="72"/>
        <v>26594</v>
      </c>
      <c r="P158" s="76">
        <f t="shared" si="72"/>
        <v>27430</v>
      </c>
      <c r="Q158" s="76">
        <f t="shared" si="72"/>
        <v>26998</v>
      </c>
      <c r="R158" s="76">
        <f t="shared" si="72"/>
        <v>26496</v>
      </c>
      <c r="S158" s="76">
        <f t="shared" si="72"/>
        <v>26754</v>
      </c>
      <c r="T158" s="76">
        <f t="shared" si="72"/>
        <v>26412</v>
      </c>
      <c r="U158" s="76">
        <f t="shared" si="72"/>
        <v>27694</v>
      </c>
      <c r="V158" s="76">
        <f t="shared" si="72"/>
        <v>28604</v>
      </c>
      <c r="W158" s="76">
        <f t="shared" si="72"/>
        <v>29046</v>
      </c>
    </row>
    <row r="159" spans="1:23">
      <c r="A159" s="114" t="s">
        <v>458</v>
      </c>
      <c r="B159" s="76">
        <v>1718</v>
      </c>
      <c r="C159" s="76">
        <v>1740</v>
      </c>
      <c r="D159" s="76">
        <v>1780</v>
      </c>
      <c r="E159" s="76">
        <v>1756</v>
      </c>
      <c r="F159" s="76">
        <v>1752</v>
      </c>
      <c r="G159" s="76">
        <v>1774</v>
      </c>
      <c r="H159" s="76">
        <v>1800</v>
      </c>
      <c r="I159" s="76">
        <v>2052</v>
      </c>
      <c r="J159" s="76">
        <v>2178</v>
      </c>
      <c r="K159" s="76">
        <v>2372</v>
      </c>
      <c r="M159" s="76" t="s">
        <v>463</v>
      </c>
      <c r="N159" s="76">
        <f t="shared" ref="N159:W159" si="73">B165</f>
        <v>49770</v>
      </c>
      <c r="O159" s="76">
        <f t="shared" si="73"/>
        <v>49700</v>
      </c>
      <c r="P159" s="76">
        <f t="shared" si="73"/>
        <v>48632</v>
      </c>
      <c r="Q159" s="76">
        <f t="shared" si="73"/>
        <v>49002</v>
      </c>
      <c r="R159" s="76">
        <f t="shared" si="73"/>
        <v>48286</v>
      </c>
      <c r="S159" s="76">
        <f t="shared" si="73"/>
        <v>48360</v>
      </c>
      <c r="T159" s="76">
        <f t="shared" si="73"/>
        <v>49650</v>
      </c>
      <c r="U159" s="76">
        <f t="shared" si="73"/>
        <v>53006</v>
      </c>
      <c r="V159" s="76">
        <f t="shared" si="73"/>
        <v>55540</v>
      </c>
      <c r="W159" s="76">
        <f t="shared" si="73"/>
        <v>57806</v>
      </c>
    </row>
    <row r="160" spans="1:23">
      <c r="A160" s="114" t="s">
        <v>459</v>
      </c>
      <c r="B160" s="76">
        <v>3662</v>
      </c>
      <c r="C160" s="76">
        <v>3710</v>
      </c>
      <c r="D160" s="76">
        <v>3674</v>
      </c>
      <c r="E160" s="76">
        <v>3734</v>
      </c>
      <c r="F160" s="76">
        <v>3704</v>
      </c>
      <c r="G160" s="76">
        <v>3778</v>
      </c>
      <c r="H160" s="76">
        <v>3732</v>
      </c>
      <c r="I160" s="76">
        <v>3944</v>
      </c>
      <c r="J160" s="76">
        <v>4104</v>
      </c>
      <c r="K160" s="76">
        <v>4078</v>
      </c>
      <c r="M160" s="114"/>
      <c r="N160" s="76"/>
      <c r="O160" s="76"/>
      <c r="P160" s="76"/>
      <c r="Q160" s="76"/>
      <c r="R160" s="76"/>
      <c r="S160" s="76"/>
      <c r="T160" s="76"/>
      <c r="U160" s="76"/>
      <c r="V160" s="76"/>
      <c r="W160" s="76"/>
    </row>
    <row r="161" spans="1:23">
      <c r="A161" s="114" t="s">
        <v>460</v>
      </c>
      <c r="B161" s="76">
        <v>6084</v>
      </c>
      <c r="C161" s="76">
        <v>5934</v>
      </c>
      <c r="D161" s="76">
        <v>5550</v>
      </c>
      <c r="E161" s="76">
        <v>5530</v>
      </c>
      <c r="F161" s="76">
        <v>5644</v>
      </c>
      <c r="G161" s="76">
        <v>5634</v>
      </c>
      <c r="H161" s="76">
        <v>6098</v>
      </c>
      <c r="I161" s="76">
        <v>6742</v>
      </c>
      <c r="J161" s="76">
        <v>7194</v>
      </c>
      <c r="K161" s="76">
        <v>7770</v>
      </c>
      <c r="M161" s="114"/>
      <c r="N161" s="76"/>
      <c r="O161" s="76"/>
      <c r="P161" s="76"/>
      <c r="Q161" s="76"/>
      <c r="R161" s="76"/>
      <c r="S161" s="76"/>
      <c r="T161" s="76"/>
      <c r="U161" s="76"/>
      <c r="V161" s="76"/>
      <c r="W161" s="76"/>
    </row>
    <row r="162" spans="1:23">
      <c r="A162" s="114" t="s">
        <v>445</v>
      </c>
      <c r="B162" s="76">
        <v>27218</v>
      </c>
      <c r="C162" s="76">
        <v>26594</v>
      </c>
      <c r="D162" s="76">
        <v>27430</v>
      </c>
      <c r="E162" s="76">
        <v>26998</v>
      </c>
      <c r="F162" s="76">
        <v>26496</v>
      </c>
      <c r="G162" s="76">
        <v>26754</v>
      </c>
      <c r="H162" s="76">
        <v>26412</v>
      </c>
      <c r="I162" s="76">
        <v>27694</v>
      </c>
      <c r="J162" s="76">
        <v>28604</v>
      </c>
      <c r="K162" s="76">
        <v>29046</v>
      </c>
    </row>
    <row r="163" spans="1:23">
      <c r="A163" s="114" t="s">
        <v>385</v>
      </c>
      <c r="B163" s="76">
        <v>9734</v>
      </c>
      <c r="C163" s="76">
        <v>9916</v>
      </c>
      <c r="D163" s="76">
        <v>10106</v>
      </c>
      <c r="E163" s="76">
        <v>10860</v>
      </c>
      <c r="F163" s="76">
        <v>10784</v>
      </c>
      <c r="G163" s="76">
        <v>10884</v>
      </c>
      <c r="H163" s="76">
        <v>11232</v>
      </c>
      <c r="I163" s="76">
        <v>12176</v>
      </c>
      <c r="J163" s="76">
        <v>12910</v>
      </c>
      <c r="K163" s="76">
        <v>13494</v>
      </c>
      <c r="M163" s="114"/>
      <c r="N163" s="76"/>
      <c r="O163" s="76"/>
      <c r="P163" s="76"/>
      <c r="Q163" s="76"/>
      <c r="R163" s="76"/>
      <c r="S163" s="76"/>
      <c r="T163" s="76"/>
      <c r="U163" s="76"/>
      <c r="V163" s="76"/>
      <c r="W163" s="76"/>
    </row>
    <row r="164" spans="1:23">
      <c r="A164" s="114" t="s">
        <v>461</v>
      </c>
      <c r="B164" s="76">
        <v>12196</v>
      </c>
      <c r="C164" s="76">
        <v>12436</v>
      </c>
      <c r="D164" s="76">
        <v>12522</v>
      </c>
      <c r="E164" s="76">
        <v>12698</v>
      </c>
      <c r="F164" s="76">
        <v>12454</v>
      </c>
      <c r="G164" s="76">
        <v>12804</v>
      </c>
      <c r="H164" s="76">
        <v>13520</v>
      </c>
      <c r="I164" s="76">
        <v>14730</v>
      </c>
      <c r="J164" s="76">
        <v>15732</v>
      </c>
      <c r="K164" s="76">
        <v>16260</v>
      </c>
      <c r="M164" s="114"/>
      <c r="N164" s="76"/>
      <c r="O164" s="76"/>
      <c r="P164" s="76"/>
      <c r="Q164" s="76"/>
      <c r="R164" s="76"/>
      <c r="S164" s="76"/>
      <c r="T164" s="76"/>
      <c r="U164" s="76"/>
      <c r="V164" s="76"/>
      <c r="W164" s="76"/>
    </row>
    <row r="165" spans="1:23">
      <c r="A165" s="76" t="s">
        <v>463</v>
      </c>
      <c r="B165" s="76">
        <f t="shared" ref="B165:K165" si="74">SUM(B156,B159,B160,B161,B163,B164)</f>
        <v>49770</v>
      </c>
      <c r="C165" s="76">
        <f t="shared" si="74"/>
        <v>49700</v>
      </c>
      <c r="D165" s="76">
        <f t="shared" si="74"/>
        <v>48632</v>
      </c>
      <c r="E165" s="76">
        <f t="shared" si="74"/>
        <v>49002</v>
      </c>
      <c r="F165" s="76">
        <f t="shared" si="74"/>
        <v>48286</v>
      </c>
      <c r="G165" s="76">
        <f t="shared" si="74"/>
        <v>48360</v>
      </c>
      <c r="H165" s="76">
        <f t="shared" si="74"/>
        <v>49650</v>
      </c>
      <c r="I165" s="76">
        <f t="shared" si="74"/>
        <v>53006</v>
      </c>
      <c r="J165" s="76">
        <f t="shared" si="74"/>
        <v>55540</v>
      </c>
      <c r="K165" s="76">
        <f t="shared" si="74"/>
        <v>57806</v>
      </c>
    </row>
    <row r="166" spans="1:23" ht="30">
      <c r="A166" s="67" t="s">
        <v>408</v>
      </c>
      <c r="B166" s="67">
        <v>2008</v>
      </c>
      <c r="C166" s="67">
        <v>2009</v>
      </c>
      <c r="D166" s="67">
        <v>2010</v>
      </c>
      <c r="E166" s="67">
        <v>2011</v>
      </c>
      <c r="F166" s="67">
        <v>2012</v>
      </c>
      <c r="G166" s="67">
        <v>2013</v>
      </c>
      <c r="H166" s="67">
        <v>2014</v>
      </c>
      <c r="I166" s="67">
        <v>2015</v>
      </c>
      <c r="J166" s="67">
        <v>2016</v>
      </c>
      <c r="K166" s="67">
        <v>2017</v>
      </c>
      <c r="M166" s="67" t="s">
        <v>408</v>
      </c>
      <c r="N166" s="67">
        <v>2008</v>
      </c>
      <c r="O166" s="67">
        <v>2009</v>
      </c>
      <c r="P166" s="67">
        <v>2010</v>
      </c>
      <c r="Q166" s="67">
        <v>2011</v>
      </c>
      <c r="R166" s="67">
        <v>2012</v>
      </c>
      <c r="S166" s="67">
        <v>2013</v>
      </c>
      <c r="T166" s="67">
        <v>2014</v>
      </c>
      <c r="U166" s="67">
        <v>2015</v>
      </c>
      <c r="V166" s="67">
        <v>2016</v>
      </c>
      <c r="W166" s="67">
        <v>2017</v>
      </c>
    </row>
    <row r="167" spans="1:23">
      <c r="A167" s="114" t="s">
        <v>457</v>
      </c>
      <c r="B167" s="76">
        <v>8180</v>
      </c>
      <c r="C167" s="76">
        <v>8496</v>
      </c>
      <c r="D167" s="76">
        <v>8184</v>
      </c>
      <c r="E167" s="76">
        <v>7948</v>
      </c>
      <c r="F167" s="76">
        <v>7908</v>
      </c>
      <c r="G167" s="76">
        <v>7802</v>
      </c>
      <c r="H167" s="76">
        <v>7716</v>
      </c>
      <c r="I167" s="76">
        <v>7700</v>
      </c>
      <c r="J167" s="76">
        <v>7828</v>
      </c>
      <c r="K167" s="76">
        <v>7866</v>
      </c>
      <c r="M167" s="114" t="s">
        <v>444</v>
      </c>
      <c r="N167" s="76">
        <f t="shared" ref="N167:W167" si="75">B169</f>
        <v>34040</v>
      </c>
      <c r="O167" s="76">
        <f t="shared" si="75"/>
        <v>33964</v>
      </c>
      <c r="P167" s="76">
        <f t="shared" si="75"/>
        <v>33344</v>
      </c>
      <c r="Q167" s="76">
        <f t="shared" si="75"/>
        <v>32726</v>
      </c>
      <c r="R167" s="76">
        <f t="shared" si="75"/>
        <v>32652</v>
      </c>
      <c r="S167" s="76">
        <f t="shared" si="75"/>
        <v>32828</v>
      </c>
      <c r="T167" s="76">
        <f t="shared" si="75"/>
        <v>32902</v>
      </c>
      <c r="U167" s="76">
        <f t="shared" si="75"/>
        <v>33376</v>
      </c>
      <c r="V167" s="76">
        <f t="shared" si="75"/>
        <v>33404</v>
      </c>
      <c r="W167" s="76">
        <f t="shared" si="75"/>
        <v>33248</v>
      </c>
    </row>
    <row r="168" spans="1:23">
      <c r="A168" s="114" t="s">
        <v>376</v>
      </c>
      <c r="B168" s="76">
        <v>16594</v>
      </c>
      <c r="C168" s="76">
        <v>14728</v>
      </c>
      <c r="D168" s="76">
        <v>13774</v>
      </c>
      <c r="E168" s="76">
        <v>13298</v>
      </c>
      <c r="F168" s="76">
        <v>12668</v>
      </c>
      <c r="G168" s="76">
        <v>12498</v>
      </c>
      <c r="H168" s="76">
        <v>12292</v>
      </c>
      <c r="I168" s="76">
        <v>12244</v>
      </c>
      <c r="J168" s="76">
        <v>12438</v>
      </c>
      <c r="K168" s="76">
        <v>12290</v>
      </c>
      <c r="M168" s="47" t="s">
        <v>376</v>
      </c>
      <c r="N168" s="47">
        <f t="shared" ref="N168:W168" si="76">B168</f>
        <v>16594</v>
      </c>
      <c r="O168" s="47">
        <f t="shared" si="76"/>
        <v>14728</v>
      </c>
      <c r="P168" s="47">
        <f t="shared" si="76"/>
        <v>13774</v>
      </c>
      <c r="Q168" s="47">
        <f t="shared" si="76"/>
        <v>13298</v>
      </c>
      <c r="R168" s="47">
        <f t="shared" si="76"/>
        <v>12668</v>
      </c>
      <c r="S168" s="47">
        <f t="shared" si="76"/>
        <v>12498</v>
      </c>
      <c r="T168" s="47">
        <f t="shared" si="76"/>
        <v>12292</v>
      </c>
      <c r="U168" s="47">
        <f t="shared" si="76"/>
        <v>12244</v>
      </c>
      <c r="V168" s="47">
        <f t="shared" si="76"/>
        <v>12438</v>
      </c>
      <c r="W168" s="47">
        <f t="shared" si="76"/>
        <v>12290</v>
      </c>
    </row>
    <row r="169" spans="1:23">
      <c r="A169" s="114" t="s">
        <v>444</v>
      </c>
      <c r="B169" s="76">
        <v>34040</v>
      </c>
      <c r="C169" s="76">
        <v>33964</v>
      </c>
      <c r="D169" s="76">
        <v>33344</v>
      </c>
      <c r="E169" s="76">
        <v>32726</v>
      </c>
      <c r="F169" s="76">
        <v>32652</v>
      </c>
      <c r="G169" s="76">
        <v>32828</v>
      </c>
      <c r="H169" s="76">
        <v>32902</v>
      </c>
      <c r="I169" s="76">
        <v>33376</v>
      </c>
      <c r="J169" s="76">
        <v>33404</v>
      </c>
      <c r="K169" s="76">
        <v>33248</v>
      </c>
      <c r="M169" s="114" t="s">
        <v>445</v>
      </c>
      <c r="N169" s="76">
        <f t="shared" ref="N169:W169" si="77">B173</f>
        <v>14130</v>
      </c>
      <c r="O169" s="76">
        <f t="shared" si="77"/>
        <v>14338</v>
      </c>
      <c r="P169" s="76">
        <f t="shared" si="77"/>
        <v>14368</v>
      </c>
      <c r="Q169" s="76">
        <f t="shared" si="77"/>
        <v>13902</v>
      </c>
      <c r="R169" s="76">
        <f t="shared" si="77"/>
        <v>13704</v>
      </c>
      <c r="S169" s="76">
        <f t="shared" si="77"/>
        <v>13202</v>
      </c>
      <c r="T169" s="76">
        <f t="shared" si="77"/>
        <v>13828</v>
      </c>
      <c r="U169" s="76">
        <f t="shared" si="77"/>
        <v>15116</v>
      </c>
      <c r="V169" s="76">
        <f t="shared" si="77"/>
        <v>15466</v>
      </c>
      <c r="W169" s="76">
        <f t="shared" si="77"/>
        <v>15530</v>
      </c>
    </row>
    <row r="170" spans="1:23">
      <c r="A170" s="114" t="s">
        <v>458</v>
      </c>
      <c r="B170" s="76">
        <v>860</v>
      </c>
      <c r="C170" s="76">
        <v>910</v>
      </c>
      <c r="D170" s="76">
        <v>926</v>
      </c>
      <c r="E170" s="76">
        <v>938</v>
      </c>
      <c r="F170" s="76">
        <v>972</v>
      </c>
      <c r="G170" s="76">
        <v>1012</v>
      </c>
      <c r="H170" s="76">
        <v>1050</v>
      </c>
      <c r="I170" s="76">
        <v>1180</v>
      </c>
      <c r="J170" s="76">
        <v>1258</v>
      </c>
      <c r="K170" s="76">
        <v>1294</v>
      </c>
      <c r="M170" s="76" t="s">
        <v>463</v>
      </c>
      <c r="N170" s="76">
        <f t="shared" ref="N170:W170" si="78">B176</f>
        <v>22930</v>
      </c>
      <c r="O170" s="76">
        <f t="shared" si="78"/>
        <v>23534</v>
      </c>
      <c r="P170" s="76">
        <f t="shared" si="78"/>
        <v>23208</v>
      </c>
      <c r="Q170" s="76">
        <f t="shared" si="78"/>
        <v>23156</v>
      </c>
      <c r="R170" s="76">
        <f t="shared" si="78"/>
        <v>23586</v>
      </c>
      <c r="S170" s="76">
        <f t="shared" si="78"/>
        <v>23192</v>
      </c>
      <c r="T170" s="76">
        <f t="shared" si="78"/>
        <v>24142</v>
      </c>
      <c r="U170" s="76">
        <f t="shared" si="78"/>
        <v>25526</v>
      </c>
      <c r="V170" s="76">
        <f t="shared" si="78"/>
        <v>26506</v>
      </c>
      <c r="W170" s="76">
        <f t="shared" si="78"/>
        <v>27172</v>
      </c>
    </row>
    <row r="171" spans="1:23">
      <c r="A171" s="114" t="s">
        <v>459</v>
      </c>
      <c r="B171" s="76">
        <v>1518</v>
      </c>
      <c r="C171" s="76">
        <v>1558</v>
      </c>
      <c r="D171" s="76">
        <v>1538</v>
      </c>
      <c r="E171" s="76">
        <v>1490</v>
      </c>
      <c r="F171" s="76">
        <v>1534</v>
      </c>
      <c r="G171" s="76">
        <v>1544</v>
      </c>
      <c r="H171" s="76">
        <v>1520</v>
      </c>
      <c r="I171" s="76">
        <v>1562</v>
      </c>
      <c r="J171" s="76">
        <v>1654</v>
      </c>
      <c r="K171" s="76">
        <v>1638</v>
      </c>
      <c r="M171" s="114"/>
      <c r="N171" s="76"/>
      <c r="O171" s="76"/>
      <c r="P171" s="76"/>
      <c r="Q171" s="76"/>
      <c r="R171" s="76"/>
      <c r="S171" s="76"/>
      <c r="T171" s="76"/>
      <c r="U171" s="76"/>
      <c r="V171" s="76"/>
      <c r="W171" s="76"/>
    </row>
    <row r="172" spans="1:23">
      <c r="A172" s="114" t="s">
        <v>460</v>
      </c>
      <c r="B172" s="76">
        <v>2222</v>
      </c>
      <c r="C172" s="76">
        <v>2186</v>
      </c>
      <c r="D172" s="76">
        <v>2208</v>
      </c>
      <c r="E172" s="76">
        <v>2280</v>
      </c>
      <c r="F172" s="76">
        <v>2356</v>
      </c>
      <c r="G172" s="76">
        <v>2292</v>
      </c>
      <c r="H172" s="76">
        <v>2412</v>
      </c>
      <c r="I172" s="76">
        <v>2614</v>
      </c>
      <c r="J172" s="76">
        <v>2712</v>
      </c>
      <c r="K172" s="76">
        <v>2864</v>
      </c>
      <c r="M172" s="114"/>
      <c r="N172" s="76"/>
      <c r="O172" s="76"/>
      <c r="P172" s="76"/>
      <c r="Q172" s="76"/>
      <c r="R172" s="76"/>
      <c r="S172" s="76"/>
      <c r="T172" s="76"/>
      <c r="U172" s="76"/>
      <c r="V172" s="76"/>
      <c r="W172" s="76"/>
    </row>
    <row r="173" spans="1:23">
      <c r="A173" s="114" t="s">
        <v>445</v>
      </c>
      <c r="B173" s="76">
        <v>14130</v>
      </c>
      <c r="C173" s="76">
        <v>14338</v>
      </c>
      <c r="D173" s="76">
        <v>14368</v>
      </c>
      <c r="E173" s="76">
        <v>13902</v>
      </c>
      <c r="F173" s="76">
        <v>13704</v>
      </c>
      <c r="G173" s="76">
        <v>13202</v>
      </c>
      <c r="H173" s="76">
        <v>13828</v>
      </c>
      <c r="I173" s="76">
        <v>15116</v>
      </c>
      <c r="J173" s="76">
        <v>15466</v>
      </c>
      <c r="K173" s="76">
        <v>15530</v>
      </c>
    </row>
    <row r="174" spans="1:23">
      <c r="A174" s="114" t="s">
        <v>385</v>
      </c>
      <c r="B174" s="76">
        <v>4006</v>
      </c>
      <c r="C174" s="76">
        <v>4116</v>
      </c>
      <c r="D174" s="76">
        <v>4028</v>
      </c>
      <c r="E174" s="76">
        <v>4202</v>
      </c>
      <c r="F174" s="76">
        <v>4548</v>
      </c>
      <c r="G174" s="76">
        <v>4170</v>
      </c>
      <c r="H174" s="76">
        <v>4694</v>
      </c>
      <c r="I174" s="76">
        <v>5336</v>
      </c>
      <c r="J174" s="76">
        <v>5646</v>
      </c>
      <c r="K174" s="76">
        <v>5864</v>
      </c>
      <c r="M174" s="114"/>
      <c r="N174" s="76"/>
      <c r="O174" s="76"/>
      <c r="P174" s="76"/>
      <c r="Q174" s="76"/>
      <c r="R174" s="76"/>
      <c r="S174" s="76"/>
      <c r="T174" s="76"/>
      <c r="U174" s="76"/>
      <c r="V174" s="76"/>
      <c r="W174" s="76"/>
    </row>
    <row r="175" spans="1:23">
      <c r="A175" s="114" t="s">
        <v>461</v>
      </c>
      <c r="B175" s="76">
        <v>6144</v>
      </c>
      <c r="C175" s="76">
        <v>6268</v>
      </c>
      <c r="D175" s="76">
        <v>6324</v>
      </c>
      <c r="E175" s="76">
        <v>6298</v>
      </c>
      <c r="F175" s="76">
        <v>6268</v>
      </c>
      <c r="G175" s="76">
        <v>6372</v>
      </c>
      <c r="H175" s="76">
        <v>6750</v>
      </c>
      <c r="I175" s="76">
        <v>7134</v>
      </c>
      <c r="J175" s="76">
        <v>7408</v>
      </c>
      <c r="K175" s="76">
        <v>7646</v>
      </c>
      <c r="M175" s="114"/>
      <c r="N175" s="76"/>
      <c r="O175" s="76"/>
      <c r="P175" s="76"/>
      <c r="Q175" s="76"/>
      <c r="R175" s="76"/>
      <c r="S175" s="76"/>
      <c r="T175" s="76"/>
      <c r="U175" s="76"/>
      <c r="V175" s="76"/>
      <c r="W175" s="76"/>
    </row>
    <row r="176" spans="1:23">
      <c r="A176" s="76" t="s">
        <v>463</v>
      </c>
      <c r="B176" s="76">
        <f t="shared" ref="B176:K176" si="79">SUM(B167,B170,B171,B172,B174,B175)</f>
        <v>22930</v>
      </c>
      <c r="C176" s="76">
        <f t="shared" si="79"/>
        <v>23534</v>
      </c>
      <c r="D176" s="76">
        <f t="shared" si="79"/>
        <v>23208</v>
      </c>
      <c r="E176" s="76">
        <f t="shared" si="79"/>
        <v>23156</v>
      </c>
      <c r="F176" s="76">
        <f t="shared" si="79"/>
        <v>23586</v>
      </c>
      <c r="G176" s="76">
        <f t="shared" si="79"/>
        <v>23192</v>
      </c>
      <c r="H176" s="76">
        <f t="shared" si="79"/>
        <v>24142</v>
      </c>
      <c r="I176" s="76">
        <f t="shared" si="79"/>
        <v>25526</v>
      </c>
      <c r="J176" s="76">
        <f t="shared" si="79"/>
        <v>26506</v>
      </c>
      <c r="K176" s="76">
        <f t="shared" si="79"/>
        <v>27172</v>
      </c>
    </row>
    <row r="177" spans="1:23" ht="15">
      <c r="A177" s="67" t="s">
        <v>409</v>
      </c>
      <c r="B177" s="67">
        <v>2008</v>
      </c>
      <c r="C177" s="67">
        <v>2009</v>
      </c>
      <c r="D177" s="67">
        <v>2010</v>
      </c>
      <c r="E177" s="67">
        <v>2011</v>
      </c>
      <c r="F177" s="67">
        <v>2012</v>
      </c>
      <c r="G177" s="67">
        <v>2013</v>
      </c>
      <c r="H177" s="67">
        <v>2014</v>
      </c>
      <c r="I177" s="67">
        <v>2015</v>
      </c>
      <c r="J177" s="67">
        <v>2016</v>
      </c>
      <c r="K177" s="67">
        <v>2017</v>
      </c>
      <c r="M177" s="67" t="s">
        <v>409</v>
      </c>
      <c r="N177" s="67">
        <v>2008</v>
      </c>
      <c r="O177" s="67">
        <v>2009</v>
      </c>
      <c r="P177" s="67">
        <v>2010</v>
      </c>
      <c r="Q177" s="67">
        <v>2011</v>
      </c>
      <c r="R177" s="67">
        <v>2012</v>
      </c>
      <c r="S177" s="67">
        <v>2013</v>
      </c>
      <c r="T177" s="67">
        <v>2014</v>
      </c>
      <c r="U177" s="67">
        <v>2015</v>
      </c>
      <c r="V177" s="67">
        <v>2016</v>
      </c>
      <c r="W177" s="67">
        <v>2017</v>
      </c>
    </row>
    <row r="178" spans="1:23">
      <c r="A178" s="114" t="s">
        <v>457</v>
      </c>
      <c r="B178" s="76">
        <v>29016</v>
      </c>
      <c r="C178" s="76">
        <v>28820</v>
      </c>
      <c r="D178" s="76">
        <v>28636</v>
      </c>
      <c r="E178" s="76">
        <v>28080</v>
      </c>
      <c r="F178" s="76">
        <v>27248</v>
      </c>
      <c r="G178" s="76">
        <v>26006</v>
      </c>
      <c r="H178" s="76">
        <v>24802</v>
      </c>
      <c r="I178" s="76">
        <v>23990</v>
      </c>
      <c r="J178" s="76">
        <v>24116</v>
      </c>
      <c r="K178" s="76">
        <v>22816</v>
      </c>
      <c r="M178" s="114" t="s">
        <v>444</v>
      </c>
      <c r="N178" s="76">
        <f t="shared" ref="N178:W178" si="80">B180</f>
        <v>136536</v>
      </c>
      <c r="O178" s="76">
        <f t="shared" si="80"/>
        <v>132944</v>
      </c>
      <c r="P178" s="76">
        <f t="shared" si="80"/>
        <v>131332</v>
      </c>
      <c r="Q178" s="76">
        <f t="shared" si="80"/>
        <v>126722</v>
      </c>
      <c r="R178" s="76">
        <f t="shared" si="80"/>
        <v>121632</v>
      </c>
      <c r="S178" s="76">
        <f t="shared" si="80"/>
        <v>119186</v>
      </c>
      <c r="T178" s="76">
        <f t="shared" si="80"/>
        <v>116228</v>
      </c>
      <c r="U178" s="76">
        <f t="shared" si="80"/>
        <v>115772</v>
      </c>
      <c r="V178" s="76">
        <f t="shared" si="80"/>
        <v>118568</v>
      </c>
      <c r="W178" s="76">
        <f t="shared" si="80"/>
        <v>107816</v>
      </c>
    </row>
    <row r="179" spans="1:23">
      <c r="A179" s="114" t="s">
        <v>376</v>
      </c>
      <c r="B179" s="76">
        <v>63008</v>
      </c>
      <c r="C179" s="76">
        <v>59974</v>
      </c>
      <c r="D179" s="76">
        <v>58724</v>
      </c>
      <c r="E179" s="76">
        <v>55978</v>
      </c>
      <c r="F179" s="76">
        <v>51370</v>
      </c>
      <c r="G179" s="76">
        <v>47924</v>
      </c>
      <c r="H179" s="76">
        <v>44336</v>
      </c>
      <c r="I179" s="76">
        <v>42326</v>
      </c>
      <c r="J179" s="76">
        <v>42804</v>
      </c>
      <c r="K179" s="76">
        <v>37660</v>
      </c>
      <c r="M179" s="47" t="s">
        <v>376</v>
      </c>
      <c r="N179" s="47">
        <f t="shared" ref="N179:W179" si="81">B179</f>
        <v>63008</v>
      </c>
      <c r="O179" s="47">
        <f t="shared" si="81"/>
        <v>59974</v>
      </c>
      <c r="P179" s="47">
        <f t="shared" si="81"/>
        <v>58724</v>
      </c>
      <c r="Q179" s="47">
        <f t="shared" si="81"/>
        <v>55978</v>
      </c>
      <c r="R179" s="47">
        <f t="shared" si="81"/>
        <v>51370</v>
      </c>
      <c r="S179" s="47">
        <f t="shared" si="81"/>
        <v>47924</v>
      </c>
      <c r="T179" s="47">
        <f t="shared" si="81"/>
        <v>44336</v>
      </c>
      <c r="U179" s="47">
        <f t="shared" si="81"/>
        <v>42326</v>
      </c>
      <c r="V179" s="47">
        <f t="shared" si="81"/>
        <v>42804</v>
      </c>
      <c r="W179" s="47">
        <f t="shared" si="81"/>
        <v>37660</v>
      </c>
    </row>
    <row r="180" spans="1:23">
      <c r="A180" s="114" t="s">
        <v>444</v>
      </c>
      <c r="B180" s="76">
        <v>136536</v>
      </c>
      <c r="C180" s="76">
        <v>132944</v>
      </c>
      <c r="D180" s="76">
        <v>131332</v>
      </c>
      <c r="E180" s="76">
        <v>126722</v>
      </c>
      <c r="F180" s="76">
        <v>121632</v>
      </c>
      <c r="G180" s="76">
        <v>119186</v>
      </c>
      <c r="H180" s="76">
        <v>116228</v>
      </c>
      <c r="I180" s="76">
        <v>115772</v>
      </c>
      <c r="J180" s="76">
        <v>118568</v>
      </c>
      <c r="K180" s="76">
        <v>107816</v>
      </c>
      <c r="M180" s="114" t="s">
        <v>445</v>
      </c>
      <c r="N180" s="76">
        <f t="shared" ref="N180:W180" si="82">B184</f>
        <v>52532</v>
      </c>
      <c r="O180" s="76">
        <f t="shared" si="82"/>
        <v>53248</v>
      </c>
      <c r="P180" s="76">
        <f t="shared" si="82"/>
        <v>52596</v>
      </c>
      <c r="Q180" s="76">
        <f t="shared" si="82"/>
        <v>52352</v>
      </c>
      <c r="R180" s="76">
        <f t="shared" si="82"/>
        <v>50938</v>
      </c>
      <c r="S180" s="76">
        <f t="shared" si="82"/>
        <v>50908</v>
      </c>
      <c r="T180" s="76">
        <f t="shared" si="82"/>
        <v>50220</v>
      </c>
      <c r="U180" s="76">
        <f t="shared" si="82"/>
        <v>50618</v>
      </c>
      <c r="V180" s="76">
        <f t="shared" si="82"/>
        <v>51106</v>
      </c>
      <c r="W180" s="76">
        <f t="shared" si="82"/>
        <v>48628</v>
      </c>
    </row>
    <row r="181" spans="1:23">
      <c r="A181" s="114" t="s">
        <v>458</v>
      </c>
      <c r="B181" s="76">
        <v>4926</v>
      </c>
      <c r="C181" s="76">
        <v>5802</v>
      </c>
      <c r="D181" s="76">
        <v>5856</v>
      </c>
      <c r="E181" s="76">
        <v>5792</v>
      </c>
      <c r="F181" s="76">
        <v>5614</v>
      </c>
      <c r="G181" s="76">
        <v>5508</v>
      </c>
      <c r="H181" s="76">
        <v>5358</v>
      </c>
      <c r="I181" s="76">
        <v>5546</v>
      </c>
      <c r="J181" s="76">
        <v>5642</v>
      </c>
      <c r="K181" s="76">
        <v>5452</v>
      </c>
      <c r="M181" s="76" t="s">
        <v>463</v>
      </c>
      <c r="N181" s="76">
        <f t="shared" ref="N181:W181" si="83">B187</f>
        <v>98530</v>
      </c>
      <c r="O181" s="76">
        <f t="shared" si="83"/>
        <v>98138</v>
      </c>
      <c r="P181" s="76">
        <f t="shared" si="83"/>
        <v>96912</v>
      </c>
      <c r="Q181" s="76">
        <f t="shared" si="83"/>
        <v>95940</v>
      </c>
      <c r="R181" s="76">
        <f t="shared" si="83"/>
        <v>94070</v>
      </c>
      <c r="S181" s="76">
        <f t="shared" si="83"/>
        <v>89400</v>
      </c>
      <c r="T181" s="76">
        <f t="shared" si="83"/>
        <v>87706</v>
      </c>
      <c r="U181" s="76">
        <f t="shared" si="83"/>
        <v>88434</v>
      </c>
      <c r="V181" s="76">
        <f t="shared" si="83"/>
        <v>89954</v>
      </c>
      <c r="W181" s="76">
        <f t="shared" si="83"/>
        <v>86476</v>
      </c>
    </row>
    <row r="182" spans="1:23">
      <c r="A182" s="114" t="s">
        <v>459</v>
      </c>
      <c r="B182" s="76">
        <v>5604</v>
      </c>
      <c r="C182" s="76">
        <v>5282</v>
      </c>
      <c r="D182" s="76">
        <v>5380</v>
      </c>
      <c r="E182" s="76">
        <v>5466</v>
      </c>
      <c r="F182" s="76">
        <v>5672</v>
      </c>
      <c r="G182" s="76">
        <v>6026</v>
      </c>
      <c r="H182" s="76">
        <v>5636</v>
      </c>
      <c r="I182" s="76">
        <v>5798</v>
      </c>
      <c r="J182" s="76">
        <v>5914</v>
      </c>
      <c r="K182" s="76">
        <v>5382</v>
      </c>
      <c r="M182" s="114"/>
      <c r="N182" s="76"/>
      <c r="O182" s="76"/>
      <c r="P182" s="76"/>
      <c r="Q182" s="76"/>
      <c r="R182" s="76"/>
      <c r="S182" s="76"/>
      <c r="T182" s="76"/>
      <c r="U182" s="76"/>
      <c r="V182" s="76"/>
      <c r="W182" s="76"/>
    </row>
    <row r="183" spans="1:23">
      <c r="A183" s="114" t="s">
        <v>460</v>
      </c>
      <c r="B183" s="76">
        <v>9342</v>
      </c>
      <c r="C183" s="76">
        <v>9652</v>
      </c>
      <c r="D183" s="76">
        <v>9888</v>
      </c>
      <c r="E183" s="76">
        <v>9168</v>
      </c>
      <c r="F183" s="76">
        <v>8814</v>
      </c>
      <c r="G183" s="76">
        <v>6662</v>
      </c>
      <c r="H183" s="76">
        <v>5750</v>
      </c>
      <c r="I183" s="76">
        <v>5228</v>
      </c>
      <c r="J183" s="76">
        <v>5372</v>
      </c>
      <c r="K183" s="76">
        <v>5232</v>
      </c>
      <c r="M183" s="114"/>
      <c r="N183" s="76"/>
      <c r="O183" s="76"/>
      <c r="P183" s="76"/>
      <c r="Q183" s="76"/>
      <c r="R183" s="76"/>
      <c r="S183" s="76"/>
      <c r="T183" s="76"/>
      <c r="U183" s="76"/>
      <c r="V183" s="76"/>
      <c r="W183" s="76"/>
    </row>
    <row r="184" spans="1:23">
      <c r="A184" s="114" t="s">
        <v>445</v>
      </c>
      <c r="B184" s="76">
        <v>52532</v>
      </c>
      <c r="C184" s="76">
        <v>53248</v>
      </c>
      <c r="D184" s="76">
        <v>52596</v>
      </c>
      <c r="E184" s="76">
        <v>52352</v>
      </c>
      <c r="F184" s="76">
        <v>50938</v>
      </c>
      <c r="G184" s="76">
        <v>50908</v>
      </c>
      <c r="H184" s="76">
        <v>50220</v>
      </c>
      <c r="I184" s="76">
        <v>50618</v>
      </c>
      <c r="J184" s="76">
        <v>51106</v>
      </c>
      <c r="K184" s="76">
        <v>48628</v>
      </c>
    </row>
    <row r="185" spans="1:23">
      <c r="A185" s="114" t="s">
        <v>385</v>
      </c>
      <c r="B185" s="76">
        <v>21380</v>
      </c>
      <c r="C185" s="76">
        <v>21312</v>
      </c>
      <c r="D185" s="76">
        <v>21080</v>
      </c>
      <c r="E185" s="76">
        <v>21810</v>
      </c>
      <c r="F185" s="76">
        <v>22018</v>
      </c>
      <c r="G185" s="76">
        <v>22492</v>
      </c>
      <c r="H185" s="76">
        <v>23094</v>
      </c>
      <c r="I185" s="76">
        <v>24268</v>
      </c>
      <c r="J185" s="76">
        <v>24676</v>
      </c>
      <c r="K185" s="76">
        <v>24292</v>
      </c>
      <c r="M185" s="114"/>
      <c r="N185" s="76"/>
      <c r="O185" s="76"/>
      <c r="P185" s="76"/>
      <c r="Q185" s="76"/>
      <c r="R185" s="76"/>
      <c r="S185" s="76"/>
      <c r="T185" s="76"/>
      <c r="U185" s="76"/>
      <c r="V185" s="76"/>
      <c r="W185" s="76"/>
    </row>
    <row r="186" spans="1:23">
      <c r="A186" s="114" t="s">
        <v>461</v>
      </c>
      <c r="B186" s="76">
        <v>28262</v>
      </c>
      <c r="C186" s="76">
        <v>27270</v>
      </c>
      <c r="D186" s="76">
        <v>26072</v>
      </c>
      <c r="E186" s="76">
        <v>25624</v>
      </c>
      <c r="F186" s="76">
        <v>24704</v>
      </c>
      <c r="G186" s="76">
        <v>22706</v>
      </c>
      <c r="H186" s="76">
        <v>23066</v>
      </c>
      <c r="I186" s="76">
        <v>23604</v>
      </c>
      <c r="J186" s="76">
        <v>24234</v>
      </c>
      <c r="K186" s="76">
        <v>23302</v>
      </c>
      <c r="M186" s="114"/>
      <c r="N186" s="76"/>
      <c r="O186" s="76"/>
      <c r="P186" s="76"/>
      <c r="Q186" s="76"/>
      <c r="R186" s="76"/>
      <c r="S186" s="76"/>
      <c r="T186" s="76"/>
      <c r="U186" s="76"/>
      <c r="V186" s="76"/>
      <c r="W186" s="76"/>
    </row>
    <row r="187" spans="1:23">
      <c r="A187" s="76" t="s">
        <v>463</v>
      </c>
      <c r="B187" s="76">
        <f t="shared" ref="B187:K187" si="84">SUM(B178,B181,B182,B183,B185,B186)</f>
        <v>98530</v>
      </c>
      <c r="C187" s="76">
        <f t="shared" si="84"/>
        <v>98138</v>
      </c>
      <c r="D187" s="76">
        <f t="shared" si="84"/>
        <v>96912</v>
      </c>
      <c r="E187" s="76">
        <f t="shared" si="84"/>
        <v>95940</v>
      </c>
      <c r="F187" s="76">
        <f t="shared" si="84"/>
        <v>94070</v>
      </c>
      <c r="G187" s="76">
        <f t="shared" si="84"/>
        <v>89400</v>
      </c>
      <c r="H187" s="76">
        <f t="shared" si="84"/>
        <v>87706</v>
      </c>
      <c r="I187" s="76">
        <f t="shared" si="84"/>
        <v>88434</v>
      </c>
      <c r="J187" s="76">
        <f t="shared" si="84"/>
        <v>89954</v>
      </c>
      <c r="K187" s="76">
        <f t="shared" si="84"/>
        <v>86476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7</vt:i4>
      </vt:variant>
    </vt:vector>
  </HeadingPairs>
  <TitlesOfParts>
    <vt:vector size="31" baseType="lpstr">
      <vt:lpstr>Andalucia</vt:lpstr>
      <vt:lpstr>Aragon</vt:lpstr>
      <vt:lpstr>Asturias</vt:lpstr>
      <vt:lpstr>Baleares</vt:lpstr>
      <vt:lpstr>Canarias</vt:lpstr>
      <vt:lpstr>Cantabria</vt:lpstr>
      <vt:lpstr>Castilllayleon</vt:lpstr>
      <vt:lpstr>Castillalamancha</vt:lpstr>
      <vt:lpstr>Cataluna</vt:lpstr>
      <vt:lpstr>Ceuta</vt:lpstr>
      <vt:lpstr>Comvalenciana</vt:lpstr>
      <vt:lpstr>Extremadura</vt:lpstr>
      <vt:lpstr>Galicia</vt:lpstr>
      <vt:lpstr>Lrioja</vt:lpstr>
      <vt:lpstr>Madrid</vt:lpstr>
      <vt:lpstr>Melilla</vt:lpstr>
      <vt:lpstr>Murcia</vt:lpstr>
      <vt:lpstr>Navarra</vt:lpstr>
      <vt:lpstr>Pvasco</vt:lpstr>
      <vt:lpstr>Total</vt:lpstr>
      <vt:lpstr>NaturalBreaksGDP</vt:lpstr>
      <vt:lpstr>ValuesStatic</vt:lpstr>
      <vt:lpstr>RelativeValuesCompanies</vt:lpstr>
      <vt:lpstr>AbsoluteValuesCompanies</vt:lpstr>
      <vt:lpstr>Andalucia!_TMCustomRadarWorkspace</vt:lpstr>
      <vt:lpstr>Andalucia!aRng</vt:lpstr>
      <vt:lpstr>Andalucia!AttributeNames</vt:lpstr>
      <vt:lpstr>Andalucia!maxVals</vt:lpstr>
      <vt:lpstr>Andalucia!minVals</vt:lpstr>
      <vt:lpstr>Andalucia!ProductNames</vt:lpstr>
      <vt:lpstr>Andalucia!Scaling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Lujan Garcia-Muñoz</dc:creator>
  <cp:lastModifiedBy>Raquel Lujan Garcia-Muñoz</cp:lastModifiedBy>
  <dcterms:created xsi:type="dcterms:W3CDTF">2019-01-20T21:38:20Z</dcterms:created>
  <dcterms:modified xsi:type="dcterms:W3CDTF">2019-01-20T21:38:20Z</dcterms:modified>
</cp:coreProperties>
</file>