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 Campos\Desktop\Curso Excel con Power BI\tablas\"/>
    </mc:Choice>
  </mc:AlternateContent>
  <bookViews>
    <workbookView xWindow="0" yWindow="0" windowWidth="20490" windowHeight="7530"/>
  </bookViews>
  <sheets>
    <sheet name="Hoja1" sheetId="2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5" i="2" l="1"/>
  <c r="I131" i="2"/>
  <c r="C24" i="2"/>
  <c r="C25" i="2"/>
  <c r="C2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E3" i="2"/>
  <c r="E4" i="2"/>
  <c r="E5" i="2"/>
  <c r="I33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K118" i="2"/>
  <c r="J103" i="2"/>
  <c r="K95" i="2"/>
  <c r="K94" i="2"/>
  <c r="K90" i="2"/>
  <c r="K89" i="2"/>
  <c r="J76" i="2"/>
  <c r="J71" i="2"/>
  <c r="J62" i="2"/>
  <c r="K47" i="2"/>
  <c r="K46" i="2"/>
  <c r="I38" i="2"/>
  <c r="G18" i="2"/>
  <c r="D19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G3" i="2"/>
  <c r="G4" i="2"/>
  <c r="K62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I23" i="2"/>
  <c r="I19" i="2"/>
  <c r="I14" i="2"/>
</calcChain>
</file>

<file path=xl/sharedStrings.xml><?xml version="1.0" encoding="utf-8"?>
<sst xmlns="http://schemas.openxmlformats.org/spreadsheetml/2006/main" count="178" uniqueCount="110">
  <si>
    <t>Estrada</t>
  </si>
  <si>
    <t>Fernando</t>
  </si>
  <si>
    <t>Lima</t>
  </si>
  <si>
    <t>David</t>
  </si>
  <si>
    <t>Lola</t>
  </si>
  <si>
    <t>Velazco</t>
  </si>
  <si>
    <t>Carolina</t>
  </si>
  <si>
    <t>Robledo</t>
  </si>
  <si>
    <t>Sebastián</t>
  </si>
  <si>
    <t>Ruíz</t>
  </si>
  <si>
    <t>Soledad</t>
  </si>
  <si>
    <t>Salazar</t>
  </si>
  <si>
    <t>Gómez</t>
  </si>
  <si>
    <t>Martín</t>
  </si>
  <si>
    <t>Calificación</t>
  </si>
  <si>
    <t>Apellido</t>
  </si>
  <si>
    <t>Nombre</t>
  </si>
  <si>
    <t>Aprobó</t>
  </si>
  <si>
    <t>Alumno</t>
  </si>
  <si>
    <t>Notas Sesión 08</t>
  </si>
  <si>
    <t>+  En el primer argumento se pone lo que queremos buscar</t>
  </si>
  <si>
    <t>+  En el segundo argumento se pone en dónde se va a buscar (matriz)</t>
  </si>
  <si>
    <t>+  De la matriz seleccionada, qué columna quiero que devuelva</t>
  </si>
  <si>
    <t>+  Se pone 0 para una coincidencia exacta y 1 para coincidencia aproximada</t>
  </si>
  <si>
    <t>La tercera columna es "Calificación"</t>
  </si>
  <si>
    <t>Un problema que tenemos es que "Lola" aparece repetida 3 veces, esto hace</t>
  </si>
  <si>
    <t>que el output sea el primer valor que encuentre</t>
  </si>
  <si>
    <t>de la tabla, por lo que si buscamos "Lima" nos mostrará error</t>
  </si>
  <si>
    <t>Entonces ahora la matriz que debemos seleccionar debe empezar en B</t>
  </si>
  <si>
    <t>La segunda columna es "Calificación"</t>
  </si>
  <si>
    <r>
      <t xml:space="preserve">Lo que se va a buscar siempre se debe posicionar en la primera columna </t>
    </r>
    <r>
      <rPr>
        <b/>
        <sz val="11"/>
        <color rgb="FFFF0000"/>
        <rFont val="Calibri"/>
        <family val="2"/>
        <scheme val="minor"/>
      </rPr>
      <t>!</t>
    </r>
  </si>
  <si>
    <t>en la que va a buscar</t>
  </si>
  <si>
    <r>
      <t xml:space="preserve">Esta función siempre </t>
    </r>
    <r>
      <rPr>
        <b/>
        <sz val="11"/>
        <color theme="1"/>
        <rFont val="Calibri"/>
        <family val="2"/>
        <scheme val="minor"/>
      </rPr>
      <t>devuelve resultados que estén a la derecha</t>
    </r>
    <r>
      <rPr>
        <sz val="11"/>
        <color theme="1"/>
        <rFont val="Calibri"/>
        <family val="2"/>
        <scheme val="minor"/>
      </rPr>
      <t xml:space="preserve"> de la columna</t>
    </r>
  </si>
  <si>
    <t>Por ejemplo, si busco "Gómez" en toda la tabla, no me puede devolver el nombre</t>
  </si>
  <si>
    <t>2. BUSCARH()    (buscar horizontal)</t>
  </si>
  <si>
    <t>1. BUSCARV()     (buscar vertical)</t>
  </si>
  <si>
    <t>+  Sigue casi todo igual que el anterior, pero este hace las búsquedas hacia abajo</t>
  </si>
  <si>
    <r>
      <t xml:space="preserve">Buscamos </t>
    </r>
    <r>
      <rPr>
        <b/>
        <sz val="11"/>
        <color theme="1"/>
        <rFont val="Calibri"/>
        <family val="2"/>
        <scheme val="minor"/>
      </rPr>
      <t>en la primera fila</t>
    </r>
    <r>
      <rPr>
        <sz val="11"/>
        <color theme="1"/>
        <rFont val="Calibri"/>
        <family val="2"/>
        <scheme val="minor"/>
      </rPr>
      <t xml:space="preserve"> el nombre "Martín" y queremos que el output sea el que</t>
    </r>
  </si>
  <si>
    <r>
      <t xml:space="preserve">aparezca en la cuarta </t>
    </r>
    <r>
      <rPr>
        <b/>
        <sz val="11"/>
        <color theme="1"/>
        <rFont val="Calibri"/>
        <family val="2"/>
        <scheme val="minor"/>
      </rPr>
      <t>fila</t>
    </r>
  </si>
  <si>
    <t>La cuarta fila es "Aprobó"</t>
  </si>
  <si>
    <t>Nota:</t>
  </si>
  <si>
    <t>BUSCARV() hace búsquedas hacia la derecha</t>
  </si>
  <si>
    <t>BUSCARH() hace búsquedas hacia abajo</t>
  </si>
  <si>
    <t>3.BUSCARX() está disponible para Excel365 y es una combinación de los dos</t>
  </si>
  <si>
    <t>Garduño</t>
  </si>
  <si>
    <t>Héctor</t>
  </si>
  <si>
    <r>
      <t xml:space="preserve">Otro problema es que es </t>
    </r>
    <r>
      <rPr>
        <b/>
        <sz val="11"/>
        <color theme="1"/>
        <rFont val="Calibri"/>
        <family val="2"/>
        <scheme val="minor"/>
      </rPr>
      <t>muy sensible</t>
    </r>
    <r>
      <rPr>
        <sz val="11"/>
        <color theme="1"/>
        <rFont val="Calibri"/>
        <family val="2"/>
        <scheme val="minor"/>
      </rPr>
      <t xml:space="preserve"> en la entrada de texto, no es lo mismo</t>
    </r>
  </si>
  <si>
    <t>buscar "Héctor" que "Hector" o "Héctor " (el último con un espacio)</t>
  </si>
  <si>
    <t>+  Las mayúsculas no causa efecto en lo anterior mencionado, BUSCARV no es</t>
  </si>
  <si>
    <t>sensible ante mayúsculas</t>
  </si>
  <si>
    <r>
      <t xml:space="preserve">4. Función </t>
    </r>
    <r>
      <rPr>
        <b/>
        <sz val="11"/>
        <color theme="1"/>
        <rFont val="Calibri"/>
        <family val="2"/>
        <scheme val="minor"/>
      </rPr>
      <t>ESPACIOS</t>
    </r>
  </si>
  <si>
    <r>
      <t xml:space="preserve">Quita todos los espacios que estén </t>
    </r>
    <r>
      <rPr>
        <b/>
        <sz val="11"/>
        <color theme="1"/>
        <rFont val="Calibri"/>
        <family val="2"/>
        <scheme val="minor"/>
      </rPr>
      <t>antes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después</t>
    </r>
    <r>
      <rPr>
        <sz val="11"/>
        <color theme="1"/>
        <rFont val="Calibri"/>
        <family val="2"/>
        <scheme val="minor"/>
      </rPr>
      <t xml:space="preserve"> del texto, pero no quita</t>
    </r>
  </si>
  <si>
    <t>aquellos que separan palabras</t>
  </si>
  <si>
    <t>No nos podemos confiar que la persona que hizo la tabla fue de la manera correcta</t>
  </si>
  <si>
    <r>
      <t xml:space="preserve">así que buscaremos aplicar la función </t>
    </r>
    <r>
      <rPr>
        <b/>
        <sz val="11"/>
        <color theme="1"/>
        <rFont val="Calibri"/>
        <family val="2"/>
        <scheme val="minor"/>
      </rPr>
      <t>ESPACIOS</t>
    </r>
    <r>
      <rPr>
        <sz val="11"/>
        <color theme="1"/>
        <rFont val="Calibri"/>
        <family val="2"/>
        <scheme val="minor"/>
      </rPr>
      <t xml:space="preserve"> a todos los nombres y hacer la</t>
    </r>
  </si>
  <si>
    <t>búsqueda sobre esos nombres, no sabemos si la persona puso espacios antes o después</t>
  </si>
  <si>
    <t>de las palabras. Podemos copiar y pegar valores para quitar la columna antigüa.</t>
  </si>
  <si>
    <t xml:space="preserve">Héctor </t>
  </si>
  <si>
    <r>
      <t xml:space="preserve">5. Función </t>
    </r>
    <r>
      <rPr>
        <b/>
        <sz val="11"/>
        <color theme="1"/>
        <rFont val="Calibri"/>
        <family val="2"/>
        <scheme val="minor"/>
      </rPr>
      <t>COINCIDIR</t>
    </r>
  </si>
  <si>
    <t>+  En el primer argumento se pone el valor a buscar</t>
  </si>
  <si>
    <t>+  En el tercer argumento se pone el tipo de coincidencia</t>
  </si>
  <si>
    <r>
      <t xml:space="preserve">Devuelve el </t>
    </r>
    <r>
      <rPr>
        <b/>
        <sz val="11"/>
        <color theme="1"/>
        <rFont val="Calibri"/>
        <family val="2"/>
        <scheme val="minor"/>
      </rPr>
      <t>número de posición</t>
    </r>
    <r>
      <rPr>
        <sz val="11"/>
        <color theme="1"/>
        <rFont val="Calibri"/>
        <family val="2"/>
        <scheme val="minor"/>
      </rPr>
      <t xml:space="preserve"> en el que se encuentra el valor buscado</t>
    </r>
  </si>
  <si>
    <t>La matriz donde se va a buscar puede ser vertical u horizontal</t>
  </si>
  <si>
    <r>
      <t xml:space="preserve">6. Función </t>
    </r>
    <r>
      <rPr>
        <b/>
        <sz val="11"/>
        <color theme="1"/>
        <rFont val="Calibri"/>
        <family val="2"/>
        <scheme val="minor"/>
      </rPr>
      <t>INDICE</t>
    </r>
  </si>
  <si>
    <t>+  En el primer argumento se selecciona la matriz donde se va a buscar</t>
  </si>
  <si>
    <t>+  En el segundo argumento se pone dónde se va a buscar (matriz)</t>
  </si>
  <si>
    <t>+  En el segundo argumento se selecciona la fila/renglón</t>
  </si>
  <si>
    <t>+  En el tercer argumento se selecciona la columna</t>
  </si>
  <si>
    <t xml:space="preserve">Devuelve el dato que se encuentre en la fila y columna especificados dentro de la matriz </t>
  </si>
  <si>
    <t>seleccionada</t>
  </si>
  <si>
    <t>a_{2,3}</t>
  </si>
  <si>
    <r>
      <t xml:space="preserve">usarlo dentro de la función </t>
    </r>
    <r>
      <rPr>
        <b/>
        <sz val="11"/>
        <color theme="1"/>
        <rFont val="Calibri"/>
        <family val="2"/>
        <scheme val="minor"/>
      </rPr>
      <t>INDICE</t>
    </r>
    <r>
      <rPr>
        <sz val="11"/>
        <color theme="1"/>
        <rFont val="Calibri"/>
        <family val="2"/>
        <scheme val="minor"/>
      </rPr>
      <t xml:space="preserve"> como input para fila o columna:</t>
    </r>
  </si>
  <si>
    <t>=INDICE( COINCIDIR )</t>
  </si>
  <si>
    <t>+  Primero busca la palabra "Lima"</t>
  </si>
  <si>
    <t>+  Después regresa como output la posición en la que se encuentra (fila)</t>
  </si>
  <si>
    <r>
      <t xml:space="preserve">+  Usamos ese output como un input en la función </t>
    </r>
    <r>
      <rPr>
        <b/>
        <sz val="11"/>
        <color theme="1"/>
        <rFont val="Calibri"/>
        <family val="2"/>
        <scheme val="minor"/>
      </rPr>
      <t>INDICE</t>
    </r>
  </si>
  <si>
    <r>
      <rPr>
        <b/>
        <sz val="11"/>
        <color theme="1"/>
        <rFont val="Calibri"/>
        <family val="2"/>
        <scheme val="minor"/>
      </rPr>
      <t>!</t>
    </r>
    <r>
      <rPr>
        <sz val="11"/>
        <color theme="1"/>
        <rFont val="Calibri"/>
        <family val="2"/>
        <scheme val="minor"/>
      </rPr>
      <t xml:space="preserve"> Esto sería útil para hacer búsquedas a la izquierda</t>
    </r>
  </si>
  <si>
    <t>Ahora, como ejercicio quiero que me devuelva la calificación de "Lola Salazar"</t>
  </si>
  <si>
    <r>
      <t>Por lo que</t>
    </r>
    <r>
      <rPr>
        <b/>
        <sz val="11"/>
        <color theme="1"/>
        <rFont val="Calibri"/>
        <family val="2"/>
        <scheme val="minor"/>
      </rPr>
      <t xml:space="preserve"> COINCIDIR</t>
    </r>
    <r>
      <rPr>
        <sz val="11"/>
        <color theme="1"/>
        <rFont val="Calibri"/>
        <family val="2"/>
        <scheme val="minor"/>
      </rPr>
      <t xml:space="preserve"> solo nos </t>
    </r>
    <r>
      <rPr>
        <b/>
        <sz val="11"/>
        <color theme="1"/>
        <rFont val="Calibri"/>
        <family val="2"/>
        <scheme val="minor"/>
      </rPr>
      <t>devuelve un número</t>
    </r>
    <r>
      <rPr>
        <sz val="11"/>
        <color theme="1"/>
        <rFont val="Calibri"/>
        <family val="2"/>
        <scheme val="minor"/>
      </rPr>
      <t>, y este número que devuelve podemos</t>
    </r>
  </si>
  <si>
    <r>
      <t xml:space="preserve">7. Función </t>
    </r>
    <r>
      <rPr>
        <b/>
        <sz val="11"/>
        <color theme="1"/>
        <rFont val="Calibri"/>
        <family val="2"/>
        <scheme val="minor"/>
      </rPr>
      <t>ESBLANCO</t>
    </r>
  </si>
  <si>
    <t>Esto nos permite saber si una celda seleccionada está vacía o no</t>
  </si>
  <si>
    <t>Texto aquí</t>
  </si>
  <si>
    <r>
      <t xml:space="preserve">8. Función </t>
    </r>
    <r>
      <rPr>
        <b/>
        <sz val="11"/>
        <color theme="1"/>
        <rFont val="Calibri"/>
        <family val="2"/>
        <scheme val="minor"/>
      </rPr>
      <t>O</t>
    </r>
  </si>
  <si>
    <t>Devuelve el valor de la proposición resultante:</t>
  </si>
  <si>
    <t>En lógica, la disjunción es verdadera cuando alguno de sus elementos lo es</t>
  </si>
  <si>
    <t>+  Esto se puede usar en conjunto con otras funciones como sigue</t>
  </si>
  <si>
    <t xml:space="preserve">el condicional devolerá el resultado "". </t>
  </si>
  <si>
    <r>
      <t xml:space="preserve">Cuando las dos casillas estén llenas, </t>
    </r>
    <r>
      <rPr>
        <b/>
        <sz val="11"/>
        <color theme="1"/>
        <rFont val="Calibri"/>
        <family val="2"/>
        <scheme val="minor"/>
      </rPr>
      <t>ESBLANCO</t>
    </r>
    <r>
      <rPr>
        <sz val="11"/>
        <color theme="1"/>
        <rFont val="Calibri"/>
        <family val="2"/>
        <scheme val="minor"/>
      </rPr>
      <t xml:space="preserve"> devolverá doble falso, por lo que</t>
    </r>
  </si>
  <si>
    <r>
      <t xml:space="preserve">la función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devolverá falso, haciedo que el condicional </t>
    </r>
    <r>
      <rPr>
        <b/>
        <sz val="11"/>
        <color theme="1"/>
        <rFont val="Calibri"/>
        <family val="2"/>
        <scheme val="minor"/>
      </rPr>
      <t xml:space="preserve">SI </t>
    </r>
    <r>
      <rPr>
        <sz val="11"/>
        <color theme="1"/>
        <rFont val="Calibri"/>
        <family val="2"/>
        <scheme val="minor"/>
      </rPr>
      <t xml:space="preserve">devuelva el resultado </t>
    </r>
    <r>
      <rPr>
        <b/>
        <sz val="11"/>
        <color theme="1"/>
        <rFont val="Calibri"/>
        <family val="2"/>
        <scheme val="minor"/>
      </rPr>
      <t>BUSCARV</t>
    </r>
  </si>
  <si>
    <t>Si alguna de las dos casillas es vacia, el indicador O lanzará verdadero, por lo que</t>
  </si>
  <si>
    <r>
      <t xml:space="preserve">9. Función </t>
    </r>
    <r>
      <rPr>
        <b/>
        <sz val="11"/>
        <color theme="1"/>
        <rFont val="Calibri"/>
        <family val="2"/>
        <scheme val="minor"/>
      </rPr>
      <t>CONTARSI</t>
    </r>
  </si>
  <si>
    <t>Cuenta el número de veces que aparece un dato en un rango de celdas</t>
  </si>
  <si>
    <t>Carlos</t>
  </si>
  <si>
    <t>Daniel</t>
  </si>
  <si>
    <t>+  En el primer argumento se escribe el rango de celdas (matriz)</t>
  </si>
  <si>
    <t>+  En el segundo argumento se pone el elemento que queremos contar cuántas veces</t>
  </si>
  <si>
    <t>se repite</t>
  </si>
  <si>
    <t>Indicador</t>
  </si>
  <si>
    <t>10. Traer toda la información de la persona que aparezca repetida</t>
  </si>
  <si>
    <t>+  Lo que se hizo en la columna A es un identificador, ya me muestra cuantas veces</t>
  </si>
  <si>
    <t>aparece cada nombre, y por cada vez que aparezca le pone un número</t>
  </si>
  <si>
    <t>LolaLima1</t>
  </si>
  <si>
    <t>LolaLima2</t>
  </si>
  <si>
    <t>LolaLima3</t>
  </si>
  <si>
    <t>Ver resultados debajo de la tabla</t>
  </si>
  <si>
    <r>
      <t xml:space="preserve">11. Función </t>
    </r>
    <r>
      <rPr>
        <b/>
        <sz val="11"/>
        <color theme="1"/>
        <rFont val="Calibri"/>
        <family val="2"/>
        <scheme val="minor"/>
      </rPr>
      <t>SI.ERORR</t>
    </r>
  </si>
  <si>
    <t>Si encuentra un error en una expresión, hace lo que indiquemos</t>
  </si>
  <si>
    <t>Se arregla poniendo lo siguiente</t>
  </si>
  <si>
    <t>O se puede establecer que deje vacía la</t>
  </si>
  <si>
    <t>celda con 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</si>
</sst>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2" fontId="0" fillId="2" borderId="1" xfId="0" applyNumberFormat="1" applyFill="1" applyBorder="1"/>
    <xf numFmtId="0" fontId="2" fillId="3" borderId="1" xfId="0" applyFont="1" applyFill="1" applyBorder="1"/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/>
    <xf numFmtId="0" fontId="0" fillId="0" borderId="2" xfId="0" applyFill="1" applyBorder="1"/>
    <xf numFmtId="2" fontId="0" fillId="0" borderId="2" xfId="0" applyNumberForma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6" xfId="0" quotePrefix="1" applyBorder="1"/>
    <xf numFmtId="2" fontId="0" fillId="0" borderId="6" xfId="0" applyNumberFormat="1" applyBorder="1"/>
    <xf numFmtId="0" fontId="2" fillId="0" borderId="6" xfId="0" applyFont="1" applyBorder="1"/>
    <xf numFmtId="2" fontId="0" fillId="0" borderId="0" xfId="0" applyNumberFormat="1" applyBorder="1"/>
    <xf numFmtId="0" fontId="0" fillId="0" borderId="0" xfId="0" quotePrefix="1" applyBorder="1"/>
    <xf numFmtId="0" fontId="3" fillId="0" borderId="6" xfId="0" applyFont="1" applyBorder="1"/>
    <xf numFmtId="0" fontId="0" fillId="0" borderId="8" xfId="0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zoomScale="80" zoomScaleNormal="80" workbookViewId="0">
      <selection activeCell="I5" sqref="I5"/>
    </sheetView>
  </sheetViews>
  <sheetFormatPr baseColWidth="10" defaultRowHeight="15" x14ac:dyDescent="0.25"/>
  <cols>
    <col min="1" max="1" width="18.140625" bestFit="1" customWidth="1"/>
    <col min="3" max="3" width="12.85546875" customWidth="1"/>
    <col min="4" max="5" width="16" style="2" customWidth="1"/>
    <col min="6" max="6" width="13.5703125" customWidth="1"/>
    <col min="7" max="7" width="16" style="2" customWidth="1"/>
    <col min="9" max="9" width="11.85546875" bestFit="1" customWidth="1"/>
    <col min="10" max="10" width="22.42578125" style="1" customWidth="1"/>
    <col min="11" max="11" width="11.85546875" customWidth="1"/>
  </cols>
  <sheetData>
    <row r="1" spans="1:15" x14ac:dyDescent="0.25">
      <c r="C1" s="9" t="s">
        <v>18</v>
      </c>
      <c r="D1" s="8" t="s">
        <v>15</v>
      </c>
      <c r="E1" s="8" t="s">
        <v>97</v>
      </c>
      <c r="F1" s="9" t="s">
        <v>14</v>
      </c>
      <c r="G1" s="8" t="s">
        <v>17</v>
      </c>
      <c r="I1" s="7" t="s">
        <v>16</v>
      </c>
      <c r="J1" s="6"/>
    </row>
    <row r="2" spans="1:15" x14ac:dyDescent="0.25">
      <c r="A2" t="str">
        <f>E2&amp;B2</f>
        <v>SoledadRuíz1</v>
      </c>
      <c r="B2">
        <f>COUNTIF($E$1:E2,E2)</f>
        <v>1</v>
      </c>
      <c r="C2" s="5" t="s">
        <v>10</v>
      </c>
      <c r="D2" s="3" t="s">
        <v>9</v>
      </c>
      <c r="E2" s="3" t="str">
        <f>C2&amp;D2</f>
        <v>SoledadRuíz</v>
      </c>
      <c r="F2" s="4">
        <v>8.1999999999999993</v>
      </c>
      <c r="G2" s="3" t="str">
        <f>IF(F2&lt;6,"No","Sí")</f>
        <v>Sí</v>
      </c>
      <c r="I2" s="7" t="s">
        <v>15</v>
      </c>
      <c r="J2" s="6"/>
      <c r="M2" s="10"/>
    </row>
    <row r="3" spans="1:15" x14ac:dyDescent="0.25">
      <c r="A3" t="str">
        <f t="shared" ref="A3:A18" si="0">E3&amp;B3</f>
        <v>MartínGómez1</v>
      </c>
      <c r="B3">
        <f>COUNTIF($E$1:E3,E3)</f>
        <v>1</v>
      </c>
      <c r="C3" s="5" t="s">
        <v>13</v>
      </c>
      <c r="D3" s="3" t="s">
        <v>12</v>
      </c>
      <c r="E3" s="3" t="str">
        <f t="shared" ref="E3:E18" si="1">C3&amp;D3</f>
        <v>MartínGómez</v>
      </c>
      <c r="F3" s="4">
        <v>8.9</v>
      </c>
      <c r="G3" s="3" t="str">
        <f t="shared" ref="G3:G18" si="2">IF(F3&lt;6,"No","Sí")</f>
        <v>Sí</v>
      </c>
      <c r="I3" t="s">
        <v>14</v>
      </c>
      <c r="K3" s="1"/>
    </row>
    <row r="4" spans="1:15" ht="15.75" thickBot="1" x14ac:dyDescent="0.3">
      <c r="A4" t="str">
        <f t="shared" si="0"/>
        <v>SebastiánRobledo1</v>
      </c>
      <c r="B4">
        <f>COUNTIF($E$1:E4,E4)</f>
        <v>1</v>
      </c>
      <c r="C4" s="5" t="s">
        <v>8</v>
      </c>
      <c r="D4" s="3" t="s">
        <v>7</v>
      </c>
      <c r="E4" s="3" t="str">
        <f t="shared" si="1"/>
        <v>SebastiánRobledo</v>
      </c>
      <c r="F4" s="4">
        <v>6.5</v>
      </c>
      <c r="G4" s="3" t="str">
        <f t="shared" si="2"/>
        <v>Sí</v>
      </c>
    </row>
    <row r="5" spans="1:15" x14ac:dyDescent="0.25">
      <c r="A5" t="str">
        <f t="shared" si="0"/>
        <v>LolaSalazar1</v>
      </c>
      <c r="B5">
        <f>COUNTIF($E$1:E5,E5)</f>
        <v>1</v>
      </c>
      <c r="C5" s="5" t="s">
        <v>4</v>
      </c>
      <c r="D5" s="3" t="s">
        <v>11</v>
      </c>
      <c r="E5" s="3" t="str">
        <f t="shared" si="1"/>
        <v>LolaSalazar</v>
      </c>
      <c r="F5" s="4">
        <v>7.1</v>
      </c>
      <c r="G5" s="3" t="str">
        <f t="shared" si="2"/>
        <v>Sí</v>
      </c>
      <c r="I5" s="13" t="s">
        <v>19</v>
      </c>
      <c r="J5" s="14"/>
      <c r="K5" s="14"/>
      <c r="L5" s="14"/>
      <c r="M5" s="14"/>
      <c r="N5" s="14"/>
      <c r="O5" s="15"/>
    </row>
    <row r="6" spans="1:15" x14ac:dyDescent="0.25">
      <c r="A6" t="str">
        <f t="shared" si="0"/>
        <v>DavidLima1</v>
      </c>
      <c r="B6">
        <f>COUNTIF($E$1:E6,E6)</f>
        <v>1</v>
      </c>
      <c r="C6" s="5" t="s">
        <v>3</v>
      </c>
      <c r="D6" s="3" t="s">
        <v>2</v>
      </c>
      <c r="E6" s="3" t="str">
        <f t="shared" si="1"/>
        <v>DavidLima</v>
      </c>
      <c r="F6" s="4">
        <v>9.3000000000000007</v>
      </c>
      <c r="G6" s="3" t="str">
        <f t="shared" si="2"/>
        <v>Sí</v>
      </c>
      <c r="I6" s="16"/>
      <c r="J6" s="17"/>
      <c r="K6" s="17"/>
      <c r="L6" s="17"/>
      <c r="M6" s="17"/>
      <c r="N6" s="17"/>
      <c r="O6" s="18"/>
    </row>
    <row r="7" spans="1:15" x14ac:dyDescent="0.25">
      <c r="A7" t="str">
        <f t="shared" si="0"/>
        <v>LolaLima1</v>
      </c>
      <c r="B7">
        <f>COUNTIF($E$1:E7,E7)</f>
        <v>1</v>
      </c>
      <c r="C7" s="5" t="s">
        <v>4</v>
      </c>
      <c r="D7" s="3" t="s">
        <v>2</v>
      </c>
      <c r="E7" s="3" t="str">
        <f t="shared" si="1"/>
        <v>LolaLima</v>
      </c>
      <c r="F7" s="4">
        <v>4.2</v>
      </c>
      <c r="G7" s="3" t="str">
        <f t="shared" si="2"/>
        <v>No</v>
      </c>
      <c r="I7" s="16" t="s">
        <v>35</v>
      </c>
      <c r="J7" s="17"/>
      <c r="K7" s="17"/>
      <c r="L7" s="17"/>
      <c r="M7" s="17"/>
      <c r="N7" s="17"/>
      <c r="O7" s="18"/>
    </row>
    <row r="8" spans="1:15" x14ac:dyDescent="0.25">
      <c r="A8" t="str">
        <f t="shared" si="0"/>
        <v>MartínGómez2</v>
      </c>
      <c r="B8">
        <f>COUNTIF($E$1:E8,E8)</f>
        <v>2</v>
      </c>
      <c r="C8" s="5" t="s">
        <v>13</v>
      </c>
      <c r="D8" s="3" t="s">
        <v>12</v>
      </c>
      <c r="E8" s="3" t="str">
        <f t="shared" si="1"/>
        <v>MartínGómez</v>
      </c>
      <c r="F8" s="4">
        <v>4.9000000000000004</v>
      </c>
      <c r="G8" s="3" t="str">
        <f t="shared" si="2"/>
        <v>No</v>
      </c>
      <c r="I8" s="16"/>
      <c r="J8" s="17"/>
      <c r="K8" s="17"/>
      <c r="L8" s="17"/>
      <c r="M8" s="17"/>
      <c r="N8" s="17"/>
      <c r="O8" s="18"/>
    </row>
    <row r="9" spans="1:15" x14ac:dyDescent="0.25">
      <c r="A9" t="str">
        <f t="shared" si="0"/>
        <v>CarolinaVelazco1</v>
      </c>
      <c r="B9">
        <f>COUNTIF($E$1:E9,E9)</f>
        <v>1</v>
      </c>
      <c r="C9" s="5" t="s">
        <v>6</v>
      </c>
      <c r="D9" s="3" t="s">
        <v>5</v>
      </c>
      <c r="E9" s="3" t="str">
        <f t="shared" si="1"/>
        <v>CarolinaVelazco</v>
      </c>
      <c r="F9" s="4">
        <v>5.5</v>
      </c>
      <c r="G9" s="3" t="str">
        <f t="shared" si="2"/>
        <v>No</v>
      </c>
      <c r="I9" s="19" t="s">
        <v>20</v>
      </c>
      <c r="J9" s="17"/>
      <c r="K9" s="17"/>
      <c r="L9" s="17"/>
      <c r="M9" s="17"/>
      <c r="N9" s="17"/>
      <c r="O9" s="18"/>
    </row>
    <row r="10" spans="1:15" x14ac:dyDescent="0.25">
      <c r="A10" t="str">
        <f t="shared" si="0"/>
        <v>LolaSalazar2</v>
      </c>
      <c r="B10">
        <f>COUNTIF($E$1:E10,E10)</f>
        <v>2</v>
      </c>
      <c r="C10" s="5" t="s">
        <v>4</v>
      </c>
      <c r="D10" s="3" t="s">
        <v>11</v>
      </c>
      <c r="E10" s="3" t="str">
        <f t="shared" si="1"/>
        <v>LolaSalazar</v>
      </c>
      <c r="F10" s="4">
        <v>9</v>
      </c>
      <c r="G10" s="3" t="str">
        <f t="shared" si="2"/>
        <v>Sí</v>
      </c>
      <c r="I10" s="19" t="s">
        <v>21</v>
      </c>
      <c r="J10" s="17"/>
      <c r="K10" s="17"/>
      <c r="L10" s="17"/>
      <c r="M10" s="17"/>
      <c r="N10" s="17"/>
      <c r="O10" s="18"/>
    </row>
    <row r="11" spans="1:15" x14ac:dyDescent="0.25">
      <c r="A11" t="str">
        <f t="shared" si="0"/>
        <v>SoledadRuíz2</v>
      </c>
      <c r="B11">
        <f>COUNTIF($E$1:E11,E11)</f>
        <v>2</v>
      </c>
      <c r="C11" s="5" t="s">
        <v>10</v>
      </c>
      <c r="D11" s="3" t="s">
        <v>9</v>
      </c>
      <c r="E11" s="3" t="str">
        <f t="shared" si="1"/>
        <v>SoledadRuíz</v>
      </c>
      <c r="F11" s="4">
        <v>6.2</v>
      </c>
      <c r="G11" s="3" t="str">
        <f t="shared" si="2"/>
        <v>Sí</v>
      </c>
      <c r="I11" s="19" t="s">
        <v>22</v>
      </c>
      <c r="J11" s="17"/>
      <c r="K11" s="17"/>
      <c r="L11" s="17"/>
      <c r="M11" s="17"/>
      <c r="N11" s="17"/>
      <c r="O11" s="18"/>
    </row>
    <row r="12" spans="1:15" x14ac:dyDescent="0.25">
      <c r="A12" t="str">
        <f t="shared" si="0"/>
        <v>FernandoEstrada1</v>
      </c>
      <c r="B12">
        <f>COUNTIF($E$1:E12,E12)</f>
        <v>1</v>
      </c>
      <c r="C12" s="5" t="s">
        <v>1</v>
      </c>
      <c r="D12" s="3" t="s">
        <v>0</v>
      </c>
      <c r="E12" s="3" t="str">
        <f t="shared" si="1"/>
        <v>FernandoEstrada</v>
      </c>
      <c r="F12" s="4">
        <v>9.1</v>
      </c>
      <c r="G12" s="3" t="str">
        <f t="shared" si="2"/>
        <v>Sí</v>
      </c>
      <c r="I12" s="19" t="s">
        <v>23</v>
      </c>
      <c r="J12" s="17"/>
      <c r="K12" s="17"/>
      <c r="L12" s="17"/>
      <c r="M12" s="17"/>
      <c r="N12" s="17"/>
      <c r="O12" s="18"/>
    </row>
    <row r="13" spans="1:15" x14ac:dyDescent="0.25">
      <c r="A13" t="str">
        <f t="shared" si="0"/>
        <v>SebastiánRobledo2</v>
      </c>
      <c r="B13">
        <f>COUNTIF($E$1:E13,E13)</f>
        <v>2</v>
      </c>
      <c r="C13" s="5" t="s">
        <v>8</v>
      </c>
      <c r="D13" s="3" t="s">
        <v>7</v>
      </c>
      <c r="E13" s="3" t="str">
        <f t="shared" si="1"/>
        <v>SebastiánRobledo</v>
      </c>
      <c r="F13" s="4">
        <v>9.3000000000000007</v>
      </c>
      <c r="G13" s="3" t="str">
        <f t="shared" si="2"/>
        <v>Sí</v>
      </c>
      <c r="I13" s="16"/>
      <c r="J13" s="17"/>
      <c r="K13" s="17"/>
      <c r="L13" s="17"/>
      <c r="M13" s="17"/>
      <c r="N13" s="17"/>
      <c r="O13" s="18"/>
    </row>
    <row r="14" spans="1:15" x14ac:dyDescent="0.25">
      <c r="A14" t="str">
        <f t="shared" si="0"/>
        <v>CarolinaVelazco2</v>
      </c>
      <c r="B14">
        <f>COUNTIF($E$1:E14,E14)</f>
        <v>2</v>
      </c>
      <c r="C14" s="5" t="s">
        <v>6</v>
      </c>
      <c r="D14" s="3" t="s">
        <v>5</v>
      </c>
      <c r="E14" s="3" t="str">
        <f t="shared" si="1"/>
        <v>CarolinaVelazco</v>
      </c>
      <c r="F14" s="4">
        <v>8.4</v>
      </c>
      <c r="G14" s="3" t="str">
        <f t="shared" si="2"/>
        <v>Sí</v>
      </c>
      <c r="I14" s="20" t="str">
        <f>VLOOKUP("Fernando",C1:G17,3,0)</f>
        <v>FernandoEstrada</v>
      </c>
      <c r="J14" s="17"/>
      <c r="K14" s="17" t="s">
        <v>24</v>
      </c>
      <c r="L14" s="17"/>
      <c r="M14" s="17"/>
      <c r="N14" s="17"/>
      <c r="O14" s="18"/>
    </row>
    <row r="15" spans="1:15" x14ac:dyDescent="0.25">
      <c r="A15" t="str">
        <f t="shared" si="0"/>
        <v>LolaLima2</v>
      </c>
      <c r="B15">
        <f>COUNTIF($E$1:E15,E15)</f>
        <v>2</v>
      </c>
      <c r="C15" s="5" t="s">
        <v>4</v>
      </c>
      <c r="D15" s="3" t="s">
        <v>2</v>
      </c>
      <c r="E15" s="3" t="str">
        <f t="shared" si="1"/>
        <v>LolaLima</v>
      </c>
      <c r="F15" s="4">
        <v>7</v>
      </c>
      <c r="G15" s="3" t="str">
        <f t="shared" si="2"/>
        <v>Sí</v>
      </c>
      <c r="I15" s="16"/>
      <c r="J15" s="17"/>
      <c r="K15" s="17"/>
      <c r="L15" s="17"/>
      <c r="M15" s="17"/>
      <c r="N15" s="17"/>
      <c r="O15" s="18"/>
    </row>
    <row r="16" spans="1:15" x14ac:dyDescent="0.25">
      <c r="A16" t="str">
        <f t="shared" si="0"/>
        <v>DavidLima2</v>
      </c>
      <c r="B16">
        <f>COUNTIF($E$1:E16,E16)</f>
        <v>2</v>
      </c>
      <c r="C16" s="5" t="s">
        <v>3</v>
      </c>
      <c r="D16" s="3" t="s">
        <v>2</v>
      </c>
      <c r="E16" s="3" t="str">
        <f t="shared" si="1"/>
        <v>DavidLima</v>
      </c>
      <c r="F16" s="4">
        <v>4.9000000000000004</v>
      </c>
      <c r="G16" s="3" t="str">
        <f t="shared" si="2"/>
        <v>No</v>
      </c>
      <c r="I16" s="21" t="s">
        <v>30</v>
      </c>
      <c r="J16" s="17"/>
      <c r="K16" s="17"/>
      <c r="L16" s="17"/>
      <c r="M16" s="17"/>
      <c r="N16" s="17"/>
      <c r="O16" s="18"/>
    </row>
    <row r="17" spans="1:15" x14ac:dyDescent="0.25">
      <c r="A17" t="str">
        <f t="shared" si="0"/>
        <v>FernandoEstrada2</v>
      </c>
      <c r="B17">
        <f>COUNTIF($E$1:E17,E17)</f>
        <v>2</v>
      </c>
      <c r="C17" s="5" t="s">
        <v>1</v>
      </c>
      <c r="D17" s="3" t="s">
        <v>0</v>
      </c>
      <c r="E17" s="3" t="str">
        <f t="shared" si="1"/>
        <v>FernandoEstrada</v>
      </c>
      <c r="F17" s="4">
        <v>6</v>
      </c>
      <c r="G17" s="3" t="str">
        <f t="shared" si="2"/>
        <v>Sí</v>
      </c>
      <c r="I17" s="16" t="s">
        <v>27</v>
      </c>
      <c r="J17" s="17"/>
      <c r="K17" s="17"/>
      <c r="L17" s="17"/>
      <c r="M17" s="17"/>
      <c r="N17" s="17"/>
      <c r="O17" s="18"/>
    </row>
    <row r="18" spans="1:15" x14ac:dyDescent="0.25">
      <c r="A18" t="str">
        <f t="shared" si="0"/>
        <v>HéctorGarduño1</v>
      </c>
      <c r="B18">
        <f>COUNTIF($E$1:E18,E18)</f>
        <v>1</v>
      </c>
      <c r="C18" s="11" t="s">
        <v>45</v>
      </c>
      <c r="D18" s="2" t="s">
        <v>44</v>
      </c>
      <c r="E18" s="3" t="str">
        <f t="shared" si="1"/>
        <v>HéctorGarduño</v>
      </c>
      <c r="F18" s="12">
        <v>9</v>
      </c>
      <c r="G18" s="2" t="str">
        <f t="shared" si="2"/>
        <v>Sí</v>
      </c>
      <c r="I18" s="16"/>
      <c r="J18" s="17"/>
      <c r="K18" s="17"/>
      <c r="L18" s="17"/>
      <c r="M18" s="17"/>
      <c r="N18" s="17"/>
      <c r="O18" s="18"/>
    </row>
    <row r="19" spans="1:15" x14ac:dyDescent="0.25">
      <c r="I19" s="20" t="e">
        <f>VLOOKUP("Lima",C1:G17,3,0)</f>
        <v>#N/A</v>
      </c>
      <c r="J19" s="17"/>
      <c r="K19" s="17"/>
      <c r="L19" s="17"/>
      <c r="M19" s="17"/>
      <c r="N19" s="17"/>
      <c r="O19" s="18"/>
    </row>
    <row r="20" spans="1:15" x14ac:dyDescent="0.25">
      <c r="I20" s="16"/>
      <c r="J20" s="17"/>
      <c r="K20" s="17"/>
      <c r="L20" s="17"/>
      <c r="M20" s="17"/>
      <c r="N20" s="17"/>
      <c r="O20" s="18"/>
    </row>
    <row r="21" spans="1:15" x14ac:dyDescent="0.25">
      <c r="B21" s="7" t="s">
        <v>16</v>
      </c>
      <c r="C21" s="6" t="s">
        <v>4</v>
      </c>
      <c r="I21" s="16" t="s">
        <v>28</v>
      </c>
      <c r="J21" s="17"/>
      <c r="K21" s="17"/>
      <c r="L21" s="17"/>
      <c r="M21" s="17"/>
      <c r="N21" s="17"/>
      <c r="O21" s="18"/>
    </row>
    <row r="22" spans="1:15" x14ac:dyDescent="0.25">
      <c r="B22" s="7" t="s">
        <v>15</v>
      </c>
      <c r="C22" s="6" t="s">
        <v>2</v>
      </c>
      <c r="I22" s="16"/>
      <c r="J22" s="17"/>
      <c r="K22" s="17"/>
      <c r="L22" s="17"/>
      <c r="M22" s="17"/>
      <c r="N22" s="17"/>
      <c r="O22" s="18"/>
    </row>
    <row r="23" spans="1:15" x14ac:dyDescent="0.25">
      <c r="B23" t="s">
        <v>14</v>
      </c>
      <c r="C23">
        <f>VLOOKUP($C$21&amp;$C$22&amp;D23,$A$1:$G$18,6,0)</f>
        <v>4.2</v>
      </c>
      <c r="D23">
        <v>1</v>
      </c>
      <c r="E23" s="2" t="s">
        <v>101</v>
      </c>
      <c r="I23" s="20" t="str">
        <f>VLOOKUP("Lima",D1:G17,2,0)</f>
        <v>DavidLima</v>
      </c>
      <c r="J23" s="17"/>
      <c r="K23" s="17" t="s">
        <v>29</v>
      </c>
      <c r="L23" s="17"/>
      <c r="M23" s="17"/>
      <c r="N23" s="17"/>
      <c r="O23" s="18"/>
    </row>
    <row r="24" spans="1:15" x14ac:dyDescent="0.25">
      <c r="C24">
        <f>VLOOKUP($C$21&amp;$C$22&amp;D24,$A$1:$G$18,6,0)</f>
        <v>7</v>
      </c>
      <c r="D24">
        <v>2</v>
      </c>
      <c r="E24" s="2" t="s">
        <v>102</v>
      </c>
      <c r="I24" s="16"/>
      <c r="J24" s="17"/>
      <c r="K24" s="17"/>
      <c r="L24" s="17"/>
      <c r="M24" s="17"/>
      <c r="N24" s="17"/>
      <c r="O24" s="18"/>
    </row>
    <row r="25" spans="1:15" x14ac:dyDescent="0.25">
      <c r="C25" t="e">
        <f>VLOOKUP($C$21&amp;$C$22&amp;D25,$A$1:$G$18,6,0)</f>
        <v>#N/A</v>
      </c>
      <c r="D25">
        <v>3</v>
      </c>
      <c r="E25" s="2" t="s">
        <v>103</v>
      </c>
      <c r="I25" s="16" t="s">
        <v>32</v>
      </c>
      <c r="J25" s="17"/>
      <c r="K25" s="17"/>
      <c r="L25" s="17"/>
      <c r="M25" s="17"/>
      <c r="N25" s="17"/>
      <c r="O25" s="18"/>
    </row>
    <row r="26" spans="1:15" x14ac:dyDescent="0.25">
      <c r="I26" s="16" t="s">
        <v>31</v>
      </c>
      <c r="J26" s="17"/>
      <c r="K26" s="17"/>
      <c r="L26" s="17"/>
      <c r="M26" s="17"/>
      <c r="N26" s="17"/>
      <c r="O26" s="18"/>
    </row>
    <row r="27" spans="1:15" x14ac:dyDescent="0.25">
      <c r="I27" s="16"/>
      <c r="J27" s="17"/>
      <c r="K27" s="17"/>
      <c r="L27" s="17"/>
      <c r="M27" s="17"/>
      <c r="N27" s="17"/>
      <c r="O27" s="18"/>
    </row>
    <row r="28" spans="1:15" x14ac:dyDescent="0.25">
      <c r="I28" s="16" t="s">
        <v>33</v>
      </c>
      <c r="J28" s="17"/>
      <c r="K28" s="17"/>
      <c r="L28" s="17"/>
      <c r="M28" s="17"/>
      <c r="N28" s="17"/>
      <c r="O28" s="18"/>
    </row>
    <row r="29" spans="1:15" x14ac:dyDescent="0.25">
      <c r="I29" s="16"/>
      <c r="J29" s="17"/>
      <c r="K29" s="17"/>
      <c r="L29" s="17"/>
      <c r="M29" s="17"/>
      <c r="N29" s="17"/>
      <c r="O29" s="18"/>
    </row>
    <row r="30" spans="1:15" x14ac:dyDescent="0.25">
      <c r="I30" s="16" t="s">
        <v>25</v>
      </c>
      <c r="J30" s="17"/>
      <c r="K30" s="17"/>
      <c r="L30" s="17"/>
      <c r="M30" s="17"/>
      <c r="N30" s="17"/>
      <c r="O30" s="18"/>
    </row>
    <row r="31" spans="1:15" x14ac:dyDescent="0.25">
      <c r="I31" s="16" t="s">
        <v>26</v>
      </c>
      <c r="J31" s="17"/>
      <c r="K31" s="17"/>
      <c r="L31" s="17"/>
      <c r="M31" s="17"/>
      <c r="N31" s="17"/>
      <c r="O31" s="18"/>
    </row>
    <row r="32" spans="1:15" x14ac:dyDescent="0.25">
      <c r="I32" s="16"/>
      <c r="J32" s="17"/>
      <c r="K32" s="17"/>
      <c r="L32" s="17"/>
      <c r="M32" s="17"/>
      <c r="N32" s="17"/>
      <c r="O32" s="18"/>
    </row>
    <row r="33" spans="9:15" x14ac:dyDescent="0.25">
      <c r="I33" s="20" t="str">
        <f>VLOOKUP("Lola",C2:G18,3,0)</f>
        <v>LolaSalazar</v>
      </c>
      <c r="J33" s="17"/>
      <c r="K33" s="17"/>
      <c r="L33" s="17"/>
      <c r="M33" s="17"/>
      <c r="N33" s="17"/>
      <c r="O33" s="18"/>
    </row>
    <row r="34" spans="9:15" x14ac:dyDescent="0.25">
      <c r="I34" s="16"/>
      <c r="J34" s="17"/>
      <c r="K34" s="17"/>
      <c r="L34" s="17"/>
      <c r="M34" s="17"/>
      <c r="N34" s="17"/>
      <c r="O34" s="18"/>
    </row>
    <row r="35" spans="9:15" x14ac:dyDescent="0.25">
      <c r="I35" s="16" t="s">
        <v>46</v>
      </c>
      <c r="J35" s="17"/>
      <c r="K35" s="17"/>
      <c r="L35" s="17"/>
      <c r="M35" s="17"/>
      <c r="N35" s="17"/>
      <c r="O35" s="18"/>
    </row>
    <row r="36" spans="9:15" x14ac:dyDescent="0.25">
      <c r="I36" s="16" t="s">
        <v>47</v>
      </c>
      <c r="J36" s="17"/>
      <c r="K36" s="17"/>
      <c r="L36" s="17"/>
      <c r="M36" s="17"/>
      <c r="N36" s="17"/>
      <c r="O36" s="18"/>
    </row>
    <row r="37" spans="9:15" x14ac:dyDescent="0.25">
      <c r="I37" s="16"/>
      <c r="J37" s="17"/>
      <c r="K37" s="17"/>
      <c r="L37" s="17"/>
      <c r="M37" s="17"/>
      <c r="N37" s="17"/>
      <c r="O37" s="18"/>
    </row>
    <row r="38" spans="9:15" x14ac:dyDescent="0.25">
      <c r="I38" s="16" t="e">
        <f>VLOOKUP("Héctor ",C1:G18,3,0)</f>
        <v>#N/A</v>
      </c>
      <c r="J38" s="17"/>
      <c r="K38" s="17"/>
      <c r="L38" s="17"/>
      <c r="M38" s="17"/>
      <c r="N38" s="17"/>
      <c r="O38" s="18"/>
    </row>
    <row r="39" spans="9:15" x14ac:dyDescent="0.25">
      <c r="I39" s="16"/>
      <c r="J39" s="17"/>
      <c r="K39" s="17"/>
      <c r="L39" s="17"/>
      <c r="M39" s="17"/>
      <c r="N39" s="17"/>
      <c r="O39" s="18"/>
    </row>
    <row r="40" spans="9:15" x14ac:dyDescent="0.25">
      <c r="I40" s="19" t="s">
        <v>48</v>
      </c>
      <c r="J40" s="17"/>
      <c r="K40" s="17"/>
      <c r="L40" s="17"/>
      <c r="M40" s="17"/>
      <c r="N40" s="17"/>
      <c r="O40" s="18"/>
    </row>
    <row r="41" spans="9:15" x14ac:dyDescent="0.25">
      <c r="I41" s="16" t="s">
        <v>49</v>
      </c>
      <c r="J41" s="17"/>
      <c r="K41" s="17"/>
      <c r="L41" s="17"/>
      <c r="M41" s="17"/>
      <c r="N41" s="17"/>
      <c r="O41" s="18"/>
    </row>
    <row r="42" spans="9:15" x14ac:dyDescent="0.25">
      <c r="I42" s="16"/>
      <c r="J42" s="22"/>
      <c r="K42" s="17"/>
      <c r="L42" s="17"/>
      <c r="M42" s="17"/>
      <c r="N42" s="17"/>
      <c r="O42" s="18"/>
    </row>
    <row r="43" spans="9:15" x14ac:dyDescent="0.25">
      <c r="I43" s="16" t="s">
        <v>50</v>
      </c>
      <c r="J43" s="22"/>
      <c r="K43" s="17"/>
      <c r="L43" s="17"/>
      <c r="M43" s="17"/>
      <c r="N43" s="17"/>
      <c r="O43" s="18"/>
    </row>
    <row r="44" spans="9:15" x14ac:dyDescent="0.25">
      <c r="I44" s="16" t="s">
        <v>51</v>
      </c>
      <c r="J44" s="22"/>
      <c r="K44" s="17"/>
      <c r="L44" s="17"/>
      <c r="M44" s="17"/>
      <c r="N44" s="17"/>
      <c r="O44" s="18"/>
    </row>
    <row r="45" spans="9:15" x14ac:dyDescent="0.25">
      <c r="I45" s="16" t="s">
        <v>52</v>
      </c>
      <c r="J45" s="22"/>
      <c r="K45" s="17"/>
      <c r="L45" s="17"/>
      <c r="M45" s="17"/>
      <c r="N45" s="17"/>
      <c r="O45" s="18"/>
    </row>
    <row r="46" spans="9:15" x14ac:dyDescent="0.25">
      <c r="I46" s="16"/>
      <c r="J46" s="22"/>
      <c r="K46" s="17" t="str">
        <f>TRIM(I46)</f>
        <v/>
      </c>
      <c r="L46" s="17"/>
      <c r="M46" s="17"/>
      <c r="N46" s="17"/>
      <c r="O46" s="18"/>
    </row>
    <row r="47" spans="9:15" x14ac:dyDescent="0.25">
      <c r="I47" s="16" t="s">
        <v>57</v>
      </c>
      <c r="J47" s="22"/>
      <c r="K47" s="17" t="str">
        <f>TRIM(I47)</f>
        <v>Héctor</v>
      </c>
      <c r="L47" s="17"/>
      <c r="M47" s="17"/>
      <c r="N47" s="17"/>
      <c r="O47" s="18"/>
    </row>
    <row r="48" spans="9:15" x14ac:dyDescent="0.25">
      <c r="I48" s="16"/>
      <c r="J48" s="22"/>
      <c r="K48" s="17"/>
      <c r="L48" s="17"/>
      <c r="M48" s="17"/>
      <c r="N48" s="17"/>
      <c r="O48" s="18"/>
    </row>
    <row r="49" spans="9:15" x14ac:dyDescent="0.25">
      <c r="I49" s="16" t="s">
        <v>53</v>
      </c>
      <c r="J49" s="22"/>
      <c r="K49" s="17"/>
      <c r="L49" s="17"/>
      <c r="M49" s="17"/>
      <c r="N49" s="17"/>
      <c r="O49" s="18"/>
    </row>
    <row r="50" spans="9:15" x14ac:dyDescent="0.25">
      <c r="I50" s="16" t="s">
        <v>54</v>
      </c>
      <c r="J50" s="22"/>
      <c r="K50" s="17"/>
      <c r="L50" s="17"/>
      <c r="M50" s="17"/>
      <c r="N50" s="17"/>
      <c r="O50" s="18"/>
    </row>
    <row r="51" spans="9:15" x14ac:dyDescent="0.25">
      <c r="I51" s="16" t="s">
        <v>55</v>
      </c>
      <c r="J51" s="22"/>
      <c r="K51" s="17"/>
      <c r="L51" s="17"/>
      <c r="M51" s="17"/>
      <c r="N51" s="17"/>
      <c r="O51" s="18"/>
    </row>
    <row r="52" spans="9:15" x14ac:dyDescent="0.25">
      <c r="I52" s="16" t="s">
        <v>56</v>
      </c>
      <c r="J52" s="22"/>
      <c r="K52" s="17"/>
      <c r="L52" s="17"/>
      <c r="M52" s="17"/>
      <c r="N52" s="17"/>
      <c r="O52" s="18"/>
    </row>
    <row r="53" spans="9:15" x14ac:dyDescent="0.25">
      <c r="I53" s="16"/>
      <c r="J53" s="22"/>
      <c r="K53" s="17"/>
      <c r="L53" s="17"/>
      <c r="M53" s="17"/>
      <c r="N53" s="17"/>
      <c r="O53" s="18"/>
    </row>
    <row r="54" spans="9:15" x14ac:dyDescent="0.25">
      <c r="I54" s="16" t="s">
        <v>58</v>
      </c>
      <c r="J54" s="22"/>
      <c r="K54" s="17"/>
      <c r="L54" s="17"/>
      <c r="M54" s="17"/>
      <c r="N54" s="17"/>
      <c r="O54" s="18"/>
    </row>
    <row r="55" spans="9:15" x14ac:dyDescent="0.25">
      <c r="I55" s="16" t="s">
        <v>61</v>
      </c>
      <c r="J55" s="22"/>
      <c r="K55" s="17"/>
      <c r="L55" s="17"/>
      <c r="M55" s="17"/>
      <c r="N55" s="17"/>
      <c r="O55" s="18"/>
    </row>
    <row r="56" spans="9:15" x14ac:dyDescent="0.25">
      <c r="I56" s="16"/>
      <c r="J56" s="22"/>
      <c r="K56" s="17"/>
      <c r="L56" s="17"/>
      <c r="M56" s="17"/>
      <c r="N56" s="17"/>
      <c r="O56" s="18"/>
    </row>
    <row r="57" spans="9:15" x14ac:dyDescent="0.25">
      <c r="I57" s="19" t="s">
        <v>59</v>
      </c>
      <c r="J57" s="22"/>
      <c r="K57" s="17"/>
      <c r="L57" s="17"/>
      <c r="M57" s="17"/>
      <c r="N57" s="17"/>
      <c r="O57" s="18"/>
    </row>
    <row r="58" spans="9:15" x14ac:dyDescent="0.25">
      <c r="I58" s="19" t="s">
        <v>65</v>
      </c>
      <c r="J58" s="22"/>
      <c r="K58" s="17"/>
      <c r="L58" s="17"/>
      <c r="M58" s="17"/>
      <c r="N58" s="17"/>
      <c r="O58" s="18"/>
    </row>
    <row r="59" spans="9:15" x14ac:dyDescent="0.25">
      <c r="I59" s="19" t="s">
        <v>60</v>
      </c>
      <c r="J59" s="22"/>
      <c r="K59" s="17"/>
      <c r="L59" s="17"/>
      <c r="M59" s="17"/>
      <c r="N59" s="17"/>
      <c r="O59" s="18"/>
    </row>
    <row r="60" spans="9:15" x14ac:dyDescent="0.25">
      <c r="I60" s="16"/>
      <c r="J60" s="22"/>
      <c r="K60" s="17"/>
      <c r="L60" s="17"/>
      <c r="M60" s="17"/>
      <c r="N60" s="17"/>
      <c r="O60" s="18"/>
    </row>
    <row r="61" spans="9:15" x14ac:dyDescent="0.25">
      <c r="I61" s="16" t="s">
        <v>62</v>
      </c>
      <c r="J61" s="22"/>
      <c r="K61" s="17"/>
      <c r="L61" s="17"/>
      <c r="M61" s="17"/>
      <c r="N61" s="17"/>
      <c r="O61" s="18"/>
    </row>
    <row r="62" spans="9:15" x14ac:dyDescent="0.25">
      <c r="I62" s="16"/>
      <c r="J62" s="17">
        <f>MATCH("Sebastián",C2:C18,0)</f>
        <v>3</v>
      </c>
      <c r="K62" s="17">
        <f>MATCH("Sebastián",C4:G4,0)</f>
        <v>1</v>
      </c>
      <c r="L62" s="17"/>
      <c r="M62" s="17"/>
      <c r="N62" s="17"/>
      <c r="O62" s="18"/>
    </row>
    <row r="63" spans="9:15" x14ac:dyDescent="0.25">
      <c r="I63" s="16" t="s">
        <v>63</v>
      </c>
      <c r="J63" s="22"/>
      <c r="K63" s="17"/>
      <c r="L63" s="17"/>
      <c r="M63" s="17"/>
      <c r="N63" s="17"/>
      <c r="O63" s="18"/>
    </row>
    <row r="64" spans="9:15" x14ac:dyDescent="0.25">
      <c r="I64" s="16" t="s">
        <v>68</v>
      </c>
      <c r="J64" s="22"/>
      <c r="K64" s="17"/>
      <c r="L64" s="17"/>
      <c r="M64" s="17"/>
      <c r="N64" s="17"/>
      <c r="O64" s="18"/>
    </row>
    <row r="65" spans="9:15" x14ac:dyDescent="0.25">
      <c r="I65" s="16" t="s">
        <v>69</v>
      </c>
      <c r="J65" s="22"/>
      <c r="K65" s="17"/>
      <c r="L65" s="17"/>
      <c r="M65" s="17"/>
      <c r="N65" s="17"/>
      <c r="O65" s="18"/>
    </row>
    <row r="66" spans="9:15" x14ac:dyDescent="0.25">
      <c r="I66" s="16"/>
      <c r="J66" s="22"/>
      <c r="K66" s="17"/>
      <c r="L66" s="17"/>
      <c r="M66" s="17"/>
      <c r="N66" s="17"/>
      <c r="O66" s="18"/>
    </row>
    <row r="67" spans="9:15" x14ac:dyDescent="0.25">
      <c r="I67" s="19" t="s">
        <v>64</v>
      </c>
      <c r="J67" s="22"/>
      <c r="K67" s="17"/>
      <c r="L67" s="17"/>
      <c r="M67" s="17"/>
      <c r="N67" s="17"/>
      <c r="O67" s="18"/>
    </row>
    <row r="68" spans="9:15" x14ac:dyDescent="0.25">
      <c r="I68" s="19" t="s">
        <v>66</v>
      </c>
      <c r="J68" s="22"/>
      <c r="K68" s="17"/>
      <c r="L68" s="17"/>
      <c r="M68" s="17"/>
      <c r="N68" s="17"/>
      <c r="O68" s="18"/>
    </row>
    <row r="69" spans="9:15" x14ac:dyDescent="0.25">
      <c r="I69" s="19" t="s">
        <v>67</v>
      </c>
      <c r="J69" s="22"/>
      <c r="K69" s="17"/>
      <c r="L69" s="17"/>
      <c r="M69" s="17"/>
      <c r="N69" s="17"/>
      <c r="O69" s="18"/>
    </row>
    <row r="70" spans="9:15" x14ac:dyDescent="0.25">
      <c r="I70" s="16"/>
      <c r="J70" s="22"/>
      <c r="K70" s="17"/>
      <c r="L70" s="17"/>
      <c r="M70" s="17"/>
      <c r="N70" s="17"/>
      <c r="O70" s="18"/>
    </row>
    <row r="71" spans="9:15" x14ac:dyDescent="0.25">
      <c r="I71" s="16"/>
      <c r="J71" s="22" t="str">
        <f>INDEX(C2:G18,2,3)</f>
        <v>MartínGómez</v>
      </c>
      <c r="K71" s="17" t="s">
        <v>70</v>
      </c>
      <c r="L71" s="17"/>
      <c r="M71" s="17"/>
      <c r="N71" s="17"/>
      <c r="O71" s="18"/>
    </row>
    <row r="72" spans="9:15" x14ac:dyDescent="0.25">
      <c r="I72" s="16"/>
      <c r="J72" s="22"/>
      <c r="K72" s="17"/>
      <c r="L72" s="17"/>
      <c r="M72" s="17"/>
      <c r="N72" s="17"/>
      <c r="O72" s="18"/>
    </row>
    <row r="73" spans="9:15" x14ac:dyDescent="0.25">
      <c r="I73" s="16" t="s">
        <v>78</v>
      </c>
      <c r="J73" s="22"/>
      <c r="K73" s="17"/>
      <c r="L73" s="17"/>
      <c r="M73" s="17"/>
      <c r="N73" s="17"/>
      <c r="O73" s="18"/>
    </row>
    <row r="74" spans="9:15" x14ac:dyDescent="0.25">
      <c r="I74" s="16" t="s">
        <v>71</v>
      </c>
      <c r="J74" s="22"/>
      <c r="K74" s="17"/>
      <c r="L74" s="17"/>
      <c r="M74" s="17"/>
      <c r="N74" s="17"/>
      <c r="O74" s="18"/>
    </row>
    <row r="75" spans="9:15" x14ac:dyDescent="0.25">
      <c r="I75" s="16"/>
      <c r="J75" s="22"/>
      <c r="K75" s="17"/>
      <c r="L75" s="17"/>
      <c r="M75" s="17"/>
      <c r="N75" s="17"/>
      <c r="O75" s="18"/>
    </row>
    <row r="76" spans="9:15" x14ac:dyDescent="0.25">
      <c r="I76" s="16"/>
      <c r="J76" s="22" t="str">
        <f>INDEX(C2:G18,MATCH("Lima",D2:D18,0),1)</f>
        <v>David</v>
      </c>
      <c r="K76" s="23" t="s">
        <v>72</v>
      </c>
      <c r="L76" s="17"/>
      <c r="M76" s="17"/>
      <c r="N76" s="17"/>
      <c r="O76" s="18"/>
    </row>
    <row r="77" spans="9:15" x14ac:dyDescent="0.25">
      <c r="I77" s="16"/>
      <c r="J77" s="22"/>
      <c r="K77" s="17"/>
      <c r="L77" s="17"/>
      <c r="M77" s="17"/>
      <c r="N77" s="17"/>
      <c r="O77" s="18"/>
    </row>
    <row r="78" spans="9:15" x14ac:dyDescent="0.25">
      <c r="I78" s="19" t="s">
        <v>73</v>
      </c>
      <c r="J78" s="22"/>
      <c r="K78" s="17"/>
      <c r="L78" s="17"/>
      <c r="M78" s="17"/>
      <c r="N78" s="17"/>
      <c r="O78" s="18"/>
    </row>
    <row r="79" spans="9:15" x14ac:dyDescent="0.25">
      <c r="I79" s="19" t="s">
        <v>74</v>
      </c>
      <c r="J79" s="22"/>
      <c r="K79" s="17"/>
      <c r="L79" s="17"/>
      <c r="M79" s="17"/>
      <c r="N79" s="17"/>
      <c r="O79" s="18"/>
    </row>
    <row r="80" spans="9:15" x14ac:dyDescent="0.25">
      <c r="I80" s="19" t="s">
        <v>75</v>
      </c>
      <c r="J80" s="22"/>
      <c r="K80" s="17"/>
      <c r="L80" s="17"/>
      <c r="M80" s="17"/>
      <c r="N80" s="17"/>
      <c r="O80" s="18"/>
    </row>
    <row r="81" spans="9:15" x14ac:dyDescent="0.25">
      <c r="I81" s="16"/>
      <c r="J81" s="22"/>
      <c r="K81" s="17"/>
      <c r="L81" s="17"/>
      <c r="M81" s="17"/>
      <c r="N81" s="17"/>
      <c r="O81" s="18"/>
    </row>
    <row r="82" spans="9:15" x14ac:dyDescent="0.25">
      <c r="I82" s="16" t="s">
        <v>76</v>
      </c>
      <c r="J82" s="22"/>
      <c r="K82" s="17"/>
      <c r="L82" s="17"/>
      <c r="M82" s="17"/>
      <c r="N82" s="17"/>
      <c r="O82" s="18"/>
    </row>
    <row r="83" spans="9:15" x14ac:dyDescent="0.25">
      <c r="I83" s="16"/>
      <c r="J83" s="22"/>
      <c r="K83" s="17"/>
      <c r="L83" s="17"/>
      <c r="M83" s="17"/>
      <c r="N83" s="17"/>
      <c r="O83" s="18"/>
    </row>
    <row r="84" spans="9:15" x14ac:dyDescent="0.25">
      <c r="I84" s="16" t="s">
        <v>77</v>
      </c>
      <c r="J84" s="22"/>
      <c r="K84" s="17"/>
      <c r="L84" s="17"/>
      <c r="M84" s="17"/>
      <c r="N84" s="17"/>
      <c r="O84" s="18"/>
    </row>
    <row r="85" spans="9:15" x14ac:dyDescent="0.25">
      <c r="I85" s="16"/>
      <c r="J85" s="22"/>
      <c r="K85" s="17"/>
      <c r="L85" s="17"/>
      <c r="M85" s="17"/>
      <c r="N85" s="17"/>
      <c r="O85" s="18"/>
    </row>
    <row r="86" spans="9:15" x14ac:dyDescent="0.25">
      <c r="I86" s="16" t="s">
        <v>79</v>
      </c>
      <c r="J86" s="22"/>
      <c r="K86" s="17"/>
      <c r="L86" s="17"/>
      <c r="M86" s="17"/>
      <c r="N86" s="17"/>
      <c r="O86" s="18"/>
    </row>
    <row r="87" spans="9:15" x14ac:dyDescent="0.25">
      <c r="I87" s="16" t="s">
        <v>80</v>
      </c>
      <c r="J87" s="22"/>
      <c r="K87" s="17"/>
      <c r="L87" s="17"/>
      <c r="M87" s="17"/>
      <c r="N87" s="17"/>
      <c r="O87" s="18"/>
    </row>
    <row r="88" spans="9:15" x14ac:dyDescent="0.25">
      <c r="I88" s="16"/>
      <c r="J88" s="22"/>
      <c r="K88" s="17"/>
      <c r="L88" s="17"/>
      <c r="M88" s="17"/>
      <c r="N88" s="17"/>
      <c r="O88" s="18"/>
    </row>
    <row r="89" spans="9:15" x14ac:dyDescent="0.25">
      <c r="I89" s="16"/>
      <c r="J89" s="23" t="s">
        <v>81</v>
      </c>
      <c r="K89" s="22" t="b">
        <f>ISBLANK(J89)</f>
        <v>0</v>
      </c>
      <c r="L89" s="17"/>
      <c r="M89" s="17"/>
      <c r="N89" s="17"/>
      <c r="O89" s="18"/>
    </row>
    <row r="90" spans="9:15" x14ac:dyDescent="0.25">
      <c r="I90" s="16"/>
      <c r="J90" s="17"/>
      <c r="K90" s="22" t="b">
        <f>ISBLANK(J90)</f>
        <v>1</v>
      </c>
      <c r="L90" s="17"/>
      <c r="M90" s="17"/>
      <c r="N90" s="17"/>
      <c r="O90" s="18"/>
    </row>
    <row r="91" spans="9:15" x14ac:dyDescent="0.25">
      <c r="I91" s="16" t="s">
        <v>82</v>
      </c>
      <c r="J91" s="22"/>
      <c r="K91" s="17"/>
      <c r="L91" s="17"/>
      <c r="M91" s="17"/>
      <c r="N91" s="17"/>
      <c r="O91" s="18"/>
    </row>
    <row r="92" spans="9:15" x14ac:dyDescent="0.25">
      <c r="I92" s="16" t="s">
        <v>83</v>
      </c>
      <c r="J92" s="22"/>
      <c r="K92" s="17"/>
      <c r="L92" s="17"/>
      <c r="M92" s="17"/>
      <c r="N92" s="17"/>
      <c r="O92" s="18"/>
    </row>
    <row r="93" spans="9:15" x14ac:dyDescent="0.25">
      <c r="I93" s="16"/>
      <c r="J93" s="22"/>
      <c r="K93" s="17"/>
      <c r="L93" s="17"/>
      <c r="M93" s="17"/>
      <c r="N93" s="17"/>
      <c r="O93" s="18"/>
    </row>
    <row r="94" spans="9:15" x14ac:dyDescent="0.25">
      <c r="I94" s="16" t="b">
        <v>0</v>
      </c>
      <c r="J94" s="22" t="b">
        <v>0</v>
      </c>
      <c r="K94" s="17" t="b">
        <f>OR(I94,J94)</f>
        <v>0</v>
      </c>
      <c r="L94" s="17"/>
      <c r="M94" s="17"/>
      <c r="N94" s="17"/>
      <c r="O94" s="18"/>
    </row>
    <row r="95" spans="9:15" x14ac:dyDescent="0.25">
      <c r="I95" s="16" t="b">
        <v>1</v>
      </c>
      <c r="J95" s="22" t="b">
        <v>0</v>
      </c>
      <c r="K95" s="17" t="b">
        <f>OR(I95,J95)</f>
        <v>1</v>
      </c>
      <c r="L95" s="17"/>
      <c r="M95" s="17"/>
      <c r="N95" s="17"/>
      <c r="O95" s="18"/>
    </row>
    <row r="96" spans="9:15" x14ac:dyDescent="0.25">
      <c r="I96" s="16"/>
      <c r="J96" s="22"/>
      <c r="K96" s="17"/>
      <c r="L96" s="17"/>
      <c r="M96" s="17"/>
      <c r="N96" s="17"/>
      <c r="O96" s="18"/>
    </row>
    <row r="97" spans="9:15" x14ac:dyDescent="0.25">
      <c r="I97" s="16" t="s">
        <v>84</v>
      </c>
      <c r="J97" s="22"/>
      <c r="K97" s="17"/>
      <c r="L97" s="17"/>
      <c r="M97" s="17"/>
      <c r="N97" s="17"/>
      <c r="O97" s="18"/>
    </row>
    <row r="98" spans="9:15" x14ac:dyDescent="0.25">
      <c r="I98" s="16"/>
      <c r="J98" s="22"/>
      <c r="K98" s="17"/>
      <c r="L98" s="17"/>
      <c r="M98" s="17"/>
      <c r="N98" s="17"/>
      <c r="O98" s="18"/>
    </row>
    <row r="99" spans="9:15" x14ac:dyDescent="0.25">
      <c r="I99" s="19" t="s">
        <v>85</v>
      </c>
      <c r="J99" s="22"/>
      <c r="K99" s="17"/>
      <c r="L99" s="17"/>
      <c r="M99" s="17"/>
      <c r="N99" s="17"/>
      <c r="O99" s="18"/>
    </row>
    <row r="100" spans="9:15" x14ac:dyDescent="0.25">
      <c r="I100" s="16"/>
      <c r="J100" s="22"/>
      <c r="K100" s="17"/>
      <c r="L100" s="17"/>
      <c r="M100" s="17"/>
      <c r="N100" s="17"/>
      <c r="O100" s="18"/>
    </row>
    <row r="101" spans="9:15" x14ac:dyDescent="0.25">
      <c r="I101" s="16" t="s">
        <v>16</v>
      </c>
      <c r="J101" s="22" t="s">
        <v>13</v>
      </c>
      <c r="K101" s="17"/>
      <c r="L101" s="17"/>
      <c r="M101" s="17"/>
      <c r="N101" s="17"/>
      <c r="O101" s="18"/>
    </row>
    <row r="102" spans="9:15" x14ac:dyDescent="0.25">
      <c r="I102" s="16" t="s">
        <v>15</v>
      </c>
      <c r="J102" s="22" t="s">
        <v>12</v>
      </c>
      <c r="K102" s="17"/>
      <c r="L102" s="17"/>
      <c r="M102" s="17"/>
      <c r="N102" s="17"/>
      <c r="O102" s="18"/>
    </row>
    <row r="103" spans="9:15" x14ac:dyDescent="0.25">
      <c r="I103" s="16" t="s">
        <v>14</v>
      </c>
      <c r="J103" s="22" t="str">
        <f>IF(OR(ISBLANK(J101),ISBLANK(J102)),"",VLOOKUP(J101,C2:G18,3,0))</f>
        <v>MartínGómez</v>
      </c>
      <c r="K103" s="17"/>
      <c r="L103" s="17"/>
      <c r="M103" s="17"/>
      <c r="N103" s="17"/>
      <c r="O103" s="18"/>
    </row>
    <row r="104" spans="9:15" x14ac:dyDescent="0.25">
      <c r="I104" s="16"/>
      <c r="J104" s="22"/>
      <c r="K104" s="17"/>
      <c r="L104" s="17"/>
      <c r="M104" s="17"/>
      <c r="N104" s="17"/>
      <c r="O104" s="18"/>
    </row>
    <row r="105" spans="9:15" x14ac:dyDescent="0.25">
      <c r="I105" s="16" t="s">
        <v>89</v>
      </c>
      <c r="J105" s="22"/>
      <c r="K105" s="17"/>
      <c r="L105" s="17"/>
      <c r="M105" s="17"/>
      <c r="N105" s="17"/>
      <c r="O105" s="18"/>
    </row>
    <row r="106" spans="9:15" x14ac:dyDescent="0.25">
      <c r="I106" s="16" t="s">
        <v>86</v>
      </c>
      <c r="J106" s="22"/>
      <c r="K106" s="17"/>
      <c r="L106" s="17"/>
      <c r="M106" s="17"/>
      <c r="N106" s="17"/>
      <c r="O106" s="18"/>
    </row>
    <row r="107" spans="9:15" x14ac:dyDescent="0.25">
      <c r="I107" s="16"/>
      <c r="J107" s="22"/>
      <c r="K107" s="17"/>
      <c r="L107" s="17"/>
      <c r="M107" s="17"/>
      <c r="N107" s="17"/>
      <c r="O107" s="18"/>
    </row>
    <row r="108" spans="9:15" x14ac:dyDescent="0.25">
      <c r="I108" s="16" t="s">
        <v>87</v>
      </c>
      <c r="J108" s="22"/>
      <c r="K108" s="17"/>
      <c r="L108" s="17"/>
      <c r="M108" s="17"/>
      <c r="N108" s="17"/>
      <c r="O108" s="18"/>
    </row>
    <row r="109" spans="9:15" x14ac:dyDescent="0.25">
      <c r="I109" s="16" t="s">
        <v>88</v>
      </c>
      <c r="J109" s="22"/>
      <c r="K109" s="17"/>
      <c r="L109" s="17"/>
      <c r="M109" s="17"/>
      <c r="N109" s="17"/>
      <c r="O109" s="18"/>
    </row>
    <row r="110" spans="9:15" x14ac:dyDescent="0.25">
      <c r="I110" s="16"/>
      <c r="J110" s="22"/>
      <c r="K110" s="17"/>
      <c r="L110" s="17"/>
      <c r="M110" s="17"/>
      <c r="N110" s="17"/>
      <c r="O110" s="18"/>
    </row>
    <row r="111" spans="9:15" x14ac:dyDescent="0.25">
      <c r="I111" s="16" t="s">
        <v>90</v>
      </c>
      <c r="J111" s="22"/>
      <c r="K111" s="17"/>
      <c r="L111" s="17"/>
      <c r="M111" s="17"/>
      <c r="N111" s="17"/>
      <c r="O111" s="18"/>
    </row>
    <row r="112" spans="9:15" x14ac:dyDescent="0.25">
      <c r="I112" s="16" t="s">
        <v>91</v>
      </c>
      <c r="J112" s="22"/>
      <c r="K112" s="17"/>
      <c r="L112" s="17"/>
      <c r="M112" s="17"/>
      <c r="N112" s="17"/>
      <c r="O112" s="18"/>
    </row>
    <row r="113" spans="9:15" x14ac:dyDescent="0.25">
      <c r="I113" s="16"/>
      <c r="J113" s="22"/>
      <c r="K113" s="17"/>
      <c r="L113" s="17"/>
      <c r="M113" s="17"/>
      <c r="N113" s="17"/>
      <c r="O113" s="18"/>
    </row>
    <row r="114" spans="9:15" x14ac:dyDescent="0.25">
      <c r="I114" s="19" t="s">
        <v>94</v>
      </c>
      <c r="J114" s="22"/>
      <c r="K114" s="17"/>
      <c r="L114" s="17"/>
      <c r="M114" s="17"/>
      <c r="N114" s="17"/>
      <c r="O114" s="18"/>
    </row>
    <row r="115" spans="9:15" x14ac:dyDescent="0.25">
      <c r="I115" s="19" t="s">
        <v>95</v>
      </c>
      <c r="J115" s="22"/>
      <c r="K115" s="17"/>
      <c r="L115" s="17"/>
      <c r="M115" s="17"/>
      <c r="N115" s="17"/>
      <c r="O115" s="18"/>
    </row>
    <row r="116" spans="9:15" x14ac:dyDescent="0.25">
      <c r="I116" s="16" t="s">
        <v>96</v>
      </c>
      <c r="J116" s="22"/>
      <c r="K116" s="17"/>
      <c r="L116" s="17"/>
      <c r="M116" s="17"/>
      <c r="N116" s="17"/>
      <c r="O116" s="18"/>
    </row>
    <row r="117" spans="9:15" x14ac:dyDescent="0.25">
      <c r="I117" s="16"/>
      <c r="J117" s="22"/>
      <c r="K117" s="17"/>
      <c r="L117" s="17"/>
      <c r="M117" s="17"/>
      <c r="N117" s="17"/>
      <c r="O117" s="18"/>
    </row>
    <row r="118" spans="9:15" x14ac:dyDescent="0.25">
      <c r="I118" s="16"/>
      <c r="J118" s="22" t="s">
        <v>92</v>
      </c>
      <c r="K118" s="17">
        <f>COUNTIF(J118:J120,J118)</f>
        <v>2</v>
      </c>
      <c r="L118" s="17"/>
      <c r="M118" s="17"/>
      <c r="N118" s="17"/>
      <c r="O118" s="18"/>
    </row>
    <row r="119" spans="9:15" x14ac:dyDescent="0.25">
      <c r="I119" s="16"/>
      <c r="J119" s="22" t="s">
        <v>92</v>
      </c>
      <c r="K119" s="17"/>
      <c r="L119" s="17"/>
      <c r="M119" s="17"/>
      <c r="N119" s="17"/>
      <c r="O119" s="18"/>
    </row>
    <row r="120" spans="9:15" x14ac:dyDescent="0.25">
      <c r="I120" s="16"/>
      <c r="J120" s="22" t="s">
        <v>93</v>
      </c>
      <c r="K120" s="17"/>
      <c r="L120" s="17"/>
      <c r="M120" s="17"/>
      <c r="N120" s="17"/>
      <c r="O120" s="18"/>
    </row>
    <row r="121" spans="9:15" x14ac:dyDescent="0.25">
      <c r="I121" s="16"/>
      <c r="J121" s="22"/>
      <c r="K121" s="17"/>
      <c r="L121" s="17"/>
      <c r="M121" s="17"/>
      <c r="N121" s="17"/>
      <c r="O121" s="18"/>
    </row>
    <row r="122" spans="9:15" x14ac:dyDescent="0.25">
      <c r="I122" s="16" t="s">
        <v>98</v>
      </c>
      <c r="J122" s="22"/>
      <c r="K122" s="17"/>
      <c r="L122" s="17"/>
      <c r="M122" s="17"/>
      <c r="N122" s="17"/>
      <c r="O122" s="18"/>
    </row>
    <row r="123" spans="9:15" x14ac:dyDescent="0.25">
      <c r="I123" s="19" t="s">
        <v>99</v>
      </c>
      <c r="J123" s="22"/>
      <c r="K123" s="17"/>
      <c r="L123" s="17"/>
      <c r="M123" s="17"/>
      <c r="N123" s="17"/>
      <c r="O123" s="18"/>
    </row>
    <row r="124" spans="9:15" x14ac:dyDescent="0.25">
      <c r="I124" s="16" t="s">
        <v>100</v>
      </c>
      <c r="J124" s="22"/>
      <c r="K124" s="17"/>
      <c r="L124" s="17"/>
      <c r="M124" s="17"/>
      <c r="N124" s="17"/>
      <c r="O124" s="18"/>
    </row>
    <row r="125" spans="9:15" x14ac:dyDescent="0.25">
      <c r="I125" s="16"/>
      <c r="J125" s="22"/>
      <c r="K125" s="17"/>
      <c r="L125" s="17"/>
      <c r="M125" s="17"/>
      <c r="N125" s="17"/>
      <c r="O125" s="18"/>
    </row>
    <row r="126" spans="9:15" x14ac:dyDescent="0.25">
      <c r="I126" s="24" t="s">
        <v>104</v>
      </c>
      <c r="J126" s="22"/>
      <c r="K126" s="17"/>
      <c r="L126" s="17"/>
      <c r="M126" s="17"/>
      <c r="N126" s="17"/>
      <c r="O126" s="18"/>
    </row>
    <row r="127" spans="9:15" x14ac:dyDescent="0.25">
      <c r="I127" s="16"/>
      <c r="J127" s="22"/>
      <c r="K127" s="17"/>
      <c r="L127" s="17"/>
      <c r="M127" s="17"/>
      <c r="N127" s="17"/>
      <c r="O127" s="18"/>
    </row>
    <row r="128" spans="9:15" x14ac:dyDescent="0.25">
      <c r="I128" s="16" t="s">
        <v>105</v>
      </c>
      <c r="J128" s="22"/>
      <c r="K128" s="17"/>
      <c r="L128" s="17"/>
      <c r="M128" s="17"/>
      <c r="N128" s="17"/>
      <c r="O128" s="18"/>
    </row>
    <row r="129" spans="9:15" x14ac:dyDescent="0.25">
      <c r="I129" s="16" t="s">
        <v>106</v>
      </c>
      <c r="J129" s="22"/>
      <c r="K129" s="17"/>
      <c r="L129" s="17"/>
      <c r="M129" s="17"/>
      <c r="N129" s="17"/>
      <c r="O129" s="18"/>
    </row>
    <row r="130" spans="9:15" x14ac:dyDescent="0.25">
      <c r="I130" s="16"/>
      <c r="J130" s="22"/>
      <c r="K130" s="17"/>
      <c r="L130" s="17"/>
      <c r="M130" s="17"/>
      <c r="N130" s="17"/>
      <c r="O130" s="18"/>
    </row>
    <row r="131" spans="9:15" x14ac:dyDescent="0.25">
      <c r="I131" s="16" t="e">
        <f>VLOOKUP("Carlos",C2:G18,4,0)</f>
        <v>#N/A</v>
      </c>
      <c r="J131" s="22"/>
      <c r="K131" s="17"/>
      <c r="L131" s="17"/>
      <c r="M131" s="17"/>
      <c r="N131" s="17"/>
      <c r="O131" s="18"/>
    </row>
    <row r="132" spans="9:15" x14ac:dyDescent="0.25">
      <c r="I132" s="16"/>
      <c r="J132" s="22"/>
      <c r="K132" s="17"/>
      <c r="L132" s="17"/>
      <c r="M132" s="17"/>
      <c r="N132" s="17"/>
      <c r="O132" s="18"/>
    </row>
    <row r="133" spans="9:15" x14ac:dyDescent="0.25">
      <c r="I133" s="16" t="s">
        <v>107</v>
      </c>
      <c r="J133" s="22"/>
      <c r="K133" s="17"/>
      <c r="L133" s="17"/>
      <c r="M133" s="17"/>
      <c r="N133" s="17"/>
      <c r="O133" s="18"/>
    </row>
    <row r="134" spans="9:15" x14ac:dyDescent="0.25">
      <c r="I134" s="16"/>
      <c r="J134" s="22"/>
      <c r="K134" s="17"/>
      <c r="L134" s="17"/>
      <c r="M134" s="17"/>
      <c r="N134" s="17"/>
      <c r="O134" s="18"/>
    </row>
    <row r="135" spans="9:15" x14ac:dyDescent="0.25">
      <c r="I135" s="16" t="str">
        <f>IFERROR(VLOOKUP("Carlos",C2:G18,4,0),"Hubo error")</f>
        <v>Hubo error</v>
      </c>
      <c r="J135" s="22"/>
      <c r="K135" s="17" t="s">
        <v>108</v>
      </c>
      <c r="L135" s="17"/>
      <c r="M135" s="17"/>
      <c r="N135" s="17"/>
      <c r="O135" s="18"/>
    </row>
    <row r="136" spans="9:15" x14ac:dyDescent="0.25">
      <c r="I136" s="16"/>
      <c r="J136" s="22"/>
      <c r="K136" s="17" t="s">
        <v>109</v>
      </c>
      <c r="L136" s="17"/>
      <c r="M136" s="17"/>
      <c r="N136" s="17"/>
      <c r="O136" s="18"/>
    </row>
    <row r="137" spans="9:15" ht="15.75" thickBot="1" x14ac:dyDescent="0.3">
      <c r="I137" s="25"/>
      <c r="J137" s="26"/>
      <c r="K137" s="27"/>
      <c r="L137" s="27"/>
      <c r="M137" s="27"/>
      <c r="N137" s="27"/>
      <c r="O137" s="2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90" zoomScaleNormal="90" workbookViewId="0">
      <selection activeCell="D10" sqref="D10"/>
    </sheetView>
  </sheetViews>
  <sheetFormatPr baseColWidth="10" defaultRowHeight="15" x14ac:dyDescent="0.25"/>
  <sheetData>
    <row r="1" spans="1:17" x14ac:dyDescent="0.25">
      <c r="A1" s="9" t="s">
        <v>18</v>
      </c>
      <c r="B1" s="5" t="s">
        <v>10</v>
      </c>
      <c r="C1" s="5" t="s">
        <v>13</v>
      </c>
      <c r="D1" s="5" t="s">
        <v>8</v>
      </c>
      <c r="E1" s="5" t="s">
        <v>4</v>
      </c>
      <c r="F1" s="5" t="s">
        <v>3</v>
      </c>
      <c r="G1" s="5" t="s">
        <v>4</v>
      </c>
      <c r="H1" s="5" t="s">
        <v>13</v>
      </c>
      <c r="I1" s="5" t="s">
        <v>6</v>
      </c>
      <c r="J1" s="5" t="s">
        <v>4</v>
      </c>
      <c r="K1" s="5" t="s">
        <v>10</v>
      </c>
      <c r="L1" s="5" t="s">
        <v>1</v>
      </c>
      <c r="M1" s="5" t="s">
        <v>8</v>
      </c>
      <c r="N1" s="5" t="s">
        <v>6</v>
      </c>
      <c r="O1" s="5" t="s">
        <v>4</v>
      </c>
      <c r="P1" s="5" t="s">
        <v>3</v>
      </c>
      <c r="Q1" s="5" t="s">
        <v>1</v>
      </c>
    </row>
    <row r="2" spans="1:17" x14ac:dyDescent="0.25">
      <c r="A2" s="8" t="s">
        <v>15</v>
      </c>
      <c r="B2" s="3" t="s">
        <v>9</v>
      </c>
      <c r="C2" s="3" t="s">
        <v>12</v>
      </c>
      <c r="D2" s="3" t="s">
        <v>7</v>
      </c>
      <c r="E2" s="3" t="s">
        <v>11</v>
      </c>
      <c r="F2" s="3" t="s">
        <v>2</v>
      </c>
      <c r="G2" s="3" t="s">
        <v>2</v>
      </c>
      <c r="H2" s="3" t="s">
        <v>12</v>
      </c>
      <c r="I2" s="3" t="s">
        <v>5</v>
      </c>
      <c r="J2" s="3" t="s">
        <v>11</v>
      </c>
      <c r="K2" s="3" t="s">
        <v>9</v>
      </c>
      <c r="L2" s="3" t="s">
        <v>0</v>
      </c>
      <c r="M2" s="3" t="s">
        <v>7</v>
      </c>
      <c r="N2" s="3" t="s">
        <v>5</v>
      </c>
      <c r="O2" s="3" t="s">
        <v>2</v>
      </c>
      <c r="P2" s="3" t="s">
        <v>2</v>
      </c>
      <c r="Q2" s="3" t="s">
        <v>0</v>
      </c>
    </row>
    <row r="3" spans="1:17" x14ac:dyDescent="0.25">
      <c r="A3" s="9" t="s">
        <v>14</v>
      </c>
      <c r="B3" s="4">
        <v>8.1999999999999993</v>
      </c>
      <c r="C3" s="4">
        <v>8.9</v>
      </c>
      <c r="D3" s="4">
        <v>6.5</v>
      </c>
      <c r="E3" s="4">
        <v>7.1</v>
      </c>
      <c r="F3" s="4">
        <v>9.3000000000000007</v>
      </c>
      <c r="G3" s="4">
        <v>4.2</v>
      </c>
      <c r="H3" s="4">
        <v>4.9000000000000004</v>
      </c>
      <c r="I3" s="4">
        <v>5.5</v>
      </c>
      <c r="J3" s="4">
        <v>9</v>
      </c>
      <c r="K3" s="4">
        <v>6.2</v>
      </c>
      <c r="L3" s="4">
        <v>9.1</v>
      </c>
      <c r="M3" s="4">
        <v>9.3000000000000007</v>
      </c>
      <c r="N3" s="4">
        <v>8.4</v>
      </c>
      <c r="O3" s="4">
        <v>7</v>
      </c>
      <c r="P3" s="4">
        <v>4.9000000000000004</v>
      </c>
      <c r="Q3" s="4">
        <v>6</v>
      </c>
    </row>
    <row r="4" spans="1:17" x14ac:dyDescent="0.25">
      <c r="A4" s="8" t="s">
        <v>17</v>
      </c>
      <c r="B4" s="3" t="str">
        <f>IF(B3&lt;6,"No","Sí")</f>
        <v>Sí</v>
      </c>
      <c r="C4" s="3" t="str">
        <f>IF(C3&lt;6,"No","Sí")</f>
        <v>Sí</v>
      </c>
      <c r="D4" s="3" t="str">
        <f>IF(D3&lt;6,"No","Sí")</f>
        <v>Sí</v>
      </c>
      <c r="E4" s="3" t="str">
        <f>IF(E3&lt;6,"No","Sí")</f>
        <v>Sí</v>
      </c>
      <c r="F4" s="3" t="str">
        <f>IF(F3&lt;6,"No","Sí")</f>
        <v>Sí</v>
      </c>
      <c r="G4" s="3" t="str">
        <f>IF(G3&lt;6,"No","Sí")</f>
        <v>No</v>
      </c>
      <c r="H4" s="3" t="str">
        <f>IF(H3&lt;6,"No","Sí")</f>
        <v>No</v>
      </c>
      <c r="I4" s="3" t="str">
        <f>IF(I3&lt;6,"No","Sí")</f>
        <v>No</v>
      </c>
      <c r="J4" s="3" t="str">
        <f>IF(J3&lt;6,"No","Sí")</f>
        <v>Sí</v>
      </c>
      <c r="K4" s="3" t="str">
        <f>IF(K3&lt;6,"No","Sí")</f>
        <v>Sí</v>
      </c>
      <c r="L4" s="3" t="str">
        <f>IF(L3&lt;6,"No","Sí")</f>
        <v>Sí</v>
      </c>
      <c r="M4" s="3" t="str">
        <f>IF(M3&lt;6,"No","Sí")</f>
        <v>Sí</v>
      </c>
      <c r="N4" s="3" t="str">
        <f>IF(N3&lt;6,"No","Sí")</f>
        <v>Sí</v>
      </c>
      <c r="O4" s="3" t="str">
        <f>IF(O3&lt;6,"No","Sí")</f>
        <v>Sí</v>
      </c>
      <c r="P4" s="3" t="str">
        <f>IF(P3&lt;6,"No","Sí")</f>
        <v>No</v>
      </c>
      <c r="Q4" s="3" t="str">
        <f>IF(Q3&lt;6,"No","Sí")</f>
        <v>Sí</v>
      </c>
    </row>
    <row r="9" spans="1:17" ht="15.75" thickBot="1" x14ac:dyDescent="0.3"/>
    <row r="10" spans="1:17" x14ac:dyDescent="0.25">
      <c r="D10" s="13" t="s">
        <v>19</v>
      </c>
      <c r="E10" s="14"/>
      <c r="F10" s="14"/>
      <c r="G10" s="14"/>
      <c r="H10" s="14"/>
      <c r="I10" s="14"/>
      <c r="J10" s="15"/>
    </row>
    <row r="11" spans="1:17" x14ac:dyDescent="0.25">
      <c r="D11" s="16"/>
      <c r="E11" s="17"/>
      <c r="F11" s="17"/>
      <c r="G11" s="17"/>
      <c r="H11" s="17"/>
      <c r="I11" s="17"/>
      <c r="J11" s="18"/>
    </row>
    <row r="12" spans="1:17" x14ac:dyDescent="0.25">
      <c r="D12" s="16" t="s">
        <v>34</v>
      </c>
      <c r="E12" s="17"/>
      <c r="F12" s="17"/>
      <c r="G12" s="17"/>
      <c r="H12" s="17"/>
      <c r="I12" s="17"/>
      <c r="J12" s="18"/>
    </row>
    <row r="13" spans="1:17" x14ac:dyDescent="0.25">
      <c r="D13" s="16"/>
      <c r="E13" s="17"/>
      <c r="F13" s="17"/>
      <c r="G13" s="17"/>
      <c r="H13" s="17"/>
      <c r="I13" s="17"/>
      <c r="J13" s="18"/>
    </row>
    <row r="14" spans="1:17" x14ac:dyDescent="0.25">
      <c r="D14" s="19" t="s">
        <v>36</v>
      </c>
      <c r="E14" s="17"/>
      <c r="F14" s="17"/>
      <c r="G14" s="17"/>
      <c r="H14" s="17"/>
      <c r="I14" s="17"/>
      <c r="J14" s="18"/>
    </row>
    <row r="15" spans="1:17" x14ac:dyDescent="0.25">
      <c r="D15" s="16"/>
      <c r="E15" s="17"/>
      <c r="F15" s="17"/>
      <c r="G15" s="17"/>
      <c r="H15" s="17"/>
      <c r="I15" s="17"/>
      <c r="J15" s="18"/>
    </row>
    <row r="16" spans="1:17" x14ac:dyDescent="0.25">
      <c r="D16" s="16" t="s">
        <v>37</v>
      </c>
      <c r="E16" s="17"/>
      <c r="F16" s="17"/>
      <c r="G16" s="17"/>
      <c r="H16" s="17"/>
      <c r="I16" s="17"/>
      <c r="J16" s="18"/>
    </row>
    <row r="17" spans="4:10" x14ac:dyDescent="0.25">
      <c r="D17" s="16" t="s">
        <v>38</v>
      </c>
      <c r="E17" s="17"/>
      <c r="F17" s="17"/>
      <c r="G17" s="17"/>
      <c r="H17" s="17"/>
      <c r="I17" s="17"/>
      <c r="J17" s="18"/>
    </row>
    <row r="18" spans="4:10" x14ac:dyDescent="0.25">
      <c r="D18" s="16"/>
      <c r="E18" s="17"/>
      <c r="F18" s="17"/>
      <c r="G18" s="17"/>
      <c r="H18" s="17"/>
      <c r="I18" s="17"/>
      <c r="J18" s="18"/>
    </row>
    <row r="19" spans="4:10" x14ac:dyDescent="0.25">
      <c r="D19" s="16" t="str">
        <f>HLOOKUP("Martín",A1:Q4,4,0)</f>
        <v>Sí</v>
      </c>
      <c r="E19" s="17"/>
      <c r="F19" s="17" t="s">
        <v>39</v>
      </c>
      <c r="G19" s="17"/>
      <c r="H19" s="17"/>
      <c r="I19" s="17"/>
      <c r="J19" s="18"/>
    </row>
    <row r="20" spans="4:10" x14ac:dyDescent="0.25">
      <c r="D20" s="16"/>
      <c r="E20" s="17"/>
      <c r="F20" s="17"/>
      <c r="G20" s="17"/>
      <c r="H20" s="17"/>
      <c r="I20" s="17"/>
      <c r="J20" s="18"/>
    </row>
    <row r="21" spans="4:10" x14ac:dyDescent="0.25">
      <c r="D21" s="21" t="s">
        <v>40</v>
      </c>
      <c r="E21" s="17"/>
      <c r="F21" s="17"/>
      <c r="G21" s="17"/>
      <c r="H21" s="17"/>
      <c r="I21" s="17"/>
      <c r="J21" s="18"/>
    </row>
    <row r="22" spans="4:10" x14ac:dyDescent="0.25">
      <c r="D22" s="16" t="s">
        <v>41</v>
      </c>
      <c r="E22" s="17"/>
      <c r="F22" s="17"/>
      <c r="G22" s="17"/>
      <c r="H22" s="17"/>
      <c r="I22" s="17"/>
      <c r="J22" s="18"/>
    </row>
    <row r="23" spans="4:10" x14ac:dyDescent="0.25">
      <c r="D23" s="16" t="s">
        <v>42</v>
      </c>
      <c r="E23" s="17"/>
      <c r="F23" s="17"/>
      <c r="G23" s="17"/>
      <c r="H23" s="17"/>
      <c r="I23" s="17"/>
      <c r="J23" s="18"/>
    </row>
    <row r="24" spans="4:10" x14ac:dyDescent="0.25">
      <c r="D24" s="16"/>
      <c r="E24" s="17"/>
      <c r="F24" s="17"/>
      <c r="G24" s="17"/>
      <c r="H24" s="17"/>
      <c r="I24" s="17"/>
      <c r="J24" s="18"/>
    </row>
    <row r="25" spans="4:10" x14ac:dyDescent="0.25">
      <c r="D25" s="16" t="s">
        <v>43</v>
      </c>
      <c r="E25" s="17"/>
      <c r="F25" s="17"/>
      <c r="G25" s="17"/>
      <c r="H25" s="17"/>
      <c r="I25" s="17"/>
      <c r="J25" s="18"/>
    </row>
    <row r="26" spans="4:10" ht="15.75" thickBot="1" x14ac:dyDescent="0.3">
      <c r="D26" s="25"/>
      <c r="E26" s="27"/>
      <c r="F26" s="27"/>
      <c r="G26" s="27"/>
      <c r="H26" s="27"/>
      <c r="I26" s="27"/>
      <c r="J2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Carlos Campos</cp:lastModifiedBy>
  <dcterms:created xsi:type="dcterms:W3CDTF">2021-07-15T17:01:14Z</dcterms:created>
  <dcterms:modified xsi:type="dcterms:W3CDTF">2022-06-07T21:39:42Z</dcterms:modified>
</cp:coreProperties>
</file>