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10215" windowHeight="7500"/>
  </bookViews>
  <sheets>
    <sheet name="Hoja1" sheetId="1" r:id="rId1"/>
  </sheets>
  <definedNames>
    <definedName name="_xlnm._FilterDatabase" localSheetId="0" hidden="1">Hoja1!$B$1:$H$44</definedName>
    <definedName name="SegmentaciónDeDatos_Articulo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E45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I45" i="1" l="1"/>
</calcChain>
</file>

<file path=xl/sharedStrings.xml><?xml version="1.0" encoding="utf-8"?>
<sst xmlns="http://schemas.openxmlformats.org/spreadsheetml/2006/main" count="190" uniqueCount="90">
  <si>
    <t>Fecha</t>
  </si>
  <si>
    <t>Region</t>
  </si>
  <si>
    <t>Vendedor</t>
  </si>
  <si>
    <t>Articulo</t>
  </si>
  <si>
    <t>Cantidad</t>
  </si>
  <si>
    <t>Precio unitario</t>
  </si>
  <si>
    <t>Total</t>
  </si>
  <si>
    <t>Pedro</t>
  </si>
  <si>
    <t>Sandro</t>
  </si>
  <si>
    <t>Sara</t>
  </si>
  <si>
    <t>Miguel</t>
  </si>
  <si>
    <t>Amador</t>
  </si>
  <si>
    <t>Mateo</t>
  </si>
  <si>
    <t>Andrea</t>
  </si>
  <si>
    <t>Silvina</t>
  </si>
  <si>
    <t>Mónica</t>
  </si>
  <si>
    <t>Soledad</t>
  </si>
  <si>
    <t>Martillo</t>
  </si>
  <si>
    <t>Serrucho</t>
  </si>
  <si>
    <t>Clavos</t>
  </si>
  <si>
    <t>Pinza</t>
  </si>
  <si>
    <t>Lijas</t>
  </si>
  <si>
    <t>Destornillador</t>
  </si>
  <si>
    <t>Tornillos</t>
  </si>
  <si>
    <t>Pincel</t>
  </si>
  <si>
    <t>Taladro</t>
  </si>
  <si>
    <t>Lima</t>
  </si>
  <si>
    <t>Remechadora</t>
  </si>
  <si>
    <t>Llave pulsiana</t>
  </si>
  <si>
    <t>Amoladora</t>
  </si>
  <si>
    <t>Cinta aisladora</t>
  </si>
  <si>
    <t>Sierra</t>
  </si>
  <si>
    <t>Caja de Herramientas</t>
  </si>
  <si>
    <t>Remaches</t>
  </si>
  <si>
    <t>centro</t>
  </si>
  <si>
    <t>sur</t>
  </si>
  <si>
    <t>norte</t>
  </si>
  <si>
    <t>Comision (7%)</t>
  </si>
  <si>
    <t>Ganancia Final</t>
  </si>
  <si>
    <t>Notas Sesión 09</t>
  </si>
  <si>
    <t>+  Las "tablas" que veiamos antes realmente se llamaban rangos</t>
  </si>
  <si>
    <t>las verdaderas tablas tienen una estructura diferente, funciones</t>
  </si>
  <si>
    <t>que nos permiten manejarlas más fácil.</t>
  </si>
  <si>
    <t>Inicio --&gt; Estilos --&gt; Dar formato como tabla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</si>
  <si>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Crear una tabla</t>
    </r>
  </si>
  <si>
    <t xml:space="preserve">+  Otra manera es hacerlo más artesanalmente, seleccionamos </t>
  </si>
  <si>
    <t>todos los datos y haciendo la combinación</t>
  </si>
  <si>
    <t>Ctrl + T</t>
  </si>
  <si>
    <t>(crea una tabla default)</t>
  </si>
  <si>
    <t>+  Nos paramos sobre cualquier celda dentro de la tabla,</t>
  </si>
  <si>
    <t>presionamos click derecho y seguimos la sig. Ruta</t>
  </si>
  <si>
    <t>Tabla --&gt; Convertir en rango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</si>
  <si>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Deshacer una tabla</t>
    </r>
  </si>
  <si>
    <t>(Le deja los colores pero le quita las propiedades, ie los filtros)</t>
  </si>
  <si>
    <t>+  Al calcular el 7% del primer renglón aparece</t>
  </si>
  <si>
    <t>=0.07*[@Total]</t>
  </si>
  <si>
    <t xml:space="preserve">Esto indica que sobre toda la columna de "Comisión 7%" se va a </t>
  </si>
  <si>
    <t xml:space="preserve">calcular el 0.07 de lo que aparezca en la columna total, es decir, </t>
  </si>
  <si>
    <t>hace autorelleno de forma inmediata</t>
  </si>
  <si>
    <t>Nos paramos sobre cualquier celda de la tabla y en la pestaña de</t>
  </si>
  <si>
    <t>"Diseño" que se habilita, marcamos "Fila de totales", lo que hace es</t>
  </si>
  <si>
    <t>crear un nuevo renglón hasta abajo y podemos seleccionar qué tipo</t>
  </si>
  <si>
    <t>de información queremos ver respecto de cada columna:</t>
  </si>
  <si>
    <t>Promedio, suma, máximo, mínimo…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</si>
  <si>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Crear estilos nuevos de tabla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</si>
  <si>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Habilitar la opción "Fila de totales"</t>
    </r>
  </si>
  <si>
    <t>Podemos crear un estilo propio para una tabla y asignarle un nombre</t>
  </si>
  <si>
    <t>se sigue la sig. ruta</t>
  </si>
  <si>
    <t>Diseño --&gt; Estilos de tabla --&gt; Nuevo estilo de tabla</t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</si>
  <si>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Segmentación de datos</t>
    </r>
  </si>
  <si>
    <t>Puedo crear un "segmentador" por cada columna de la tabla, se sigue</t>
  </si>
  <si>
    <t>la siguiente ruta</t>
  </si>
  <si>
    <t>Diseño --&gt; Herramientas --&gt; Insertar segmentador de datos</t>
  </si>
  <si>
    <t xml:space="preserve">Luego se selecciona la columna que quiero segmentar, es decir </t>
  </si>
  <si>
    <t>al seleccionar alguna de las columnas me creará un cuadro donde</t>
  </si>
  <si>
    <r>
      <t xml:space="preserve">podré decirle a la tabla que solo me aparezcan </t>
    </r>
    <r>
      <rPr>
        <b/>
        <sz val="11"/>
        <color theme="1"/>
        <rFont val="Calibri"/>
        <family val="2"/>
        <scheme val="minor"/>
      </rPr>
      <t>cierto tipo</t>
    </r>
    <r>
      <rPr>
        <sz val="11"/>
        <color theme="1"/>
        <rFont val="Calibri"/>
        <family val="2"/>
        <scheme val="minor"/>
      </rPr>
      <t xml:space="preserve"> de dato</t>
    </r>
  </si>
  <si>
    <t xml:space="preserve">que pertecene a esa columna. Por ejemplo, un segmentador de </t>
  </si>
  <si>
    <t>"Artículo" me crea lo siguiente</t>
  </si>
  <si>
    <t>Se puede hacer selección múltiple presionando sobre el primer botón</t>
  </si>
  <si>
    <t>Diseño --&gt; Propiedades</t>
  </si>
  <si>
    <t>Se le puede asignar un nombre a la tabla de la siguiente forma:</t>
  </si>
  <si>
    <t>Se puede cambiar el tamaño de la tabla de la siguiente forma:</t>
  </si>
  <si>
    <t>Diseño --&gt; Propiedades --&gt; Cambiar tamaño de la tabla</t>
  </si>
  <si>
    <t>Lo que se puede hacer con lo anterior es:</t>
  </si>
  <si>
    <t>a) Añadir más columnas o filas</t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</si>
  <si>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Darle nombre a la tabla</t>
    </r>
  </si>
  <si>
    <r>
      <rPr>
        <b/>
        <sz val="11"/>
        <color theme="1"/>
        <rFont val="Calibri"/>
        <family val="2"/>
        <scheme val="minor"/>
      </rPr>
      <t>7.</t>
    </r>
    <r>
      <rPr>
        <sz val="11"/>
        <color theme="1"/>
        <rFont val="Calibri"/>
        <family val="2"/>
        <scheme val="minor"/>
      </rPr>
      <t xml:space="preserve"> Cambiar tamaño de la tabla</t>
    </r>
  </si>
  <si>
    <t>b) Reducir número de filas o columnas</t>
  </si>
  <si>
    <r>
      <rPr>
        <b/>
        <sz val="11"/>
        <color theme="1"/>
        <rFont val="Calibri"/>
        <family val="2"/>
        <scheme val="minor"/>
      </rPr>
      <t xml:space="preserve">Importante: </t>
    </r>
    <r>
      <rPr>
        <sz val="11"/>
        <color theme="1"/>
        <rFont val="Calibri"/>
        <family val="2"/>
        <scheme val="minor"/>
      </rPr>
      <t xml:space="preserve">todos los atributos de rangos se pueden pasar a </t>
    </r>
  </si>
  <si>
    <t>tablas, por ejemplo el formato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</si>
</sst>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165" fontId="0" fillId="0" borderId="0" xfId="0" applyNumberFormat="1"/>
    <xf numFmtId="164" fontId="0" fillId="0" borderId="0" xfId="0" applyNumberFormat="1" applyFont="1"/>
    <xf numFmtId="0" fontId="1" fillId="0" borderId="0" xfId="0" applyNumberFormat="1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0" fontId="2" fillId="0" borderId="4" xfId="0" applyFont="1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Mon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65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gradientFill degree="180">
          <stop position="0">
            <color theme="2" tint="-9.8025452436902985E-2"/>
          </stop>
          <stop position="1">
            <color theme="2" tint="-0.25098422193060094"/>
          </stop>
        </gradientFill>
      </fill>
    </dxf>
    <dxf>
      <fill>
        <gradientFill>
          <stop position="0">
            <color theme="5" tint="0.40000610370189521"/>
          </stop>
          <stop position="1">
            <color theme="5" tint="0.59999389629810485"/>
          </stop>
        </gradient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gradientFill degree="18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180">
          <stop position="0">
            <color theme="7" tint="0.59999389629810485"/>
          </stop>
          <stop position="1">
            <color theme="7" tint="-0.25098422193060094"/>
          </stop>
        </gradientFill>
      </fill>
    </dxf>
  </dxfs>
  <tableStyles count="1" defaultTableStyle="TableStyleMedium2" defaultPivotStyle="PivotStyleLight16">
    <tableStyle name="Ventas21" pivot="0" count="5">
      <tableStyleElement type="headerRow" dxfId="15"/>
      <tableStyleElement type="totalRow" dxfId="14"/>
      <tableStyleElement type="firstColumn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288131</xdr:colOff>
      <xdr:row>60</xdr:row>
      <xdr:rowOff>88107</xdr:rowOff>
    </xdr:from>
    <xdr:to>
      <xdr:col>13</xdr:col>
      <xdr:colOff>592931</xdr:colOff>
      <xdr:row>69</xdr:row>
      <xdr:rowOff>11907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rticul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9850" y="11530013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rticulo" sourceName="Articul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rticulo" cache="SegmentaciónDeDatos_Articulo" caption="Articulo" rowHeight="241300"/>
</slicers>
</file>

<file path=xl/tables/table1.xml><?xml version="1.0" encoding="utf-8"?>
<table xmlns="http://schemas.openxmlformats.org/spreadsheetml/2006/main" id="2" name="Tabla2" displayName="Tabla2" ref="A1:I45" totalsRowCount="1" headerRowDxfId="10" dataDxfId="9" headerRowCellStyle="Moneda" dataCellStyle="Moneda">
  <autoFilter ref="A1:I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Fecha" totalsRowLabel="Total" dataDxfId="8"/>
    <tableColumn id="2" name="Vendedor"/>
    <tableColumn id="3" name="Region"/>
    <tableColumn id="4" name="Articulo"/>
    <tableColumn id="5" name="Cantidad" totalsRowFunction="sum"/>
    <tableColumn id="6" name="Precio unitario" totalsRowFunction="average" dataDxfId="6" totalsRowDxfId="7" dataCellStyle="Moneda"/>
    <tableColumn id="7" name="Total" dataDxfId="4" totalsRowDxfId="5" dataCellStyle="Moneda"/>
    <tableColumn id="8" name="Comision (7%)" dataDxfId="2" totalsRowDxfId="3" dataCellStyle="Moneda">
      <calculatedColumnFormula>Tabla2[[#This Row],[Total]]*0.07</calculatedColumnFormula>
    </tableColumn>
    <tableColumn id="9" name="Ganancia Final" totalsRowFunction="sum" dataDxfId="0" totalsRowDxfId="1" dataCellStyle="Moneda">
      <calculatedColumnFormula>+Tabla2[[#This Row],[Total]]+Tabla2[[#This Row],[Comision (7%)]]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="80" zoomScaleNormal="80" workbookViewId="0">
      <selection activeCell="K1" sqref="K1"/>
    </sheetView>
  </sheetViews>
  <sheetFormatPr baseColWidth="10" defaultRowHeight="15" x14ac:dyDescent="0.25"/>
  <cols>
    <col min="1" max="1" width="11.42578125" style="2"/>
    <col min="2" max="2" width="12" customWidth="1"/>
    <col min="4" max="4" width="18" customWidth="1"/>
    <col min="6" max="6" width="17" style="1" customWidth="1"/>
    <col min="7" max="7" width="11.42578125" style="1"/>
    <col min="8" max="8" width="16.7109375" style="1" customWidth="1"/>
    <col min="9" max="9" width="16.85546875" style="1" customWidth="1"/>
  </cols>
  <sheetData>
    <row r="1" spans="1:17" ht="15.75" thickBot="1" x14ac:dyDescent="0.3">
      <c r="A1" s="2" t="s">
        <v>0</v>
      </c>
      <c r="B1" t="s">
        <v>2</v>
      </c>
      <c r="C1" t="s">
        <v>1</v>
      </c>
      <c r="D1" t="s">
        <v>3</v>
      </c>
      <c r="E1" t="s">
        <v>4</v>
      </c>
      <c r="F1" s="3" t="s">
        <v>5</v>
      </c>
      <c r="G1" s="3" t="s">
        <v>6</v>
      </c>
      <c r="H1" s="3" t="s">
        <v>37</v>
      </c>
      <c r="I1" s="3" t="s">
        <v>38</v>
      </c>
    </row>
    <row r="2" spans="1:17" x14ac:dyDescent="0.25">
      <c r="A2" s="2">
        <v>44378</v>
      </c>
      <c r="B2" t="s">
        <v>7</v>
      </c>
      <c r="C2" t="s">
        <v>34</v>
      </c>
      <c r="D2" t="s">
        <v>18</v>
      </c>
      <c r="E2">
        <v>13</v>
      </c>
      <c r="F2" s="1">
        <v>25.09</v>
      </c>
      <c r="G2" s="1">
        <v>326.17</v>
      </c>
      <c r="H2" s="1">
        <f>Tabla2[[#This Row],[Total]]*0.07</f>
        <v>22.831900000000005</v>
      </c>
      <c r="I2" s="1">
        <f>+Tabla2[[#This Row],[Total]]+Tabla2[[#This Row],[Comision (7%)]]</f>
        <v>349.00190000000003</v>
      </c>
      <c r="K2" s="5" t="s">
        <v>39</v>
      </c>
      <c r="L2" s="6"/>
      <c r="M2" s="6"/>
      <c r="N2" s="6"/>
      <c r="O2" s="6"/>
      <c r="P2" s="6"/>
      <c r="Q2" s="7"/>
    </row>
    <row r="3" spans="1:17" x14ac:dyDescent="0.25">
      <c r="A3" s="2">
        <v>44378</v>
      </c>
      <c r="B3" t="s">
        <v>10</v>
      </c>
      <c r="C3" t="s">
        <v>34</v>
      </c>
      <c r="D3" t="s">
        <v>28</v>
      </c>
      <c r="E3">
        <v>20</v>
      </c>
      <c r="F3" s="1">
        <v>14.25</v>
      </c>
      <c r="G3" s="1">
        <v>285</v>
      </c>
      <c r="H3" s="1">
        <f>Tabla2[[#This Row],[Total]]*0.07</f>
        <v>19.950000000000003</v>
      </c>
      <c r="I3" s="1">
        <f>+Tabla2[[#This Row],[Total]]+Tabla2[[#This Row],[Comision (7%)]]</f>
        <v>304.95</v>
      </c>
      <c r="K3" s="8"/>
      <c r="L3" s="9"/>
      <c r="M3" s="9"/>
      <c r="N3" s="9"/>
      <c r="O3" s="9"/>
      <c r="P3" s="9"/>
      <c r="Q3" s="10"/>
    </row>
    <row r="4" spans="1:17" x14ac:dyDescent="0.25">
      <c r="A4" s="2">
        <v>44378</v>
      </c>
      <c r="B4" t="s">
        <v>13</v>
      </c>
      <c r="C4" t="s">
        <v>34</v>
      </c>
      <c r="D4" t="s">
        <v>29</v>
      </c>
      <c r="E4">
        <v>13</v>
      </c>
      <c r="F4" s="1">
        <v>78.599999999999994</v>
      </c>
      <c r="G4" s="1">
        <v>1021.8</v>
      </c>
      <c r="H4" s="1">
        <f>Tabla2[[#This Row],[Total]]*0.07</f>
        <v>71.52600000000001</v>
      </c>
      <c r="I4" s="1">
        <f>+Tabla2[[#This Row],[Total]]+Tabla2[[#This Row],[Comision (7%)]]</f>
        <v>1093.326</v>
      </c>
      <c r="K4" s="8" t="s">
        <v>44</v>
      </c>
      <c r="L4" s="9"/>
      <c r="M4" s="9"/>
      <c r="N4" s="9"/>
      <c r="O4" s="9"/>
      <c r="P4" s="9"/>
      <c r="Q4" s="10"/>
    </row>
    <row r="5" spans="1:17" x14ac:dyDescent="0.25">
      <c r="A5" s="2">
        <v>44379</v>
      </c>
      <c r="B5" t="s">
        <v>15</v>
      </c>
      <c r="C5" t="s">
        <v>35</v>
      </c>
      <c r="D5" t="s">
        <v>32</v>
      </c>
      <c r="E5">
        <v>24</v>
      </c>
      <c r="F5" s="1">
        <v>29.11</v>
      </c>
      <c r="G5" s="1">
        <v>698.64</v>
      </c>
      <c r="H5" s="1">
        <f>Tabla2[[#This Row],[Total]]*0.07</f>
        <v>48.904800000000002</v>
      </c>
      <c r="I5" s="1">
        <f>+Tabla2[[#This Row],[Total]]+Tabla2[[#This Row],[Comision (7%)]]</f>
        <v>747.54480000000001</v>
      </c>
      <c r="K5" s="8"/>
      <c r="L5" s="9"/>
      <c r="M5" s="9"/>
      <c r="N5" s="9"/>
      <c r="O5" s="9"/>
      <c r="P5" s="9"/>
      <c r="Q5" s="10"/>
    </row>
    <row r="6" spans="1:17" x14ac:dyDescent="0.25">
      <c r="A6" s="2">
        <v>44380</v>
      </c>
      <c r="B6" t="s">
        <v>11</v>
      </c>
      <c r="C6" t="s">
        <v>35</v>
      </c>
      <c r="D6" t="s">
        <v>20</v>
      </c>
      <c r="E6">
        <v>29</v>
      </c>
      <c r="F6" s="1">
        <v>18.14</v>
      </c>
      <c r="G6" s="1">
        <v>526.06000000000006</v>
      </c>
      <c r="H6" s="1">
        <f>Tabla2[[#This Row],[Total]]*0.07</f>
        <v>36.824200000000005</v>
      </c>
      <c r="I6" s="1">
        <f>+Tabla2[[#This Row],[Total]]+Tabla2[[#This Row],[Comision (7%)]]</f>
        <v>562.88420000000008</v>
      </c>
      <c r="K6" s="11" t="s">
        <v>40</v>
      </c>
      <c r="L6" s="9"/>
      <c r="M6" s="9"/>
      <c r="N6" s="9"/>
      <c r="O6" s="9"/>
      <c r="P6" s="9"/>
      <c r="Q6" s="10"/>
    </row>
    <row r="7" spans="1:17" x14ac:dyDescent="0.25">
      <c r="A7" s="2">
        <v>44380</v>
      </c>
      <c r="B7" t="s">
        <v>9</v>
      </c>
      <c r="C7" t="s">
        <v>35</v>
      </c>
      <c r="D7" t="s">
        <v>26</v>
      </c>
      <c r="E7">
        <v>23</v>
      </c>
      <c r="F7" s="1">
        <v>7.62</v>
      </c>
      <c r="G7" s="1">
        <v>175.26</v>
      </c>
      <c r="H7" s="1">
        <f>Tabla2[[#This Row],[Total]]*0.07</f>
        <v>12.2682</v>
      </c>
      <c r="I7" s="1">
        <f>+Tabla2[[#This Row],[Total]]+Tabla2[[#This Row],[Comision (7%)]]</f>
        <v>187.5282</v>
      </c>
      <c r="K7" s="8" t="s">
        <v>41</v>
      </c>
      <c r="L7" s="9"/>
      <c r="M7" s="9"/>
      <c r="N7" s="9"/>
      <c r="O7" s="9"/>
      <c r="P7" s="9"/>
      <c r="Q7" s="10"/>
    </row>
    <row r="8" spans="1:17" x14ac:dyDescent="0.25">
      <c r="A8" s="2">
        <v>44380</v>
      </c>
      <c r="B8" t="s">
        <v>7</v>
      </c>
      <c r="C8" t="s">
        <v>34</v>
      </c>
      <c r="D8" t="s">
        <v>28</v>
      </c>
      <c r="E8">
        <v>10</v>
      </c>
      <c r="F8" s="1">
        <v>14.25</v>
      </c>
      <c r="G8" s="1">
        <v>142.5</v>
      </c>
      <c r="H8" s="1">
        <f>Tabla2[[#This Row],[Total]]*0.07</f>
        <v>9.9750000000000014</v>
      </c>
      <c r="I8" s="1">
        <f>+Tabla2[[#This Row],[Total]]+Tabla2[[#This Row],[Comision (7%)]]</f>
        <v>152.47499999999999</v>
      </c>
      <c r="K8" s="8" t="s">
        <v>42</v>
      </c>
      <c r="L8" s="9"/>
      <c r="M8" s="9"/>
      <c r="N8" s="9"/>
      <c r="O8" s="9"/>
      <c r="P8" s="9"/>
      <c r="Q8" s="10"/>
    </row>
    <row r="9" spans="1:17" x14ac:dyDescent="0.25">
      <c r="A9" s="2">
        <v>44380</v>
      </c>
      <c r="B9" t="s">
        <v>13</v>
      </c>
      <c r="C9" t="s">
        <v>34</v>
      </c>
      <c r="D9" t="s">
        <v>22</v>
      </c>
      <c r="E9">
        <v>9</v>
      </c>
      <c r="F9" s="1">
        <v>9.4700000000000006</v>
      </c>
      <c r="G9" s="1">
        <v>85.23</v>
      </c>
      <c r="H9" s="1">
        <f>Tabla2[[#This Row],[Total]]*0.07</f>
        <v>5.9661000000000008</v>
      </c>
      <c r="I9" s="1">
        <f>+Tabla2[[#This Row],[Total]]+Tabla2[[#This Row],[Comision (7%)]]</f>
        <v>91.196100000000001</v>
      </c>
      <c r="K9" s="8"/>
      <c r="L9" s="9"/>
      <c r="M9" s="9"/>
      <c r="N9" s="9"/>
      <c r="O9" s="9"/>
      <c r="P9" s="9"/>
      <c r="Q9" s="10"/>
    </row>
    <row r="10" spans="1:17" x14ac:dyDescent="0.25">
      <c r="A10" s="2">
        <v>44381</v>
      </c>
      <c r="B10" t="s">
        <v>10</v>
      </c>
      <c r="C10" t="s">
        <v>34</v>
      </c>
      <c r="D10" t="s">
        <v>18</v>
      </c>
      <c r="E10">
        <v>25</v>
      </c>
      <c r="F10" s="1">
        <v>25.09</v>
      </c>
      <c r="G10" s="1">
        <v>627.25</v>
      </c>
      <c r="H10" s="1">
        <f>Tabla2[[#This Row],[Total]]*0.07</f>
        <v>43.907500000000006</v>
      </c>
      <c r="I10" s="1">
        <f>+Tabla2[[#This Row],[Total]]+Tabla2[[#This Row],[Comision (7%)]]</f>
        <v>671.15750000000003</v>
      </c>
      <c r="K10" s="8" t="s">
        <v>43</v>
      </c>
      <c r="L10" s="9"/>
      <c r="M10" s="9"/>
      <c r="N10" s="9"/>
      <c r="O10" s="9"/>
      <c r="P10" s="9"/>
      <c r="Q10" s="10"/>
    </row>
    <row r="11" spans="1:17" x14ac:dyDescent="0.25">
      <c r="A11" s="2">
        <v>44381</v>
      </c>
      <c r="B11" t="s">
        <v>9</v>
      </c>
      <c r="C11" t="s">
        <v>35</v>
      </c>
      <c r="D11" t="s">
        <v>19</v>
      </c>
      <c r="E11">
        <v>20</v>
      </c>
      <c r="F11" s="1">
        <v>0.14000000000000001</v>
      </c>
      <c r="G11" s="1">
        <v>2.8000000000000003</v>
      </c>
      <c r="H11" s="1">
        <f>Tabla2[[#This Row],[Total]]*0.07</f>
        <v>0.19600000000000004</v>
      </c>
      <c r="I11" s="1">
        <f>+Tabla2[[#This Row],[Total]]+Tabla2[[#This Row],[Comision (7%)]]</f>
        <v>2.9960000000000004</v>
      </c>
      <c r="K11" s="8"/>
      <c r="L11" s="9"/>
      <c r="M11" s="9"/>
      <c r="N11" s="9"/>
      <c r="O11" s="9"/>
      <c r="P11" s="9"/>
      <c r="Q11" s="10"/>
    </row>
    <row r="12" spans="1:17" x14ac:dyDescent="0.25">
      <c r="A12" s="2">
        <v>44381</v>
      </c>
      <c r="B12" t="s">
        <v>9</v>
      </c>
      <c r="C12" t="s">
        <v>35</v>
      </c>
      <c r="D12" t="s">
        <v>28</v>
      </c>
      <c r="E12">
        <v>31</v>
      </c>
      <c r="F12" s="1">
        <v>14.25</v>
      </c>
      <c r="G12" s="1">
        <v>441.75</v>
      </c>
      <c r="H12" s="1">
        <f>Tabla2[[#This Row],[Total]]*0.07</f>
        <v>30.922500000000003</v>
      </c>
      <c r="I12" s="1">
        <f>+Tabla2[[#This Row],[Total]]+Tabla2[[#This Row],[Comision (7%)]]</f>
        <v>472.67250000000001</v>
      </c>
      <c r="K12" s="11" t="s">
        <v>45</v>
      </c>
      <c r="L12" s="9"/>
      <c r="M12" s="9"/>
      <c r="N12" s="9"/>
      <c r="O12" s="9"/>
      <c r="P12" s="9"/>
      <c r="Q12" s="10"/>
    </row>
    <row r="13" spans="1:17" x14ac:dyDescent="0.25">
      <c r="A13" s="2">
        <v>44381</v>
      </c>
      <c r="B13" t="s">
        <v>14</v>
      </c>
      <c r="C13" t="s">
        <v>36</v>
      </c>
      <c r="D13" t="s">
        <v>18</v>
      </c>
      <c r="E13">
        <v>24</v>
      </c>
      <c r="F13" s="1">
        <v>25.09</v>
      </c>
      <c r="G13" s="1">
        <v>602.16</v>
      </c>
      <c r="H13" s="1">
        <f>Tabla2[[#This Row],[Total]]*0.07</f>
        <v>42.151200000000003</v>
      </c>
      <c r="I13" s="1">
        <f>+Tabla2[[#This Row],[Total]]+Tabla2[[#This Row],[Comision (7%)]]</f>
        <v>644.31119999999999</v>
      </c>
      <c r="K13" s="8" t="s">
        <v>46</v>
      </c>
      <c r="L13" s="9"/>
      <c r="M13" s="9"/>
      <c r="N13" s="9"/>
      <c r="O13" s="9"/>
      <c r="P13" s="9"/>
      <c r="Q13" s="10"/>
    </row>
    <row r="14" spans="1:17" x14ac:dyDescent="0.25">
      <c r="A14" s="2">
        <v>44382</v>
      </c>
      <c r="B14" t="s">
        <v>9</v>
      </c>
      <c r="C14" t="s">
        <v>35</v>
      </c>
      <c r="D14" t="s">
        <v>17</v>
      </c>
      <c r="E14">
        <v>12</v>
      </c>
      <c r="F14" s="1">
        <v>12</v>
      </c>
      <c r="G14" s="1">
        <v>144</v>
      </c>
      <c r="H14" s="1">
        <f>Tabla2[[#This Row],[Total]]*0.07</f>
        <v>10.080000000000002</v>
      </c>
      <c r="I14" s="1">
        <f>+Tabla2[[#This Row],[Total]]+Tabla2[[#This Row],[Comision (7%)]]</f>
        <v>154.08000000000001</v>
      </c>
      <c r="K14" s="8"/>
      <c r="L14" s="9"/>
      <c r="M14" s="9"/>
      <c r="N14" s="9"/>
      <c r="O14" s="9"/>
      <c r="P14" s="9"/>
      <c r="Q14" s="10"/>
    </row>
    <row r="15" spans="1:17" x14ac:dyDescent="0.25">
      <c r="A15" s="2">
        <v>44383</v>
      </c>
      <c r="B15" t="s">
        <v>8</v>
      </c>
      <c r="C15" t="s">
        <v>36</v>
      </c>
      <c r="D15" t="s">
        <v>29</v>
      </c>
      <c r="E15">
        <v>10</v>
      </c>
      <c r="F15" s="1">
        <v>78.599999999999994</v>
      </c>
      <c r="G15" s="1">
        <v>786</v>
      </c>
      <c r="H15" s="1">
        <f>Tabla2[[#This Row],[Total]]*0.07</f>
        <v>55.02</v>
      </c>
      <c r="I15" s="1">
        <f>+Tabla2[[#This Row],[Total]]+Tabla2[[#This Row],[Comision (7%)]]</f>
        <v>841.02</v>
      </c>
      <c r="K15" s="8"/>
      <c r="L15" s="9"/>
      <c r="M15" s="9" t="s">
        <v>47</v>
      </c>
      <c r="N15" s="9"/>
      <c r="O15" s="9"/>
      <c r="P15" s="9"/>
      <c r="Q15" s="10"/>
    </row>
    <row r="16" spans="1:17" x14ac:dyDescent="0.25">
      <c r="A16" s="2">
        <v>44384</v>
      </c>
      <c r="B16" t="s">
        <v>13</v>
      </c>
      <c r="C16" t="s">
        <v>34</v>
      </c>
      <c r="D16" t="s">
        <v>17</v>
      </c>
      <c r="E16">
        <v>25</v>
      </c>
      <c r="F16" s="1">
        <v>12</v>
      </c>
      <c r="G16" s="1">
        <v>300</v>
      </c>
      <c r="H16" s="1">
        <f>Tabla2[[#This Row],[Total]]*0.07</f>
        <v>21.000000000000004</v>
      </c>
      <c r="I16" s="1">
        <f>+Tabla2[[#This Row],[Total]]+Tabla2[[#This Row],[Comision (7%)]]</f>
        <v>321</v>
      </c>
      <c r="K16" s="12" t="s">
        <v>48</v>
      </c>
      <c r="L16" s="9"/>
      <c r="M16" s="9"/>
      <c r="N16" s="9"/>
      <c r="O16" s="9"/>
      <c r="P16" s="9"/>
      <c r="Q16" s="10"/>
    </row>
    <row r="17" spans="1:17" x14ac:dyDescent="0.25">
      <c r="A17" s="2">
        <v>44384</v>
      </c>
      <c r="B17" t="s">
        <v>15</v>
      </c>
      <c r="C17" t="s">
        <v>35</v>
      </c>
      <c r="D17" t="s">
        <v>24</v>
      </c>
      <c r="E17">
        <v>22</v>
      </c>
      <c r="F17" s="1">
        <v>4.88</v>
      </c>
      <c r="G17" s="1">
        <v>107.36</v>
      </c>
      <c r="H17" s="1">
        <f>Tabla2[[#This Row],[Total]]*0.07</f>
        <v>7.515200000000001</v>
      </c>
      <c r="I17" s="1">
        <f>+Tabla2[[#This Row],[Total]]+Tabla2[[#This Row],[Comision (7%)]]</f>
        <v>114.87520000000001</v>
      </c>
      <c r="K17" s="8"/>
      <c r="L17" s="9"/>
      <c r="M17" s="9"/>
      <c r="N17" s="9"/>
      <c r="O17" s="9"/>
      <c r="P17" s="9"/>
      <c r="Q17" s="10"/>
    </row>
    <row r="18" spans="1:17" x14ac:dyDescent="0.25">
      <c r="A18" s="2">
        <v>44386</v>
      </c>
      <c r="B18" t="s">
        <v>11</v>
      </c>
      <c r="C18" t="s">
        <v>35</v>
      </c>
      <c r="D18" t="s">
        <v>24</v>
      </c>
      <c r="E18">
        <v>27</v>
      </c>
      <c r="F18" s="1">
        <v>4.88</v>
      </c>
      <c r="G18" s="1">
        <v>131.76</v>
      </c>
      <c r="H18" s="1">
        <f>Tabla2[[#This Row],[Total]]*0.07</f>
        <v>9.2232000000000003</v>
      </c>
      <c r="I18" s="1">
        <f>+Tabla2[[#This Row],[Total]]+Tabla2[[#This Row],[Comision (7%)]]</f>
        <v>140.98319999999998</v>
      </c>
      <c r="K18" s="8" t="s">
        <v>52</v>
      </c>
      <c r="L18" s="9"/>
      <c r="M18" s="9"/>
      <c r="N18" s="9"/>
      <c r="O18" s="9"/>
      <c r="P18" s="9"/>
      <c r="Q18" s="10"/>
    </row>
    <row r="19" spans="1:17" x14ac:dyDescent="0.25">
      <c r="A19" s="2">
        <v>44387</v>
      </c>
      <c r="B19" t="s">
        <v>12</v>
      </c>
      <c r="C19" t="s">
        <v>36</v>
      </c>
      <c r="D19" t="s">
        <v>21</v>
      </c>
      <c r="E19">
        <v>15</v>
      </c>
      <c r="F19" s="1">
        <v>0.09</v>
      </c>
      <c r="G19" s="1">
        <v>1.3499999999999999</v>
      </c>
      <c r="H19" s="1">
        <f>Tabla2[[#This Row],[Total]]*0.07</f>
        <v>9.4500000000000001E-2</v>
      </c>
      <c r="I19" s="1">
        <f>+Tabla2[[#This Row],[Total]]+Tabla2[[#This Row],[Comision (7%)]]</f>
        <v>1.4444999999999999</v>
      </c>
      <c r="K19" s="8"/>
      <c r="L19" s="9"/>
      <c r="M19" s="9"/>
      <c r="N19" s="9"/>
      <c r="O19" s="9"/>
      <c r="P19" s="9"/>
      <c r="Q19" s="10"/>
    </row>
    <row r="20" spans="1:17" x14ac:dyDescent="0.25">
      <c r="A20" s="2">
        <v>44387</v>
      </c>
      <c r="B20" t="s">
        <v>15</v>
      </c>
      <c r="C20" t="s">
        <v>35</v>
      </c>
      <c r="D20" t="s">
        <v>19</v>
      </c>
      <c r="E20">
        <v>21</v>
      </c>
      <c r="F20" s="1">
        <v>0.14000000000000001</v>
      </c>
      <c r="G20" s="1">
        <v>2.9400000000000004</v>
      </c>
      <c r="H20" s="1">
        <f>Tabla2[[#This Row],[Total]]*0.07</f>
        <v>0.20580000000000004</v>
      </c>
      <c r="I20" s="1">
        <f>+Tabla2[[#This Row],[Total]]+Tabla2[[#This Row],[Comision (7%)]]</f>
        <v>3.1458000000000004</v>
      </c>
      <c r="K20" s="11" t="s">
        <v>49</v>
      </c>
      <c r="L20" s="9"/>
      <c r="M20" s="9"/>
      <c r="N20" s="9"/>
      <c r="O20" s="9"/>
      <c r="P20" s="9"/>
      <c r="Q20" s="10"/>
    </row>
    <row r="21" spans="1:17" x14ac:dyDescent="0.25">
      <c r="A21" s="2">
        <v>44388</v>
      </c>
      <c r="B21" t="s">
        <v>16</v>
      </c>
      <c r="C21" t="s">
        <v>36</v>
      </c>
      <c r="D21" t="s">
        <v>23</v>
      </c>
      <c r="E21">
        <v>26</v>
      </c>
      <c r="F21" s="1">
        <v>0.03</v>
      </c>
      <c r="G21" s="1">
        <v>0.78</v>
      </c>
      <c r="H21" s="1">
        <f>Tabla2[[#This Row],[Total]]*0.07</f>
        <v>5.460000000000001E-2</v>
      </c>
      <c r="I21" s="1">
        <f>+Tabla2[[#This Row],[Total]]+Tabla2[[#This Row],[Comision (7%)]]</f>
        <v>0.83460000000000001</v>
      </c>
      <c r="K21" s="8" t="s">
        <v>50</v>
      </c>
      <c r="L21" s="9"/>
      <c r="M21" s="9"/>
      <c r="N21" s="9"/>
      <c r="O21" s="9"/>
      <c r="P21" s="9"/>
      <c r="Q21" s="10"/>
    </row>
    <row r="22" spans="1:17" x14ac:dyDescent="0.25">
      <c r="A22" s="2">
        <v>44389</v>
      </c>
      <c r="B22" t="s">
        <v>8</v>
      </c>
      <c r="C22" t="s">
        <v>36</v>
      </c>
      <c r="D22" t="s">
        <v>33</v>
      </c>
      <c r="E22">
        <v>30</v>
      </c>
      <c r="F22" s="1">
        <v>0.26</v>
      </c>
      <c r="G22" s="1">
        <v>7.8000000000000007</v>
      </c>
      <c r="H22" s="1">
        <f>Tabla2[[#This Row],[Total]]*0.07</f>
        <v>0.54600000000000015</v>
      </c>
      <c r="I22" s="1">
        <f>+Tabla2[[#This Row],[Total]]+Tabla2[[#This Row],[Comision (7%)]]</f>
        <v>8.3460000000000001</v>
      </c>
      <c r="K22" s="8"/>
      <c r="L22" s="9"/>
      <c r="M22" s="9"/>
      <c r="N22" s="9"/>
      <c r="O22" s="9"/>
      <c r="P22" s="9"/>
      <c r="Q22" s="10"/>
    </row>
    <row r="23" spans="1:17" x14ac:dyDescent="0.25">
      <c r="A23" s="2">
        <v>44389</v>
      </c>
      <c r="B23" t="s">
        <v>7</v>
      </c>
      <c r="C23" t="s">
        <v>34</v>
      </c>
      <c r="D23" t="s">
        <v>22</v>
      </c>
      <c r="E23">
        <v>19</v>
      </c>
      <c r="F23" s="1">
        <v>9.4700000000000006</v>
      </c>
      <c r="G23" s="1">
        <v>179.93</v>
      </c>
      <c r="H23" s="1">
        <f>Tabla2[[#This Row],[Total]]*0.07</f>
        <v>12.595100000000002</v>
      </c>
      <c r="I23" s="1">
        <f>+Tabla2[[#This Row],[Total]]+Tabla2[[#This Row],[Comision (7%)]]</f>
        <v>192.52510000000001</v>
      </c>
      <c r="K23" s="8"/>
      <c r="L23" s="9" t="s">
        <v>51</v>
      </c>
      <c r="M23" s="9"/>
      <c r="N23" s="9"/>
      <c r="O23" s="9"/>
      <c r="P23" s="9"/>
      <c r="Q23" s="10"/>
    </row>
    <row r="24" spans="1:17" x14ac:dyDescent="0.25">
      <c r="A24" s="2">
        <v>44391</v>
      </c>
      <c r="B24" t="s">
        <v>11</v>
      </c>
      <c r="C24" t="s">
        <v>35</v>
      </c>
      <c r="D24" t="s">
        <v>24</v>
      </c>
      <c r="E24">
        <v>7</v>
      </c>
      <c r="F24" s="1">
        <v>4.88</v>
      </c>
      <c r="G24" s="1">
        <v>34.159999999999997</v>
      </c>
      <c r="H24" s="1">
        <f>Tabla2[[#This Row],[Total]]*0.07</f>
        <v>2.3912</v>
      </c>
      <c r="I24" s="1">
        <f>+Tabla2[[#This Row],[Total]]+Tabla2[[#This Row],[Comision (7%)]]</f>
        <v>36.551199999999994</v>
      </c>
      <c r="K24" s="12" t="s">
        <v>53</v>
      </c>
      <c r="L24" s="9"/>
      <c r="M24" s="9"/>
      <c r="N24" s="9"/>
      <c r="O24" s="9"/>
      <c r="P24" s="9"/>
      <c r="Q24" s="10"/>
    </row>
    <row r="25" spans="1:17" x14ac:dyDescent="0.25">
      <c r="A25" s="2">
        <v>44392</v>
      </c>
      <c r="B25" t="s">
        <v>7</v>
      </c>
      <c r="C25" t="s">
        <v>34</v>
      </c>
      <c r="D25" t="s">
        <v>26</v>
      </c>
      <c r="E25">
        <v>11</v>
      </c>
      <c r="F25" s="1">
        <v>7.62</v>
      </c>
      <c r="G25" s="1">
        <v>83.820000000000007</v>
      </c>
      <c r="H25" s="1">
        <f>Tabla2[[#This Row],[Total]]*0.07</f>
        <v>5.8674000000000008</v>
      </c>
      <c r="I25" s="1">
        <f>+Tabla2[[#This Row],[Total]]+Tabla2[[#This Row],[Comision (7%)]]</f>
        <v>89.687400000000011</v>
      </c>
      <c r="K25" s="8"/>
      <c r="L25" s="9"/>
      <c r="M25" s="9"/>
      <c r="N25" s="9"/>
      <c r="O25" s="9"/>
      <c r="P25" s="9"/>
      <c r="Q25" s="10"/>
    </row>
    <row r="26" spans="1:17" x14ac:dyDescent="0.25">
      <c r="A26" s="2">
        <v>44393</v>
      </c>
      <c r="B26" t="s">
        <v>9</v>
      </c>
      <c r="C26" t="s">
        <v>35</v>
      </c>
      <c r="D26" t="s">
        <v>22</v>
      </c>
      <c r="E26">
        <v>19</v>
      </c>
      <c r="F26" s="1">
        <v>9.4700000000000006</v>
      </c>
      <c r="G26" s="1">
        <v>179.93</v>
      </c>
      <c r="H26" s="1">
        <f>Tabla2[[#This Row],[Total]]*0.07</f>
        <v>12.595100000000002</v>
      </c>
      <c r="I26" s="1">
        <f>+Tabla2[[#This Row],[Total]]+Tabla2[[#This Row],[Comision (7%)]]</f>
        <v>192.52510000000001</v>
      </c>
      <c r="K26" s="11" t="s">
        <v>54</v>
      </c>
      <c r="L26" s="9"/>
      <c r="M26" s="9"/>
      <c r="N26" s="9"/>
      <c r="O26" s="9"/>
      <c r="P26" s="9"/>
      <c r="Q26" s="10"/>
    </row>
    <row r="27" spans="1:17" x14ac:dyDescent="0.25">
      <c r="A27" s="2">
        <v>44395</v>
      </c>
      <c r="B27" t="s">
        <v>10</v>
      </c>
      <c r="C27" t="s">
        <v>34</v>
      </c>
      <c r="D27" t="s">
        <v>25</v>
      </c>
      <c r="E27">
        <v>10</v>
      </c>
      <c r="F27" s="1">
        <v>84</v>
      </c>
      <c r="G27" s="1">
        <v>840</v>
      </c>
      <c r="H27" s="1">
        <f>Tabla2[[#This Row],[Total]]*0.07</f>
        <v>58.800000000000004</v>
      </c>
      <c r="I27" s="1">
        <f>+Tabla2[[#This Row],[Total]]+Tabla2[[#This Row],[Comision (7%)]]</f>
        <v>898.8</v>
      </c>
      <c r="K27" s="8"/>
      <c r="L27" s="9"/>
      <c r="M27" s="9"/>
      <c r="N27" s="9"/>
      <c r="O27" s="9"/>
      <c r="P27" s="9"/>
      <c r="Q27" s="10"/>
    </row>
    <row r="28" spans="1:17" x14ac:dyDescent="0.25">
      <c r="A28" s="2">
        <v>44397</v>
      </c>
      <c r="B28" t="s">
        <v>16</v>
      </c>
      <c r="C28" t="s">
        <v>36</v>
      </c>
      <c r="D28" t="s">
        <v>30</v>
      </c>
      <c r="E28">
        <v>17</v>
      </c>
      <c r="F28" s="1">
        <v>1.23</v>
      </c>
      <c r="G28" s="1">
        <v>20.91</v>
      </c>
      <c r="H28" s="1">
        <f>Tabla2[[#This Row],[Total]]*0.07</f>
        <v>1.4637000000000002</v>
      </c>
      <c r="I28" s="1">
        <f>+Tabla2[[#This Row],[Total]]+Tabla2[[#This Row],[Comision (7%)]]</f>
        <v>22.373699999999999</v>
      </c>
      <c r="K28" s="8"/>
      <c r="L28" s="13" t="s">
        <v>55</v>
      </c>
      <c r="M28" s="9"/>
      <c r="N28" s="9"/>
      <c r="O28" s="9"/>
      <c r="P28" s="9"/>
      <c r="Q28" s="10"/>
    </row>
    <row r="29" spans="1:17" x14ac:dyDescent="0.25">
      <c r="A29" s="2">
        <v>44398</v>
      </c>
      <c r="B29" t="s">
        <v>9</v>
      </c>
      <c r="C29" t="s">
        <v>35</v>
      </c>
      <c r="D29" t="s">
        <v>27</v>
      </c>
      <c r="E29">
        <v>22</v>
      </c>
      <c r="F29" s="1">
        <v>49.89</v>
      </c>
      <c r="G29" s="1">
        <v>1097.58</v>
      </c>
      <c r="H29" s="1">
        <f>Tabla2[[#This Row],[Total]]*0.07</f>
        <v>76.830600000000004</v>
      </c>
      <c r="I29" s="1">
        <f>+Tabla2[[#This Row],[Total]]+Tabla2[[#This Row],[Comision (7%)]]</f>
        <v>1174.4105999999999</v>
      </c>
      <c r="K29" s="8"/>
      <c r="L29" s="9"/>
      <c r="M29" s="9"/>
      <c r="N29" s="9"/>
      <c r="O29" s="9"/>
      <c r="P29" s="9"/>
      <c r="Q29" s="10"/>
    </row>
    <row r="30" spans="1:17" x14ac:dyDescent="0.25">
      <c r="A30" s="2">
        <v>44399</v>
      </c>
      <c r="B30" t="s">
        <v>7</v>
      </c>
      <c r="C30" t="s">
        <v>34</v>
      </c>
      <c r="D30" t="s">
        <v>19</v>
      </c>
      <c r="E30">
        <v>27</v>
      </c>
      <c r="F30" s="1">
        <v>0.14000000000000001</v>
      </c>
      <c r="G30" s="1">
        <v>3.7800000000000002</v>
      </c>
      <c r="H30" s="1">
        <f>Tabla2[[#This Row],[Total]]*0.07</f>
        <v>0.26460000000000006</v>
      </c>
      <c r="I30" s="1">
        <f>+Tabla2[[#This Row],[Total]]+Tabla2[[#This Row],[Comision (7%)]]</f>
        <v>4.0446</v>
      </c>
      <c r="K30" s="8" t="s">
        <v>56</v>
      </c>
      <c r="L30" s="9"/>
      <c r="M30" s="9"/>
      <c r="N30" s="9"/>
      <c r="O30" s="9"/>
      <c r="P30" s="9"/>
      <c r="Q30" s="10"/>
    </row>
    <row r="31" spans="1:17" x14ac:dyDescent="0.25">
      <c r="A31" s="2">
        <v>44399</v>
      </c>
      <c r="B31" t="s">
        <v>7</v>
      </c>
      <c r="C31" t="s">
        <v>34</v>
      </c>
      <c r="D31" t="s">
        <v>20</v>
      </c>
      <c r="E31">
        <v>32</v>
      </c>
      <c r="F31" s="1">
        <v>18.14</v>
      </c>
      <c r="G31" s="1">
        <v>580.48</v>
      </c>
      <c r="H31" s="1">
        <f>Tabla2[[#This Row],[Total]]*0.07</f>
        <v>40.633600000000008</v>
      </c>
      <c r="I31" s="1">
        <f>+Tabla2[[#This Row],[Total]]+Tabla2[[#This Row],[Comision (7%)]]</f>
        <v>621.11360000000002</v>
      </c>
      <c r="K31" s="8" t="s">
        <v>57</v>
      </c>
      <c r="L31" s="9"/>
      <c r="M31" s="9"/>
      <c r="N31" s="9"/>
      <c r="O31" s="9"/>
      <c r="P31" s="9"/>
      <c r="Q31" s="10"/>
    </row>
    <row r="32" spans="1:17" x14ac:dyDescent="0.25">
      <c r="A32" s="2">
        <v>44402</v>
      </c>
      <c r="B32" t="s">
        <v>14</v>
      </c>
      <c r="C32" t="s">
        <v>36</v>
      </c>
      <c r="D32" t="s">
        <v>17</v>
      </c>
      <c r="E32">
        <v>9</v>
      </c>
      <c r="F32" s="1">
        <v>12</v>
      </c>
      <c r="G32" s="1">
        <v>108</v>
      </c>
      <c r="H32" s="1">
        <f>Tabla2[[#This Row],[Total]]*0.07</f>
        <v>7.5600000000000005</v>
      </c>
      <c r="I32" s="1">
        <f>+Tabla2[[#This Row],[Total]]+Tabla2[[#This Row],[Comision (7%)]]</f>
        <v>115.56</v>
      </c>
      <c r="K32" s="8" t="s">
        <v>58</v>
      </c>
      <c r="L32" s="9"/>
      <c r="M32" s="9"/>
      <c r="N32" s="9"/>
      <c r="O32" s="9"/>
      <c r="P32" s="9"/>
      <c r="Q32" s="10"/>
    </row>
    <row r="33" spans="1:17" x14ac:dyDescent="0.25">
      <c r="A33" s="2">
        <v>44402</v>
      </c>
      <c r="B33" t="s">
        <v>13</v>
      </c>
      <c r="C33" t="s">
        <v>34</v>
      </c>
      <c r="D33" t="s">
        <v>17</v>
      </c>
      <c r="E33">
        <v>12</v>
      </c>
      <c r="F33" s="1">
        <v>12</v>
      </c>
      <c r="G33" s="1">
        <v>144</v>
      </c>
      <c r="H33" s="1">
        <f>Tabla2[[#This Row],[Total]]*0.07</f>
        <v>10.080000000000002</v>
      </c>
      <c r="I33" s="1">
        <f>+Tabla2[[#This Row],[Total]]+Tabla2[[#This Row],[Comision (7%)]]</f>
        <v>154.08000000000001</v>
      </c>
      <c r="K33" s="8"/>
      <c r="L33" s="9"/>
      <c r="M33" s="9"/>
      <c r="N33" s="9"/>
      <c r="O33" s="9"/>
      <c r="P33" s="9"/>
      <c r="Q33" s="10"/>
    </row>
    <row r="34" spans="1:17" x14ac:dyDescent="0.25">
      <c r="A34" s="2">
        <v>44403</v>
      </c>
      <c r="B34" t="s">
        <v>12</v>
      </c>
      <c r="C34" t="s">
        <v>36</v>
      </c>
      <c r="D34" t="s">
        <v>18</v>
      </c>
      <c r="E34">
        <v>24</v>
      </c>
      <c r="F34" s="1">
        <v>25.09</v>
      </c>
      <c r="G34" s="1">
        <v>602.16</v>
      </c>
      <c r="H34" s="1">
        <f>Tabla2[[#This Row],[Total]]*0.07</f>
        <v>42.151200000000003</v>
      </c>
      <c r="I34" s="1">
        <f>+Tabla2[[#This Row],[Total]]+Tabla2[[#This Row],[Comision (7%)]]</f>
        <v>644.31119999999999</v>
      </c>
      <c r="K34" s="8" t="s">
        <v>65</v>
      </c>
      <c r="L34" s="9"/>
      <c r="M34" s="9"/>
      <c r="N34" s="9"/>
      <c r="O34" s="9"/>
      <c r="P34" s="9"/>
      <c r="Q34" s="10"/>
    </row>
    <row r="35" spans="1:17" x14ac:dyDescent="0.25">
      <c r="A35" s="2">
        <v>44403</v>
      </c>
      <c r="B35" t="s">
        <v>11</v>
      </c>
      <c r="C35" t="s">
        <v>35</v>
      </c>
      <c r="D35" t="s">
        <v>29</v>
      </c>
      <c r="E35">
        <v>24</v>
      </c>
      <c r="F35" s="1">
        <v>78.599999999999994</v>
      </c>
      <c r="G35" s="1">
        <v>1886.3999999999999</v>
      </c>
      <c r="H35" s="1">
        <f>Tabla2[[#This Row],[Total]]*0.07</f>
        <v>132.048</v>
      </c>
      <c r="I35" s="1">
        <f>+Tabla2[[#This Row],[Total]]+Tabla2[[#This Row],[Comision (7%)]]</f>
        <v>2018.4479999999999</v>
      </c>
      <c r="K35" s="8"/>
      <c r="L35" s="9"/>
      <c r="M35" s="9"/>
      <c r="N35" s="9"/>
      <c r="O35" s="9"/>
      <c r="P35" s="9"/>
      <c r="Q35" s="10"/>
    </row>
    <row r="36" spans="1:17" x14ac:dyDescent="0.25">
      <c r="A36" s="2">
        <v>44403</v>
      </c>
      <c r="B36" t="s">
        <v>11</v>
      </c>
      <c r="C36" t="s">
        <v>35</v>
      </c>
      <c r="D36" t="s">
        <v>29</v>
      </c>
      <c r="E36">
        <v>16</v>
      </c>
      <c r="F36" s="1">
        <v>78.599999999999994</v>
      </c>
      <c r="G36" s="1">
        <v>1257.5999999999999</v>
      </c>
      <c r="H36" s="1">
        <f>Tabla2[[#This Row],[Total]]*0.07</f>
        <v>88.031999999999996</v>
      </c>
      <c r="I36" s="1">
        <f>+Tabla2[[#This Row],[Total]]+Tabla2[[#This Row],[Comision (7%)]]</f>
        <v>1345.6319999999998</v>
      </c>
      <c r="K36" s="8" t="s">
        <v>59</v>
      </c>
      <c r="L36" s="9"/>
      <c r="M36" s="9"/>
      <c r="N36" s="9"/>
      <c r="O36" s="9"/>
      <c r="P36" s="9"/>
      <c r="Q36" s="10"/>
    </row>
    <row r="37" spans="1:17" x14ac:dyDescent="0.25">
      <c r="A37" s="2">
        <v>44403</v>
      </c>
      <c r="B37" t="s">
        <v>12</v>
      </c>
      <c r="C37" t="s">
        <v>36</v>
      </c>
      <c r="D37" t="s">
        <v>21</v>
      </c>
      <c r="E37">
        <v>18</v>
      </c>
      <c r="F37" s="1">
        <v>0.09</v>
      </c>
      <c r="G37" s="1">
        <v>1.6199999999999999</v>
      </c>
      <c r="H37" s="1">
        <f>Tabla2[[#This Row],[Total]]*0.07</f>
        <v>0.1134</v>
      </c>
      <c r="I37" s="1">
        <f>+Tabla2[[#This Row],[Total]]+Tabla2[[#This Row],[Comision (7%)]]</f>
        <v>1.7333999999999998</v>
      </c>
      <c r="K37" s="8" t="s">
        <v>60</v>
      </c>
      <c r="L37" s="9"/>
      <c r="M37" s="9"/>
      <c r="N37" s="9"/>
      <c r="O37" s="9"/>
      <c r="P37" s="9"/>
      <c r="Q37" s="10"/>
    </row>
    <row r="38" spans="1:17" x14ac:dyDescent="0.25">
      <c r="A38" s="2">
        <v>44403</v>
      </c>
      <c r="B38" t="s">
        <v>7</v>
      </c>
      <c r="C38" t="s">
        <v>34</v>
      </c>
      <c r="D38" t="s">
        <v>18</v>
      </c>
      <c r="E38">
        <v>26</v>
      </c>
      <c r="F38" s="1">
        <v>25.09</v>
      </c>
      <c r="G38" s="1">
        <v>652.34</v>
      </c>
      <c r="H38" s="1">
        <f>Tabla2[[#This Row],[Total]]*0.07</f>
        <v>45.663800000000009</v>
      </c>
      <c r="I38" s="1">
        <f>+Tabla2[[#This Row],[Total]]+Tabla2[[#This Row],[Comision (7%)]]</f>
        <v>698.00380000000007</v>
      </c>
      <c r="K38" s="8" t="s">
        <v>61</v>
      </c>
      <c r="L38" s="9"/>
      <c r="M38" s="9"/>
      <c r="N38" s="9"/>
      <c r="O38" s="9"/>
      <c r="P38" s="9"/>
      <c r="Q38" s="10"/>
    </row>
    <row r="39" spans="1:17" x14ac:dyDescent="0.25">
      <c r="A39" s="2">
        <v>44404</v>
      </c>
      <c r="B39" t="s">
        <v>7</v>
      </c>
      <c r="C39" t="s">
        <v>34</v>
      </c>
      <c r="D39" t="s">
        <v>19</v>
      </c>
      <c r="E39">
        <v>30</v>
      </c>
      <c r="F39" s="1">
        <v>0.14000000000000001</v>
      </c>
      <c r="G39" s="1">
        <v>4.2</v>
      </c>
      <c r="H39" s="1">
        <f>Tabla2[[#This Row],[Total]]*0.07</f>
        <v>0.29400000000000004</v>
      </c>
      <c r="I39" s="1">
        <f>+Tabla2[[#This Row],[Total]]+Tabla2[[#This Row],[Comision (7%)]]</f>
        <v>4.4939999999999998</v>
      </c>
      <c r="K39" s="8" t="s">
        <v>62</v>
      </c>
      <c r="L39" s="9"/>
      <c r="M39" s="9"/>
      <c r="N39" s="9"/>
      <c r="O39" s="9"/>
      <c r="P39" s="9"/>
      <c r="Q39" s="10"/>
    </row>
    <row r="40" spans="1:17" x14ac:dyDescent="0.25">
      <c r="A40" s="2">
        <v>44404</v>
      </c>
      <c r="B40" t="s">
        <v>9</v>
      </c>
      <c r="C40" t="s">
        <v>35</v>
      </c>
      <c r="D40" t="s">
        <v>24</v>
      </c>
      <c r="E40">
        <v>14</v>
      </c>
      <c r="F40" s="1">
        <v>4.88</v>
      </c>
      <c r="G40" s="1">
        <v>68.319999999999993</v>
      </c>
      <c r="H40" s="1">
        <f>Tabla2[[#This Row],[Total]]*0.07</f>
        <v>4.7824</v>
      </c>
      <c r="I40" s="1">
        <f>+Tabla2[[#This Row],[Total]]+Tabla2[[#This Row],[Comision (7%)]]</f>
        <v>73.102399999999989</v>
      </c>
      <c r="K40" s="8" t="s">
        <v>63</v>
      </c>
      <c r="L40" s="9"/>
      <c r="M40" s="9"/>
      <c r="N40" s="9"/>
      <c r="O40" s="9"/>
      <c r="P40" s="9"/>
      <c r="Q40" s="10"/>
    </row>
    <row r="41" spans="1:17" x14ac:dyDescent="0.25">
      <c r="A41" s="2">
        <v>44404</v>
      </c>
      <c r="B41" t="s">
        <v>10</v>
      </c>
      <c r="C41" t="s">
        <v>34</v>
      </c>
      <c r="D41" t="s">
        <v>31</v>
      </c>
      <c r="E41">
        <v>28</v>
      </c>
      <c r="F41" s="1">
        <v>19.11</v>
      </c>
      <c r="G41" s="1">
        <v>535.07999999999993</v>
      </c>
      <c r="H41" s="1">
        <f>Tabla2[[#This Row],[Total]]*0.07</f>
        <v>37.455599999999997</v>
      </c>
      <c r="I41" s="1">
        <f>+Tabla2[[#This Row],[Total]]+Tabla2[[#This Row],[Comision (7%)]]</f>
        <v>572.53559999999993</v>
      </c>
      <c r="K41" s="8"/>
      <c r="L41" s="9"/>
      <c r="M41" s="9"/>
      <c r="N41" s="9"/>
      <c r="O41" s="9"/>
      <c r="P41" s="9"/>
      <c r="Q41" s="10"/>
    </row>
    <row r="42" spans="1:17" x14ac:dyDescent="0.25">
      <c r="A42" s="2">
        <v>44405</v>
      </c>
      <c r="B42" t="s">
        <v>8</v>
      </c>
      <c r="C42" t="s">
        <v>36</v>
      </c>
      <c r="D42" t="s">
        <v>25</v>
      </c>
      <c r="E42">
        <v>14</v>
      </c>
      <c r="F42" s="1">
        <v>84</v>
      </c>
      <c r="G42" s="1">
        <v>1176</v>
      </c>
      <c r="H42" s="1">
        <f>Tabla2[[#This Row],[Total]]*0.07</f>
        <v>82.320000000000007</v>
      </c>
      <c r="I42" s="1">
        <f>+Tabla2[[#This Row],[Total]]+Tabla2[[#This Row],[Comision (7%)]]</f>
        <v>1258.32</v>
      </c>
      <c r="K42" s="8" t="s">
        <v>64</v>
      </c>
      <c r="L42" s="9"/>
      <c r="M42" s="9"/>
      <c r="N42" s="9"/>
      <c r="O42" s="9"/>
      <c r="P42" s="9"/>
      <c r="Q42" s="10"/>
    </row>
    <row r="43" spans="1:17" x14ac:dyDescent="0.25">
      <c r="A43" s="2">
        <v>44406</v>
      </c>
      <c r="B43" t="s">
        <v>9</v>
      </c>
      <c r="C43" t="s">
        <v>35</v>
      </c>
      <c r="D43" t="s">
        <v>22</v>
      </c>
      <c r="E43">
        <v>22</v>
      </c>
      <c r="F43" s="1">
        <v>9.4700000000000006</v>
      </c>
      <c r="G43" s="1">
        <v>208.34</v>
      </c>
      <c r="H43" s="1">
        <f>Tabla2[[#This Row],[Total]]*0.07</f>
        <v>14.583800000000002</v>
      </c>
      <c r="I43" s="1">
        <f>+Tabla2[[#This Row],[Total]]+Tabla2[[#This Row],[Comision (7%)]]</f>
        <v>222.9238</v>
      </c>
      <c r="K43" s="8"/>
      <c r="L43" s="9"/>
      <c r="M43" s="9"/>
      <c r="N43" s="9"/>
      <c r="O43" s="9"/>
      <c r="P43" s="9"/>
      <c r="Q43" s="10"/>
    </row>
    <row r="44" spans="1:17" x14ac:dyDescent="0.25">
      <c r="A44" s="2">
        <v>44406</v>
      </c>
      <c r="B44" t="s">
        <v>12</v>
      </c>
      <c r="C44" t="s">
        <v>36</v>
      </c>
      <c r="D44" t="s">
        <v>25</v>
      </c>
      <c r="E44">
        <v>11</v>
      </c>
      <c r="F44" s="1">
        <v>84</v>
      </c>
      <c r="G44" s="1">
        <v>924</v>
      </c>
      <c r="H44" s="1">
        <f>Tabla2[[#This Row],[Total]]*0.07</f>
        <v>64.680000000000007</v>
      </c>
      <c r="I44" s="1">
        <f>+Tabla2[[#This Row],[Total]]+Tabla2[[#This Row],[Comision (7%)]]</f>
        <v>988.68000000000006</v>
      </c>
      <c r="K44" s="8" t="s">
        <v>66</v>
      </c>
      <c r="L44" s="9"/>
      <c r="M44" s="9"/>
      <c r="N44" s="9"/>
      <c r="O44" s="9"/>
      <c r="P44" s="9"/>
      <c r="Q44" s="10"/>
    </row>
    <row r="45" spans="1:17" x14ac:dyDescent="0.25">
      <c r="A45" t="s">
        <v>6</v>
      </c>
      <c r="E45">
        <f>SUBTOTAL(109,Tabla2[Cantidad])</f>
        <v>841</v>
      </c>
      <c r="F45" s="3">
        <f>SUBTOTAL(101,Tabla2[Precio unitario])</f>
        <v>23.067209302325583</v>
      </c>
      <c r="G45" s="4"/>
      <c r="H45" s="4"/>
      <c r="I45" s="3">
        <f>SUBTOTAL(109,Tabla2[Ganancia Final])</f>
        <v>18195.628199999999</v>
      </c>
      <c r="K45" s="8" t="s">
        <v>67</v>
      </c>
      <c r="L45" s="9"/>
      <c r="M45" s="9"/>
      <c r="N45" s="9"/>
      <c r="O45" s="9"/>
      <c r="P45" s="9"/>
      <c r="Q45" s="10"/>
    </row>
    <row r="46" spans="1:17" x14ac:dyDescent="0.25">
      <c r="K46" s="8"/>
      <c r="L46" s="9"/>
      <c r="M46" s="9"/>
      <c r="N46" s="9"/>
      <c r="O46" s="9"/>
      <c r="P46" s="9"/>
      <c r="Q46" s="10"/>
    </row>
    <row r="47" spans="1:17" x14ac:dyDescent="0.25">
      <c r="K47" s="8" t="s">
        <v>68</v>
      </c>
      <c r="L47" s="9"/>
      <c r="M47" s="9"/>
      <c r="N47" s="9"/>
      <c r="O47" s="9"/>
      <c r="P47" s="9"/>
      <c r="Q47" s="10"/>
    </row>
    <row r="48" spans="1:17" x14ac:dyDescent="0.25">
      <c r="K48" s="8"/>
      <c r="L48" s="9"/>
      <c r="M48" s="9"/>
      <c r="N48" s="9"/>
      <c r="O48" s="9"/>
      <c r="P48" s="9"/>
      <c r="Q48" s="10"/>
    </row>
    <row r="49" spans="11:17" x14ac:dyDescent="0.25">
      <c r="K49" s="8" t="s">
        <v>69</v>
      </c>
      <c r="L49" s="9"/>
      <c r="M49" s="9"/>
      <c r="N49" s="9"/>
      <c r="O49" s="9"/>
      <c r="P49" s="9"/>
      <c r="Q49" s="10"/>
    </row>
    <row r="50" spans="11:17" x14ac:dyDescent="0.25">
      <c r="K50" s="8"/>
      <c r="L50" s="9"/>
      <c r="M50" s="9"/>
      <c r="N50" s="9"/>
      <c r="O50" s="9"/>
      <c r="P50" s="9"/>
      <c r="Q50" s="10"/>
    </row>
    <row r="51" spans="11:17" x14ac:dyDescent="0.25">
      <c r="K51" s="8" t="s">
        <v>70</v>
      </c>
      <c r="L51" s="9"/>
      <c r="M51" s="9"/>
      <c r="N51" s="9"/>
      <c r="O51" s="9"/>
      <c r="P51" s="9"/>
      <c r="Q51" s="10"/>
    </row>
    <row r="52" spans="11:17" x14ac:dyDescent="0.25">
      <c r="K52" s="8" t="s">
        <v>71</v>
      </c>
      <c r="L52" s="9"/>
      <c r="M52" s="9"/>
      <c r="N52" s="9"/>
      <c r="O52" s="9"/>
      <c r="P52" s="9"/>
      <c r="Q52" s="10"/>
    </row>
    <row r="53" spans="11:17" x14ac:dyDescent="0.25">
      <c r="K53" s="8"/>
      <c r="L53" s="9"/>
      <c r="M53" s="9"/>
      <c r="N53" s="9"/>
      <c r="O53" s="9"/>
      <c r="P53" s="9"/>
      <c r="Q53" s="10"/>
    </row>
    <row r="54" spans="11:17" x14ac:dyDescent="0.25">
      <c r="K54" s="8" t="s">
        <v>72</v>
      </c>
      <c r="L54" s="9"/>
      <c r="M54" s="9"/>
      <c r="N54" s="9"/>
      <c r="O54" s="9"/>
      <c r="P54" s="9"/>
      <c r="Q54" s="10"/>
    </row>
    <row r="55" spans="11:17" x14ac:dyDescent="0.25">
      <c r="K55" s="8"/>
      <c r="L55" s="9"/>
      <c r="M55" s="9"/>
      <c r="N55" s="9"/>
      <c r="O55" s="9"/>
      <c r="P55" s="9"/>
      <c r="Q55" s="10"/>
    </row>
    <row r="56" spans="11:17" x14ac:dyDescent="0.25">
      <c r="K56" s="8" t="s">
        <v>73</v>
      </c>
      <c r="L56" s="9"/>
      <c r="M56" s="9"/>
      <c r="N56" s="9"/>
      <c r="O56" s="9"/>
      <c r="P56" s="9"/>
      <c r="Q56" s="10"/>
    </row>
    <row r="57" spans="11:17" x14ac:dyDescent="0.25">
      <c r="K57" s="8" t="s">
        <v>74</v>
      </c>
      <c r="L57" s="9"/>
      <c r="M57" s="9"/>
      <c r="N57" s="9"/>
      <c r="O57" s="9"/>
      <c r="P57" s="9"/>
      <c r="Q57" s="10"/>
    </row>
    <row r="58" spans="11:17" x14ac:dyDescent="0.25">
      <c r="K58" s="8" t="s">
        <v>75</v>
      </c>
      <c r="L58" s="9"/>
      <c r="M58" s="9"/>
      <c r="N58" s="9"/>
      <c r="O58" s="9"/>
      <c r="P58" s="9"/>
      <c r="Q58" s="10"/>
    </row>
    <row r="59" spans="11:17" x14ac:dyDescent="0.25">
      <c r="K59" s="8" t="s">
        <v>76</v>
      </c>
      <c r="L59" s="9"/>
      <c r="M59" s="9"/>
      <c r="N59" s="9"/>
      <c r="O59" s="9"/>
      <c r="P59" s="9"/>
      <c r="Q59" s="10"/>
    </row>
    <row r="60" spans="11:17" x14ac:dyDescent="0.25">
      <c r="K60" s="8" t="s">
        <v>77</v>
      </c>
      <c r="L60" s="9"/>
      <c r="M60" s="9"/>
      <c r="N60" s="9"/>
      <c r="O60" s="9"/>
      <c r="P60" s="9"/>
      <c r="Q60" s="10"/>
    </row>
    <row r="61" spans="11:17" x14ac:dyDescent="0.25">
      <c r="K61" s="8"/>
      <c r="L61" s="9"/>
      <c r="M61" s="9"/>
      <c r="N61" s="9"/>
      <c r="O61" s="9"/>
      <c r="P61" s="9"/>
      <c r="Q61" s="10"/>
    </row>
    <row r="62" spans="11:17" x14ac:dyDescent="0.25">
      <c r="K62" s="8"/>
      <c r="L62" s="9"/>
      <c r="M62" s="9"/>
      <c r="N62" s="9"/>
      <c r="O62" s="9"/>
      <c r="P62" s="9"/>
      <c r="Q62" s="10"/>
    </row>
    <row r="63" spans="11:17" x14ac:dyDescent="0.25">
      <c r="K63" s="8"/>
      <c r="L63" s="9"/>
      <c r="M63" s="9"/>
      <c r="N63" s="9"/>
      <c r="O63" s="9"/>
      <c r="P63" s="9"/>
      <c r="Q63" s="10"/>
    </row>
    <row r="64" spans="11:17" x14ac:dyDescent="0.25">
      <c r="K64" s="8"/>
      <c r="L64" s="9"/>
      <c r="M64" s="9"/>
      <c r="N64" s="9"/>
      <c r="O64" s="9"/>
      <c r="P64" s="9"/>
      <c r="Q64" s="10"/>
    </row>
    <row r="65" spans="11:17" x14ac:dyDescent="0.25">
      <c r="K65" s="8"/>
      <c r="L65" s="9"/>
      <c r="M65" s="9"/>
      <c r="N65" s="9"/>
      <c r="O65" s="9"/>
      <c r="P65" s="9"/>
      <c r="Q65" s="10"/>
    </row>
    <row r="66" spans="11:17" x14ac:dyDescent="0.25">
      <c r="K66" s="8"/>
      <c r="L66" s="9"/>
      <c r="M66" s="9"/>
      <c r="N66" s="9"/>
      <c r="O66" s="9"/>
      <c r="P66" s="9"/>
      <c r="Q66" s="10"/>
    </row>
    <row r="67" spans="11:17" x14ac:dyDescent="0.25">
      <c r="K67" s="8"/>
      <c r="L67" s="9"/>
      <c r="M67" s="9"/>
      <c r="N67" s="9"/>
      <c r="O67" s="9"/>
      <c r="P67" s="9"/>
      <c r="Q67" s="10"/>
    </row>
    <row r="68" spans="11:17" x14ac:dyDescent="0.25">
      <c r="K68" s="8"/>
      <c r="L68" s="9"/>
      <c r="M68" s="9"/>
      <c r="N68" s="9"/>
      <c r="O68" s="9"/>
      <c r="P68" s="9"/>
      <c r="Q68" s="10"/>
    </row>
    <row r="69" spans="11:17" x14ac:dyDescent="0.25">
      <c r="K69" s="8"/>
      <c r="L69" s="9"/>
      <c r="M69" s="9"/>
      <c r="N69" s="9"/>
      <c r="O69" s="9"/>
      <c r="P69" s="9"/>
      <c r="Q69" s="10"/>
    </row>
    <row r="70" spans="11:17" x14ac:dyDescent="0.25">
      <c r="K70" s="8"/>
      <c r="L70" s="9"/>
      <c r="M70" s="9"/>
      <c r="N70" s="9"/>
      <c r="O70" s="9"/>
      <c r="P70" s="9"/>
      <c r="Q70" s="10"/>
    </row>
    <row r="71" spans="11:17" x14ac:dyDescent="0.25">
      <c r="K71" s="8" t="s">
        <v>78</v>
      </c>
      <c r="L71" s="9"/>
      <c r="M71" s="9"/>
      <c r="N71" s="9"/>
      <c r="O71" s="9"/>
      <c r="P71" s="9"/>
      <c r="Q71" s="10"/>
    </row>
    <row r="72" spans="11:17" x14ac:dyDescent="0.25">
      <c r="K72" s="8"/>
      <c r="L72" s="9"/>
      <c r="M72" s="9"/>
      <c r="N72" s="9"/>
      <c r="O72" s="9"/>
      <c r="P72" s="9"/>
      <c r="Q72" s="10"/>
    </row>
    <row r="73" spans="11:17" x14ac:dyDescent="0.25">
      <c r="K73" s="8" t="s">
        <v>85</v>
      </c>
      <c r="L73" s="9"/>
      <c r="M73" s="9"/>
      <c r="N73" s="9"/>
      <c r="O73" s="9"/>
      <c r="P73" s="9"/>
      <c r="Q73" s="10"/>
    </row>
    <row r="74" spans="11:17" x14ac:dyDescent="0.25">
      <c r="K74" s="8"/>
      <c r="L74" s="9"/>
      <c r="M74" s="9"/>
      <c r="N74" s="9"/>
      <c r="O74" s="9"/>
      <c r="P74" s="9"/>
      <c r="Q74" s="10"/>
    </row>
    <row r="75" spans="11:17" x14ac:dyDescent="0.25">
      <c r="K75" s="8" t="s">
        <v>80</v>
      </c>
      <c r="L75" s="9"/>
      <c r="M75" s="9"/>
      <c r="N75" s="9"/>
      <c r="O75" s="9"/>
      <c r="P75" s="9"/>
      <c r="Q75" s="10"/>
    </row>
    <row r="76" spans="11:17" x14ac:dyDescent="0.25">
      <c r="K76" s="8"/>
      <c r="L76" s="9"/>
      <c r="M76" s="9"/>
      <c r="N76" s="9"/>
      <c r="O76" s="9"/>
      <c r="P76" s="9"/>
      <c r="Q76" s="10"/>
    </row>
    <row r="77" spans="11:17" x14ac:dyDescent="0.25">
      <c r="K77" s="8"/>
      <c r="L77" s="9" t="s">
        <v>79</v>
      </c>
      <c r="M77" s="9"/>
      <c r="N77" s="9"/>
      <c r="O77" s="9"/>
      <c r="P77" s="9"/>
      <c r="Q77" s="10"/>
    </row>
    <row r="78" spans="11:17" x14ac:dyDescent="0.25">
      <c r="K78" s="8"/>
      <c r="L78" s="9"/>
      <c r="M78" s="9"/>
      <c r="N78" s="9"/>
      <c r="O78" s="9"/>
      <c r="P78" s="9"/>
      <c r="Q78" s="10"/>
    </row>
    <row r="79" spans="11:17" x14ac:dyDescent="0.25">
      <c r="K79" s="8" t="s">
        <v>86</v>
      </c>
      <c r="L79" s="9"/>
      <c r="M79" s="9"/>
      <c r="N79" s="9"/>
      <c r="O79" s="9"/>
      <c r="P79" s="9"/>
      <c r="Q79" s="10"/>
    </row>
    <row r="80" spans="11:17" x14ac:dyDescent="0.25">
      <c r="K80" s="8"/>
      <c r="L80" s="9"/>
      <c r="M80" s="9"/>
      <c r="N80" s="9"/>
      <c r="O80" s="9"/>
      <c r="P80" s="9"/>
      <c r="Q80" s="10"/>
    </row>
    <row r="81" spans="11:17" x14ac:dyDescent="0.25">
      <c r="K81" s="8" t="s">
        <v>81</v>
      </c>
      <c r="L81" s="9"/>
      <c r="M81" s="9"/>
      <c r="N81" s="9"/>
      <c r="O81" s="9"/>
      <c r="P81" s="9"/>
      <c r="Q81" s="10"/>
    </row>
    <row r="82" spans="11:17" x14ac:dyDescent="0.25">
      <c r="K82" s="8"/>
      <c r="L82" s="9"/>
      <c r="M82" s="9"/>
      <c r="N82" s="9"/>
      <c r="O82" s="9"/>
      <c r="P82" s="9"/>
      <c r="Q82" s="10"/>
    </row>
    <row r="83" spans="11:17" x14ac:dyDescent="0.25">
      <c r="K83" s="8" t="s">
        <v>82</v>
      </c>
      <c r="L83" s="9"/>
      <c r="M83" s="9"/>
      <c r="N83" s="9"/>
      <c r="O83" s="9"/>
      <c r="P83" s="9"/>
      <c r="Q83" s="10"/>
    </row>
    <row r="84" spans="11:17" x14ac:dyDescent="0.25">
      <c r="K84" s="8"/>
      <c r="L84" s="9"/>
      <c r="M84" s="9"/>
      <c r="N84" s="9"/>
      <c r="O84" s="9"/>
      <c r="P84" s="9"/>
      <c r="Q84" s="10"/>
    </row>
    <row r="85" spans="11:17" x14ac:dyDescent="0.25">
      <c r="K85" s="8" t="s">
        <v>83</v>
      </c>
      <c r="L85" s="9"/>
      <c r="M85" s="9"/>
      <c r="N85" s="9"/>
      <c r="O85" s="9"/>
      <c r="P85" s="9"/>
      <c r="Q85" s="10"/>
    </row>
    <row r="86" spans="11:17" x14ac:dyDescent="0.25">
      <c r="K86" s="8" t="s">
        <v>84</v>
      </c>
      <c r="L86" s="9"/>
      <c r="M86" s="9"/>
      <c r="N86" s="9"/>
      <c r="O86" s="9"/>
      <c r="P86" s="9"/>
      <c r="Q86" s="10"/>
    </row>
    <row r="87" spans="11:17" x14ac:dyDescent="0.25">
      <c r="K87" s="8" t="s">
        <v>87</v>
      </c>
      <c r="L87" s="9"/>
      <c r="M87" s="9"/>
      <c r="N87" s="9"/>
      <c r="O87" s="9"/>
      <c r="P87" s="9"/>
      <c r="Q87" s="10"/>
    </row>
    <row r="88" spans="11:17" x14ac:dyDescent="0.25">
      <c r="K88" s="8"/>
      <c r="L88" s="9"/>
      <c r="M88" s="9"/>
      <c r="N88" s="9"/>
      <c r="O88" s="9"/>
      <c r="P88" s="9"/>
      <c r="Q88" s="10"/>
    </row>
    <row r="89" spans="11:17" x14ac:dyDescent="0.25">
      <c r="K89" s="8" t="s">
        <v>88</v>
      </c>
      <c r="L89" s="9"/>
      <c r="M89" s="9"/>
      <c r="N89" s="9"/>
      <c r="O89" s="9"/>
      <c r="P89" s="9"/>
      <c r="Q89" s="10"/>
    </row>
    <row r="90" spans="11:17" x14ac:dyDescent="0.25">
      <c r="K90" s="8" t="s">
        <v>89</v>
      </c>
      <c r="L90" s="9"/>
      <c r="M90" s="9"/>
      <c r="N90" s="9"/>
      <c r="O90" s="9"/>
      <c r="P90" s="9"/>
      <c r="Q90" s="10"/>
    </row>
    <row r="91" spans="11:17" ht="15.75" thickBot="1" x14ac:dyDescent="0.3">
      <c r="K91" s="14"/>
      <c r="L91" s="15"/>
      <c r="M91" s="15"/>
      <c r="N91" s="15"/>
      <c r="O91" s="15"/>
      <c r="P91" s="15"/>
      <c r="Q91" s="16"/>
    </row>
  </sheetData>
  <sortState ref="A2:H44">
    <sortCondition ref="A1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Carlos Campos</cp:lastModifiedBy>
  <cp:lastPrinted>2022-06-08T21:32:15Z</cp:lastPrinted>
  <dcterms:created xsi:type="dcterms:W3CDTF">2020-06-22T11:39:14Z</dcterms:created>
  <dcterms:modified xsi:type="dcterms:W3CDTF">2022-06-08T22:47:28Z</dcterms:modified>
</cp:coreProperties>
</file>