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A7FF71C2-46F8-4E90-AB1C-F1EEB6BC5E2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unciones Fecha_Hora" sheetId="1" r:id="rId1"/>
    <sheet name="Administrados de Presupuesto" sheetId="2" r:id="rId2"/>
    <sheet name="Datos de Muest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H2" i="2" s="1"/>
  <c r="H4" i="2" s="1"/>
  <c r="F3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2" i="3"/>
  <c r="C2" i="2"/>
  <c r="F7" i="1"/>
  <c r="C3" i="1"/>
  <c r="C5" i="1" s="1"/>
  <c r="C2" i="1"/>
  <c r="C12" i="1" s="1"/>
  <c r="C3" i="2" l="1"/>
  <c r="C4" i="2" s="1"/>
  <c r="G5" i="1"/>
  <c r="F10" i="1"/>
  <c r="F9" i="1"/>
  <c r="F6" i="1"/>
  <c r="F5" i="1"/>
  <c r="C14" i="1"/>
  <c r="C16" i="1" s="1"/>
  <c r="C13" i="1"/>
  <c r="C10" i="1"/>
  <c r="C8" i="1"/>
  <c r="C7" i="1"/>
  <c r="C6" i="1"/>
  <c r="C9" i="1"/>
</calcChain>
</file>

<file path=xl/sharedStrings.xml><?xml version="1.0" encoding="utf-8"?>
<sst xmlns="http://schemas.openxmlformats.org/spreadsheetml/2006/main" count="29" uniqueCount="27">
  <si>
    <t>Fecha actual:</t>
  </si>
  <si>
    <t>Hora actual:</t>
  </si>
  <si>
    <t>Año actual:</t>
  </si>
  <si>
    <t>Mes actual:</t>
  </si>
  <si>
    <t>Día actual:</t>
  </si>
  <si>
    <t>Minuto actual:</t>
  </si>
  <si>
    <t>Segundo actual:</t>
  </si>
  <si>
    <t>Último día del mes:</t>
  </si>
  <si>
    <t>Primer día del mes:</t>
  </si>
  <si>
    <t>Primer día del año:</t>
  </si>
  <si>
    <t>% del año:</t>
  </si>
  <si>
    <t>Fecha de entrega:</t>
  </si>
  <si>
    <t>Días para la entrega:</t>
  </si>
  <si>
    <t>Días laborales para la entrega:</t>
  </si>
  <si>
    <t>Día de la semana:</t>
  </si>
  <si>
    <t>Meses restantes:</t>
  </si>
  <si>
    <t>Años restantes:</t>
  </si>
  <si>
    <t>Fecha inicial:</t>
  </si>
  <si>
    <t>% del mes:</t>
  </si>
  <si>
    <t>Presupuesto mensual:</t>
  </si>
  <si>
    <t>Gastos mensuales:</t>
  </si>
  <si>
    <t>% del presupuesto:</t>
  </si>
  <si>
    <t>Fecha</t>
  </si>
  <si>
    <t>Gastos</t>
  </si>
  <si>
    <t>Dias del mes:</t>
  </si>
  <si>
    <t>Alternativa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</si>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</sst>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14" fontId="6" fillId="4" borderId="3" xfId="0" applyNumberFormat="1" applyFont="1" applyFill="1" applyBorder="1" applyAlignment="1">
      <alignment horizontal="center"/>
    </xf>
    <xf numFmtId="22" fontId="6" fillId="4" borderId="0" xfId="0" applyNumberFormat="1" applyFont="1" applyFill="1" applyAlignment="1">
      <alignment horizontal="center"/>
    </xf>
    <xf numFmtId="0" fontId="2" fillId="0" borderId="0" xfId="0" applyFont="1"/>
    <xf numFmtId="9" fontId="0" fillId="2" borderId="0" xfId="1" applyFont="1" applyFill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/>
  </cellXfs>
  <cellStyles count="2">
    <cellStyle name="Normal" xfId="0" builtinId="0"/>
    <cellStyle name="Porcentaje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'Administrados de Presupuesto'!$B$4</c:f>
              <c:strCache>
                <c:ptCount val="1"/>
                <c:pt idx="0">
                  <c:v>% del mes: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'Administrados de Presupuesto'!$C$4</c:f>
              <c:numCache>
                <c:formatCode>0.0%</c:formatCode>
                <c:ptCount val="1"/>
                <c:pt idx="0">
                  <c:v>0.4838709677419355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8-4B27-8053-D102E0DC1C0E}"/>
            </c:ext>
          </c:extLst>
        </c:ser>
        <c:ser>
          <c:idx val="1"/>
          <c:order val="1"/>
          <c:tx>
            <c:strRef>
              <c:f>'Administrados de Presupuesto'!$E$4</c:f>
              <c:strCache>
                <c:ptCount val="1"/>
                <c:pt idx="0">
                  <c:v>% del presupuesto: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'Administrados de Presupuesto'!$F$4</c:f>
              <c:numCache>
                <c:formatCode>0.0%</c:formatCode>
                <c:ptCount val="1"/>
                <c:pt idx="0">
                  <c:v>0.64119999999999999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18-4B27-8053-D102E0DC1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7223296"/>
        <c:axId val="397223688"/>
      </c:barChart>
      <c:catAx>
        <c:axId val="397223296"/>
        <c:scaling>
          <c:orientation val="minMax"/>
        </c:scaling>
        <c:delete val="1"/>
        <c:axPos val="l"/>
        <c:majorTickMark val="none"/>
        <c:minorTickMark val="none"/>
        <c:tickLblPos val="nextTo"/>
        <c:crossAx val="397223688"/>
        <c:crosses val="autoZero"/>
        <c:auto val="1"/>
        <c:lblAlgn val="ctr"/>
        <c:lblOffset val="100"/>
        <c:noMultiLvlLbl val="0"/>
      </c:catAx>
      <c:valAx>
        <c:axId val="3972236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72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419684397641005"/>
          <c:y val="0.89042075833812828"/>
          <c:w val="0.24602562179727536"/>
          <c:h val="0.10344897494217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133350</xdr:rowOff>
    </xdr:from>
    <xdr:to>
      <xdr:col>6</xdr:col>
      <xdr:colOff>390525</xdr:colOff>
      <xdr:row>3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9100" y="723900"/>
          <a:ext cx="53054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80963</xdr:rowOff>
    </xdr:from>
    <xdr:to>
      <xdr:col>11</xdr:col>
      <xdr:colOff>38100</xdr:colOff>
      <xdr:row>15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showGridLines="0" zoomScaleNormal="100" workbookViewId="0">
      <selection activeCell="F6" sqref="F6"/>
    </sheetView>
  </sheetViews>
  <sheetFormatPr baseColWidth="10" defaultColWidth="8.7109375" defaultRowHeight="15" x14ac:dyDescent="0.25"/>
  <cols>
    <col min="1" max="1" width="6" customWidth="1"/>
    <col min="2" max="2" width="17.85546875" customWidth="1"/>
    <col min="3" max="3" width="21.85546875" style="2" customWidth="1"/>
    <col min="4" max="4" width="13.7109375" customWidth="1"/>
    <col min="5" max="5" width="13.85546875" customWidth="1"/>
    <col min="6" max="6" width="12.7109375" customWidth="1"/>
    <col min="7" max="7" width="11.85546875" bestFit="1" customWidth="1"/>
    <col min="8" max="8" width="20.28515625" customWidth="1"/>
    <col min="9" max="9" width="15.5703125" customWidth="1"/>
  </cols>
  <sheetData>
    <row r="2" spans="2:8" ht="15.75" thickBot="1" x14ac:dyDescent="0.3">
      <c r="B2" s="14" t="s">
        <v>0</v>
      </c>
      <c r="C2" s="19">
        <f ca="1">TODAY()</f>
        <v>45085</v>
      </c>
    </row>
    <row r="3" spans="2:8" ht="15.75" thickBot="1" x14ac:dyDescent="0.3">
      <c r="B3" s="14" t="s">
        <v>1</v>
      </c>
      <c r="C3" s="20">
        <f ca="1">NOW()</f>
        <v>45085.754832060185</v>
      </c>
      <c r="E3" s="14" t="s">
        <v>11</v>
      </c>
      <c r="F3" s="19">
        <v>45585</v>
      </c>
    </row>
    <row r="4" spans="2:8" ht="24" customHeight="1" x14ac:dyDescent="0.25">
      <c r="B4" s="14"/>
      <c r="F4" s="2"/>
      <c r="G4" s="27" t="s">
        <v>25</v>
      </c>
    </row>
    <row r="5" spans="2:8" ht="15.75" thickBot="1" x14ac:dyDescent="0.3">
      <c r="B5" s="1" t="s">
        <v>2</v>
      </c>
      <c r="C5" s="16">
        <f ca="1">YEAR(C3)</f>
        <v>2023</v>
      </c>
      <c r="E5" s="1" t="s">
        <v>12</v>
      </c>
      <c r="F5" s="16">
        <f ca="1">F3-C2</f>
        <v>500</v>
      </c>
      <c r="G5" s="27">
        <f ca="1">DATEDIF(C2,F3,"D")</f>
        <v>500</v>
      </c>
    </row>
    <row r="6" spans="2:8" ht="15.75" thickBot="1" x14ac:dyDescent="0.3">
      <c r="B6" s="1" t="s">
        <v>3</v>
      </c>
      <c r="C6" s="17">
        <f ca="1">MONTH(C3)</f>
        <v>6</v>
      </c>
      <c r="E6" s="1" t="s">
        <v>13</v>
      </c>
      <c r="F6" s="17">
        <f ca="1">NETWORKDAYS(C2,F3)</f>
        <v>357</v>
      </c>
    </row>
    <row r="7" spans="2:8" ht="15.75" thickBot="1" x14ac:dyDescent="0.3">
      <c r="B7" s="1" t="s">
        <v>4</v>
      </c>
      <c r="C7" s="17">
        <f ca="1">DAY(C3)</f>
        <v>8</v>
      </c>
      <c r="E7" s="1" t="s">
        <v>14</v>
      </c>
      <c r="F7" s="15">
        <f>WEEKDAY(F3,1)</f>
        <v>1</v>
      </c>
      <c r="H7" s="1"/>
    </row>
    <row r="8" spans="2:8" ht="15.75" thickBot="1" x14ac:dyDescent="0.3">
      <c r="B8" s="1" t="s">
        <v>1</v>
      </c>
      <c r="C8" s="17">
        <f ca="1">HOUR(C3)</f>
        <v>18</v>
      </c>
    </row>
    <row r="9" spans="2:8" ht="15.75" thickBot="1" x14ac:dyDescent="0.3">
      <c r="B9" s="1" t="s">
        <v>5</v>
      </c>
      <c r="C9" s="17">
        <f ca="1">MINUTE(C3)</f>
        <v>6</v>
      </c>
      <c r="E9" s="1" t="s">
        <v>15</v>
      </c>
      <c r="F9" s="17">
        <f ca="1">DATEDIF($C$2,$F$3,"M")</f>
        <v>16</v>
      </c>
    </row>
    <row r="10" spans="2:8" ht="15.75" thickBot="1" x14ac:dyDescent="0.3">
      <c r="B10" s="1" t="s">
        <v>6</v>
      </c>
      <c r="C10" s="15">
        <f ca="1">SECOND(C3)</f>
        <v>57</v>
      </c>
      <c r="E10" s="1" t="s">
        <v>16</v>
      </c>
      <c r="F10" s="17">
        <f ca="1">DATEDIF($C$2,$F$3,"Y")</f>
        <v>1</v>
      </c>
    </row>
    <row r="11" spans="2:8" x14ac:dyDescent="0.25">
      <c r="B11" s="21"/>
    </row>
    <row r="12" spans="2:8" ht="15.75" thickBot="1" x14ac:dyDescent="0.3">
      <c r="B12" s="1" t="s">
        <v>7</v>
      </c>
      <c r="C12" s="23">
        <f ca="1">EOMONTH(C2,0)</f>
        <v>45107</v>
      </c>
      <c r="G12" s="18"/>
    </row>
    <row r="13" spans="2:8" ht="15.75" thickBot="1" x14ac:dyDescent="0.3">
      <c r="B13" s="1" t="s">
        <v>8</v>
      </c>
      <c r="C13" s="23">
        <f ca="1">EOMONTH(C2,-1)+1</f>
        <v>45078</v>
      </c>
    </row>
    <row r="14" spans="2:8" ht="15.75" thickBot="1" x14ac:dyDescent="0.3">
      <c r="B14" s="1" t="s">
        <v>9</v>
      </c>
      <c r="C14" s="23">
        <f ca="1">EOMONTH(C2,-MONTH(C2))+1</f>
        <v>44927</v>
      </c>
    </row>
    <row r="16" spans="2:8" x14ac:dyDescent="0.25">
      <c r="B16" s="1" t="s">
        <v>10</v>
      </c>
      <c r="C16" s="22">
        <f ca="1">YEARFRAC(C14,C2,1)</f>
        <v>0.43287671232876712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5"/>
  <sheetViews>
    <sheetView showGridLines="0" tabSelected="1" zoomScaleNormal="100" workbookViewId="0">
      <selection activeCell="J3" sqref="J3"/>
    </sheetView>
  </sheetViews>
  <sheetFormatPr baseColWidth="10" defaultColWidth="8.7109375" defaultRowHeight="15" x14ac:dyDescent="0.25"/>
  <cols>
    <col min="1" max="1" width="2.7109375" customWidth="1"/>
    <col min="2" max="2" width="19.5703125" customWidth="1"/>
    <col min="3" max="3" width="14.28515625" customWidth="1"/>
    <col min="4" max="4" width="6.28515625" customWidth="1"/>
    <col min="5" max="5" width="21.85546875" customWidth="1"/>
    <col min="6" max="6" width="13.85546875" customWidth="1"/>
    <col min="8" max="8" width="12.140625" customWidth="1"/>
  </cols>
  <sheetData>
    <row r="1" spans="2:9" ht="27.75" customHeight="1" x14ac:dyDescent="0.25"/>
    <row r="2" spans="2:9" ht="15.75" thickBot="1" x14ac:dyDescent="0.3">
      <c r="B2" s="8" t="s">
        <v>0</v>
      </c>
      <c r="C2" s="11">
        <f>MAX('Datos de Muestra'!B:B)</f>
        <v>42140</v>
      </c>
      <c r="E2" s="8" t="s">
        <v>19</v>
      </c>
      <c r="F2" s="13">
        <v>2500</v>
      </c>
      <c r="H2" s="24">
        <f>F4-C4</f>
        <v>0.15732903225806449</v>
      </c>
      <c r="I2" s="25"/>
    </row>
    <row r="3" spans="2:9" ht="16.5" thickTop="1" thickBot="1" x14ac:dyDescent="0.3">
      <c r="B3" s="8" t="s">
        <v>17</v>
      </c>
      <c r="C3" s="9">
        <f>EOMONTH(C2,-1)+1</f>
        <v>42125</v>
      </c>
      <c r="E3" s="8" t="s">
        <v>20</v>
      </c>
      <c r="F3" s="10">
        <f>SUMIF('Datos de Muestra'!A:A,5,'Datos de Muestra'!C:C)</f>
        <v>1603</v>
      </c>
      <c r="H3" s="25"/>
      <c r="I3" s="25"/>
    </row>
    <row r="4" spans="2:9" ht="15.75" thickTop="1" x14ac:dyDescent="0.25">
      <c r="B4" s="8" t="s">
        <v>18</v>
      </c>
      <c r="C4" s="12">
        <f>(C2-C3)/VLOOKUP(MONTH(C2),B24:C35,2,0)</f>
        <v>0.4838709677419355</v>
      </c>
      <c r="E4" s="8" t="s">
        <v>21</v>
      </c>
      <c r="F4" s="12">
        <f>F3/F2</f>
        <v>0.64119999999999999</v>
      </c>
      <c r="H4" s="26" t="str">
        <f>IF(H2&gt;0,"Gasto sobre presupuesto","Gasto bajo presupuesto")</f>
        <v>Gasto sobre presupuesto</v>
      </c>
      <c r="I4" s="26"/>
    </row>
    <row r="23" spans="2:3" x14ac:dyDescent="0.25">
      <c r="B23" s="7" t="s">
        <v>24</v>
      </c>
    </row>
    <row r="24" spans="2:3" x14ac:dyDescent="0.25">
      <c r="B24">
        <v>1</v>
      </c>
      <c r="C24">
        <v>31</v>
      </c>
    </row>
    <row r="25" spans="2:3" x14ac:dyDescent="0.25">
      <c r="B25">
        <v>2</v>
      </c>
      <c r="C25">
        <v>28</v>
      </c>
    </row>
    <row r="26" spans="2:3" x14ac:dyDescent="0.25">
      <c r="B26">
        <v>3</v>
      </c>
      <c r="C26">
        <v>31</v>
      </c>
    </row>
    <row r="27" spans="2:3" x14ac:dyDescent="0.25">
      <c r="B27">
        <v>4</v>
      </c>
      <c r="C27">
        <v>30</v>
      </c>
    </row>
    <row r="28" spans="2:3" x14ac:dyDescent="0.25">
      <c r="B28">
        <v>5</v>
      </c>
      <c r="C28">
        <v>31</v>
      </c>
    </row>
    <row r="29" spans="2:3" x14ac:dyDescent="0.25">
      <c r="B29">
        <v>6</v>
      </c>
      <c r="C29">
        <v>30</v>
      </c>
    </row>
    <row r="30" spans="2:3" x14ac:dyDescent="0.25">
      <c r="B30">
        <v>7</v>
      </c>
      <c r="C30">
        <v>31</v>
      </c>
    </row>
    <row r="31" spans="2:3" x14ac:dyDescent="0.25">
      <c r="B31">
        <v>8</v>
      </c>
      <c r="C31">
        <v>31</v>
      </c>
    </row>
    <row r="32" spans="2:3" x14ac:dyDescent="0.25">
      <c r="B32">
        <v>9</v>
      </c>
      <c r="C32">
        <v>30</v>
      </c>
    </row>
    <row r="33" spans="2:3" x14ac:dyDescent="0.25">
      <c r="B33">
        <v>10</v>
      </c>
      <c r="C33">
        <v>31</v>
      </c>
    </row>
    <row r="34" spans="2:3" x14ac:dyDescent="0.25">
      <c r="B34">
        <v>11</v>
      </c>
      <c r="C34">
        <v>30</v>
      </c>
    </row>
    <row r="35" spans="2:3" x14ac:dyDescent="0.25">
      <c r="B35">
        <v>12</v>
      </c>
      <c r="C35">
        <v>31</v>
      </c>
    </row>
  </sheetData>
  <mergeCells count="2">
    <mergeCell ref="H2:I3"/>
    <mergeCell ref="H4:I4"/>
  </mergeCells>
  <conditionalFormatting sqref="H2:I3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C137"/>
  <sheetViews>
    <sheetView zoomScaleNormal="100" workbookViewId="0"/>
  </sheetViews>
  <sheetFormatPr baseColWidth="10" defaultColWidth="8.7109375" defaultRowHeight="15" x14ac:dyDescent="0.25"/>
  <cols>
    <col min="2" max="2" width="12.7109375" style="2" customWidth="1"/>
    <col min="3" max="3" width="15.140625" style="4" customWidth="1"/>
  </cols>
  <sheetData>
    <row r="1" spans="1:3" x14ac:dyDescent="0.25">
      <c r="A1" s="5" t="s">
        <v>26</v>
      </c>
      <c r="B1" s="5" t="s">
        <v>22</v>
      </c>
      <c r="C1" s="6" t="s">
        <v>23</v>
      </c>
    </row>
    <row r="2" spans="1:3" x14ac:dyDescent="0.25">
      <c r="A2">
        <f>MONTH(B2)</f>
        <v>1</v>
      </c>
      <c r="B2" s="3">
        <v>42005</v>
      </c>
      <c r="C2" s="4">
        <v>96</v>
      </c>
    </row>
    <row r="3" spans="1:3" x14ac:dyDescent="0.25">
      <c r="A3">
        <f t="shared" ref="A3:A66" si="0">MONTH(B3)</f>
        <v>1</v>
      </c>
      <c r="B3" s="3">
        <v>42006</v>
      </c>
      <c r="C3" s="4">
        <v>187</v>
      </c>
    </row>
    <row r="4" spans="1:3" x14ac:dyDescent="0.25">
      <c r="A4">
        <f t="shared" si="0"/>
        <v>1</v>
      </c>
      <c r="B4" s="3">
        <v>42007</v>
      </c>
      <c r="C4" s="4">
        <v>139</v>
      </c>
    </row>
    <row r="5" spans="1:3" x14ac:dyDescent="0.25">
      <c r="A5">
        <f t="shared" si="0"/>
        <v>1</v>
      </c>
      <c r="B5" s="3">
        <v>42008</v>
      </c>
      <c r="C5" s="4">
        <v>71</v>
      </c>
    </row>
    <row r="6" spans="1:3" x14ac:dyDescent="0.25">
      <c r="A6">
        <f t="shared" si="0"/>
        <v>1</v>
      </c>
      <c r="B6" s="3">
        <v>42009</v>
      </c>
      <c r="C6" s="4">
        <v>149</v>
      </c>
    </row>
    <row r="7" spans="1:3" x14ac:dyDescent="0.25">
      <c r="A7">
        <f t="shared" si="0"/>
        <v>1</v>
      </c>
      <c r="B7" s="3">
        <v>42010</v>
      </c>
      <c r="C7" s="4">
        <v>94</v>
      </c>
    </row>
    <row r="8" spans="1:3" x14ac:dyDescent="0.25">
      <c r="A8">
        <f t="shared" si="0"/>
        <v>1</v>
      </c>
      <c r="B8" s="3">
        <v>42011</v>
      </c>
      <c r="C8" s="4">
        <v>92</v>
      </c>
    </row>
    <row r="9" spans="1:3" x14ac:dyDescent="0.25">
      <c r="A9">
        <f t="shared" si="0"/>
        <v>1</v>
      </c>
      <c r="B9" s="3">
        <v>42012</v>
      </c>
      <c r="C9" s="4">
        <v>160</v>
      </c>
    </row>
    <row r="10" spans="1:3" x14ac:dyDescent="0.25">
      <c r="A10">
        <f t="shared" si="0"/>
        <v>1</v>
      </c>
      <c r="B10" s="3">
        <v>42013</v>
      </c>
      <c r="C10" s="4">
        <v>47</v>
      </c>
    </row>
    <row r="11" spans="1:3" x14ac:dyDescent="0.25">
      <c r="A11">
        <f t="shared" si="0"/>
        <v>1</v>
      </c>
      <c r="B11" s="3">
        <v>42014</v>
      </c>
      <c r="C11" s="4">
        <v>28</v>
      </c>
    </row>
    <row r="12" spans="1:3" x14ac:dyDescent="0.25">
      <c r="A12">
        <f t="shared" si="0"/>
        <v>1</v>
      </c>
      <c r="B12" s="3">
        <v>42015</v>
      </c>
      <c r="C12" s="4">
        <v>151</v>
      </c>
    </row>
    <row r="13" spans="1:3" x14ac:dyDescent="0.25">
      <c r="A13">
        <f t="shared" si="0"/>
        <v>1</v>
      </c>
      <c r="B13" s="3">
        <v>42016</v>
      </c>
      <c r="C13" s="4">
        <v>86</v>
      </c>
    </row>
    <row r="14" spans="1:3" x14ac:dyDescent="0.25">
      <c r="A14">
        <f t="shared" si="0"/>
        <v>1</v>
      </c>
      <c r="B14" s="3">
        <v>42017</v>
      </c>
      <c r="C14" s="4">
        <v>102</v>
      </c>
    </row>
    <row r="15" spans="1:3" x14ac:dyDescent="0.25">
      <c r="A15">
        <f t="shared" si="0"/>
        <v>1</v>
      </c>
      <c r="B15" s="3">
        <v>42018</v>
      </c>
      <c r="C15" s="4">
        <v>12</v>
      </c>
    </row>
    <row r="16" spans="1:3" x14ac:dyDescent="0.25">
      <c r="A16">
        <f t="shared" si="0"/>
        <v>1</v>
      </c>
      <c r="B16" s="3">
        <v>42019</v>
      </c>
      <c r="C16" s="4">
        <v>176</v>
      </c>
    </row>
    <row r="17" spans="1:3" x14ac:dyDescent="0.25">
      <c r="A17">
        <f t="shared" si="0"/>
        <v>1</v>
      </c>
      <c r="B17" s="3">
        <v>42020</v>
      </c>
      <c r="C17" s="4">
        <v>57</v>
      </c>
    </row>
    <row r="18" spans="1:3" x14ac:dyDescent="0.25">
      <c r="A18">
        <f t="shared" si="0"/>
        <v>1</v>
      </c>
      <c r="B18" s="3">
        <v>42021</v>
      </c>
      <c r="C18" s="4">
        <v>40</v>
      </c>
    </row>
    <row r="19" spans="1:3" x14ac:dyDescent="0.25">
      <c r="A19">
        <f t="shared" si="0"/>
        <v>1</v>
      </c>
      <c r="B19" s="3">
        <v>42022</v>
      </c>
      <c r="C19" s="4">
        <v>112</v>
      </c>
    </row>
    <row r="20" spans="1:3" x14ac:dyDescent="0.25">
      <c r="A20">
        <f t="shared" si="0"/>
        <v>1</v>
      </c>
      <c r="B20" s="3">
        <v>42023</v>
      </c>
      <c r="C20" s="4">
        <v>100</v>
      </c>
    </row>
    <row r="21" spans="1:3" x14ac:dyDescent="0.25">
      <c r="A21">
        <f t="shared" si="0"/>
        <v>1</v>
      </c>
      <c r="B21" s="3">
        <v>42024</v>
      </c>
      <c r="C21" s="4">
        <v>76</v>
      </c>
    </row>
    <row r="22" spans="1:3" x14ac:dyDescent="0.25">
      <c r="A22">
        <f t="shared" si="0"/>
        <v>1</v>
      </c>
      <c r="B22" s="3">
        <v>42025</v>
      </c>
      <c r="C22" s="4">
        <v>32</v>
      </c>
    </row>
    <row r="23" spans="1:3" x14ac:dyDescent="0.25">
      <c r="A23">
        <f t="shared" si="0"/>
        <v>1</v>
      </c>
      <c r="B23" s="3">
        <v>42026</v>
      </c>
      <c r="C23" s="4">
        <v>196</v>
      </c>
    </row>
    <row r="24" spans="1:3" x14ac:dyDescent="0.25">
      <c r="A24">
        <f t="shared" si="0"/>
        <v>1</v>
      </c>
      <c r="B24" s="3">
        <v>42027</v>
      </c>
      <c r="C24" s="4">
        <v>180</v>
      </c>
    </row>
    <row r="25" spans="1:3" x14ac:dyDescent="0.25">
      <c r="A25">
        <f t="shared" si="0"/>
        <v>1</v>
      </c>
      <c r="B25" s="3">
        <v>42028</v>
      </c>
      <c r="C25" s="4">
        <v>54</v>
      </c>
    </row>
    <row r="26" spans="1:3" x14ac:dyDescent="0.25">
      <c r="A26">
        <f t="shared" si="0"/>
        <v>1</v>
      </c>
      <c r="B26" s="3">
        <v>42029</v>
      </c>
      <c r="C26" s="4">
        <v>157</v>
      </c>
    </row>
    <row r="27" spans="1:3" x14ac:dyDescent="0.25">
      <c r="A27">
        <f t="shared" si="0"/>
        <v>1</v>
      </c>
      <c r="B27" s="3">
        <v>42030</v>
      </c>
      <c r="C27" s="4">
        <v>86</v>
      </c>
    </row>
    <row r="28" spans="1:3" x14ac:dyDescent="0.25">
      <c r="A28">
        <f t="shared" si="0"/>
        <v>1</v>
      </c>
      <c r="B28" s="3">
        <v>42031</v>
      </c>
      <c r="C28" s="4">
        <v>158</v>
      </c>
    </row>
    <row r="29" spans="1:3" x14ac:dyDescent="0.25">
      <c r="A29">
        <f t="shared" si="0"/>
        <v>1</v>
      </c>
      <c r="B29" s="3">
        <v>42032</v>
      </c>
      <c r="C29" s="4">
        <v>157</v>
      </c>
    </row>
    <row r="30" spans="1:3" x14ac:dyDescent="0.25">
      <c r="A30">
        <f t="shared" si="0"/>
        <v>1</v>
      </c>
      <c r="B30" s="3">
        <v>42033</v>
      </c>
      <c r="C30" s="4">
        <v>195</v>
      </c>
    </row>
    <row r="31" spans="1:3" x14ac:dyDescent="0.25">
      <c r="A31">
        <f t="shared" si="0"/>
        <v>1</v>
      </c>
      <c r="B31" s="3">
        <v>42034</v>
      </c>
      <c r="C31" s="4">
        <v>163</v>
      </c>
    </row>
    <row r="32" spans="1:3" x14ac:dyDescent="0.25">
      <c r="A32">
        <f t="shared" si="0"/>
        <v>1</v>
      </c>
      <c r="B32" s="3">
        <v>42035</v>
      </c>
      <c r="C32" s="4">
        <v>143</v>
      </c>
    </row>
    <row r="33" spans="1:3" x14ac:dyDescent="0.25">
      <c r="A33">
        <f t="shared" si="0"/>
        <v>2</v>
      </c>
      <c r="B33" s="3">
        <v>42036</v>
      </c>
      <c r="C33" s="4">
        <v>67</v>
      </c>
    </row>
    <row r="34" spans="1:3" x14ac:dyDescent="0.25">
      <c r="A34">
        <f t="shared" si="0"/>
        <v>2</v>
      </c>
      <c r="B34" s="3">
        <v>42037</v>
      </c>
      <c r="C34" s="4">
        <v>32</v>
      </c>
    </row>
    <row r="35" spans="1:3" x14ac:dyDescent="0.25">
      <c r="A35">
        <f t="shared" si="0"/>
        <v>2</v>
      </c>
      <c r="B35" s="3">
        <v>42038</v>
      </c>
      <c r="C35" s="4">
        <v>85</v>
      </c>
    </row>
    <row r="36" spans="1:3" x14ac:dyDescent="0.25">
      <c r="A36">
        <f t="shared" si="0"/>
        <v>2</v>
      </c>
      <c r="B36" s="3">
        <v>42039</v>
      </c>
      <c r="C36" s="4">
        <v>150</v>
      </c>
    </row>
    <row r="37" spans="1:3" x14ac:dyDescent="0.25">
      <c r="A37">
        <f t="shared" si="0"/>
        <v>2</v>
      </c>
      <c r="B37" s="3">
        <v>42040</v>
      </c>
      <c r="C37" s="4">
        <v>173</v>
      </c>
    </row>
    <row r="38" spans="1:3" x14ac:dyDescent="0.25">
      <c r="A38">
        <f t="shared" si="0"/>
        <v>2</v>
      </c>
      <c r="B38" s="3">
        <v>42041</v>
      </c>
      <c r="C38" s="4">
        <v>54</v>
      </c>
    </row>
    <row r="39" spans="1:3" x14ac:dyDescent="0.25">
      <c r="A39">
        <f t="shared" si="0"/>
        <v>2</v>
      </c>
      <c r="B39" s="3">
        <v>42042</v>
      </c>
      <c r="C39" s="4">
        <v>94</v>
      </c>
    </row>
    <row r="40" spans="1:3" x14ac:dyDescent="0.25">
      <c r="A40">
        <f t="shared" si="0"/>
        <v>2</v>
      </c>
      <c r="B40" s="3">
        <v>42043</v>
      </c>
      <c r="C40" s="4">
        <v>177</v>
      </c>
    </row>
    <row r="41" spans="1:3" x14ac:dyDescent="0.25">
      <c r="A41">
        <f t="shared" si="0"/>
        <v>2</v>
      </c>
      <c r="B41" s="3">
        <v>42044</v>
      </c>
      <c r="C41" s="4">
        <v>144</v>
      </c>
    </row>
    <row r="42" spans="1:3" x14ac:dyDescent="0.25">
      <c r="A42">
        <f t="shared" si="0"/>
        <v>2</v>
      </c>
      <c r="B42" s="3">
        <v>42045</v>
      </c>
      <c r="C42" s="4">
        <v>78</v>
      </c>
    </row>
    <row r="43" spans="1:3" x14ac:dyDescent="0.25">
      <c r="A43">
        <f t="shared" si="0"/>
        <v>2</v>
      </c>
      <c r="B43" s="3">
        <v>42046</v>
      </c>
      <c r="C43" s="4">
        <v>171</v>
      </c>
    </row>
    <row r="44" spans="1:3" x14ac:dyDescent="0.25">
      <c r="A44">
        <f t="shared" si="0"/>
        <v>2</v>
      </c>
      <c r="B44" s="3">
        <v>42047</v>
      </c>
      <c r="C44" s="4">
        <v>194</v>
      </c>
    </row>
    <row r="45" spans="1:3" x14ac:dyDescent="0.25">
      <c r="A45">
        <f t="shared" si="0"/>
        <v>2</v>
      </c>
      <c r="B45" s="3">
        <v>42048</v>
      </c>
      <c r="C45" s="4">
        <v>164</v>
      </c>
    </row>
    <row r="46" spans="1:3" x14ac:dyDescent="0.25">
      <c r="A46">
        <f t="shared" si="0"/>
        <v>2</v>
      </c>
      <c r="B46" s="3">
        <v>42049</v>
      </c>
      <c r="C46" s="4">
        <v>119</v>
      </c>
    </row>
    <row r="47" spans="1:3" x14ac:dyDescent="0.25">
      <c r="A47">
        <f t="shared" si="0"/>
        <v>2</v>
      </c>
      <c r="B47" s="3">
        <v>42050</v>
      </c>
      <c r="C47" s="4">
        <v>72</v>
      </c>
    </row>
    <row r="48" spans="1:3" x14ac:dyDescent="0.25">
      <c r="A48">
        <f t="shared" si="0"/>
        <v>2</v>
      </c>
      <c r="B48" s="3">
        <v>42051</v>
      </c>
      <c r="C48" s="4">
        <v>173</v>
      </c>
    </row>
    <row r="49" spans="1:3" x14ac:dyDescent="0.25">
      <c r="A49">
        <f t="shared" si="0"/>
        <v>2</v>
      </c>
      <c r="B49" s="3">
        <v>42052</v>
      </c>
      <c r="C49" s="4">
        <v>93</v>
      </c>
    </row>
    <row r="50" spans="1:3" x14ac:dyDescent="0.25">
      <c r="A50">
        <f t="shared" si="0"/>
        <v>2</v>
      </c>
      <c r="B50" s="3">
        <v>42053</v>
      </c>
      <c r="C50" s="4">
        <v>88</v>
      </c>
    </row>
    <row r="51" spans="1:3" x14ac:dyDescent="0.25">
      <c r="A51">
        <f t="shared" si="0"/>
        <v>2</v>
      </c>
      <c r="B51" s="3">
        <v>42054</v>
      </c>
      <c r="C51" s="4">
        <v>159</v>
      </c>
    </row>
    <row r="52" spans="1:3" x14ac:dyDescent="0.25">
      <c r="A52">
        <f t="shared" si="0"/>
        <v>2</v>
      </c>
      <c r="B52" s="3">
        <v>42055</v>
      </c>
      <c r="C52" s="4">
        <v>100</v>
      </c>
    </row>
    <row r="53" spans="1:3" x14ac:dyDescent="0.25">
      <c r="A53">
        <f t="shared" si="0"/>
        <v>2</v>
      </c>
      <c r="B53" s="3">
        <v>42056</v>
      </c>
      <c r="C53" s="4">
        <v>50</v>
      </c>
    </row>
    <row r="54" spans="1:3" x14ac:dyDescent="0.25">
      <c r="A54">
        <f t="shared" si="0"/>
        <v>2</v>
      </c>
      <c r="B54" s="3">
        <v>42057</v>
      </c>
      <c r="C54" s="4">
        <v>47</v>
      </c>
    </row>
    <row r="55" spans="1:3" x14ac:dyDescent="0.25">
      <c r="A55">
        <f t="shared" si="0"/>
        <v>2</v>
      </c>
      <c r="B55" s="3">
        <v>42058</v>
      </c>
      <c r="C55" s="4">
        <v>110</v>
      </c>
    </row>
    <row r="56" spans="1:3" x14ac:dyDescent="0.25">
      <c r="A56">
        <f t="shared" si="0"/>
        <v>2</v>
      </c>
      <c r="B56" s="3">
        <v>42059</v>
      </c>
      <c r="C56" s="4">
        <v>156</v>
      </c>
    </row>
    <row r="57" spans="1:3" x14ac:dyDescent="0.25">
      <c r="A57">
        <f t="shared" si="0"/>
        <v>2</v>
      </c>
      <c r="B57" s="3">
        <v>42060</v>
      </c>
      <c r="C57" s="4">
        <v>142</v>
      </c>
    </row>
    <row r="58" spans="1:3" x14ac:dyDescent="0.25">
      <c r="A58">
        <f t="shared" si="0"/>
        <v>2</v>
      </c>
      <c r="B58" s="3">
        <v>42061</v>
      </c>
      <c r="C58" s="4">
        <v>51</v>
      </c>
    </row>
    <row r="59" spans="1:3" x14ac:dyDescent="0.25">
      <c r="A59">
        <f t="shared" si="0"/>
        <v>2</v>
      </c>
      <c r="B59" s="3">
        <v>42062</v>
      </c>
      <c r="C59" s="4">
        <v>120</v>
      </c>
    </row>
    <row r="60" spans="1:3" x14ac:dyDescent="0.25">
      <c r="A60">
        <f t="shared" si="0"/>
        <v>2</v>
      </c>
      <c r="B60" s="3">
        <v>42063</v>
      </c>
      <c r="C60" s="4">
        <v>167</v>
      </c>
    </row>
    <row r="61" spans="1:3" x14ac:dyDescent="0.25">
      <c r="A61">
        <f t="shared" si="0"/>
        <v>3</v>
      </c>
      <c r="B61" s="3">
        <v>42064</v>
      </c>
      <c r="C61" s="4">
        <v>177</v>
      </c>
    </row>
    <row r="62" spans="1:3" x14ac:dyDescent="0.25">
      <c r="A62">
        <f t="shared" si="0"/>
        <v>3</v>
      </c>
      <c r="B62" s="3">
        <v>42065</v>
      </c>
      <c r="C62" s="4">
        <v>178</v>
      </c>
    </row>
    <row r="63" spans="1:3" x14ac:dyDescent="0.25">
      <c r="A63">
        <f t="shared" si="0"/>
        <v>3</v>
      </c>
      <c r="B63" s="3">
        <v>42066</v>
      </c>
      <c r="C63" s="4">
        <v>105</v>
      </c>
    </row>
    <row r="64" spans="1:3" x14ac:dyDescent="0.25">
      <c r="A64">
        <f t="shared" si="0"/>
        <v>3</v>
      </c>
      <c r="B64" s="3">
        <v>42067</v>
      </c>
      <c r="C64" s="4">
        <v>85</v>
      </c>
    </row>
    <row r="65" spans="1:3" x14ac:dyDescent="0.25">
      <c r="A65">
        <f t="shared" si="0"/>
        <v>3</v>
      </c>
      <c r="B65" s="3">
        <v>42068</v>
      </c>
      <c r="C65" s="4">
        <v>18</v>
      </c>
    </row>
    <row r="66" spans="1:3" x14ac:dyDescent="0.25">
      <c r="A66">
        <f t="shared" si="0"/>
        <v>3</v>
      </c>
      <c r="B66" s="3">
        <v>42069</v>
      </c>
      <c r="C66" s="4">
        <v>61</v>
      </c>
    </row>
    <row r="67" spans="1:3" x14ac:dyDescent="0.25">
      <c r="A67">
        <f t="shared" ref="A67:A130" si="1">MONTH(B67)</f>
        <v>3</v>
      </c>
      <c r="B67" s="3">
        <v>42070</v>
      </c>
      <c r="C67" s="4">
        <v>44</v>
      </c>
    </row>
    <row r="68" spans="1:3" x14ac:dyDescent="0.25">
      <c r="A68">
        <f t="shared" si="1"/>
        <v>3</v>
      </c>
      <c r="B68" s="3">
        <v>42071</v>
      </c>
      <c r="C68" s="4">
        <v>55</v>
      </c>
    </row>
    <row r="69" spans="1:3" x14ac:dyDescent="0.25">
      <c r="A69">
        <f t="shared" si="1"/>
        <v>3</v>
      </c>
      <c r="B69" s="3">
        <v>42072</v>
      </c>
      <c r="C69" s="4">
        <v>82</v>
      </c>
    </row>
    <row r="70" spans="1:3" x14ac:dyDescent="0.25">
      <c r="A70">
        <f t="shared" si="1"/>
        <v>3</v>
      </c>
      <c r="B70" s="3">
        <v>42073</v>
      </c>
      <c r="C70" s="4">
        <v>126</v>
      </c>
    </row>
    <row r="71" spans="1:3" x14ac:dyDescent="0.25">
      <c r="A71">
        <f t="shared" si="1"/>
        <v>3</v>
      </c>
      <c r="B71" s="3">
        <v>42074</v>
      </c>
      <c r="C71" s="4">
        <v>39</v>
      </c>
    </row>
    <row r="72" spans="1:3" x14ac:dyDescent="0.25">
      <c r="A72">
        <f t="shared" si="1"/>
        <v>3</v>
      </c>
      <c r="B72" s="3">
        <v>42075</v>
      </c>
      <c r="C72" s="4">
        <v>60</v>
      </c>
    </row>
    <row r="73" spans="1:3" x14ac:dyDescent="0.25">
      <c r="A73">
        <f t="shared" si="1"/>
        <v>3</v>
      </c>
      <c r="B73" s="3">
        <v>42076</v>
      </c>
      <c r="C73" s="4">
        <v>54</v>
      </c>
    </row>
    <row r="74" spans="1:3" x14ac:dyDescent="0.25">
      <c r="A74">
        <f t="shared" si="1"/>
        <v>3</v>
      </c>
      <c r="B74" s="3">
        <v>42077</v>
      </c>
      <c r="C74" s="4">
        <v>19</v>
      </c>
    </row>
    <row r="75" spans="1:3" x14ac:dyDescent="0.25">
      <c r="A75">
        <f t="shared" si="1"/>
        <v>3</v>
      </c>
      <c r="B75" s="3">
        <v>42078</v>
      </c>
      <c r="C75" s="4">
        <v>67</v>
      </c>
    </row>
    <row r="76" spans="1:3" x14ac:dyDescent="0.25">
      <c r="A76">
        <f t="shared" si="1"/>
        <v>3</v>
      </c>
      <c r="B76" s="3">
        <v>42079</v>
      </c>
      <c r="C76" s="4">
        <v>123</v>
      </c>
    </row>
    <row r="77" spans="1:3" x14ac:dyDescent="0.25">
      <c r="A77">
        <f t="shared" si="1"/>
        <v>3</v>
      </c>
      <c r="B77" s="3">
        <v>42080</v>
      </c>
      <c r="C77" s="4">
        <v>30</v>
      </c>
    </row>
    <row r="78" spans="1:3" x14ac:dyDescent="0.25">
      <c r="A78">
        <f t="shared" si="1"/>
        <v>3</v>
      </c>
      <c r="B78" s="3">
        <v>42081</v>
      </c>
      <c r="C78" s="4">
        <v>154</v>
      </c>
    </row>
    <row r="79" spans="1:3" x14ac:dyDescent="0.25">
      <c r="A79">
        <f t="shared" si="1"/>
        <v>3</v>
      </c>
      <c r="B79" s="3">
        <v>42082</v>
      </c>
      <c r="C79" s="4">
        <v>113</v>
      </c>
    </row>
    <row r="80" spans="1:3" x14ac:dyDescent="0.25">
      <c r="A80">
        <f t="shared" si="1"/>
        <v>3</v>
      </c>
      <c r="B80" s="3">
        <v>42083</v>
      </c>
      <c r="C80" s="4">
        <v>47</v>
      </c>
    </row>
    <row r="81" spans="1:3" x14ac:dyDescent="0.25">
      <c r="A81">
        <f t="shared" si="1"/>
        <v>3</v>
      </c>
      <c r="B81" s="3">
        <v>42084</v>
      </c>
      <c r="C81" s="4">
        <v>119</v>
      </c>
    </row>
    <row r="82" spans="1:3" x14ac:dyDescent="0.25">
      <c r="A82">
        <f t="shared" si="1"/>
        <v>3</v>
      </c>
      <c r="B82" s="3">
        <v>42085</v>
      </c>
      <c r="C82" s="4">
        <v>51</v>
      </c>
    </row>
    <row r="83" spans="1:3" x14ac:dyDescent="0.25">
      <c r="A83">
        <f t="shared" si="1"/>
        <v>3</v>
      </c>
      <c r="B83" s="3">
        <v>42086</v>
      </c>
      <c r="C83" s="4">
        <v>88</v>
      </c>
    </row>
    <row r="84" spans="1:3" x14ac:dyDescent="0.25">
      <c r="A84">
        <f t="shared" si="1"/>
        <v>3</v>
      </c>
      <c r="B84" s="3">
        <v>42087</v>
      </c>
      <c r="C84" s="4">
        <v>81</v>
      </c>
    </row>
    <row r="85" spans="1:3" x14ac:dyDescent="0.25">
      <c r="A85">
        <f t="shared" si="1"/>
        <v>3</v>
      </c>
      <c r="B85" s="3">
        <v>42088</v>
      </c>
      <c r="C85" s="4">
        <v>104</v>
      </c>
    </row>
    <row r="86" spans="1:3" x14ac:dyDescent="0.25">
      <c r="A86">
        <f t="shared" si="1"/>
        <v>3</v>
      </c>
      <c r="B86" s="3">
        <v>42089</v>
      </c>
      <c r="C86" s="4">
        <v>36</v>
      </c>
    </row>
    <row r="87" spans="1:3" x14ac:dyDescent="0.25">
      <c r="A87">
        <f t="shared" si="1"/>
        <v>3</v>
      </c>
      <c r="B87" s="3">
        <v>42090</v>
      </c>
      <c r="C87" s="4">
        <v>115</v>
      </c>
    </row>
    <row r="88" spans="1:3" x14ac:dyDescent="0.25">
      <c r="A88">
        <f t="shared" si="1"/>
        <v>3</v>
      </c>
      <c r="B88" s="3">
        <v>42091</v>
      </c>
      <c r="C88" s="4">
        <v>160</v>
      </c>
    </row>
    <row r="89" spans="1:3" x14ac:dyDescent="0.25">
      <c r="A89">
        <f t="shared" si="1"/>
        <v>3</v>
      </c>
      <c r="B89" s="3">
        <v>42092</v>
      </c>
      <c r="C89" s="4">
        <v>29</v>
      </c>
    </row>
    <row r="90" spans="1:3" x14ac:dyDescent="0.25">
      <c r="A90">
        <f t="shared" si="1"/>
        <v>3</v>
      </c>
      <c r="B90" s="3">
        <v>42093</v>
      </c>
      <c r="C90" s="4">
        <v>110</v>
      </c>
    </row>
    <row r="91" spans="1:3" x14ac:dyDescent="0.25">
      <c r="A91">
        <f t="shared" si="1"/>
        <v>3</v>
      </c>
      <c r="B91" s="3">
        <v>42094</v>
      </c>
      <c r="C91" s="4">
        <v>118</v>
      </c>
    </row>
    <row r="92" spans="1:3" x14ac:dyDescent="0.25">
      <c r="A92">
        <f t="shared" si="1"/>
        <v>4</v>
      </c>
      <c r="B92" s="3">
        <v>42095</v>
      </c>
      <c r="C92" s="4">
        <v>69</v>
      </c>
    </row>
    <row r="93" spans="1:3" x14ac:dyDescent="0.25">
      <c r="A93">
        <f t="shared" si="1"/>
        <v>4</v>
      </c>
      <c r="B93" s="3">
        <v>42096</v>
      </c>
      <c r="C93" s="4">
        <v>173</v>
      </c>
    </row>
    <row r="94" spans="1:3" x14ac:dyDescent="0.25">
      <c r="A94">
        <f t="shared" si="1"/>
        <v>4</v>
      </c>
      <c r="B94" s="3">
        <v>42097</v>
      </c>
      <c r="C94" s="4">
        <v>168</v>
      </c>
    </row>
    <row r="95" spans="1:3" x14ac:dyDescent="0.25">
      <c r="A95">
        <f t="shared" si="1"/>
        <v>4</v>
      </c>
      <c r="B95" s="3">
        <v>42098</v>
      </c>
      <c r="C95" s="4">
        <v>100</v>
      </c>
    </row>
    <row r="96" spans="1:3" x14ac:dyDescent="0.25">
      <c r="A96">
        <f t="shared" si="1"/>
        <v>4</v>
      </c>
      <c r="B96" s="3">
        <v>42099</v>
      </c>
      <c r="C96" s="4">
        <v>96</v>
      </c>
    </row>
    <row r="97" spans="1:3" x14ac:dyDescent="0.25">
      <c r="A97">
        <f t="shared" si="1"/>
        <v>4</v>
      </c>
      <c r="B97" s="3">
        <v>42100</v>
      </c>
      <c r="C97" s="4">
        <v>103</v>
      </c>
    </row>
    <row r="98" spans="1:3" x14ac:dyDescent="0.25">
      <c r="A98">
        <f t="shared" si="1"/>
        <v>4</v>
      </c>
      <c r="B98" s="3">
        <v>42101</v>
      </c>
      <c r="C98" s="4">
        <v>97</v>
      </c>
    </row>
    <row r="99" spans="1:3" x14ac:dyDescent="0.25">
      <c r="A99">
        <f t="shared" si="1"/>
        <v>4</v>
      </c>
      <c r="B99" s="3">
        <v>42102</v>
      </c>
      <c r="C99" s="4">
        <v>13</v>
      </c>
    </row>
    <row r="100" spans="1:3" x14ac:dyDescent="0.25">
      <c r="A100">
        <f t="shared" si="1"/>
        <v>4</v>
      </c>
      <c r="B100" s="3">
        <v>42103</v>
      </c>
      <c r="C100" s="4">
        <v>124</v>
      </c>
    </row>
    <row r="101" spans="1:3" x14ac:dyDescent="0.25">
      <c r="A101">
        <f t="shared" si="1"/>
        <v>4</v>
      </c>
      <c r="B101" s="3">
        <v>42104</v>
      </c>
      <c r="C101" s="4">
        <v>155</v>
      </c>
    </row>
    <row r="102" spans="1:3" x14ac:dyDescent="0.25">
      <c r="A102">
        <f t="shared" si="1"/>
        <v>4</v>
      </c>
      <c r="B102" s="3">
        <v>42105</v>
      </c>
      <c r="C102" s="4">
        <v>136</v>
      </c>
    </row>
    <row r="103" spans="1:3" x14ac:dyDescent="0.25">
      <c r="A103">
        <f t="shared" si="1"/>
        <v>4</v>
      </c>
      <c r="B103" s="3">
        <v>42106</v>
      </c>
      <c r="C103" s="4">
        <v>147</v>
      </c>
    </row>
    <row r="104" spans="1:3" x14ac:dyDescent="0.25">
      <c r="A104">
        <f t="shared" si="1"/>
        <v>4</v>
      </c>
      <c r="B104" s="3">
        <v>42107</v>
      </c>
      <c r="C104" s="4">
        <v>71</v>
      </c>
    </row>
    <row r="105" spans="1:3" x14ac:dyDescent="0.25">
      <c r="A105">
        <f t="shared" si="1"/>
        <v>4</v>
      </c>
      <c r="B105" s="3">
        <v>42108</v>
      </c>
      <c r="C105" s="4">
        <v>159</v>
      </c>
    </row>
    <row r="106" spans="1:3" x14ac:dyDescent="0.25">
      <c r="A106">
        <f t="shared" si="1"/>
        <v>4</v>
      </c>
      <c r="B106" s="3">
        <v>42109</v>
      </c>
      <c r="C106" s="4">
        <v>39</v>
      </c>
    </row>
    <row r="107" spans="1:3" x14ac:dyDescent="0.25">
      <c r="A107">
        <f t="shared" si="1"/>
        <v>4</v>
      </c>
      <c r="B107" s="3">
        <v>42110</v>
      </c>
      <c r="C107" s="4">
        <v>32</v>
      </c>
    </row>
    <row r="108" spans="1:3" x14ac:dyDescent="0.25">
      <c r="A108">
        <f t="shared" si="1"/>
        <v>4</v>
      </c>
      <c r="B108" s="3">
        <v>42111</v>
      </c>
      <c r="C108" s="4">
        <v>88</v>
      </c>
    </row>
    <row r="109" spans="1:3" x14ac:dyDescent="0.25">
      <c r="A109">
        <f t="shared" si="1"/>
        <v>4</v>
      </c>
      <c r="B109" s="3">
        <v>42112</v>
      </c>
      <c r="C109" s="4">
        <v>37</v>
      </c>
    </row>
    <row r="110" spans="1:3" x14ac:dyDescent="0.25">
      <c r="A110">
        <f t="shared" si="1"/>
        <v>4</v>
      </c>
      <c r="B110" s="3">
        <v>42113</v>
      </c>
      <c r="C110" s="4">
        <v>130</v>
      </c>
    </row>
    <row r="111" spans="1:3" x14ac:dyDescent="0.25">
      <c r="A111">
        <f t="shared" si="1"/>
        <v>4</v>
      </c>
      <c r="B111" s="3">
        <v>42114</v>
      </c>
      <c r="C111" s="4">
        <v>63</v>
      </c>
    </row>
    <row r="112" spans="1:3" x14ac:dyDescent="0.25">
      <c r="A112">
        <f t="shared" si="1"/>
        <v>4</v>
      </c>
      <c r="B112" s="3">
        <v>42115</v>
      </c>
      <c r="C112" s="4">
        <v>179</v>
      </c>
    </row>
    <row r="113" spans="1:3" x14ac:dyDescent="0.25">
      <c r="A113">
        <f t="shared" si="1"/>
        <v>4</v>
      </c>
      <c r="B113" s="3">
        <v>42116</v>
      </c>
      <c r="C113" s="4">
        <v>185</v>
      </c>
    </row>
    <row r="114" spans="1:3" x14ac:dyDescent="0.25">
      <c r="A114">
        <f t="shared" si="1"/>
        <v>4</v>
      </c>
      <c r="B114" s="3">
        <v>42117</v>
      </c>
      <c r="C114" s="4">
        <v>59</v>
      </c>
    </row>
    <row r="115" spans="1:3" x14ac:dyDescent="0.25">
      <c r="A115">
        <f t="shared" si="1"/>
        <v>4</v>
      </c>
      <c r="B115" s="3">
        <v>42118</v>
      </c>
      <c r="C115" s="4">
        <v>162</v>
      </c>
    </row>
    <row r="116" spans="1:3" x14ac:dyDescent="0.25">
      <c r="A116">
        <f t="shared" si="1"/>
        <v>4</v>
      </c>
      <c r="B116" s="3">
        <v>42119</v>
      </c>
      <c r="C116" s="4">
        <v>133</v>
      </c>
    </row>
    <row r="117" spans="1:3" x14ac:dyDescent="0.25">
      <c r="A117">
        <f t="shared" si="1"/>
        <v>4</v>
      </c>
      <c r="B117" s="3">
        <v>42120</v>
      </c>
      <c r="C117" s="4">
        <v>18</v>
      </c>
    </row>
    <row r="118" spans="1:3" x14ac:dyDescent="0.25">
      <c r="A118">
        <f t="shared" si="1"/>
        <v>4</v>
      </c>
      <c r="B118" s="3">
        <v>42121</v>
      </c>
      <c r="C118" s="4">
        <v>15</v>
      </c>
    </row>
    <row r="119" spans="1:3" x14ac:dyDescent="0.25">
      <c r="A119">
        <f t="shared" si="1"/>
        <v>4</v>
      </c>
      <c r="B119" s="3">
        <v>42122</v>
      </c>
      <c r="C119" s="4">
        <v>97</v>
      </c>
    </row>
    <row r="120" spans="1:3" x14ac:dyDescent="0.25">
      <c r="A120">
        <f t="shared" si="1"/>
        <v>4</v>
      </c>
      <c r="B120" s="3">
        <v>42123</v>
      </c>
      <c r="C120" s="4">
        <v>68</v>
      </c>
    </row>
    <row r="121" spans="1:3" x14ac:dyDescent="0.25">
      <c r="A121">
        <f t="shared" si="1"/>
        <v>4</v>
      </c>
      <c r="B121" s="3">
        <v>42124</v>
      </c>
      <c r="C121" s="4">
        <v>59</v>
      </c>
    </row>
    <row r="122" spans="1:3" x14ac:dyDescent="0.25">
      <c r="A122">
        <f t="shared" si="1"/>
        <v>5</v>
      </c>
      <c r="B122" s="3">
        <v>42125</v>
      </c>
      <c r="C122" s="4">
        <v>177</v>
      </c>
    </row>
    <row r="123" spans="1:3" x14ac:dyDescent="0.25">
      <c r="A123">
        <f t="shared" si="1"/>
        <v>5</v>
      </c>
      <c r="B123" s="3">
        <v>42126</v>
      </c>
      <c r="C123" s="4">
        <v>35</v>
      </c>
    </row>
    <row r="124" spans="1:3" x14ac:dyDescent="0.25">
      <c r="A124">
        <f t="shared" si="1"/>
        <v>5</v>
      </c>
      <c r="B124" s="3">
        <v>42127</v>
      </c>
      <c r="C124" s="4">
        <v>61</v>
      </c>
    </row>
    <row r="125" spans="1:3" x14ac:dyDescent="0.25">
      <c r="A125">
        <f t="shared" si="1"/>
        <v>5</v>
      </c>
      <c r="B125" s="3">
        <v>42128</v>
      </c>
      <c r="C125" s="4">
        <v>134</v>
      </c>
    </row>
    <row r="126" spans="1:3" x14ac:dyDescent="0.25">
      <c r="A126">
        <f t="shared" si="1"/>
        <v>5</v>
      </c>
      <c r="B126" s="3">
        <v>42129</v>
      </c>
      <c r="C126" s="4">
        <v>60</v>
      </c>
    </row>
    <row r="127" spans="1:3" x14ac:dyDescent="0.25">
      <c r="A127">
        <f t="shared" si="1"/>
        <v>5</v>
      </c>
      <c r="B127" s="3">
        <v>42130</v>
      </c>
      <c r="C127" s="4">
        <v>50</v>
      </c>
    </row>
    <row r="128" spans="1:3" x14ac:dyDescent="0.25">
      <c r="A128">
        <f t="shared" si="1"/>
        <v>5</v>
      </c>
      <c r="B128" s="3">
        <v>42131</v>
      </c>
      <c r="C128" s="4">
        <v>172</v>
      </c>
    </row>
    <row r="129" spans="1:3" x14ac:dyDescent="0.25">
      <c r="A129">
        <f t="shared" si="1"/>
        <v>5</v>
      </c>
      <c r="B129" s="3">
        <v>42132</v>
      </c>
      <c r="C129" s="4">
        <v>23</v>
      </c>
    </row>
    <row r="130" spans="1:3" x14ac:dyDescent="0.25">
      <c r="A130">
        <f t="shared" si="1"/>
        <v>5</v>
      </c>
      <c r="B130" s="3">
        <v>42133</v>
      </c>
      <c r="C130" s="4">
        <v>156</v>
      </c>
    </row>
    <row r="131" spans="1:3" x14ac:dyDescent="0.25">
      <c r="A131">
        <f t="shared" ref="A131:A137" si="2">MONTH(B131)</f>
        <v>5</v>
      </c>
      <c r="B131" s="3">
        <v>42134</v>
      </c>
      <c r="C131" s="4">
        <v>85</v>
      </c>
    </row>
    <row r="132" spans="1:3" x14ac:dyDescent="0.25">
      <c r="A132">
        <f t="shared" si="2"/>
        <v>5</v>
      </c>
      <c r="B132" s="3">
        <v>42135</v>
      </c>
      <c r="C132" s="4">
        <v>174</v>
      </c>
    </row>
    <row r="133" spans="1:3" x14ac:dyDescent="0.25">
      <c r="A133">
        <f t="shared" si="2"/>
        <v>5</v>
      </c>
      <c r="B133" s="3">
        <v>42136</v>
      </c>
      <c r="C133" s="4">
        <v>166</v>
      </c>
    </row>
    <row r="134" spans="1:3" x14ac:dyDescent="0.25">
      <c r="A134">
        <f t="shared" si="2"/>
        <v>5</v>
      </c>
      <c r="B134" s="3">
        <v>42137</v>
      </c>
      <c r="C134" s="4">
        <v>83</v>
      </c>
    </row>
    <row r="135" spans="1:3" x14ac:dyDescent="0.25">
      <c r="A135">
        <f t="shared" si="2"/>
        <v>5</v>
      </c>
      <c r="B135" s="3">
        <v>42138</v>
      </c>
      <c r="C135" s="4">
        <v>78</v>
      </c>
    </row>
    <row r="136" spans="1:3" x14ac:dyDescent="0.25">
      <c r="A136">
        <f t="shared" si="2"/>
        <v>5</v>
      </c>
      <c r="B136" s="3">
        <v>42139</v>
      </c>
      <c r="C136" s="4">
        <v>117</v>
      </c>
    </row>
    <row r="137" spans="1:3" x14ac:dyDescent="0.25">
      <c r="A137">
        <f t="shared" si="2"/>
        <v>5</v>
      </c>
      <c r="B137" s="3">
        <v>42140</v>
      </c>
      <c r="C137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 Fecha_Hora</vt:lpstr>
      <vt:lpstr>Administrados de Presupuesto</vt:lpstr>
      <vt:lpstr>Datos de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2015-08-05T03:31:31Z</dcterms:created>
  <dcterms:modified xsi:type="dcterms:W3CDTF">2023-06-09T00:21:33Z</dcterms:modified>
</cp:coreProperties>
</file>