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79EC813C-2027-429B-A298-317A5BC9C0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 de Ventas" sheetId="2" r:id="rId1"/>
    <sheet name="Copia 1" sheetId="3" r:id="rId2"/>
    <sheet name="Copia 2" sheetId="4" r:id="rId3"/>
  </sheets>
  <definedNames>
    <definedName name="Año">'Datos de Ventas'!$A$2:$A$10</definedName>
    <definedName name="Ciudad">'Datos de Ventas'!$B$2:$B$10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 a="1"/>
  <c r="L6" i="2" s="1"/>
  <c r="I9" i="2" a="1"/>
  <c r="I9" i="2" s="1"/>
  <c r="H9" i="2" a="1"/>
  <c r="H9" i="2" s="1"/>
  <c r="K2" i="2" a="1"/>
  <c r="K2" i="2" s="1"/>
  <c r="I2" i="2" a="1"/>
  <c r="I2" i="2" s="1"/>
  <c r="H2" i="2"/>
  <c r="H4" i="2"/>
  <c r="H3" i="2"/>
  <c r="A10" i="3"/>
  <c r="B10" i="3"/>
  <c r="C10" i="3"/>
  <c r="D10" i="3"/>
  <c r="E10" i="3"/>
  <c r="F10" i="3"/>
  <c r="A2" i="3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A8" i="3"/>
  <c r="B8" i="3"/>
  <c r="C8" i="3"/>
  <c r="D8" i="3"/>
  <c r="E8" i="3"/>
  <c r="F8" i="3"/>
  <c r="A9" i="3"/>
  <c r="B9" i="3"/>
  <c r="C9" i="3"/>
  <c r="D9" i="3"/>
  <c r="E9" i="3"/>
  <c r="F9" i="3"/>
  <c r="B1" i="3"/>
  <c r="C1" i="3"/>
  <c r="D1" i="3"/>
  <c r="E1" i="3"/>
  <c r="F1" i="3"/>
  <c r="A1" i="3"/>
  <c r="F10" i="2"/>
  <c r="F3" i="2"/>
  <c r="F4" i="2"/>
  <c r="F5" i="2"/>
  <c r="F6" i="2"/>
  <c r="F7" i="2"/>
  <c r="F7" i="3" s="1"/>
  <c r="F8" i="2"/>
  <c r="F9" i="2"/>
  <c r="E3" i="2"/>
  <c r="E4" i="2"/>
  <c r="E4" i="3" s="1"/>
  <c r="E5" i="2"/>
  <c r="E6" i="2"/>
  <c r="E7" i="2"/>
  <c r="E7" i="3" s="1"/>
  <c r="E8" i="2"/>
  <c r="E9" i="2"/>
  <c r="E10" i="2"/>
  <c r="E2" i="2"/>
  <c r="A1" i="4" l="1" a="1"/>
  <c r="A1" i="4" s="1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<sst xmlns="http://schemas.openxmlformats.org/spreadsheetml/2006/main" count="19" uniqueCount="11">
  <si>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New York</t>
  </si>
  <si>
    <t>ROI</t>
  </si>
  <si>
    <t>Boston</t>
  </si>
  <si>
    <t>Detroit</t>
  </si>
  <si>
    <t>Año</t>
  </si>
  <si>
    <t>Ubicación</t>
  </si>
  <si>
    <t>Ingresos</t>
  </si>
  <si>
    <t>Gastos</t>
  </si>
  <si>
    <t>Utilidad</t>
  </si>
  <si>
    <t>Top 3</t>
  </si>
  <si>
    <t>Utilidad &gt;Gasto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</si>
</sst>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"/>
    <numFmt numFmtId="166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Q10"/>
  <sheetViews>
    <sheetView tabSelected="1" workbookViewId="0">
      <selection activeCell="L6" sqref="L6"/>
    </sheetView>
  </sheetViews>
  <sheetFormatPr baseColWidth="10" defaultColWidth="8.7109375" defaultRowHeight="15" x14ac:dyDescent="0.25"/>
  <cols>
    <col min="1" max="1" width="9.140625" style="6"/>
    <col min="2" max="2" width="15.7109375" customWidth="1"/>
    <col min="3" max="3" width="11.7109375" customWidth="1"/>
    <col min="4" max="4" width="11" customWidth="1"/>
    <col min="5" max="5" width="10.85546875" customWidth="1"/>
    <col min="9" max="9" width="10.7109375" bestFit="1" customWidth="1"/>
  </cols>
  <sheetData>
    <row r="1" spans="1:17" x14ac:dyDescent="0.25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1</v>
      </c>
      <c r="H1" s="2" t="s">
        <v>9</v>
      </c>
      <c r="I1" s="2" t="s">
        <v>9</v>
      </c>
    </row>
    <row r="2" spans="1:17" x14ac:dyDescent="0.25">
      <c r="A2" s="6">
        <v>2013</v>
      </c>
      <c r="B2" s="3" t="s">
        <v>2</v>
      </c>
      <c r="C2" s="4">
        <v>1099</v>
      </c>
      <c r="D2" s="4">
        <v>643</v>
      </c>
      <c r="E2" s="4">
        <f t="shared" ref="E2:E10" si="0">C2-D2</f>
        <v>456</v>
      </c>
      <c r="F2" s="5">
        <f>C2/D2</f>
        <v>1.7091757387247279</v>
      </c>
      <c r="H2" s="4">
        <f>LARGE($C$2:$C$10,1)</f>
        <v>1944</v>
      </c>
      <c r="I2" s="7" cm="1">
        <f t="array" ref="I2:I4">LARGE(C2:C10,{1;2;3})</f>
        <v>1944</v>
      </c>
      <c r="J2" s="6"/>
      <c r="K2" s="6" cm="1">
        <f t="array" ref="K2">SUM(LEN(B2:B10))</f>
        <v>63</v>
      </c>
      <c r="L2" s="6"/>
      <c r="M2" s="6"/>
      <c r="N2" s="6"/>
      <c r="O2" s="6"/>
      <c r="P2" s="6"/>
      <c r="Q2" s="6"/>
    </row>
    <row r="3" spans="1:17" x14ac:dyDescent="0.25">
      <c r="A3" s="6">
        <v>2014</v>
      </c>
      <c r="B3" s="3" t="s">
        <v>2</v>
      </c>
      <c r="C3" s="4">
        <v>1204</v>
      </c>
      <c r="D3" s="4">
        <v>720</v>
      </c>
      <c r="E3" s="4">
        <f t="shared" si="0"/>
        <v>484</v>
      </c>
      <c r="F3" s="5">
        <f t="shared" ref="F3:F10" si="1">C3/D3</f>
        <v>1.6722222222222223</v>
      </c>
      <c r="H3" s="4">
        <f>LARGE($C$2:$C$10,2)</f>
        <v>1828</v>
      </c>
      <c r="I3" s="7">
        <v>1828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6">
        <v>2015</v>
      </c>
      <c r="B4" s="3" t="s">
        <v>2</v>
      </c>
      <c r="C4" s="4">
        <v>1726</v>
      </c>
      <c r="D4" s="4">
        <v>2000</v>
      </c>
      <c r="E4" s="4">
        <f t="shared" si="0"/>
        <v>-274</v>
      </c>
      <c r="F4" s="5">
        <f t="shared" si="1"/>
        <v>0.86299999999999999</v>
      </c>
      <c r="H4" s="4">
        <f>LARGE($C$2:$C$10,3)</f>
        <v>1743</v>
      </c>
      <c r="I4" s="7">
        <v>1743</v>
      </c>
      <c r="J4" s="4"/>
      <c r="K4" s="4"/>
      <c r="L4" s="4"/>
      <c r="M4" s="4"/>
      <c r="N4" s="4"/>
      <c r="O4" s="4"/>
      <c r="P4" s="4"/>
      <c r="Q4" s="4"/>
    </row>
    <row r="5" spans="1:17" x14ac:dyDescent="0.25">
      <c r="A5" s="6">
        <v>2013</v>
      </c>
      <c r="B5" s="3" t="s">
        <v>0</v>
      </c>
      <c r="C5" s="4">
        <v>1944</v>
      </c>
      <c r="D5" s="4">
        <v>964</v>
      </c>
      <c r="E5" s="4">
        <f t="shared" si="0"/>
        <v>980</v>
      </c>
      <c r="F5" s="5">
        <f t="shared" si="1"/>
        <v>2.0165975103734439</v>
      </c>
      <c r="I5" s="4"/>
      <c r="J5" s="4"/>
      <c r="K5" s="4"/>
      <c r="L5" s="4" t="s">
        <v>10</v>
      </c>
      <c r="M5" s="4"/>
      <c r="N5" s="4"/>
      <c r="O5" s="4"/>
      <c r="P5" s="4"/>
      <c r="Q5" s="4"/>
    </row>
    <row r="6" spans="1:17" x14ac:dyDescent="0.25">
      <c r="A6" s="6">
        <v>2014</v>
      </c>
      <c r="B6" s="3" t="s">
        <v>0</v>
      </c>
      <c r="C6" s="4">
        <v>1293</v>
      </c>
      <c r="D6" s="4">
        <v>857</v>
      </c>
      <c r="E6" s="4">
        <f t="shared" si="0"/>
        <v>436</v>
      </c>
      <c r="F6" s="5">
        <f t="shared" si="1"/>
        <v>1.5087514585764294</v>
      </c>
      <c r="I6" s="4"/>
      <c r="J6" s="4"/>
      <c r="K6" s="4"/>
      <c r="L6" cm="1">
        <f t="array" ref="L6">SUM(IF(E2:E10&gt;D2:D10,1,0))</f>
        <v>3</v>
      </c>
      <c r="M6" s="4"/>
      <c r="N6" s="4"/>
      <c r="O6" s="4"/>
      <c r="P6" s="4"/>
      <c r="Q6" s="4"/>
    </row>
    <row r="7" spans="1:17" x14ac:dyDescent="0.25">
      <c r="A7" s="6">
        <v>2015</v>
      </c>
      <c r="B7" s="3" t="s">
        <v>0</v>
      </c>
      <c r="C7" s="4">
        <v>1828</v>
      </c>
      <c r="D7" s="4">
        <v>840</v>
      </c>
      <c r="E7" s="4">
        <f t="shared" si="0"/>
        <v>988</v>
      </c>
      <c r="F7" s="5">
        <f t="shared" si="1"/>
        <v>2.176190476190476</v>
      </c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6">
        <v>2013</v>
      </c>
      <c r="B8" s="3" t="s">
        <v>3</v>
      </c>
      <c r="C8" s="4">
        <v>1743</v>
      </c>
      <c r="D8" s="4">
        <v>830</v>
      </c>
      <c r="E8" s="4">
        <f t="shared" si="0"/>
        <v>913</v>
      </c>
      <c r="F8" s="5">
        <f t="shared" si="1"/>
        <v>2.1</v>
      </c>
      <c r="H8" t="s">
        <v>3</v>
      </c>
      <c r="I8">
        <v>2014</v>
      </c>
    </row>
    <row r="9" spans="1:17" x14ac:dyDescent="0.25">
      <c r="A9" s="6">
        <v>2014</v>
      </c>
      <c r="B9" s="3" t="s">
        <v>3</v>
      </c>
      <c r="C9" s="4">
        <v>1609</v>
      </c>
      <c r="D9" s="4">
        <v>910</v>
      </c>
      <c r="E9" s="4">
        <f t="shared" si="0"/>
        <v>699</v>
      </c>
      <c r="F9" s="5">
        <f t="shared" si="1"/>
        <v>1.7681318681318681</v>
      </c>
      <c r="H9" cm="1">
        <f t="array" ref="H9">MAX(IF(Ciudad=H8,C2:C10))</f>
        <v>1743</v>
      </c>
      <c r="I9" cm="1">
        <f t="array" ref="I9">MAX(IF((Ciudad=H8)*(Año=I8),C2:C10))</f>
        <v>1609</v>
      </c>
    </row>
    <row r="10" spans="1:17" x14ac:dyDescent="0.25">
      <c r="A10" s="6">
        <v>2015</v>
      </c>
      <c r="B10" s="3" t="s">
        <v>3</v>
      </c>
      <c r="C10" s="4">
        <v>1494</v>
      </c>
      <c r="D10" s="4">
        <v>909</v>
      </c>
      <c r="E10" s="4">
        <f t="shared" si="0"/>
        <v>585</v>
      </c>
      <c r="F10" s="5">
        <f t="shared" si="1"/>
        <v>1.6435643564356435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0944-0953-47CD-9E37-09A57B549EB4}">
  <dimension ref="A1:F10"/>
  <sheetViews>
    <sheetView workbookViewId="0"/>
  </sheetViews>
  <sheetFormatPr baseColWidth="10" defaultRowHeight="15" x14ac:dyDescent="0.25"/>
  <sheetData>
    <row r="1" spans="1:6" x14ac:dyDescent="0.25">
      <c r="A1" s="1" t="str">
        <f>'Datos de Ventas'!A1</f>
        <v>Año</v>
      </c>
      <c r="B1" s="1" t="str">
        <f>'Datos de Ventas'!B1</f>
        <v>Ubicación</v>
      </c>
      <c r="C1" s="2" t="str">
        <f>'Datos de Ventas'!C1</f>
        <v>Ingresos</v>
      </c>
      <c r="D1" s="2" t="str">
        <f>'Datos de Ventas'!D1</f>
        <v>Gastos</v>
      </c>
      <c r="E1" s="2" t="str">
        <f>'Datos de Ventas'!E1</f>
        <v>Utilidad</v>
      </c>
      <c r="F1" s="2" t="str">
        <f>'Datos de Ventas'!F1</f>
        <v>ROI</v>
      </c>
    </row>
    <row r="2" spans="1:6" x14ac:dyDescent="0.25">
      <c r="A2" s="6">
        <f>'Datos de Ventas'!A2</f>
        <v>2013</v>
      </c>
      <c r="B2" s="3" t="str">
        <f>'Datos de Ventas'!B2</f>
        <v>Boston</v>
      </c>
      <c r="C2" s="4">
        <f>'Datos de Ventas'!C2</f>
        <v>1099</v>
      </c>
      <c r="D2" s="4">
        <f>'Datos de Ventas'!D2</f>
        <v>643</v>
      </c>
      <c r="E2" s="4">
        <f>'Datos de Ventas'!E2</f>
        <v>456</v>
      </c>
      <c r="F2" s="5">
        <f>'Datos de Ventas'!F2</f>
        <v>1.7091757387247279</v>
      </c>
    </row>
    <row r="3" spans="1:6" x14ac:dyDescent="0.25">
      <c r="A3" s="6">
        <f>'Datos de Ventas'!A3</f>
        <v>2014</v>
      </c>
      <c r="B3" s="3" t="str">
        <f>'Datos de Ventas'!B3</f>
        <v>Boston</v>
      </c>
      <c r="C3" s="4">
        <f>'Datos de Ventas'!C3</f>
        <v>1204</v>
      </c>
      <c r="D3" s="4">
        <f>'Datos de Ventas'!D3</f>
        <v>720</v>
      </c>
      <c r="E3" s="4">
        <f>'Datos de Ventas'!E3</f>
        <v>484</v>
      </c>
      <c r="F3" s="5">
        <f>'Datos de Ventas'!F3</f>
        <v>1.6722222222222223</v>
      </c>
    </row>
    <row r="4" spans="1:6" x14ac:dyDescent="0.25">
      <c r="A4" s="6">
        <f>'Datos de Ventas'!A4</f>
        <v>2015</v>
      </c>
      <c r="B4" s="3" t="str">
        <f>'Datos de Ventas'!B4</f>
        <v>Boston</v>
      </c>
      <c r="C4" s="4">
        <f>'Datos de Ventas'!C4</f>
        <v>1726</v>
      </c>
      <c r="D4" s="4">
        <f>'Datos de Ventas'!D4</f>
        <v>2000</v>
      </c>
      <c r="E4" s="4">
        <f>'Datos de Ventas'!E4</f>
        <v>-274</v>
      </c>
      <c r="F4" s="5">
        <f>'Datos de Ventas'!F4</f>
        <v>0.86299999999999999</v>
      </c>
    </row>
    <row r="5" spans="1:6" x14ac:dyDescent="0.25">
      <c r="A5" s="6">
        <f>'Datos de Ventas'!A5</f>
        <v>2013</v>
      </c>
      <c r="B5" s="3" t="str">
        <f>'Datos de Ventas'!B5</f>
        <v>New York</v>
      </c>
      <c r="C5" s="4">
        <f>'Datos de Ventas'!C5</f>
        <v>1944</v>
      </c>
      <c r="D5" s="4">
        <f>'Datos de Ventas'!D5</f>
        <v>964</v>
      </c>
      <c r="E5" s="4">
        <f>'Datos de Ventas'!E5</f>
        <v>980</v>
      </c>
      <c r="F5" s="5">
        <f>'Datos de Ventas'!F5</f>
        <v>2.0165975103734439</v>
      </c>
    </row>
    <row r="6" spans="1:6" x14ac:dyDescent="0.25">
      <c r="A6" s="6">
        <f>'Datos de Ventas'!A6</f>
        <v>2014</v>
      </c>
      <c r="B6" s="3" t="str">
        <f>'Datos de Ventas'!B6</f>
        <v>New York</v>
      </c>
      <c r="C6" s="4">
        <f>'Datos de Ventas'!C6</f>
        <v>1293</v>
      </c>
      <c r="D6" s="4">
        <f>'Datos de Ventas'!D6</f>
        <v>857</v>
      </c>
      <c r="E6" s="4">
        <f>'Datos de Ventas'!E6</f>
        <v>436</v>
      </c>
      <c r="F6" s="5">
        <f>'Datos de Ventas'!F6</f>
        <v>1.5087514585764294</v>
      </c>
    </row>
    <row r="7" spans="1:6" x14ac:dyDescent="0.25">
      <c r="A7" s="6">
        <f>'Datos de Ventas'!A7</f>
        <v>2015</v>
      </c>
      <c r="B7" s="3" t="str">
        <f>'Datos de Ventas'!B7</f>
        <v>New York</v>
      </c>
      <c r="C7" s="4">
        <f>'Datos de Ventas'!C7</f>
        <v>1828</v>
      </c>
      <c r="D7" s="4">
        <f>'Datos de Ventas'!D7</f>
        <v>840</v>
      </c>
      <c r="E7" s="4">
        <f>'Datos de Ventas'!E7</f>
        <v>988</v>
      </c>
      <c r="F7" s="5">
        <f>'Datos de Ventas'!F7</f>
        <v>2.176190476190476</v>
      </c>
    </row>
    <row r="8" spans="1:6" x14ac:dyDescent="0.25">
      <c r="A8" s="6">
        <f>'Datos de Ventas'!A8</f>
        <v>2013</v>
      </c>
      <c r="B8" s="3" t="str">
        <f>'Datos de Ventas'!B8</f>
        <v>Detroit</v>
      </c>
      <c r="C8" s="4">
        <f>'Datos de Ventas'!C8</f>
        <v>1743</v>
      </c>
      <c r="D8" s="4">
        <f>'Datos de Ventas'!D8</f>
        <v>830</v>
      </c>
      <c r="E8" s="4">
        <f>'Datos de Ventas'!E8</f>
        <v>913</v>
      </c>
      <c r="F8" s="5">
        <f>'Datos de Ventas'!F8</f>
        <v>2.1</v>
      </c>
    </row>
    <row r="9" spans="1:6" x14ac:dyDescent="0.25">
      <c r="A9" s="6">
        <f>'Datos de Ventas'!A9</f>
        <v>2014</v>
      </c>
      <c r="B9" s="3" t="str">
        <f>'Datos de Ventas'!B9</f>
        <v>Detroit</v>
      </c>
      <c r="C9" s="4">
        <f>'Datos de Ventas'!C9</f>
        <v>1609</v>
      </c>
      <c r="D9" s="4">
        <f>'Datos de Ventas'!D9</f>
        <v>910</v>
      </c>
      <c r="E9" s="4">
        <f>'Datos de Ventas'!E9</f>
        <v>699</v>
      </c>
      <c r="F9" s="5">
        <f>'Datos de Ventas'!F9</f>
        <v>1.7681318681318681</v>
      </c>
    </row>
    <row r="10" spans="1:6" x14ac:dyDescent="0.25">
      <c r="A10" s="6">
        <f>'Datos de Ventas'!A10</f>
        <v>2015</v>
      </c>
      <c r="B10" s="3" t="str">
        <f>'Datos de Ventas'!B10</f>
        <v>Detroit</v>
      </c>
      <c r="C10" s="4">
        <f>'Datos de Ventas'!C10</f>
        <v>1494</v>
      </c>
      <c r="D10" s="4">
        <f>'Datos de Ventas'!D10</f>
        <v>909</v>
      </c>
      <c r="E10" s="4">
        <f>'Datos de Ventas'!E10</f>
        <v>585</v>
      </c>
      <c r="F10" s="5">
        <f>'Datos de Ventas'!F10</f>
        <v>1.6435643564356435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D06-1170-4533-B90F-6C8C912984A6}">
  <dimension ref="A1:F10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s="1" t="str" cm="1">
        <f t="array" ref="A1:F10">'Datos de Ventas'!A1:F10</f>
        <v>Año</v>
      </c>
      <c r="B1" s="1" t="str">
        <v>Ubicación</v>
      </c>
      <c r="C1" s="2" t="str">
        <v>Ingresos</v>
      </c>
      <c r="D1" s="2" t="str">
        <v>Gastos</v>
      </c>
      <c r="E1" s="2" t="str">
        <v>Utilidad</v>
      </c>
      <c r="F1" s="2" t="str">
        <v>ROI</v>
      </c>
    </row>
    <row r="2" spans="1:6" x14ac:dyDescent="0.25">
      <c r="A2" s="6">
        <v>2013</v>
      </c>
      <c r="B2" s="3" t="str">
        <v>Boston</v>
      </c>
      <c r="C2" s="4">
        <v>1099</v>
      </c>
      <c r="D2" s="4">
        <v>643</v>
      </c>
      <c r="E2" s="4">
        <v>456</v>
      </c>
      <c r="F2" s="5">
        <v>1.7091757387247279</v>
      </c>
    </row>
    <row r="3" spans="1:6" x14ac:dyDescent="0.25">
      <c r="A3" s="6">
        <v>2014</v>
      </c>
      <c r="B3" s="3" t="str">
        <v>Boston</v>
      </c>
      <c r="C3" s="4">
        <v>1204</v>
      </c>
      <c r="D3" s="4">
        <v>720</v>
      </c>
      <c r="E3" s="4">
        <v>484</v>
      </c>
      <c r="F3" s="5">
        <v>1.6722222222222223</v>
      </c>
    </row>
    <row r="4" spans="1:6" x14ac:dyDescent="0.25">
      <c r="A4" s="6">
        <v>2015</v>
      </c>
      <c r="B4" s="3" t="str">
        <v>Boston</v>
      </c>
      <c r="C4" s="4">
        <v>1726</v>
      </c>
      <c r="D4" s="4">
        <v>2000</v>
      </c>
      <c r="E4" s="4">
        <v>-274</v>
      </c>
      <c r="F4" s="5">
        <v>0.86299999999999999</v>
      </c>
    </row>
    <row r="5" spans="1:6" x14ac:dyDescent="0.25">
      <c r="A5" s="6">
        <v>2013</v>
      </c>
      <c r="B5" s="3" t="str">
        <v>New York</v>
      </c>
      <c r="C5" s="4">
        <v>1944</v>
      </c>
      <c r="D5" s="4">
        <v>964</v>
      </c>
      <c r="E5" s="4">
        <v>980</v>
      </c>
      <c r="F5" s="5">
        <v>2.0165975103734439</v>
      </c>
    </row>
    <row r="6" spans="1:6" x14ac:dyDescent="0.25">
      <c r="A6" s="6">
        <v>2014</v>
      </c>
      <c r="B6" s="3" t="str">
        <v>New York</v>
      </c>
      <c r="C6" s="4">
        <v>1293</v>
      </c>
      <c r="D6" s="4">
        <v>857</v>
      </c>
      <c r="E6" s="4">
        <v>436</v>
      </c>
      <c r="F6" s="5">
        <v>1.5087514585764294</v>
      </c>
    </row>
    <row r="7" spans="1:6" x14ac:dyDescent="0.25">
      <c r="A7" s="6">
        <v>2015</v>
      </c>
      <c r="B7" s="3" t="str">
        <v>New York</v>
      </c>
      <c r="C7" s="4">
        <v>1828</v>
      </c>
      <c r="D7" s="4">
        <v>840</v>
      </c>
      <c r="E7" s="4">
        <v>988</v>
      </c>
      <c r="F7" s="5">
        <v>2.176190476190476</v>
      </c>
    </row>
    <row r="8" spans="1:6" x14ac:dyDescent="0.25">
      <c r="A8" s="6">
        <v>2013</v>
      </c>
      <c r="B8" s="3" t="str">
        <v>Detroit</v>
      </c>
      <c r="C8" s="4">
        <v>1743</v>
      </c>
      <c r="D8" s="4">
        <v>830</v>
      </c>
      <c r="E8" s="4">
        <v>913</v>
      </c>
      <c r="F8" s="5">
        <v>2.1</v>
      </c>
    </row>
    <row r="9" spans="1:6" x14ac:dyDescent="0.25">
      <c r="A9" s="6">
        <v>2014</v>
      </c>
      <c r="B9" s="3" t="str">
        <v>Detroit</v>
      </c>
      <c r="C9" s="4">
        <v>1609</v>
      </c>
      <c r="D9" s="4">
        <v>910</v>
      </c>
      <c r="E9" s="4">
        <v>699</v>
      </c>
      <c r="F9" s="5">
        <v>1.7681318681318681</v>
      </c>
    </row>
    <row r="10" spans="1:6" x14ac:dyDescent="0.25">
      <c r="A10" s="6">
        <v>2015</v>
      </c>
      <c r="B10" s="3" t="str">
        <v>Detroit</v>
      </c>
      <c r="C10" s="4">
        <v>1494</v>
      </c>
      <c r="D10" s="4">
        <v>909</v>
      </c>
      <c r="E10" s="4">
        <v>585</v>
      </c>
      <c r="F10" s="5">
        <v>1.6435643564356435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 de Ventas</vt:lpstr>
      <vt:lpstr>Copia 1</vt:lpstr>
      <vt:lpstr>Copia 2</vt:lpstr>
      <vt:lpstr>Año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2015-08-05T03:18:06Z</dcterms:created>
  <dcterms:modified xsi:type="dcterms:W3CDTF">2023-06-11T00:47:13Z</dcterms:modified>
</cp:coreProperties>
</file>