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ov\Desktop\"/>
    </mc:Choice>
  </mc:AlternateContent>
  <xr:revisionPtr revIDLastSave="0" documentId="13_ncr:1_{B370C142-50ED-4DC7-A309-A1C6A470D967}" xr6:coauthVersionLast="46" xr6:coauthVersionMax="46" xr10:uidLastSave="{00000000-0000-0000-0000-000000000000}"/>
  <bookViews>
    <workbookView xWindow="-20610" yWindow="-120" windowWidth="20730" windowHeight="11160" activeTab="5" xr2:uid="{0E576AE6-0BF1-4151-8B6E-511DF859F076}"/>
  </bookViews>
  <sheets>
    <sheet name="simple" sheetId="1" r:id="rId1"/>
    <sheet name="complex" sheetId="2" r:id="rId2"/>
    <sheet name="complex2" sheetId="3" r:id="rId3"/>
    <sheet name="FNIS" sheetId="4" r:id="rId4"/>
    <sheet name="Value" sheetId="5" r:id="rId5"/>
    <sheet name="Value (2)" sheetId="6" r:id="rId6"/>
    <sheet name="eDistanc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5" i="6" l="1"/>
  <c r="L35" i="6"/>
  <c r="K35" i="6"/>
  <c r="J35" i="6"/>
  <c r="E35" i="6"/>
  <c r="D35" i="6"/>
  <c r="C35" i="6"/>
  <c r="B35" i="6"/>
  <c r="M34" i="6"/>
  <c r="L34" i="6"/>
  <c r="K34" i="6"/>
  <c r="J34" i="6"/>
  <c r="E34" i="6"/>
  <c r="D34" i="6"/>
  <c r="C34" i="6"/>
  <c r="B34" i="6"/>
  <c r="M33" i="6"/>
  <c r="L33" i="6"/>
  <c r="K33" i="6"/>
  <c r="J33" i="6"/>
  <c r="E33" i="6"/>
  <c r="D33" i="6"/>
  <c r="C33" i="6"/>
  <c r="B33" i="6"/>
  <c r="M32" i="6"/>
  <c r="L32" i="6"/>
  <c r="K32" i="6"/>
  <c r="J32" i="6"/>
  <c r="E32" i="6"/>
  <c r="D32" i="6"/>
  <c r="C32" i="6"/>
  <c r="B32" i="6"/>
  <c r="M31" i="6"/>
  <c r="L31" i="6"/>
  <c r="K31" i="6"/>
  <c r="J31" i="6"/>
  <c r="E31" i="6"/>
  <c r="D31" i="6"/>
  <c r="C31" i="6"/>
  <c r="B31" i="6"/>
  <c r="N35" i="5"/>
  <c r="M35" i="5"/>
  <c r="L35" i="5"/>
  <c r="K35" i="5"/>
  <c r="J35" i="5"/>
  <c r="N34" i="5"/>
  <c r="M34" i="5"/>
  <c r="L34" i="5"/>
  <c r="K34" i="5"/>
  <c r="J34" i="5"/>
  <c r="N33" i="5"/>
  <c r="M33" i="5"/>
  <c r="L33" i="5"/>
  <c r="K33" i="5"/>
  <c r="J33" i="5"/>
  <c r="N32" i="5"/>
  <c r="M32" i="5"/>
  <c r="L32" i="5"/>
  <c r="K32" i="5"/>
  <c r="J32" i="5"/>
  <c r="N31" i="5"/>
  <c r="M31" i="5"/>
  <c r="L31" i="5"/>
  <c r="K31" i="5"/>
  <c r="J31" i="5"/>
  <c r="F35" i="5"/>
  <c r="E35" i="5"/>
  <c r="D35" i="5"/>
  <c r="C35" i="5"/>
  <c r="B35" i="5"/>
  <c r="F34" i="5"/>
  <c r="E34" i="5"/>
  <c r="D34" i="5"/>
  <c r="C34" i="5"/>
  <c r="B34" i="5"/>
  <c r="F33" i="5"/>
  <c r="E33" i="5"/>
  <c r="D33" i="5"/>
  <c r="C33" i="5"/>
  <c r="B33" i="5"/>
  <c r="F32" i="5"/>
  <c r="E32" i="5"/>
  <c r="D32" i="5"/>
  <c r="C32" i="5"/>
  <c r="B32" i="5"/>
  <c r="F31" i="5"/>
  <c r="E31" i="5"/>
  <c r="D31" i="5"/>
  <c r="C31" i="5"/>
  <c r="B31" i="5"/>
  <c r="E5" i="7"/>
  <c r="F5" i="7" s="1"/>
  <c r="G5" i="7" s="1"/>
  <c r="O23" i="6"/>
  <c r="N23" i="6"/>
  <c r="M20" i="6"/>
  <c r="F20" i="6"/>
  <c r="F25" i="6" s="1"/>
  <c r="N24" i="6"/>
  <c r="J24" i="6"/>
  <c r="F24" i="6"/>
  <c r="B24" i="6"/>
  <c r="P23" i="6"/>
  <c r="J23" i="6"/>
  <c r="I23" i="6"/>
  <c r="H23" i="6"/>
  <c r="G23" i="6"/>
  <c r="F23" i="6"/>
  <c r="E23" i="6"/>
  <c r="D23" i="6"/>
  <c r="C23" i="6"/>
  <c r="B23" i="6"/>
  <c r="P22" i="6"/>
  <c r="O22" i="6"/>
  <c r="N22" i="6"/>
  <c r="M22" i="6"/>
  <c r="L22" i="6"/>
  <c r="K22" i="6"/>
  <c r="H22" i="6"/>
  <c r="G22" i="6"/>
  <c r="F22" i="6"/>
  <c r="E22" i="6"/>
  <c r="D22" i="6"/>
  <c r="C22" i="6"/>
  <c r="B22" i="6"/>
  <c r="P21" i="6"/>
  <c r="O21" i="6"/>
  <c r="N21" i="6"/>
  <c r="M21" i="6"/>
  <c r="L21" i="6"/>
  <c r="K21" i="6"/>
  <c r="J21" i="6"/>
  <c r="I21" i="6"/>
  <c r="H21" i="6"/>
  <c r="G21" i="6"/>
  <c r="D21" i="6"/>
  <c r="C21" i="6"/>
  <c r="B21" i="6"/>
  <c r="P20" i="6"/>
  <c r="O20" i="6"/>
  <c r="N20" i="6"/>
  <c r="L20" i="6"/>
  <c r="K20" i="6"/>
  <c r="J20" i="6"/>
  <c r="J25" i="6" s="1"/>
  <c r="I20" i="6"/>
  <c r="H20" i="6"/>
  <c r="G20" i="6"/>
  <c r="E20" i="6"/>
  <c r="B20" i="6"/>
  <c r="P15" i="6"/>
  <c r="P24" i="6" s="1"/>
  <c r="O15" i="6"/>
  <c r="O24" i="6" s="1"/>
  <c r="N15" i="6"/>
  <c r="M15" i="6"/>
  <c r="M24" i="6" s="1"/>
  <c r="L15" i="6"/>
  <c r="L24" i="6" s="1"/>
  <c r="K15" i="6"/>
  <c r="K24" i="6" s="1"/>
  <c r="J15" i="6"/>
  <c r="I15" i="6"/>
  <c r="I24" i="6" s="1"/>
  <c r="H15" i="6"/>
  <c r="H24" i="6" s="1"/>
  <c r="G15" i="6"/>
  <c r="G24" i="6" s="1"/>
  <c r="F15" i="6"/>
  <c r="E15" i="6"/>
  <c r="E24" i="6" s="1"/>
  <c r="D15" i="6"/>
  <c r="D24" i="6" s="1"/>
  <c r="C15" i="6"/>
  <c r="C24" i="6" s="1"/>
  <c r="B15" i="6"/>
  <c r="M14" i="6"/>
  <c r="M23" i="6" s="1"/>
  <c r="L14" i="6"/>
  <c r="L23" i="6" s="1"/>
  <c r="K14" i="6"/>
  <c r="K23" i="6" s="1"/>
  <c r="J13" i="6"/>
  <c r="J22" i="6" s="1"/>
  <c r="I13" i="6"/>
  <c r="I22" i="6" s="1"/>
  <c r="H13" i="6"/>
  <c r="G12" i="6"/>
  <c r="F12" i="6"/>
  <c r="F21" i="6" s="1"/>
  <c r="E12" i="6"/>
  <c r="E21" i="6" s="1"/>
  <c r="D11" i="6"/>
  <c r="D20" i="6" s="1"/>
  <c r="C11" i="6"/>
  <c r="C20" i="6" s="1"/>
  <c r="B11" i="6"/>
  <c r="P26" i="6" l="1"/>
  <c r="O26" i="6"/>
  <c r="L25" i="6"/>
  <c r="P25" i="6"/>
  <c r="G25" i="6"/>
  <c r="O25" i="6"/>
  <c r="D25" i="6"/>
  <c r="I25" i="6"/>
  <c r="M25" i="6"/>
  <c r="C25" i="6"/>
  <c r="K25" i="6"/>
  <c r="H25" i="6"/>
  <c r="E25" i="6"/>
  <c r="N26" i="6"/>
  <c r="B25" i="6"/>
  <c r="N25" i="6"/>
  <c r="F32" i="6" l="1"/>
  <c r="G32" i="6" s="1"/>
  <c r="N34" i="6"/>
  <c r="N35" i="6"/>
  <c r="N31" i="6"/>
  <c r="N33" i="6"/>
  <c r="F35" i="6"/>
  <c r="G35" i="6" s="1"/>
  <c r="F31" i="6"/>
  <c r="G31" i="6" s="1"/>
  <c r="F34" i="6"/>
  <c r="G34" i="6" s="1"/>
  <c r="F33" i="6"/>
  <c r="G33" i="6" s="1"/>
  <c r="N32" i="6"/>
  <c r="O33" i="6" l="1"/>
  <c r="B41" i="6" s="1"/>
  <c r="O31" i="6"/>
  <c r="I43" i="6"/>
  <c r="O32" i="6"/>
  <c r="Q32" i="6" s="1"/>
  <c r="Q31" i="6"/>
  <c r="O35" i="6"/>
  <c r="Q35" i="6" s="1"/>
  <c r="O34" i="6"/>
  <c r="B43" i="6"/>
  <c r="B39" i="6"/>
  <c r="B40" i="6" l="1"/>
  <c r="Q33" i="6"/>
  <c r="G43" i="6"/>
  <c r="E42" i="6"/>
  <c r="J42" i="6" s="1"/>
  <c r="F41" i="6"/>
  <c r="G40" i="6"/>
  <c r="H39" i="6"/>
  <c r="F43" i="6"/>
  <c r="H42" i="6"/>
  <c r="E41" i="6"/>
  <c r="F40" i="6"/>
  <c r="G39" i="6"/>
  <c r="E43" i="6"/>
  <c r="G42" i="6"/>
  <c r="H41" i="6"/>
  <c r="E40" i="6"/>
  <c r="J40" i="6" s="1"/>
  <c r="F39" i="6"/>
  <c r="H43" i="6"/>
  <c r="F42" i="6"/>
  <c r="G41" i="6"/>
  <c r="H40" i="6"/>
  <c r="E39" i="6"/>
  <c r="I39" i="6"/>
  <c r="I40" i="6"/>
  <c r="I41" i="6"/>
  <c r="I42" i="6"/>
  <c r="Q34" i="6"/>
  <c r="B42" i="6"/>
  <c r="C41" i="6" s="1"/>
  <c r="C40" i="6" l="1"/>
  <c r="C42" i="6"/>
  <c r="C43" i="6"/>
  <c r="C39" i="6"/>
  <c r="J39" i="6"/>
  <c r="J43" i="6"/>
  <c r="J41" i="6"/>
  <c r="O32" i="5"/>
  <c r="O33" i="5"/>
  <c r="O34" i="5"/>
  <c r="O35" i="5"/>
  <c r="O31" i="5"/>
  <c r="G32" i="5"/>
  <c r="G33" i="5"/>
  <c r="G34" i="5"/>
  <c r="G35" i="5"/>
  <c r="G31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B26" i="5"/>
  <c r="B25" i="5"/>
  <c r="N24" i="5"/>
  <c r="M24" i="5"/>
  <c r="J24" i="5"/>
  <c r="I24" i="5"/>
  <c r="F24" i="5"/>
  <c r="E24" i="5"/>
  <c r="B24" i="5"/>
  <c r="P23" i="5"/>
  <c r="O23" i="5"/>
  <c r="N23" i="5"/>
  <c r="J23" i="5"/>
  <c r="I23" i="5"/>
  <c r="H23" i="5"/>
  <c r="G23" i="5"/>
  <c r="F23" i="5"/>
  <c r="E23" i="5"/>
  <c r="D23" i="5"/>
  <c r="C23" i="5"/>
  <c r="B23" i="5"/>
  <c r="P22" i="5"/>
  <c r="O22" i="5"/>
  <c r="N22" i="5"/>
  <c r="M22" i="5"/>
  <c r="L22" i="5"/>
  <c r="K22" i="5"/>
  <c r="G22" i="5"/>
  <c r="F22" i="5"/>
  <c r="E22" i="5"/>
  <c r="D22" i="5"/>
  <c r="C22" i="5"/>
  <c r="B22" i="5"/>
  <c r="P21" i="5"/>
  <c r="O21" i="5"/>
  <c r="N21" i="5"/>
  <c r="M21" i="5"/>
  <c r="L21" i="5"/>
  <c r="K21" i="5"/>
  <c r="J21" i="5"/>
  <c r="I21" i="5"/>
  <c r="H21" i="5"/>
  <c r="G21" i="5"/>
  <c r="F21" i="5"/>
  <c r="D21" i="5"/>
  <c r="C21" i="5"/>
  <c r="B21" i="5"/>
  <c r="P20" i="5"/>
  <c r="O20" i="5"/>
  <c r="N20" i="5"/>
  <c r="M20" i="5"/>
  <c r="L20" i="5"/>
  <c r="K20" i="5"/>
  <c r="J20" i="5"/>
  <c r="I20" i="5"/>
  <c r="H20" i="5"/>
  <c r="G20" i="5"/>
  <c r="F20" i="5"/>
  <c r="E20" i="5"/>
  <c r="B20" i="5"/>
  <c r="P15" i="5"/>
  <c r="P24" i="5" s="1"/>
  <c r="O15" i="5"/>
  <c r="O24" i="5" s="1"/>
  <c r="N15" i="5"/>
  <c r="M15" i="5"/>
  <c r="L15" i="5"/>
  <c r="L24" i="5" s="1"/>
  <c r="K15" i="5"/>
  <c r="K24" i="5" s="1"/>
  <c r="J15" i="5"/>
  <c r="I15" i="5"/>
  <c r="H15" i="5"/>
  <c r="H24" i="5" s="1"/>
  <c r="G15" i="5"/>
  <c r="G24" i="5" s="1"/>
  <c r="F15" i="5"/>
  <c r="E15" i="5"/>
  <c r="D15" i="5"/>
  <c r="D24" i="5" s="1"/>
  <c r="C15" i="5"/>
  <c r="C24" i="5" s="1"/>
  <c r="B15" i="5"/>
  <c r="M14" i="5"/>
  <c r="M23" i="5" s="1"/>
  <c r="L14" i="5"/>
  <c r="L23" i="5" s="1"/>
  <c r="K14" i="5"/>
  <c r="K23" i="5" s="1"/>
  <c r="J13" i="5"/>
  <c r="J22" i="5" s="1"/>
  <c r="I13" i="5"/>
  <c r="I22" i="5" s="1"/>
  <c r="H13" i="5"/>
  <c r="H22" i="5" s="1"/>
  <c r="G12" i="5"/>
  <c r="F12" i="5"/>
  <c r="E12" i="5"/>
  <c r="E21" i="5" s="1"/>
  <c r="D11" i="5"/>
  <c r="D20" i="5" s="1"/>
  <c r="C11" i="5"/>
  <c r="C20" i="5" s="1"/>
  <c r="B11" i="5"/>
  <c r="D15" i="4"/>
  <c r="C15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M15" i="4"/>
  <c r="L15" i="4"/>
  <c r="K15" i="4"/>
  <c r="J15" i="4"/>
  <c r="I15" i="4"/>
  <c r="H15" i="4"/>
  <c r="G15" i="4"/>
  <c r="F15" i="4"/>
  <c r="E15" i="4"/>
  <c r="P15" i="4"/>
  <c r="O15" i="4"/>
  <c r="N15" i="4"/>
  <c r="B15" i="4"/>
  <c r="M14" i="4"/>
  <c r="L14" i="4"/>
  <c r="K14" i="4"/>
  <c r="J13" i="4"/>
  <c r="I13" i="4"/>
  <c r="H13" i="4"/>
  <c r="G12" i="4"/>
  <c r="F12" i="4"/>
  <c r="E12" i="4"/>
  <c r="D11" i="4"/>
  <c r="C11" i="4"/>
  <c r="B11" i="4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P25" i="3"/>
  <c r="O25" i="3"/>
  <c r="N25" i="3"/>
  <c r="M25" i="3"/>
  <c r="L25" i="3"/>
  <c r="K25" i="3"/>
  <c r="J25" i="3"/>
  <c r="I25" i="3"/>
  <c r="H25" i="3"/>
  <c r="G25" i="3"/>
  <c r="F25" i="3"/>
  <c r="E25" i="3"/>
  <c r="C25" i="3"/>
  <c r="D25" i="3"/>
  <c r="B25" i="3"/>
  <c r="P20" i="3"/>
  <c r="O20" i="3"/>
  <c r="N20" i="3"/>
  <c r="M19" i="3"/>
  <c r="L19" i="3"/>
  <c r="K19" i="3"/>
  <c r="J18" i="3"/>
  <c r="I18" i="3"/>
  <c r="H18" i="3"/>
  <c r="G17" i="3"/>
  <c r="F17" i="3"/>
  <c r="E17" i="3"/>
  <c r="D16" i="3"/>
  <c r="C16" i="3"/>
  <c r="B16" i="3"/>
  <c r="I23" i="2"/>
  <c r="G23" i="2"/>
  <c r="F23" i="2"/>
  <c r="E23" i="2"/>
  <c r="D23" i="2"/>
  <c r="C23" i="2"/>
  <c r="B23" i="2"/>
  <c r="J22" i="2"/>
  <c r="I22" i="2"/>
  <c r="H22" i="2"/>
  <c r="G22" i="2"/>
  <c r="F22" i="2"/>
  <c r="D22" i="2"/>
  <c r="C22" i="2"/>
  <c r="B22" i="2"/>
  <c r="J21" i="2"/>
  <c r="I21" i="2"/>
  <c r="H21" i="2"/>
  <c r="G21" i="2"/>
  <c r="F21" i="2"/>
  <c r="E21" i="2"/>
  <c r="C21" i="2"/>
  <c r="J16" i="2"/>
  <c r="J23" i="2" s="1"/>
  <c r="I16" i="2"/>
  <c r="H16" i="2"/>
  <c r="H23" i="2" s="1"/>
  <c r="G15" i="2"/>
  <c r="F15" i="2"/>
  <c r="E15" i="2"/>
  <c r="E22" i="2" s="1"/>
  <c r="D14" i="2"/>
  <c r="D21" i="2" s="1"/>
  <c r="C14" i="2"/>
  <c r="B14" i="2"/>
  <c r="B21" i="2" s="1"/>
  <c r="G23" i="1"/>
  <c r="F23" i="1"/>
  <c r="E23" i="1"/>
  <c r="J22" i="1"/>
  <c r="I22" i="1"/>
  <c r="H22" i="1"/>
  <c r="J21" i="1"/>
  <c r="I21" i="1"/>
  <c r="H21" i="1"/>
  <c r="G21" i="1"/>
  <c r="F21" i="1"/>
  <c r="E21" i="1"/>
  <c r="D23" i="1"/>
  <c r="C23" i="1"/>
  <c r="B23" i="1"/>
  <c r="D22" i="1"/>
  <c r="C22" i="1"/>
  <c r="B22" i="1"/>
  <c r="J16" i="1"/>
  <c r="J23" i="1" s="1"/>
  <c r="I16" i="1"/>
  <c r="I23" i="1" s="1"/>
  <c r="H16" i="1"/>
  <c r="H23" i="1" s="1"/>
  <c r="G15" i="1"/>
  <c r="G22" i="1" s="1"/>
  <c r="F15" i="1"/>
  <c r="F22" i="1" s="1"/>
  <c r="E15" i="1"/>
  <c r="E22" i="1" s="1"/>
  <c r="D14" i="1"/>
  <c r="D21" i="1" s="1"/>
  <c r="C14" i="1"/>
  <c r="C21" i="1" s="1"/>
  <c r="B14" i="1"/>
  <c r="B21" i="1" s="1"/>
  <c r="G42" i="5" l="1"/>
  <c r="E42" i="5"/>
  <c r="H42" i="5"/>
  <c r="F42" i="5"/>
  <c r="I42" i="5"/>
  <c r="B42" i="5"/>
  <c r="G41" i="5"/>
  <c r="H41" i="5"/>
  <c r="F41" i="5"/>
  <c r="E41" i="5"/>
  <c r="I41" i="5"/>
  <c r="B41" i="5"/>
  <c r="G43" i="5"/>
  <c r="H43" i="5"/>
  <c r="E43" i="5"/>
  <c r="I43" i="5"/>
  <c r="F43" i="5"/>
  <c r="B43" i="5"/>
  <c r="I40" i="5"/>
  <c r="F40" i="5"/>
  <c r="E40" i="5"/>
  <c r="H40" i="5"/>
  <c r="G40" i="5"/>
  <c r="B40" i="5"/>
  <c r="I39" i="5"/>
  <c r="F39" i="5"/>
  <c r="E39" i="5"/>
  <c r="G39" i="5"/>
  <c r="H39" i="5"/>
  <c r="B39" i="5"/>
  <c r="J43" i="5" l="1"/>
  <c r="J41" i="5"/>
  <c r="J42" i="5"/>
  <c r="J39" i="5"/>
  <c r="J40" i="5"/>
  <c r="C42" i="5"/>
  <c r="C39" i="5"/>
  <c r="C43" i="5"/>
  <c r="C40" i="5"/>
  <c r="C41" i="5"/>
</calcChain>
</file>

<file path=xl/sharedStrings.xml><?xml version="1.0" encoding="utf-8"?>
<sst xmlns="http://schemas.openxmlformats.org/spreadsheetml/2006/main" count="187" uniqueCount="25">
  <si>
    <t>A</t>
  </si>
  <si>
    <t>B</t>
  </si>
  <si>
    <t>C</t>
  </si>
  <si>
    <t>Actor</t>
  </si>
  <si>
    <t>A - Very High &amp; Possibly More</t>
  </si>
  <si>
    <t>B - Medium &amp; Confident</t>
  </si>
  <si>
    <t>C - Very Low - Possibly Less</t>
  </si>
  <si>
    <t>D</t>
  </si>
  <si>
    <t>E</t>
  </si>
  <si>
    <t>T1</t>
  </si>
  <si>
    <t>T2</t>
  </si>
  <si>
    <t>T3</t>
  </si>
  <si>
    <t>T4</t>
  </si>
  <si>
    <t>T5</t>
  </si>
  <si>
    <t>FPIS</t>
  </si>
  <si>
    <t>FNIS</t>
  </si>
  <si>
    <t>Real Value</t>
  </si>
  <si>
    <t>N</t>
  </si>
  <si>
    <t>N. Real Value</t>
  </si>
  <si>
    <t>A.n1</t>
  </si>
  <si>
    <t>A.n2</t>
  </si>
  <si>
    <t>An.3</t>
  </si>
  <si>
    <t>B.n1</t>
  </si>
  <si>
    <t>B.n2</t>
  </si>
  <si>
    <t>Bn.3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</si>
</sst>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1E96-8B91-43B0-BF75-EEC0D9469ED0}">
  <dimension ref="A1:J23"/>
  <sheetViews>
    <sheetView workbookViewId="0">
      <selection sqref="A1:J23"/>
    </sheetView>
  </sheetViews>
  <sheetFormatPr baseColWidth="10" defaultRowHeight="15" x14ac:dyDescent="0.25"/>
  <sheetData>
    <row r="1" spans="1:10" x14ac:dyDescent="0.25">
      <c r="B1" s="13" t="s">
        <v>3</v>
      </c>
      <c r="C1" s="13"/>
      <c r="D1" s="13"/>
    </row>
    <row r="2" spans="1:10" x14ac:dyDescent="0.25">
      <c r="B2" s="13" t="s">
        <v>4</v>
      </c>
      <c r="C2" s="13"/>
      <c r="D2" s="13"/>
      <c r="E2" s="13" t="s">
        <v>5</v>
      </c>
      <c r="F2" s="13"/>
      <c r="G2" s="13"/>
      <c r="H2" s="13" t="s">
        <v>6</v>
      </c>
      <c r="I2" s="13"/>
      <c r="J2" s="13"/>
    </row>
    <row r="5" spans="1:10" x14ac:dyDescent="0.25">
      <c r="B5" s="1">
        <v>9.67</v>
      </c>
      <c r="C5" s="1">
        <v>10.25</v>
      </c>
      <c r="D5" s="1">
        <v>11</v>
      </c>
    </row>
    <row r="6" spans="1:10" x14ac:dyDescent="0.25">
      <c r="B6" s="1">
        <v>9.67</v>
      </c>
      <c r="C6" s="1">
        <v>10.25</v>
      </c>
      <c r="D6" s="1">
        <v>11</v>
      </c>
      <c r="E6" s="1">
        <v>5.6</v>
      </c>
      <c r="F6" s="1">
        <v>6</v>
      </c>
      <c r="G6" s="1">
        <v>6.66</v>
      </c>
      <c r="H6" s="1">
        <v>1</v>
      </c>
      <c r="I6" s="1">
        <v>1.37</v>
      </c>
      <c r="J6" s="1">
        <v>2.33</v>
      </c>
    </row>
    <row r="7" spans="1:10" x14ac:dyDescent="0.25">
      <c r="A7" t="s">
        <v>0</v>
      </c>
      <c r="B7" s="1">
        <v>100</v>
      </c>
      <c r="C7" s="1">
        <v>100</v>
      </c>
      <c r="D7" s="1">
        <v>100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 t="s">
        <v>1</v>
      </c>
      <c r="B8" s="1">
        <v>0</v>
      </c>
      <c r="C8" s="1">
        <v>0</v>
      </c>
      <c r="D8" s="1">
        <v>0</v>
      </c>
      <c r="E8" s="1">
        <v>100</v>
      </c>
      <c r="F8" s="1">
        <v>100</v>
      </c>
      <c r="G8" s="1">
        <v>100</v>
      </c>
      <c r="H8" s="1">
        <v>0</v>
      </c>
      <c r="I8" s="1">
        <v>0</v>
      </c>
      <c r="J8" s="1">
        <v>0</v>
      </c>
    </row>
    <row r="9" spans="1:10" x14ac:dyDescent="0.25">
      <c r="A9" t="s">
        <v>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100</v>
      </c>
      <c r="I9" s="1">
        <v>100</v>
      </c>
      <c r="J9" s="1">
        <v>100</v>
      </c>
    </row>
    <row r="12" spans="1:10" x14ac:dyDescent="0.25">
      <c r="B12" s="1">
        <v>9.67</v>
      </c>
      <c r="C12" s="1">
        <v>10.25</v>
      </c>
      <c r="D12" s="1">
        <v>11</v>
      </c>
    </row>
    <row r="13" spans="1:10" x14ac:dyDescent="0.25">
      <c r="B13" s="2">
        <v>9.67</v>
      </c>
      <c r="C13" s="2">
        <v>10.25</v>
      </c>
      <c r="D13" s="2">
        <v>11</v>
      </c>
      <c r="E13" s="2">
        <v>5.6</v>
      </c>
      <c r="F13" s="2">
        <v>6</v>
      </c>
      <c r="G13" s="2">
        <v>6.66</v>
      </c>
      <c r="H13" s="2">
        <v>1</v>
      </c>
      <c r="I13" s="2">
        <v>1.37</v>
      </c>
      <c r="J13" s="2">
        <v>2.33</v>
      </c>
    </row>
    <row r="14" spans="1:10" x14ac:dyDescent="0.25">
      <c r="A14" t="s">
        <v>0</v>
      </c>
      <c r="B14" s="3">
        <f>10/11</f>
        <v>0.90909090909090906</v>
      </c>
      <c r="C14" s="3">
        <f>11/11</f>
        <v>1</v>
      </c>
      <c r="D14" s="3">
        <f>11/11</f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5">
      <c r="A15" t="s">
        <v>1</v>
      </c>
      <c r="B15" s="1">
        <v>0</v>
      </c>
      <c r="C15" s="1">
        <v>0</v>
      </c>
      <c r="D15" s="1">
        <v>0</v>
      </c>
      <c r="E15" s="3">
        <f>10/11</f>
        <v>0.90909090909090906</v>
      </c>
      <c r="F15" s="3">
        <f>11/11</f>
        <v>1</v>
      </c>
      <c r="G15" s="3">
        <f>11/11</f>
        <v>1</v>
      </c>
      <c r="H15" s="1">
        <v>0</v>
      </c>
      <c r="I15" s="1">
        <v>0</v>
      </c>
      <c r="J15" s="1">
        <v>0</v>
      </c>
    </row>
    <row r="16" spans="1:10" x14ac:dyDescent="0.25">
      <c r="A16" t="s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3">
        <f>10/11</f>
        <v>0.90909090909090906</v>
      </c>
      <c r="I16" s="3">
        <f>11/11</f>
        <v>1</v>
      </c>
      <c r="J16" s="3">
        <f>11/11</f>
        <v>1</v>
      </c>
    </row>
    <row r="19" spans="1:10" x14ac:dyDescent="0.25">
      <c r="B19" s="1">
        <v>9.67</v>
      </c>
      <c r="C19" s="1">
        <v>10.25</v>
      </c>
      <c r="D19" s="1">
        <v>11</v>
      </c>
    </row>
    <row r="20" spans="1:10" x14ac:dyDescent="0.25">
      <c r="B20" s="2">
        <v>9.67</v>
      </c>
      <c r="C20" s="2">
        <v>10.25</v>
      </c>
      <c r="D20" s="2">
        <v>11</v>
      </c>
      <c r="E20" s="2">
        <v>5.6</v>
      </c>
      <c r="F20" s="2">
        <v>6</v>
      </c>
      <c r="G20" s="2">
        <v>6.66</v>
      </c>
      <c r="H20" s="2">
        <v>1</v>
      </c>
      <c r="I20" s="2">
        <v>1.37</v>
      </c>
      <c r="J20" s="2">
        <v>2.33</v>
      </c>
    </row>
    <row r="21" spans="1:10" x14ac:dyDescent="0.25">
      <c r="A21" t="s">
        <v>0</v>
      </c>
      <c r="B21" s="3">
        <f>B14*B$13*$B$12</f>
        <v>85.00809090909091</v>
      </c>
      <c r="C21" s="3">
        <f>C14*C$13*$C$12</f>
        <v>105.0625</v>
      </c>
      <c r="D21" s="3">
        <f>D14*D$13*$D$12</f>
        <v>121</v>
      </c>
      <c r="E21" s="1">
        <f>E14*E$13*$B$12</f>
        <v>0</v>
      </c>
      <c r="F21" s="1">
        <f>F14*F$13*$C$12</f>
        <v>0</v>
      </c>
      <c r="G21" s="1">
        <f>G14*G$13*$D$12</f>
        <v>0</v>
      </c>
      <c r="H21" s="1">
        <f>H14*H$13*$B$12</f>
        <v>0</v>
      </c>
      <c r="I21" s="1">
        <f>I14*I$13*$C$12</f>
        <v>0</v>
      </c>
      <c r="J21" s="1">
        <f>J14*J$13*$D$12</f>
        <v>0</v>
      </c>
    </row>
    <row r="22" spans="1:10" x14ac:dyDescent="0.25">
      <c r="A22" t="s">
        <v>1</v>
      </c>
      <c r="B22" s="3">
        <f>B15*B$13*$B$12</f>
        <v>0</v>
      </c>
      <c r="C22" s="3">
        <f>C15*C$13*$C$12</f>
        <v>0</v>
      </c>
      <c r="D22" s="3">
        <f>D15*D$13*$D$12</f>
        <v>0</v>
      </c>
      <c r="E22" s="3">
        <f>E15*E$13*$B$12</f>
        <v>49.229090909090907</v>
      </c>
      <c r="F22" s="3">
        <f>F15*F$13*$C$12</f>
        <v>61.5</v>
      </c>
      <c r="G22" s="3">
        <f>G15*G$13*$D$12</f>
        <v>73.260000000000005</v>
      </c>
      <c r="H22" s="1">
        <f>H15*H$13*$B$12</f>
        <v>0</v>
      </c>
      <c r="I22" s="1">
        <f>I15*I$13*$C$12</f>
        <v>0</v>
      </c>
      <c r="J22" s="1">
        <f>J15*J$13*$D$12</f>
        <v>0</v>
      </c>
    </row>
    <row r="23" spans="1:10" x14ac:dyDescent="0.25">
      <c r="A23" t="s">
        <v>2</v>
      </c>
      <c r="B23" s="3">
        <f>B16*B$13*$B$12</f>
        <v>0</v>
      </c>
      <c r="C23" s="3">
        <f>C16*C$13*$C$12</f>
        <v>0</v>
      </c>
      <c r="D23" s="3">
        <f>D16*D$13*$D$12</f>
        <v>0</v>
      </c>
      <c r="E23" s="1">
        <f>E16*E$13*$B$12</f>
        <v>0</v>
      </c>
      <c r="F23" s="1">
        <f>F16*F$13*$C$12</f>
        <v>0</v>
      </c>
      <c r="G23" s="1">
        <f>G16*G$13*$D$12</f>
        <v>0</v>
      </c>
      <c r="H23" s="3">
        <f>H16*H$13*$B$12</f>
        <v>8.790909090909091</v>
      </c>
      <c r="I23" s="3">
        <f>I16*I$13*$C$12</f>
        <v>14.0425</v>
      </c>
      <c r="J23" s="3">
        <f>J16*J$13*$D$12</f>
        <v>25.630000000000003</v>
      </c>
    </row>
  </sheetData>
  <mergeCells count="4">
    <mergeCell ref="B1:D1"/>
    <mergeCell ref="B2:D2"/>
    <mergeCell ref="E2:G2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322B-D981-4745-9D23-6C04E709CEEF}">
  <dimension ref="A1:J23"/>
  <sheetViews>
    <sheetView workbookViewId="0">
      <selection activeCell="K25" sqref="A1:K25"/>
    </sheetView>
  </sheetViews>
  <sheetFormatPr baseColWidth="10" defaultRowHeight="15" x14ac:dyDescent="0.25"/>
  <cols>
    <col min="6" max="6" width="20" bestFit="1" customWidth="1"/>
  </cols>
  <sheetData>
    <row r="1" spans="1:10" x14ac:dyDescent="0.25">
      <c r="B1" s="13" t="s">
        <v>3</v>
      </c>
      <c r="C1" s="13"/>
      <c r="D1" s="13"/>
    </row>
    <row r="2" spans="1:10" x14ac:dyDescent="0.25">
      <c r="B2" s="13" t="s">
        <v>4</v>
      </c>
      <c r="C2" s="13"/>
      <c r="D2" s="13"/>
      <c r="E2" s="13" t="s">
        <v>5</v>
      </c>
      <c r="F2" s="13"/>
      <c r="G2" s="13"/>
      <c r="H2" s="13" t="s">
        <v>6</v>
      </c>
      <c r="I2" s="13"/>
      <c r="J2" s="13"/>
    </row>
    <row r="5" spans="1:10" x14ac:dyDescent="0.25">
      <c r="B5" s="2">
        <v>9.67</v>
      </c>
      <c r="C5" s="2">
        <v>10.25</v>
      </c>
      <c r="D5" s="2">
        <v>11</v>
      </c>
    </row>
    <row r="6" spans="1:10" x14ac:dyDescent="0.25">
      <c r="B6" s="2">
        <v>9.67</v>
      </c>
      <c r="C6" s="2">
        <v>10.25</v>
      </c>
      <c r="D6" s="2">
        <v>11</v>
      </c>
      <c r="E6" s="2">
        <v>8.1999999999999993</v>
      </c>
      <c r="F6" s="2">
        <v>8.34</v>
      </c>
      <c r="G6" s="2">
        <v>8.15</v>
      </c>
      <c r="H6" s="2">
        <v>1.47</v>
      </c>
      <c r="I6" s="2">
        <v>1.91</v>
      </c>
      <c r="J6" s="2">
        <v>2.85</v>
      </c>
    </row>
    <row r="7" spans="1:10" x14ac:dyDescent="0.25">
      <c r="A7" t="s">
        <v>0</v>
      </c>
      <c r="B7" s="2">
        <v>100</v>
      </c>
      <c r="C7" s="2">
        <v>100</v>
      </c>
      <c r="D7" s="2">
        <v>100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5">
      <c r="A8" t="s">
        <v>1</v>
      </c>
      <c r="B8" s="2">
        <v>0</v>
      </c>
      <c r="C8" s="2">
        <v>0</v>
      </c>
      <c r="D8" s="2">
        <v>0</v>
      </c>
      <c r="E8" s="2">
        <v>100</v>
      </c>
      <c r="F8" s="2">
        <v>100</v>
      </c>
      <c r="G8" s="2">
        <v>100</v>
      </c>
      <c r="H8" s="2">
        <v>0</v>
      </c>
      <c r="I8" s="2">
        <v>0</v>
      </c>
      <c r="J8" s="2">
        <v>0</v>
      </c>
    </row>
    <row r="9" spans="1:10" x14ac:dyDescent="0.25">
      <c r="A9" t="s">
        <v>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100</v>
      </c>
      <c r="I9" s="2">
        <v>100</v>
      </c>
      <c r="J9" s="2">
        <v>100</v>
      </c>
    </row>
    <row r="12" spans="1:10" x14ac:dyDescent="0.25">
      <c r="B12" s="2">
        <v>9.67</v>
      </c>
      <c r="C12" s="2">
        <v>10.25</v>
      </c>
      <c r="D12" s="2">
        <v>11</v>
      </c>
    </row>
    <row r="13" spans="1:10" x14ac:dyDescent="0.25">
      <c r="B13" s="2">
        <v>9.67</v>
      </c>
      <c r="C13" s="2">
        <v>10.25</v>
      </c>
      <c r="D13" s="2">
        <v>11</v>
      </c>
      <c r="E13" s="5">
        <v>8.2048484848484797</v>
      </c>
      <c r="F13" s="5">
        <v>8.3446404341926694</v>
      </c>
      <c r="G13" s="3">
        <v>8.1490545050055605</v>
      </c>
      <c r="H13" s="3">
        <v>1.46515151515151</v>
      </c>
      <c r="I13" s="3">
        <v>1.9053595658073199</v>
      </c>
      <c r="J13" s="3">
        <v>2.8509454949944302</v>
      </c>
    </row>
    <row r="14" spans="1:10" x14ac:dyDescent="0.25">
      <c r="A14" t="s">
        <v>0</v>
      </c>
      <c r="B14" s="3">
        <f>10/11</f>
        <v>0.90909090909090906</v>
      </c>
      <c r="C14" s="3">
        <f>11/11</f>
        <v>1</v>
      </c>
      <c r="D14" s="3">
        <f>11/11</f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5">
      <c r="A15" t="s">
        <v>1</v>
      </c>
      <c r="B15" s="2">
        <v>0</v>
      </c>
      <c r="C15" s="2">
        <v>0</v>
      </c>
      <c r="D15" s="2">
        <v>0</v>
      </c>
      <c r="E15" s="3">
        <f>10/11</f>
        <v>0.90909090909090906</v>
      </c>
      <c r="F15" s="3">
        <f>11/11</f>
        <v>1</v>
      </c>
      <c r="G15" s="3">
        <f>11/11</f>
        <v>1</v>
      </c>
      <c r="H15" s="2">
        <v>0</v>
      </c>
      <c r="I15" s="2">
        <v>0</v>
      </c>
      <c r="J15" s="2">
        <v>0</v>
      </c>
    </row>
    <row r="16" spans="1:10" x14ac:dyDescent="0.25">
      <c r="A16" t="s">
        <v>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3">
        <f>10/11</f>
        <v>0.90909090909090906</v>
      </c>
      <c r="I16" s="3">
        <f>11/11</f>
        <v>1</v>
      </c>
      <c r="J16" s="3">
        <f>11/11</f>
        <v>1</v>
      </c>
    </row>
    <row r="19" spans="1:10" x14ac:dyDescent="0.25">
      <c r="B19" s="2">
        <v>9.67</v>
      </c>
      <c r="C19" s="2">
        <v>10.25</v>
      </c>
      <c r="D19" s="2">
        <v>11</v>
      </c>
    </row>
    <row r="20" spans="1:10" x14ac:dyDescent="0.25">
      <c r="B20" s="2">
        <v>9.67</v>
      </c>
      <c r="C20" s="2">
        <v>10.25</v>
      </c>
      <c r="D20" s="2">
        <v>11</v>
      </c>
      <c r="E20" s="5">
        <v>8.2048484848484797</v>
      </c>
      <c r="F20" s="5">
        <v>8.3446404341926694</v>
      </c>
      <c r="G20" s="3">
        <v>8.1490545050055605</v>
      </c>
      <c r="H20" s="3">
        <v>1.46515151515151</v>
      </c>
      <c r="I20" s="3">
        <v>1.9053595658073199</v>
      </c>
      <c r="J20" s="3">
        <v>2.8509454949944302</v>
      </c>
    </row>
    <row r="21" spans="1:10" x14ac:dyDescent="0.25">
      <c r="A21" t="s">
        <v>0</v>
      </c>
      <c r="B21" s="3">
        <f>B14*B$13*$B$12</f>
        <v>85.00809090909091</v>
      </c>
      <c r="C21" s="3">
        <f>C14*C$13*$C$12</f>
        <v>105.0625</v>
      </c>
      <c r="D21" s="3">
        <f>D14*D$13*$D$12</f>
        <v>121</v>
      </c>
      <c r="E21" s="2">
        <f>E14*E$13*$B$12</f>
        <v>0</v>
      </c>
      <c r="F21" s="2">
        <f>F14*F$13*$C$12</f>
        <v>0</v>
      </c>
      <c r="G21" s="2">
        <f>G14*G$13*$D$12</f>
        <v>0</v>
      </c>
      <c r="H21" s="2">
        <f>H14*H$13*$B$12</f>
        <v>0</v>
      </c>
      <c r="I21" s="2">
        <f>I14*I$13*$C$12</f>
        <v>0</v>
      </c>
      <c r="J21" s="2">
        <f>J14*J$13*$D$12</f>
        <v>0</v>
      </c>
    </row>
    <row r="22" spans="1:10" x14ac:dyDescent="0.25">
      <c r="A22" t="s">
        <v>1</v>
      </c>
      <c r="B22" s="3">
        <f>B15*B$13*$B$12</f>
        <v>0</v>
      </c>
      <c r="C22" s="3">
        <f>C15*C$13*$C$12</f>
        <v>0</v>
      </c>
      <c r="D22" s="3">
        <f>D15*D$13*$D$12</f>
        <v>0</v>
      </c>
      <c r="E22" s="3">
        <f>E15*E$13*$B$12</f>
        <v>72.128077134986171</v>
      </c>
      <c r="F22" s="3">
        <f>F15*F$13*$C$12</f>
        <v>85.532564450474865</v>
      </c>
      <c r="G22" s="3">
        <f>G15*G$13*$D$12</f>
        <v>89.639599555061167</v>
      </c>
      <c r="H22" s="2">
        <f>H15*H$13*$B$12</f>
        <v>0</v>
      </c>
      <c r="I22" s="2">
        <f>I15*I$13*$C$12</f>
        <v>0</v>
      </c>
      <c r="J22" s="2">
        <f>J15*J$13*$D$12</f>
        <v>0</v>
      </c>
    </row>
    <row r="23" spans="1:10" x14ac:dyDescent="0.25">
      <c r="A23" t="s">
        <v>2</v>
      </c>
      <c r="B23" s="3">
        <f>B16*B$13*$B$12</f>
        <v>0</v>
      </c>
      <c r="C23" s="3">
        <f>C16*C$13*$C$12</f>
        <v>0</v>
      </c>
      <c r="D23" s="3">
        <f>D16*D$13*$D$12</f>
        <v>0</v>
      </c>
      <c r="E23" s="2">
        <f>E16*E$13*$B$12</f>
        <v>0</v>
      </c>
      <c r="F23" s="2">
        <f>F16*F$13*$C$12</f>
        <v>0</v>
      </c>
      <c r="G23" s="2">
        <f>G16*G$13*$D$12</f>
        <v>0</v>
      </c>
      <c r="H23" s="3">
        <f>H16*H$13*$B$12</f>
        <v>12.880013774104638</v>
      </c>
      <c r="I23" s="3">
        <f>I16*I$13*$C$12</f>
        <v>19.529935549525028</v>
      </c>
      <c r="J23" s="3">
        <f>J16*J$13*$D$12</f>
        <v>31.360400444938733</v>
      </c>
    </row>
  </sheetData>
  <mergeCells count="4">
    <mergeCell ref="B1:D1"/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F213-1E45-460F-B8B5-32BC0DDE2300}">
  <dimension ref="A1:P29"/>
  <sheetViews>
    <sheetView topLeftCell="A7" workbookViewId="0">
      <selection activeCell="B25" sqref="B25:D25"/>
    </sheetView>
  </sheetViews>
  <sheetFormatPr baseColWidth="10" defaultRowHeight="15" x14ac:dyDescent="0.25"/>
  <sheetData>
    <row r="1" spans="1:16" x14ac:dyDescent="0.25">
      <c r="B1" s="13" t="s">
        <v>3</v>
      </c>
      <c r="C1" s="13"/>
      <c r="D1" s="13"/>
    </row>
    <row r="2" spans="1:16" x14ac:dyDescent="0.25">
      <c r="B2" s="13" t="s">
        <v>4</v>
      </c>
      <c r="C2" s="13"/>
      <c r="D2" s="13"/>
      <c r="E2" s="13" t="s">
        <v>5</v>
      </c>
      <c r="F2" s="13"/>
      <c r="G2" s="13"/>
      <c r="H2" s="13" t="s">
        <v>6</v>
      </c>
      <c r="I2" s="13"/>
      <c r="J2" s="13"/>
    </row>
    <row r="5" spans="1:16" x14ac:dyDescent="0.25">
      <c r="B5" s="4">
        <v>9.67</v>
      </c>
      <c r="C5" s="4">
        <v>10.25</v>
      </c>
      <c r="D5" s="4">
        <v>11</v>
      </c>
    </row>
    <row r="6" spans="1:16" x14ac:dyDescent="0.25">
      <c r="B6" s="6">
        <v>9.67</v>
      </c>
      <c r="C6" s="6">
        <v>10.25</v>
      </c>
      <c r="D6" s="6">
        <v>11</v>
      </c>
      <c r="E6" s="5">
        <v>8.2048484848484797</v>
      </c>
      <c r="F6" s="5">
        <v>8.3446404341926694</v>
      </c>
      <c r="G6" s="3">
        <v>8.1490545050055605</v>
      </c>
      <c r="H6" s="3">
        <v>1.46515151515151</v>
      </c>
      <c r="I6" s="3">
        <v>1.9053595658073199</v>
      </c>
      <c r="J6" s="3">
        <v>2.8509454949944302</v>
      </c>
      <c r="K6" s="5">
        <v>5.1958667222321404</v>
      </c>
      <c r="L6" s="5">
        <v>5.2635424277215304</v>
      </c>
      <c r="M6" s="5">
        <v>5.0758550144428698</v>
      </c>
      <c r="N6" s="5">
        <v>3.0089817626163402</v>
      </c>
      <c r="O6" s="5">
        <v>3.08109800647114</v>
      </c>
      <c r="P6" s="5">
        <v>3.07319949056268</v>
      </c>
    </row>
    <row r="7" spans="1:16" x14ac:dyDescent="0.25">
      <c r="A7" t="s">
        <v>0</v>
      </c>
      <c r="B7" s="4">
        <v>100</v>
      </c>
      <c r="C7" s="4">
        <v>100</v>
      </c>
      <c r="D7" s="4">
        <v>100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x14ac:dyDescent="0.25">
      <c r="A8" t="s">
        <v>1</v>
      </c>
      <c r="B8" s="4">
        <v>0</v>
      </c>
      <c r="C8" s="4">
        <v>0</v>
      </c>
      <c r="D8" s="4">
        <v>0</v>
      </c>
      <c r="E8" s="4">
        <v>100</v>
      </c>
      <c r="F8" s="4">
        <v>100</v>
      </c>
      <c r="G8" s="4">
        <v>100</v>
      </c>
      <c r="H8" s="4">
        <v>0</v>
      </c>
      <c r="I8" s="4">
        <v>0</v>
      </c>
      <c r="J8" s="4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x14ac:dyDescent="0.25">
      <c r="A9" t="s">
        <v>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100</v>
      </c>
      <c r="I9" s="4">
        <v>100</v>
      </c>
      <c r="J9" s="4">
        <v>100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x14ac:dyDescent="0.25">
      <c r="A10" t="s">
        <v>7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100</v>
      </c>
      <c r="L10" s="6">
        <v>100</v>
      </c>
      <c r="M10" s="6">
        <v>100</v>
      </c>
      <c r="N10" s="6">
        <v>0</v>
      </c>
      <c r="O10" s="6">
        <v>0</v>
      </c>
      <c r="P10" s="6">
        <v>0</v>
      </c>
    </row>
    <row r="11" spans="1:16" x14ac:dyDescent="0.25">
      <c r="A11" t="s">
        <v>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100</v>
      </c>
      <c r="O11" s="6">
        <v>100</v>
      </c>
      <c r="P11" s="6">
        <v>100</v>
      </c>
    </row>
    <row r="14" spans="1:16" x14ac:dyDescent="0.25">
      <c r="B14" s="6">
        <v>9.67</v>
      </c>
      <c r="C14" s="6">
        <v>10.25</v>
      </c>
      <c r="D14" s="6">
        <v>11</v>
      </c>
    </row>
    <row r="15" spans="1:16" x14ac:dyDescent="0.25">
      <c r="B15" s="6">
        <v>9.67</v>
      </c>
      <c r="C15" s="6">
        <v>10.25</v>
      </c>
      <c r="D15" s="6">
        <v>11</v>
      </c>
      <c r="E15" s="5">
        <v>8.2048484848484797</v>
      </c>
      <c r="F15" s="5">
        <v>8.3446404341926694</v>
      </c>
      <c r="G15" s="3">
        <v>8.1490545050055605</v>
      </c>
      <c r="H15" s="3">
        <v>1.46515151515151</v>
      </c>
      <c r="I15" s="3">
        <v>1.9053595658073199</v>
      </c>
      <c r="J15" s="3">
        <v>2.8509454949944302</v>
      </c>
      <c r="K15" s="5">
        <v>5.1958667222321404</v>
      </c>
      <c r="L15" s="5">
        <v>5.2635424277215304</v>
      </c>
      <c r="M15" s="5">
        <v>5.0758550144428698</v>
      </c>
      <c r="N15" s="5">
        <v>3.0089817626163402</v>
      </c>
      <c r="O15" s="5">
        <v>3.08109800647114</v>
      </c>
      <c r="P15" s="5">
        <v>3.07319949056268</v>
      </c>
    </row>
    <row r="16" spans="1:16" x14ac:dyDescent="0.25">
      <c r="A16" t="s">
        <v>0</v>
      </c>
      <c r="B16" s="3">
        <f>10/11</f>
        <v>0.90909090909090906</v>
      </c>
      <c r="C16" s="3">
        <f>11/11</f>
        <v>1</v>
      </c>
      <c r="D16" s="3">
        <f>11/11</f>
        <v>1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1:16" x14ac:dyDescent="0.25">
      <c r="A17" t="s">
        <v>1</v>
      </c>
      <c r="B17" s="6">
        <v>0</v>
      </c>
      <c r="C17" s="6">
        <v>0</v>
      </c>
      <c r="D17" s="6">
        <v>0</v>
      </c>
      <c r="E17" s="3">
        <f>10/11</f>
        <v>0.90909090909090906</v>
      </c>
      <c r="F17" s="3">
        <f>11/11</f>
        <v>1</v>
      </c>
      <c r="G17" s="3">
        <f>11/11</f>
        <v>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</row>
    <row r="18" spans="1:16" x14ac:dyDescent="0.25">
      <c r="A18" t="s">
        <v>2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3">
        <f>10/11</f>
        <v>0.90909090909090906</v>
      </c>
      <c r="I18" s="3">
        <f>11/11</f>
        <v>1</v>
      </c>
      <c r="J18" s="3">
        <f>11/11</f>
        <v>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</row>
    <row r="19" spans="1:16" x14ac:dyDescent="0.25">
      <c r="A19" t="s">
        <v>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3">
        <f>10/11</f>
        <v>0.90909090909090906</v>
      </c>
      <c r="L19" s="3">
        <f>11/11</f>
        <v>1</v>
      </c>
      <c r="M19" s="3">
        <f>11/11</f>
        <v>1</v>
      </c>
      <c r="N19" s="6">
        <v>0</v>
      </c>
      <c r="O19" s="6">
        <v>0</v>
      </c>
      <c r="P19" s="6">
        <v>0</v>
      </c>
    </row>
    <row r="20" spans="1:16" x14ac:dyDescent="0.25">
      <c r="A20" t="s">
        <v>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3">
        <f>10/11</f>
        <v>0.90909090909090906</v>
      </c>
      <c r="O20" s="3">
        <f>11/11</f>
        <v>1</v>
      </c>
      <c r="P20" s="3">
        <f>11/11</f>
        <v>1</v>
      </c>
    </row>
    <row r="23" spans="1:16" x14ac:dyDescent="0.25">
      <c r="B23" s="6">
        <v>9.67</v>
      </c>
      <c r="C23" s="6">
        <v>10.25</v>
      </c>
      <c r="D23" s="6">
        <v>11</v>
      </c>
    </row>
    <row r="24" spans="1:16" x14ac:dyDescent="0.25">
      <c r="B24" s="6">
        <v>9.67</v>
      </c>
      <c r="C24" s="6">
        <v>10.25</v>
      </c>
      <c r="D24" s="6">
        <v>11</v>
      </c>
      <c r="E24" s="5">
        <v>8.2048484848484797</v>
      </c>
      <c r="F24" s="5">
        <v>8.3446404341926694</v>
      </c>
      <c r="G24" s="3">
        <v>8.1490545050055605</v>
      </c>
      <c r="H24" s="3">
        <v>1.46515151515151</v>
      </c>
      <c r="I24" s="3">
        <v>1.9053595658073199</v>
      </c>
      <c r="J24" s="3">
        <v>2.8509454949944302</v>
      </c>
      <c r="K24" s="5">
        <v>5.1958667222321404</v>
      </c>
      <c r="L24" s="5">
        <v>5.2635424277215304</v>
      </c>
      <c r="M24" s="5">
        <v>5.0758550144428698</v>
      </c>
      <c r="N24" s="5">
        <v>3.0089817626163402</v>
      </c>
      <c r="O24" s="5">
        <v>3.08109800647114</v>
      </c>
      <c r="P24" s="5">
        <v>3.07319949056268</v>
      </c>
    </row>
    <row r="25" spans="1:16" x14ac:dyDescent="0.25">
      <c r="A25" t="s">
        <v>0</v>
      </c>
      <c r="B25" s="3">
        <f>B16*B$15*$B$14</f>
        <v>85.00809090909091</v>
      </c>
      <c r="C25" s="3">
        <f>C16*C$15*$C$14</f>
        <v>105.0625</v>
      </c>
      <c r="D25" s="3">
        <f>D16*D$15*$D$14</f>
        <v>121</v>
      </c>
      <c r="E25" s="6">
        <f t="shared" ref="E25" si="0">E16*E$15*$B$14</f>
        <v>0</v>
      </c>
      <c r="F25" s="6">
        <f t="shared" ref="F25" si="1">F16*F$15*$C$14</f>
        <v>0</v>
      </c>
      <c r="G25" s="6">
        <f t="shared" ref="G25" si="2">G16*G$15*$D$14</f>
        <v>0</v>
      </c>
      <c r="H25" s="6">
        <f t="shared" ref="H25" si="3">H16*H$15*$B$14</f>
        <v>0</v>
      </c>
      <c r="I25" s="6">
        <f t="shared" ref="I25" si="4">I16*I$15*$C$14</f>
        <v>0</v>
      </c>
      <c r="J25" s="6">
        <f t="shared" ref="J25" si="5">J16*J$15*$D$14</f>
        <v>0</v>
      </c>
      <c r="K25" s="6">
        <f t="shared" ref="K25" si="6">K16*K$15*$B$14</f>
        <v>0</v>
      </c>
      <c r="L25" s="6">
        <f t="shared" ref="L25" si="7">L16*L$15*$C$14</f>
        <v>0</v>
      </c>
      <c r="M25" s="6">
        <f t="shared" ref="M25" si="8">M16*M$15*$D$14</f>
        <v>0</v>
      </c>
      <c r="N25" s="6">
        <f t="shared" ref="N25" si="9">N16*N$15*$B$14</f>
        <v>0</v>
      </c>
      <c r="O25" s="6">
        <f t="shared" ref="O25" si="10">O16*O$15*$C$14</f>
        <v>0</v>
      </c>
      <c r="P25" s="6">
        <f t="shared" ref="P25:P29" si="11">P16*P$15*$D$14</f>
        <v>0</v>
      </c>
    </row>
    <row r="26" spans="1:16" x14ac:dyDescent="0.25">
      <c r="A26" t="s">
        <v>1</v>
      </c>
      <c r="B26" s="6">
        <f t="shared" ref="B26" si="12">B17*B$15*$B$14</f>
        <v>0</v>
      </c>
      <c r="C26" s="6">
        <f t="shared" ref="C26" si="13">C17*C$15*$C$14</f>
        <v>0</v>
      </c>
      <c r="D26" s="6">
        <f t="shared" ref="D26" si="14">D17*D$15*$D$14</f>
        <v>0</v>
      </c>
      <c r="E26" s="3">
        <f t="shared" ref="E26" si="15">E17*E$15*$B$14</f>
        <v>72.128077134986171</v>
      </c>
      <c r="F26" s="3">
        <f t="shared" ref="F26" si="16">F17*F$15*$C$14</f>
        <v>85.532564450474865</v>
      </c>
      <c r="G26" s="3">
        <f t="shared" ref="G26" si="17">G17*G$15*$D$14</f>
        <v>89.639599555061167</v>
      </c>
      <c r="H26" s="6">
        <f t="shared" ref="H26" si="18">H17*H$15*$B$14</f>
        <v>0</v>
      </c>
      <c r="I26" s="6">
        <f t="shared" ref="I26" si="19">I17*I$15*$C$14</f>
        <v>0</v>
      </c>
      <c r="J26" s="6">
        <f t="shared" ref="J26" si="20">J17*J$15*$D$14</f>
        <v>0</v>
      </c>
      <c r="K26" s="6">
        <f t="shared" ref="K26" si="21">K17*K$15*$B$14</f>
        <v>0</v>
      </c>
      <c r="L26" s="6">
        <f t="shared" ref="L26" si="22">L17*L$15*$C$14</f>
        <v>0</v>
      </c>
      <c r="M26" s="6">
        <f t="shared" ref="M26" si="23">M17*M$15*$D$14</f>
        <v>0</v>
      </c>
      <c r="N26" s="6">
        <f t="shared" ref="N26" si="24">N17*N$15*$B$14</f>
        <v>0</v>
      </c>
      <c r="O26" s="6">
        <f t="shared" ref="O26" si="25">O17*O$15*$C$14</f>
        <v>0</v>
      </c>
      <c r="P26" s="6">
        <f t="shared" si="11"/>
        <v>0</v>
      </c>
    </row>
    <row r="27" spans="1:16" x14ac:dyDescent="0.25">
      <c r="A27" t="s">
        <v>2</v>
      </c>
      <c r="B27" s="6">
        <f t="shared" ref="B27" si="26">B18*B$15*$B$14</f>
        <v>0</v>
      </c>
      <c r="C27" s="6">
        <f t="shared" ref="C27" si="27">C18*C$15*$C$14</f>
        <v>0</v>
      </c>
      <c r="D27" s="6">
        <f t="shared" ref="D27" si="28">D18*D$15*$D$14</f>
        <v>0</v>
      </c>
      <c r="E27" s="6">
        <f t="shared" ref="E27" si="29">E18*E$15*$B$14</f>
        <v>0</v>
      </c>
      <c r="F27" s="6">
        <f t="shared" ref="F27" si="30">F18*F$15*$C$14</f>
        <v>0</v>
      </c>
      <c r="G27" s="6">
        <f t="shared" ref="G27" si="31">G18*G$15*$D$14</f>
        <v>0</v>
      </c>
      <c r="H27" s="3">
        <f t="shared" ref="H27" si="32">H18*H$15*$B$14</f>
        <v>12.880013774104638</v>
      </c>
      <c r="I27" s="3">
        <f t="shared" ref="I27" si="33">I18*I$15*$C$14</f>
        <v>19.529935549525028</v>
      </c>
      <c r="J27" s="3">
        <f t="shared" ref="J27" si="34">J18*J$15*$D$14</f>
        <v>31.360400444938733</v>
      </c>
      <c r="K27" s="6">
        <f t="shared" ref="K27" si="35">K18*K$15*$B$14</f>
        <v>0</v>
      </c>
      <c r="L27" s="6">
        <f t="shared" ref="L27" si="36">L18*L$15*$C$14</f>
        <v>0</v>
      </c>
      <c r="M27" s="6">
        <f t="shared" ref="M27" si="37">M18*M$15*$D$14</f>
        <v>0</v>
      </c>
      <c r="N27" s="6">
        <f t="shared" ref="N27" si="38">N18*N$15*$B$14</f>
        <v>0</v>
      </c>
      <c r="O27" s="6">
        <f t="shared" ref="O27" si="39">O18*O$15*$C$14</f>
        <v>0</v>
      </c>
      <c r="P27" s="6">
        <f t="shared" si="11"/>
        <v>0</v>
      </c>
    </row>
    <row r="28" spans="1:16" x14ac:dyDescent="0.25">
      <c r="A28" t="s">
        <v>7</v>
      </c>
      <c r="B28" s="6">
        <f t="shared" ref="B28" si="40">B19*B$15*$B$14</f>
        <v>0</v>
      </c>
      <c r="C28" s="6">
        <f t="shared" ref="C28" si="41">C19*C$15*$C$14</f>
        <v>0</v>
      </c>
      <c r="D28" s="6">
        <f t="shared" ref="D28" si="42">D19*D$15*$D$14</f>
        <v>0</v>
      </c>
      <c r="E28" s="6">
        <f t="shared" ref="E28" si="43">E19*E$15*$B$14</f>
        <v>0</v>
      </c>
      <c r="F28" s="6">
        <f t="shared" ref="F28" si="44">F19*F$15*$C$14</f>
        <v>0</v>
      </c>
      <c r="G28" s="6">
        <f t="shared" ref="G28" si="45">G19*G$15*$D$14</f>
        <v>0</v>
      </c>
      <c r="H28" s="6">
        <f t="shared" ref="H28" si="46">H19*H$15*$B$14</f>
        <v>0</v>
      </c>
      <c r="I28" s="6">
        <f t="shared" ref="I28" si="47">I19*I$15*$C$14</f>
        <v>0</v>
      </c>
      <c r="J28" s="6">
        <f t="shared" ref="J28" si="48">J19*J$15*$D$14</f>
        <v>0</v>
      </c>
      <c r="K28" s="3">
        <f t="shared" ref="K28" si="49">K19*K$15*$B$14</f>
        <v>45.676392003622539</v>
      </c>
      <c r="L28" s="3">
        <f t="shared" ref="L28" si="50">L19*L$15*$C$14</f>
        <v>53.951309884145687</v>
      </c>
      <c r="M28" s="3">
        <f t="shared" ref="M28" si="51">M19*M$15*$D$14</f>
        <v>55.834405158871569</v>
      </c>
      <c r="N28" s="6">
        <f t="shared" ref="N28" si="52">N19*N$15*$B$14</f>
        <v>0</v>
      </c>
      <c r="O28" s="6">
        <f t="shared" ref="O28" si="53">O19*O$15*$C$14</f>
        <v>0</v>
      </c>
      <c r="P28" s="6">
        <f t="shared" si="11"/>
        <v>0</v>
      </c>
    </row>
    <row r="29" spans="1:16" x14ac:dyDescent="0.25">
      <c r="A29" t="s">
        <v>8</v>
      </c>
      <c r="B29" s="6">
        <f t="shared" ref="B29" si="54">B20*B$15*$B$14</f>
        <v>0</v>
      </c>
      <c r="C29" s="6">
        <f t="shared" ref="C29" si="55">C20*C$15*$C$14</f>
        <v>0</v>
      </c>
      <c r="D29" s="6">
        <f t="shared" ref="D29" si="56">D20*D$15*$D$14</f>
        <v>0</v>
      </c>
      <c r="E29" s="6">
        <f t="shared" ref="E29" si="57">E20*E$15*$B$14</f>
        <v>0</v>
      </c>
      <c r="F29" s="6">
        <f t="shared" ref="F29" si="58">F20*F$15*$C$14</f>
        <v>0</v>
      </c>
      <c r="G29" s="6">
        <f t="shared" ref="G29" si="59">G20*G$15*$D$14</f>
        <v>0</v>
      </c>
      <c r="H29" s="6">
        <f t="shared" ref="H29" si="60">H20*H$15*$B$14</f>
        <v>0</v>
      </c>
      <c r="I29" s="6">
        <f t="shared" ref="I29" si="61">I20*I$15*$C$14</f>
        <v>0</v>
      </c>
      <c r="J29" s="6">
        <f t="shared" ref="J29" si="62">J20*J$15*$D$14</f>
        <v>0</v>
      </c>
      <c r="K29" s="6">
        <f t="shared" ref="K29" si="63">K20*K$15*$B$14</f>
        <v>0</v>
      </c>
      <c r="L29" s="6">
        <f t="shared" ref="L29" si="64">L20*L$15*$C$14</f>
        <v>0</v>
      </c>
      <c r="M29" s="6">
        <f t="shared" ref="M29" si="65">M20*M$15*$D$14</f>
        <v>0</v>
      </c>
      <c r="N29" s="3">
        <f t="shared" ref="N29" si="66">N20*N$15*$B$14</f>
        <v>26.451685131363643</v>
      </c>
      <c r="O29" s="3">
        <f t="shared" ref="O29" si="67">O20*O$15*$C$14</f>
        <v>31.581254566329186</v>
      </c>
      <c r="P29" s="3">
        <f t="shared" si="11"/>
        <v>33.805194396189478</v>
      </c>
    </row>
  </sheetData>
  <mergeCells count="4">
    <mergeCell ref="B1:D1"/>
    <mergeCell ref="B2:D2"/>
    <mergeCell ref="E2:G2"/>
    <mergeCell ref="H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7D80-29EA-4594-BF93-6F079F505814}">
  <dimension ref="A1:P24"/>
  <sheetViews>
    <sheetView workbookViewId="0">
      <selection activeCell="P24" sqref="A1:P24"/>
    </sheetView>
  </sheetViews>
  <sheetFormatPr baseColWidth="10" defaultRowHeight="15" x14ac:dyDescent="0.25"/>
  <sheetData>
    <row r="1" spans="1:16" x14ac:dyDescent="0.25">
      <c r="A1" s="7"/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</row>
    <row r="2" spans="1:16" x14ac:dyDescent="0.25">
      <c r="A2" s="7" t="s">
        <v>9</v>
      </c>
      <c r="B2" s="7">
        <v>100</v>
      </c>
      <c r="C2" s="7"/>
      <c r="D2" s="7"/>
      <c r="E2" s="7"/>
      <c r="F2" s="7"/>
    </row>
    <row r="3" spans="1:16" x14ac:dyDescent="0.25">
      <c r="A3" s="7" t="s">
        <v>10</v>
      </c>
      <c r="B3" s="7"/>
      <c r="C3" s="7">
        <v>100</v>
      </c>
      <c r="D3" s="7"/>
      <c r="E3" s="7"/>
      <c r="F3" s="7"/>
    </row>
    <row r="4" spans="1:16" x14ac:dyDescent="0.25">
      <c r="A4" s="7" t="s">
        <v>11</v>
      </c>
      <c r="B4" s="7"/>
      <c r="C4" s="7"/>
      <c r="D4" s="7">
        <v>100</v>
      </c>
      <c r="E4" s="7"/>
      <c r="F4" s="7"/>
    </row>
    <row r="5" spans="1:16" x14ac:dyDescent="0.25">
      <c r="A5" s="7" t="s">
        <v>12</v>
      </c>
      <c r="B5" s="7"/>
      <c r="C5" s="7"/>
      <c r="D5" s="7"/>
      <c r="E5" s="7">
        <v>100</v>
      </c>
      <c r="F5" s="7">
        <v>0</v>
      </c>
    </row>
    <row r="6" spans="1:16" x14ac:dyDescent="0.25">
      <c r="A6" s="7" t="s">
        <v>13</v>
      </c>
      <c r="B6" s="7">
        <v>-100</v>
      </c>
      <c r="C6" s="7">
        <v>-75</v>
      </c>
      <c r="D6" s="7">
        <v>-50</v>
      </c>
      <c r="E6" s="7">
        <v>-25</v>
      </c>
      <c r="F6" s="7">
        <v>100</v>
      </c>
    </row>
    <row r="9" spans="1:16" x14ac:dyDescent="0.25">
      <c r="B9" s="7">
        <v>9.67</v>
      </c>
      <c r="C9" s="7">
        <v>10.25</v>
      </c>
      <c r="D9" s="7">
        <v>11</v>
      </c>
    </row>
    <row r="10" spans="1:16" x14ac:dyDescent="0.25">
      <c r="B10" s="7">
        <v>9.52</v>
      </c>
      <c r="C10" s="7">
        <v>9.67</v>
      </c>
      <c r="D10" s="7">
        <v>9.92</v>
      </c>
      <c r="E10" s="7">
        <v>7.7</v>
      </c>
      <c r="F10" s="7">
        <v>8</v>
      </c>
      <c r="G10" s="7">
        <v>8.52</v>
      </c>
      <c r="H10" s="7">
        <v>5.6</v>
      </c>
      <c r="I10" s="7">
        <v>6</v>
      </c>
      <c r="J10" s="7">
        <v>6.66</v>
      </c>
      <c r="K10" s="7">
        <v>3.37</v>
      </c>
      <c r="L10" s="7">
        <v>4</v>
      </c>
      <c r="M10" s="7">
        <v>4.8600000000000003</v>
      </c>
      <c r="N10" s="7">
        <v>1.78</v>
      </c>
      <c r="O10" s="7">
        <v>2.33</v>
      </c>
      <c r="P10" s="7">
        <v>3.16</v>
      </c>
    </row>
    <row r="11" spans="1:16" x14ac:dyDescent="0.25">
      <c r="A11" t="s">
        <v>9</v>
      </c>
      <c r="B11" s="3">
        <f>10/11</f>
        <v>0.90909090909090906</v>
      </c>
      <c r="C11" s="7">
        <f>11/11</f>
        <v>1</v>
      </c>
      <c r="D11" s="7">
        <f>11/11</f>
        <v>1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t="s">
        <v>10</v>
      </c>
      <c r="B12" s="7"/>
      <c r="C12" s="7"/>
      <c r="D12" s="7"/>
      <c r="E12" s="3">
        <f>10/11</f>
        <v>0.90909090909090906</v>
      </c>
      <c r="F12" s="7">
        <f>11/11</f>
        <v>1</v>
      </c>
      <c r="G12" s="7">
        <f>11/11</f>
        <v>1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t="s">
        <v>11</v>
      </c>
      <c r="B13" s="7"/>
      <c r="C13" s="7"/>
      <c r="D13" s="7"/>
      <c r="E13" s="7"/>
      <c r="F13" s="7"/>
      <c r="G13" s="7"/>
      <c r="H13" s="3">
        <f>10/11</f>
        <v>0.90909090909090906</v>
      </c>
      <c r="I13" s="7">
        <f>11/11</f>
        <v>1</v>
      </c>
      <c r="J13" s="7">
        <f>11/11</f>
        <v>1</v>
      </c>
      <c r="K13" s="7"/>
      <c r="L13" s="7"/>
      <c r="M13" s="7"/>
      <c r="N13" s="7"/>
      <c r="O13" s="7"/>
      <c r="P13" s="7"/>
    </row>
    <row r="14" spans="1:16" x14ac:dyDescent="0.25">
      <c r="A14" t="s">
        <v>12</v>
      </c>
      <c r="B14" s="7"/>
      <c r="C14" s="7"/>
      <c r="D14" s="7"/>
      <c r="E14" s="7"/>
      <c r="F14" s="7"/>
      <c r="G14" s="7"/>
      <c r="H14" s="7"/>
      <c r="I14" s="7"/>
      <c r="J14" s="7"/>
      <c r="K14" s="3">
        <f>10/11</f>
        <v>0.90909090909090906</v>
      </c>
      <c r="L14" s="7">
        <f>11/11</f>
        <v>1</v>
      </c>
      <c r="M14" s="7">
        <f>11/11</f>
        <v>1</v>
      </c>
      <c r="N14" s="7"/>
      <c r="O14" s="7"/>
      <c r="P14" s="7"/>
    </row>
    <row r="15" spans="1:16" x14ac:dyDescent="0.25">
      <c r="A15" t="s">
        <v>13</v>
      </c>
      <c r="B15" s="7">
        <f>-11/11</f>
        <v>-1</v>
      </c>
      <c r="C15" s="3">
        <f>-10/11</f>
        <v>-0.90909090909090906</v>
      </c>
      <c r="D15" s="3">
        <f>-8/11</f>
        <v>-0.72727272727272729</v>
      </c>
      <c r="E15" s="3">
        <f>-10/11</f>
        <v>-0.90909090909090906</v>
      </c>
      <c r="F15" s="3">
        <f>-8/11</f>
        <v>-0.72727272727272729</v>
      </c>
      <c r="G15" s="3">
        <f>-6/11</f>
        <v>-0.54545454545454541</v>
      </c>
      <c r="H15" s="3">
        <f>-8/11</f>
        <v>-0.72727272727272729</v>
      </c>
      <c r="I15" s="3">
        <f>-6/11</f>
        <v>-0.54545454545454541</v>
      </c>
      <c r="J15" s="3">
        <f>-4/11</f>
        <v>-0.36363636363636365</v>
      </c>
      <c r="K15" s="3">
        <f>-6/11</f>
        <v>-0.54545454545454541</v>
      </c>
      <c r="L15" s="3">
        <f>-4/11</f>
        <v>-0.36363636363636365</v>
      </c>
      <c r="M15" s="3">
        <f>-2/11</f>
        <v>-0.18181818181818182</v>
      </c>
      <c r="N15" s="3">
        <f>10/11</f>
        <v>0.90909090909090906</v>
      </c>
      <c r="O15" s="7">
        <f>11/11</f>
        <v>1</v>
      </c>
      <c r="P15" s="7">
        <f>11/11</f>
        <v>1</v>
      </c>
    </row>
    <row r="18" spans="1:16" x14ac:dyDescent="0.25">
      <c r="B18" s="7">
        <v>9.67</v>
      </c>
      <c r="C18" s="7">
        <v>10.25</v>
      </c>
      <c r="D18" s="7">
        <v>11</v>
      </c>
    </row>
    <row r="19" spans="1:16" x14ac:dyDescent="0.25">
      <c r="B19" s="7">
        <v>9.52</v>
      </c>
      <c r="C19" s="7">
        <v>9.67</v>
      </c>
      <c r="D19" s="7">
        <v>9.92</v>
      </c>
      <c r="E19" s="7">
        <v>7.7</v>
      </c>
      <c r="F19" s="7">
        <v>8</v>
      </c>
      <c r="G19" s="7">
        <v>8.52</v>
      </c>
      <c r="H19" s="7">
        <v>5.6</v>
      </c>
      <c r="I19" s="7">
        <v>6</v>
      </c>
      <c r="J19" s="7">
        <v>6.66</v>
      </c>
      <c r="K19" s="7">
        <v>3.37</v>
      </c>
      <c r="L19" s="7">
        <v>4</v>
      </c>
      <c r="M19" s="7">
        <v>4.8600000000000003</v>
      </c>
      <c r="N19" s="7">
        <v>1.78</v>
      </c>
      <c r="O19" s="7">
        <v>2.33</v>
      </c>
      <c r="P19" s="7">
        <v>3.16</v>
      </c>
    </row>
    <row r="20" spans="1:16" x14ac:dyDescent="0.25">
      <c r="A20" t="s">
        <v>9</v>
      </c>
      <c r="B20" s="3">
        <f>B11*B$10*$B$9</f>
        <v>83.689454545454538</v>
      </c>
      <c r="C20" s="3">
        <f>C11*C$10*$C$9</f>
        <v>99.117499999999993</v>
      </c>
      <c r="D20" s="3">
        <f>D11*D$10*$D$9</f>
        <v>109.12</v>
      </c>
      <c r="E20" s="7">
        <f t="shared" ref="E20" si="0">E11*E$10*$B$9</f>
        <v>0</v>
      </c>
      <c r="F20" s="7">
        <f t="shared" ref="F20" si="1">F11*F$10*$C$9</f>
        <v>0</v>
      </c>
      <c r="G20" s="7">
        <f t="shared" ref="G20" si="2">G11*G$10*$D$9</f>
        <v>0</v>
      </c>
      <c r="H20" s="7">
        <f t="shared" ref="H20" si="3">H11*H$10*$B$9</f>
        <v>0</v>
      </c>
      <c r="I20" s="7">
        <f t="shared" ref="I20" si="4">I11*I$10*$C$9</f>
        <v>0</v>
      </c>
      <c r="J20" s="7">
        <f t="shared" ref="J20" si="5">J11*J$10*$D$9</f>
        <v>0</v>
      </c>
      <c r="K20" s="7">
        <f t="shared" ref="K20" si="6">K11*K$10*$B$9</f>
        <v>0</v>
      </c>
      <c r="L20" s="7">
        <f t="shared" ref="L20" si="7">L11*L$10*$C$9</f>
        <v>0</v>
      </c>
      <c r="M20" s="7">
        <f t="shared" ref="M20" si="8">M11*M$10*$D$9</f>
        <v>0</v>
      </c>
      <c r="N20" s="7">
        <f t="shared" ref="N20" si="9">N11*N$10*$B$9</f>
        <v>0</v>
      </c>
      <c r="O20" s="7">
        <f t="shared" ref="O20" si="10">O11*O$10*$C$9</f>
        <v>0</v>
      </c>
      <c r="P20" s="7">
        <f t="shared" ref="P20:P24" si="11">P11*P$10*$D$9</f>
        <v>0</v>
      </c>
    </row>
    <row r="21" spans="1:16" x14ac:dyDescent="0.25">
      <c r="A21" t="s">
        <v>10</v>
      </c>
      <c r="B21" s="7">
        <f t="shared" ref="B21" si="12">B12*B$10*$B$9</f>
        <v>0</v>
      </c>
      <c r="C21" s="7">
        <f t="shared" ref="C21" si="13">C12*C$10*$C$9</f>
        <v>0</v>
      </c>
      <c r="D21" s="7">
        <f t="shared" ref="D21" si="14">D12*D$10*$D$9</f>
        <v>0</v>
      </c>
      <c r="E21" s="3">
        <f t="shared" ref="E21" si="15">E12*E$10*$B$9</f>
        <v>67.69</v>
      </c>
      <c r="F21" s="3">
        <f t="shared" ref="F21" si="16">F12*F$10*$C$9</f>
        <v>82</v>
      </c>
      <c r="G21" s="3">
        <f t="shared" ref="G21" si="17">G12*G$10*$D$9</f>
        <v>93.72</v>
      </c>
      <c r="H21" s="7">
        <f t="shared" ref="H21" si="18">H12*H$10*$B$9</f>
        <v>0</v>
      </c>
      <c r="I21" s="7">
        <f t="shared" ref="I21" si="19">I12*I$10*$C$9</f>
        <v>0</v>
      </c>
      <c r="J21" s="7">
        <f t="shared" ref="J21" si="20">J12*J$10*$D$9</f>
        <v>0</v>
      </c>
      <c r="K21" s="7">
        <f t="shared" ref="K21" si="21">K12*K$10*$B$9</f>
        <v>0</v>
      </c>
      <c r="L21" s="7">
        <f t="shared" ref="L21" si="22">L12*L$10*$C$9</f>
        <v>0</v>
      </c>
      <c r="M21" s="7">
        <f t="shared" ref="M21" si="23">M12*M$10*$D$9</f>
        <v>0</v>
      </c>
      <c r="N21" s="7">
        <f t="shared" ref="N21" si="24">N12*N$10*$B$9</f>
        <v>0</v>
      </c>
      <c r="O21" s="7">
        <f t="shared" ref="O21" si="25">O12*O$10*$C$9</f>
        <v>0</v>
      </c>
      <c r="P21" s="7">
        <f t="shared" si="11"/>
        <v>0</v>
      </c>
    </row>
    <row r="22" spans="1:16" x14ac:dyDescent="0.25">
      <c r="A22" t="s">
        <v>11</v>
      </c>
      <c r="B22" s="7">
        <f t="shared" ref="B22" si="26">B13*B$10*$B$9</f>
        <v>0</v>
      </c>
      <c r="C22" s="7">
        <f t="shared" ref="C22" si="27">C13*C$10*$C$9</f>
        <v>0</v>
      </c>
      <c r="D22" s="7">
        <f t="shared" ref="D22" si="28">D13*D$10*$D$9</f>
        <v>0</v>
      </c>
      <c r="E22" s="7">
        <f t="shared" ref="E22" si="29">E13*E$10*$B$9</f>
        <v>0</v>
      </c>
      <c r="F22" s="7">
        <f t="shared" ref="F22" si="30">F13*F$10*$C$9</f>
        <v>0</v>
      </c>
      <c r="G22" s="7">
        <f t="shared" ref="G22" si="31">G13*G$10*$D$9</f>
        <v>0</v>
      </c>
      <c r="H22" s="3">
        <f t="shared" ref="H22" si="32">H13*H$10*$B$9</f>
        <v>49.229090909090907</v>
      </c>
      <c r="I22" s="3">
        <f t="shared" ref="I22" si="33">I13*I$10*$C$9</f>
        <v>61.5</v>
      </c>
      <c r="J22" s="3">
        <f t="shared" ref="J22" si="34">J13*J$10*$D$9</f>
        <v>73.260000000000005</v>
      </c>
      <c r="K22" s="7">
        <f t="shared" ref="K22" si="35">K13*K$10*$B$9</f>
        <v>0</v>
      </c>
      <c r="L22" s="7">
        <f t="shared" ref="L22" si="36">L13*L$10*$C$9</f>
        <v>0</v>
      </c>
      <c r="M22" s="7">
        <f t="shared" ref="M22" si="37">M13*M$10*$D$9</f>
        <v>0</v>
      </c>
      <c r="N22" s="7">
        <f t="shared" ref="N22" si="38">N13*N$10*$B$9</f>
        <v>0</v>
      </c>
      <c r="O22" s="7">
        <f t="shared" ref="O22" si="39">O13*O$10*$C$9</f>
        <v>0</v>
      </c>
      <c r="P22" s="7">
        <f t="shared" si="11"/>
        <v>0</v>
      </c>
    </row>
    <row r="23" spans="1:16" x14ac:dyDescent="0.25">
      <c r="A23" t="s">
        <v>12</v>
      </c>
      <c r="B23" s="7">
        <f t="shared" ref="B23" si="40">B14*B$10*$B$9</f>
        <v>0</v>
      </c>
      <c r="C23" s="7">
        <f t="shared" ref="C23" si="41">C14*C$10*$C$9</f>
        <v>0</v>
      </c>
      <c r="D23" s="7">
        <f t="shared" ref="D23" si="42">D14*D$10*$D$9</f>
        <v>0</v>
      </c>
      <c r="E23" s="7">
        <f t="shared" ref="E23" si="43">E14*E$10*$B$9</f>
        <v>0</v>
      </c>
      <c r="F23" s="7">
        <f t="shared" ref="F23" si="44">F14*F$10*$C$9</f>
        <v>0</v>
      </c>
      <c r="G23" s="7">
        <f t="shared" ref="G23" si="45">G14*G$10*$D$9</f>
        <v>0</v>
      </c>
      <c r="H23" s="7">
        <f t="shared" ref="H23" si="46">H14*H$10*$B$9</f>
        <v>0</v>
      </c>
      <c r="I23" s="7">
        <f t="shared" ref="I23" si="47">I14*I$10*$C$9</f>
        <v>0</v>
      </c>
      <c r="J23" s="7">
        <f t="shared" ref="J23" si="48">J14*J$10*$D$9</f>
        <v>0</v>
      </c>
      <c r="K23" s="3">
        <f t="shared" ref="K23" si="49">K14*K$10*$B$9</f>
        <v>29.625363636363634</v>
      </c>
      <c r="L23" s="3">
        <f t="shared" ref="L23" si="50">L14*L$10*$C$9</f>
        <v>41</v>
      </c>
      <c r="M23" s="3">
        <f t="shared" ref="M23" si="51">M14*M$10*$D$9</f>
        <v>53.46</v>
      </c>
      <c r="N23" s="7">
        <f t="shared" ref="N23" si="52">N14*N$10*$B$9</f>
        <v>0</v>
      </c>
      <c r="O23" s="7">
        <f t="shared" ref="O23" si="53">O14*O$10*$C$9</f>
        <v>0</v>
      </c>
      <c r="P23" s="7">
        <f t="shared" si="11"/>
        <v>0</v>
      </c>
    </row>
    <row r="24" spans="1:16" x14ac:dyDescent="0.25">
      <c r="A24" t="s">
        <v>13</v>
      </c>
      <c r="B24" s="3">
        <f t="shared" ref="B24" si="54">B15*B$10*$B$9</f>
        <v>-92.058399999999992</v>
      </c>
      <c r="C24" s="3">
        <f t="shared" ref="C24" si="55">C15*C$10*$C$9</f>
        <v>-90.106818181818184</v>
      </c>
      <c r="D24" s="3">
        <f t="shared" ref="D24" si="56">D15*D$10*$D$9</f>
        <v>-79.36</v>
      </c>
      <c r="E24" s="3">
        <f t="shared" ref="E24" si="57">E15*E$10*$B$9</f>
        <v>-67.69</v>
      </c>
      <c r="F24" s="3">
        <f t="shared" ref="F24" si="58">F15*F$10*$C$9</f>
        <v>-59.63636363636364</v>
      </c>
      <c r="G24" s="3">
        <f t="shared" ref="G24" si="59">G15*G$10*$D$9</f>
        <v>-51.11999999999999</v>
      </c>
      <c r="H24" s="3">
        <f t="shared" ref="H24" si="60">H15*H$10*$B$9</f>
        <v>-39.383272727272725</v>
      </c>
      <c r="I24" s="3">
        <f t="shared" ref="I24" si="61">I15*I$10*$C$9</f>
        <v>-33.54545454545454</v>
      </c>
      <c r="J24" s="3">
        <f t="shared" ref="J24" si="62">J15*J$10*$D$9</f>
        <v>-26.64</v>
      </c>
      <c r="K24" s="3">
        <f t="shared" ref="K24" si="63">K15*K$10*$B$9</f>
        <v>-17.775218181818182</v>
      </c>
      <c r="L24" s="3">
        <f t="shared" ref="L24" si="64">L15*L$10*$C$9</f>
        <v>-14.90909090909091</v>
      </c>
      <c r="M24" s="3">
        <f t="shared" ref="M24" si="65">M15*M$10*$D$9</f>
        <v>-9.7200000000000006</v>
      </c>
      <c r="N24" s="3">
        <f t="shared" ref="N24" si="66">N15*N$10*$B$9</f>
        <v>15.647818181818181</v>
      </c>
      <c r="O24" s="3">
        <f t="shared" ref="O24" si="67">O15*O$10*$C$9</f>
        <v>23.8825</v>
      </c>
      <c r="P24" s="3">
        <f t="shared" si="11"/>
        <v>34.760000000000005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5079-9380-49A1-81BA-529EAE4D70FE}">
  <dimension ref="A1:S43"/>
  <sheetViews>
    <sheetView topLeftCell="A26" workbookViewId="0">
      <selection activeCell="A35" sqref="A29:O35"/>
    </sheetView>
  </sheetViews>
  <sheetFormatPr baseColWidth="10" defaultRowHeight="15" x14ac:dyDescent="0.25"/>
  <sheetData>
    <row r="1" spans="1:16" x14ac:dyDescent="0.25">
      <c r="A1" s="8"/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5">
      <c r="A2" s="8" t="s">
        <v>9</v>
      </c>
      <c r="B2" s="8">
        <v>100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5">
      <c r="A3" s="8" t="s">
        <v>10</v>
      </c>
      <c r="B3" s="8"/>
      <c r="C3" s="8">
        <v>100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5">
      <c r="A4" s="8" t="s">
        <v>11</v>
      </c>
      <c r="B4" s="8"/>
      <c r="C4" s="8"/>
      <c r="D4" s="8">
        <v>100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5">
      <c r="A5" s="8" t="s">
        <v>12</v>
      </c>
      <c r="B5" s="8"/>
      <c r="C5" s="8"/>
      <c r="D5" s="8"/>
      <c r="E5" s="8">
        <v>100</v>
      </c>
      <c r="F5" s="8">
        <v>0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x14ac:dyDescent="0.25">
      <c r="A6" s="8" t="s">
        <v>13</v>
      </c>
      <c r="B6" s="8">
        <v>-100</v>
      </c>
      <c r="C6" s="8">
        <v>-75</v>
      </c>
      <c r="D6" s="8">
        <v>-50</v>
      </c>
      <c r="E6" s="8">
        <v>-25</v>
      </c>
      <c r="F6" s="8">
        <v>100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x14ac:dyDescent="0.25">
      <c r="A9" s="8"/>
      <c r="B9" s="8">
        <v>9.67</v>
      </c>
      <c r="C9" s="8">
        <v>10.25</v>
      </c>
      <c r="D9" s="8">
        <v>11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8"/>
      <c r="B10" s="8">
        <v>9.52</v>
      </c>
      <c r="C10" s="8">
        <v>9.67</v>
      </c>
      <c r="D10" s="8">
        <v>9.92</v>
      </c>
      <c r="E10" s="8">
        <v>7.7</v>
      </c>
      <c r="F10" s="8">
        <v>8</v>
      </c>
      <c r="G10" s="8">
        <v>8.52</v>
      </c>
      <c r="H10" s="8">
        <v>5.6</v>
      </c>
      <c r="I10" s="8">
        <v>6</v>
      </c>
      <c r="J10" s="8">
        <v>6.66</v>
      </c>
      <c r="K10" s="8">
        <v>3.37</v>
      </c>
      <c r="L10" s="8">
        <v>4</v>
      </c>
      <c r="M10" s="8">
        <v>4.8600000000000003</v>
      </c>
      <c r="N10" s="8">
        <v>1.78</v>
      </c>
      <c r="O10" s="8">
        <v>2.33</v>
      </c>
      <c r="P10" s="8">
        <v>3.16</v>
      </c>
    </row>
    <row r="11" spans="1:16" x14ac:dyDescent="0.25">
      <c r="A11" s="8" t="s">
        <v>9</v>
      </c>
      <c r="B11" s="3">
        <f>10/11</f>
        <v>0.90909090909090906</v>
      </c>
      <c r="C11" s="8">
        <f>11/11</f>
        <v>1</v>
      </c>
      <c r="D11" s="8">
        <f>11/11</f>
        <v>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25">
      <c r="A12" s="8" t="s">
        <v>10</v>
      </c>
      <c r="B12" s="8"/>
      <c r="C12" s="8"/>
      <c r="D12" s="8"/>
      <c r="E12" s="3">
        <f>10/11</f>
        <v>0.90909090909090906</v>
      </c>
      <c r="F12" s="8">
        <f>11/11</f>
        <v>1</v>
      </c>
      <c r="G12" s="8">
        <f>11/11</f>
        <v>1</v>
      </c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25">
      <c r="A13" s="8" t="s">
        <v>11</v>
      </c>
      <c r="B13" s="8"/>
      <c r="C13" s="8"/>
      <c r="D13" s="8"/>
      <c r="E13" s="8"/>
      <c r="F13" s="8"/>
      <c r="G13" s="8"/>
      <c r="H13" s="3">
        <f>10/11</f>
        <v>0.90909090909090906</v>
      </c>
      <c r="I13" s="8">
        <f>11/11</f>
        <v>1</v>
      </c>
      <c r="J13" s="8">
        <f>11/11</f>
        <v>1</v>
      </c>
      <c r="K13" s="8"/>
      <c r="L13" s="8"/>
      <c r="M13" s="8"/>
      <c r="N13" s="8"/>
      <c r="O13" s="8"/>
      <c r="P13" s="8"/>
    </row>
    <row r="14" spans="1:16" x14ac:dyDescent="0.25">
      <c r="A14" s="8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3">
        <f>10/11</f>
        <v>0.90909090909090906</v>
      </c>
      <c r="L14" s="8">
        <f>11/11</f>
        <v>1</v>
      </c>
      <c r="M14" s="8">
        <f>11/11</f>
        <v>1</v>
      </c>
      <c r="N14" s="8"/>
      <c r="O14" s="8"/>
      <c r="P14" s="8"/>
    </row>
    <row r="15" spans="1:16" x14ac:dyDescent="0.25">
      <c r="A15" s="8" t="s">
        <v>13</v>
      </c>
      <c r="B15" s="8">
        <f>-11/11</f>
        <v>-1</v>
      </c>
      <c r="C15" s="3">
        <f>-10/11</f>
        <v>-0.90909090909090906</v>
      </c>
      <c r="D15" s="3">
        <f>-8/11</f>
        <v>-0.72727272727272729</v>
      </c>
      <c r="E15" s="3">
        <f>-10/11</f>
        <v>-0.90909090909090906</v>
      </c>
      <c r="F15" s="3">
        <f>-8/11</f>
        <v>-0.72727272727272729</v>
      </c>
      <c r="G15" s="3">
        <f>-6/11</f>
        <v>-0.54545454545454541</v>
      </c>
      <c r="H15" s="3">
        <f>-8/11</f>
        <v>-0.72727272727272729</v>
      </c>
      <c r="I15" s="3">
        <f>-6/11</f>
        <v>-0.54545454545454541</v>
      </c>
      <c r="J15" s="3">
        <f>-4/11</f>
        <v>-0.36363636363636365</v>
      </c>
      <c r="K15" s="3">
        <f>-6/11</f>
        <v>-0.54545454545454541</v>
      </c>
      <c r="L15" s="3">
        <f>-4/11</f>
        <v>-0.36363636363636365</v>
      </c>
      <c r="M15" s="3">
        <f>-2/11</f>
        <v>-0.18181818181818182</v>
      </c>
      <c r="N15" s="3">
        <f>10/11</f>
        <v>0.90909090909090906</v>
      </c>
      <c r="O15" s="8">
        <f>11/11</f>
        <v>1</v>
      </c>
      <c r="P15" s="8">
        <f>11/11</f>
        <v>1</v>
      </c>
    </row>
    <row r="16" spans="1:16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9" x14ac:dyDescent="0.25">
      <c r="A18" s="8"/>
      <c r="B18" s="8">
        <v>9.67</v>
      </c>
      <c r="C18" s="8">
        <v>10.25</v>
      </c>
      <c r="D18" s="8">
        <v>11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9" x14ac:dyDescent="0.25">
      <c r="A19" s="8"/>
      <c r="B19" s="8">
        <v>9.52</v>
      </c>
      <c r="C19" s="8">
        <v>9.67</v>
      </c>
      <c r="D19" s="8">
        <v>9.92</v>
      </c>
      <c r="E19" s="8">
        <v>7.7</v>
      </c>
      <c r="F19" s="8">
        <v>8</v>
      </c>
      <c r="G19" s="8">
        <v>8.52</v>
      </c>
      <c r="H19" s="8">
        <v>5.6</v>
      </c>
      <c r="I19" s="8">
        <v>6</v>
      </c>
      <c r="J19" s="8">
        <v>6.66</v>
      </c>
      <c r="K19" s="8">
        <v>3.37</v>
      </c>
      <c r="L19" s="8">
        <v>4</v>
      </c>
      <c r="M19" s="8">
        <v>4.8600000000000003</v>
      </c>
      <c r="N19" s="8">
        <v>1.78</v>
      </c>
      <c r="O19" s="8">
        <v>2.33</v>
      </c>
      <c r="P19" s="8">
        <v>3.16</v>
      </c>
    </row>
    <row r="20" spans="1:19" x14ac:dyDescent="0.25">
      <c r="A20" s="8" t="s">
        <v>9</v>
      </c>
      <c r="B20" s="3">
        <f>B11*B$10*$B$9</f>
        <v>83.689454545454538</v>
      </c>
      <c r="C20" s="3">
        <f>C11*C$10*$C$9</f>
        <v>99.117499999999993</v>
      </c>
      <c r="D20" s="3">
        <f>D11*D$10*$D$9</f>
        <v>109.12</v>
      </c>
      <c r="E20" s="8">
        <f t="shared" ref="E20:E24" si="0">E11*E$10*$B$9</f>
        <v>0</v>
      </c>
      <c r="F20" s="8">
        <f t="shared" ref="F20:F24" si="1">F11*F$10*$C$9</f>
        <v>0</v>
      </c>
      <c r="G20" s="8">
        <f t="shared" ref="G20:G24" si="2">G11*G$10*$D$9</f>
        <v>0</v>
      </c>
      <c r="H20" s="8">
        <f t="shared" ref="H20:H24" si="3">H11*H$10*$B$9</f>
        <v>0</v>
      </c>
      <c r="I20" s="8">
        <f t="shared" ref="I20:I24" si="4">I11*I$10*$C$9</f>
        <v>0</v>
      </c>
      <c r="J20" s="8">
        <f t="shared" ref="J20:J24" si="5">J11*J$10*$D$9</f>
        <v>0</v>
      </c>
      <c r="K20" s="8">
        <f t="shared" ref="K20:K24" si="6">K11*K$10*$B$9</f>
        <v>0</v>
      </c>
      <c r="L20" s="8">
        <f t="shared" ref="L20:L24" si="7">L11*L$10*$C$9</f>
        <v>0</v>
      </c>
      <c r="M20" s="8">
        <f t="shared" ref="M20:M24" si="8">M11*M$10*$D$9</f>
        <v>0</v>
      </c>
      <c r="N20" s="8">
        <f t="shared" ref="N20:N24" si="9">N11*N$10*$B$9</f>
        <v>0</v>
      </c>
      <c r="O20" s="8">
        <f t="shared" ref="O20:O24" si="10">O11*O$10*$C$9</f>
        <v>0</v>
      </c>
      <c r="P20" s="8">
        <f t="shared" ref="P20:P24" si="11">P11*P$10*$D$9</f>
        <v>0</v>
      </c>
    </row>
    <row r="21" spans="1:19" x14ac:dyDescent="0.25">
      <c r="A21" s="8" t="s">
        <v>10</v>
      </c>
      <c r="B21" s="8">
        <f t="shared" ref="B21:B24" si="12">B12*B$10*$B$9</f>
        <v>0</v>
      </c>
      <c r="C21" s="8">
        <f t="shared" ref="C21:C24" si="13">C12*C$10*$C$9</f>
        <v>0</v>
      </c>
      <c r="D21" s="8">
        <f t="shared" ref="D21:D24" si="14">D12*D$10*$D$9</f>
        <v>0</v>
      </c>
      <c r="E21" s="3">
        <f t="shared" si="0"/>
        <v>67.69</v>
      </c>
      <c r="F21" s="3">
        <f t="shared" si="1"/>
        <v>82</v>
      </c>
      <c r="G21" s="3">
        <f t="shared" si="2"/>
        <v>93.72</v>
      </c>
      <c r="H21" s="8">
        <f t="shared" si="3"/>
        <v>0</v>
      </c>
      <c r="I21" s="8">
        <f t="shared" si="4"/>
        <v>0</v>
      </c>
      <c r="J21" s="8">
        <f t="shared" si="5"/>
        <v>0</v>
      </c>
      <c r="K21" s="8">
        <f t="shared" si="6"/>
        <v>0</v>
      </c>
      <c r="L21" s="8">
        <f t="shared" si="7"/>
        <v>0</v>
      </c>
      <c r="M21" s="8">
        <f t="shared" si="8"/>
        <v>0</v>
      </c>
      <c r="N21" s="8">
        <f t="shared" si="9"/>
        <v>0</v>
      </c>
      <c r="O21" s="8">
        <f t="shared" si="10"/>
        <v>0</v>
      </c>
      <c r="P21" s="8">
        <f t="shared" si="11"/>
        <v>0</v>
      </c>
    </row>
    <row r="22" spans="1:19" x14ac:dyDescent="0.25">
      <c r="A22" s="8" t="s">
        <v>11</v>
      </c>
      <c r="B22" s="8">
        <f t="shared" si="12"/>
        <v>0</v>
      </c>
      <c r="C22" s="8">
        <f t="shared" si="13"/>
        <v>0</v>
      </c>
      <c r="D22" s="8">
        <f t="shared" si="14"/>
        <v>0</v>
      </c>
      <c r="E22" s="8">
        <f t="shared" si="0"/>
        <v>0</v>
      </c>
      <c r="F22" s="8">
        <f t="shared" si="1"/>
        <v>0</v>
      </c>
      <c r="G22" s="8">
        <f t="shared" si="2"/>
        <v>0</v>
      </c>
      <c r="H22" s="3">
        <f t="shared" si="3"/>
        <v>49.229090909090907</v>
      </c>
      <c r="I22" s="3">
        <f t="shared" si="4"/>
        <v>61.5</v>
      </c>
      <c r="J22" s="3">
        <f t="shared" si="5"/>
        <v>73.260000000000005</v>
      </c>
      <c r="K22" s="8">
        <f t="shared" si="6"/>
        <v>0</v>
      </c>
      <c r="L22" s="8">
        <f t="shared" si="7"/>
        <v>0</v>
      </c>
      <c r="M22" s="8">
        <f t="shared" si="8"/>
        <v>0</v>
      </c>
      <c r="N22" s="8">
        <f t="shared" si="9"/>
        <v>0</v>
      </c>
      <c r="O22" s="8">
        <f t="shared" si="10"/>
        <v>0</v>
      </c>
      <c r="P22" s="8">
        <f t="shared" si="11"/>
        <v>0</v>
      </c>
    </row>
    <row r="23" spans="1:19" x14ac:dyDescent="0.25">
      <c r="A23" s="8" t="s">
        <v>12</v>
      </c>
      <c r="B23" s="8">
        <f t="shared" si="12"/>
        <v>0</v>
      </c>
      <c r="C23" s="8">
        <f t="shared" si="13"/>
        <v>0</v>
      </c>
      <c r="D23" s="8">
        <f t="shared" si="14"/>
        <v>0</v>
      </c>
      <c r="E23" s="8">
        <f t="shared" si="0"/>
        <v>0</v>
      </c>
      <c r="F23" s="8">
        <f t="shared" si="1"/>
        <v>0</v>
      </c>
      <c r="G23" s="8">
        <f t="shared" si="2"/>
        <v>0</v>
      </c>
      <c r="H23" s="8">
        <f t="shared" si="3"/>
        <v>0</v>
      </c>
      <c r="I23" s="8">
        <f t="shared" si="4"/>
        <v>0</v>
      </c>
      <c r="J23" s="8">
        <f t="shared" si="5"/>
        <v>0</v>
      </c>
      <c r="K23" s="3">
        <f t="shared" si="6"/>
        <v>29.625363636363634</v>
      </c>
      <c r="L23" s="3">
        <f t="shared" si="7"/>
        <v>41</v>
      </c>
      <c r="M23" s="3">
        <f t="shared" si="8"/>
        <v>53.46</v>
      </c>
      <c r="N23" s="8">
        <f t="shared" si="9"/>
        <v>0</v>
      </c>
      <c r="O23" s="8">
        <f t="shared" si="10"/>
        <v>0</v>
      </c>
      <c r="P23" s="8">
        <f t="shared" si="11"/>
        <v>0</v>
      </c>
    </row>
    <row r="24" spans="1:19" x14ac:dyDescent="0.25">
      <c r="A24" s="8" t="s">
        <v>13</v>
      </c>
      <c r="B24" s="3">
        <f t="shared" si="12"/>
        <v>-92.058399999999992</v>
      </c>
      <c r="C24" s="3">
        <f t="shared" si="13"/>
        <v>-90.106818181818184</v>
      </c>
      <c r="D24" s="3">
        <f t="shared" si="14"/>
        <v>-79.36</v>
      </c>
      <c r="E24" s="3">
        <f t="shared" si="0"/>
        <v>-67.69</v>
      </c>
      <c r="F24" s="3">
        <f t="shared" si="1"/>
        <v>-59.63636363636364</v>
      </c>
      <c r="G24" s="3">
        <f t="shared" si="2"/>
        <v>-51.11999999999999</v>
      </c>
      <c r="H24" s="3">
        <f t="shared" si="3"/>
        <v>-39.383272727272725</v>
      </c>
      <c r="I24" s="3">
        <f t="shared" si="4"/>
        <v>-33.54545454545454</v>
      </c>
      <c r="J24" s="3">
        <f t="shared" si="5"/>
        <v>-26.64</v>
      </c>
      <c r="K24" s="3">
        <f t="shared" si="6"/>
        <v>-17.775218181818182</v>
      </c>
      <c r="L24" s="3">
        <f t="shared" si="7"/>
        <v>-14.90909090909091</v>
      </c>
      <c r="M24" s="3">
        <f t="shared" si="8"/>
        <v>-9.7200000000000006</v>
      </c>
      <c r="N24" s="3">
        <f t="shared" si="9"/>
        <v>15.647818181818181</v>
      </c>
      <c r="O24" s="3">
        <f t="shared" si="10"/>
        <v>23.8825</v>
      </c>
      <c r="P24" s="3">
        <f t="shared" si="11"/>
        <v>34.760000000000005</v>
      </c>
    </row>
    <row r="25" spans="1:19" x14ac:dyDescent="0.25">
      <c r="A25" s="10" t="s">
        <v>14</v>
      </c>
      <c r="B25" s="3">
        <f>MAX(B20:B24)</f>
        <v>83.689454545454538</v>
      </c>
      <c r="C25" s="3">
        <f t="shared" ref="C25:P25" si="15">MAX(C20:C24)</f>
        <v>99.117499999999993</v>
      </c>
      <c r="D25" s="3">
        <f t="shared" si="15"/>
        <v>109.12</v>
      </c>
      <c r="E25" s="3">
        <f t="shared" si="15"/>
        <v>67.69</v>
      </c>
      <c r="F25" s="3">
        <f t="shared" si="15"/>
        <v>82</v>
      </c>
      <c r="G25" s="3">
        <f t="shared" si="15"/>
        <v>93.72</v>
      </c>
      <c r="H25" s="3">
        <f t="shared" si="15"/>
        <v>49.229090909090907</v>
      </c>
      <c r="I25" s="3">
        <f t="shared" si="15"/>
        <v>61.5</v>
      </c>
      <c r="J25" s="3">
        <f t="shared" si="15"/>
        <v>73.260000000000005</v>
      </c>
      <c r="K25" s="3">
        <f t="shared" si="15"/>
        <v>29.625363636363634</v>
      </c>
      <c r="L25" s="3">
        <f t="shared" si="15"/>
        <v>41</v>
      </c>
      <c r="M25" s="3">
        <f t="shared" si="15"/>
        <v>53.46</v>
      </c>
      <c r="N25" s="3">
        <f t="shared" si="15"/>
        <v>15.647818181818181</v>
      </c>
      <c r="O25" s="3">
        <f t="shared" si="15"/>
        <v>23.8825</v>
      </c>
      <c r="P25" s="3">
        <f t="shared" si="15"/>
        <v>34.760000000000005</v>
      </c>
    </row>
    <row r="26" spans="1:19" x14ac:dyDescent="0.25">
      <c r="A26" s="10" t="s">
        <v>15</v>
      </c>
      <c r="B26" s="3">
        <f>MIN(B20:B24)</f>
        <v>-92.058399999999992</v>
      </c>
      <c r="C26" s="3">
        <f t="shared" ref="C26:P26" si="16">MIN(C20:C24)</f>
        <v>-90.106818181818184</v>
      </c>
      <c r="D26" s="3">
        <f t="shared" si="16"/>
        <v>-79.36</v>
      </c>
      <c r="E26" s="3">
        <f t="shared" si="16"/>
        <v>-67.69</v>
      </c>
      <c r="F26" s="3">
        <f t="shared" si="16"/>
        <v>-59.63636363636364</v>
      </c>
      <c r="G26" s="3">
        <f t="shared" si="16"/>
        <v>-51.11999999999999</v>
      </c>
      <c r="H26" s="3">
        <f t="shared" si="16"/>
        <v>-39.383272727272725</v>
      </c>
      <c r="I26" s="3">
        <f t="shared" si="16"/>
        <v>-33.54545454545454</v>
      </c>
      <c r="J26" s="3">
        <f t="shared" si="16"/>
        <v>-26.64</v>
      </c>
      <c r="K26" s="3">
        <f t="shared" si="16"/>
        <v>-17.775218181818182</v>
      </c>
      <c r="L26" s="3">
        <f t="shared" si="16"/>
        <v>-14.90909090909091</v>
      </c>
      <c r="M26" s="3">
        <f t="shared" si="16"/>
        <v>-9.7200000000000006</v>
      </c>
      <c r="N26" s="3">
        <f t="shared" si="16"/>
        <v>0</v>
      </c>
      <c r="O26" s="3">
        <f t="shared" si="16"/>
        <v>0</v>
      </c>
      <c r="P26" s="3">
        <f t="shared" si="16"/>
        <v>0</v>
      </c>
    </row>
    <row r="29" spans="1:19" x14ac:dyDescent="0.25">
      <c r="G29" t="s">
        <v>14</v>
      </c>
      <c r="O29" t="s">
        <v>15</v>
      </c>
    </row>
    <row r="30" spans="1:19" x14ac:dyDescent="0.25">
      <c r="B30" s="8" t="s">
        <v>9</v>
      </c>
      <c r="C30" s="8" t="s">
        <v>10</v>
      </c>
      <c r="D30" s="8" t="s">
        <v>11</v>
      </c>
      <c r="E30" s="8" t="s">
        <v>12</v>
      </c>
      <c r="F30" s="8" t="s">
        <v>13</v>
      </c>
      <c r="J30" s="8" t="s">
        <v>9</v>
      </c>
      <c r="K30" s="8" t="s">
        <v>10</v>
      </c>
      <c r="L30" s="8" t="s">
        <v>11</v>
      </c>
      <c r="M30" s="8" t="s">
        <v>12</v>
      </c>
      <c r="N30" s="8" t="s">
        <v>13</v>
      </c>
    </row>
    <row r="31" spans="1:19" x14ac:dyDescent="0.25">
      <c r="A31" s="8" t="s">
        <v>9</v>
      </c>
      <c r="B31" s="11">
        <f>SQRT(((B20-B$25)^2+(C20-C$25)^2+(D20-D$25)^2)/3)</f>
        <v>0</v>
      </c>
      <c r="C31" s="3">
        <f>SQRT(((E20-E$25)^2+(F20-F$25)^2+(G20-G$25)^2)/3)</f>
        <v>81.831889668189049</v>
      </c>
      <c r="D31" s="3">
        <f>SQRT(((H20-H$25)^2+(I20-I$25)^2+(J20-J$25)^2)/3)</f>
        <v>62.109529574066535</v>
      </c>
      <c r="E31" s="3">
        <f>SQRT(((K20-K$25)^2+(L20-L$25)^2+(M20-M$25)^2)/3)</f>
        <v>42.491700250702991</v>
      </c>
      <c r="F31" s="3">
        <f>SQRT(((N20-N$25)^2+(O20-O$25)^2+(P20-P$25)^2)/3)</f>
        <v>25.971045544999019</v>
      </c>
      <c r="G31" s="3">
        <f>SUM(B31:F31)</f>
        <v>212.4041650379576</v>
      </c>
      <c r="I31" s="8" t="s">
        <v>9</v>
      </c>
      <c r="J31" s="11">
        <f>SQRT(((B20-B$26)^2+(C20-C$26)^2+(D20-D$26)^2)/3)</f>
        <v>184.58770396815368</v>
      </c>
      <c r="K31" s="3">
        <f>SQRT(((E20-E$26)^2+(F20-F$26)^2+(G20-G$26)^2)/3)</f>
        <v>59.865645038894087</v>
      </c>
      <c r="L31" s="3">
        <f>SQRT(((H20-H$26)^2+(I20-I$26)^2+(J20-J$26)^2)/3)</f>
        <v>33.595779950126179</v>
      </c>
      <c r="M31" s="3">
        <f>SQRT(((K20-K$26)^2+(L20-L$26)^2+(M20-M$26)^2)/3)</f>
        <v>14.522600469002063</v>
      </c>
      <c r="N31" s="3">
        <f>SQRT(((N20-N$26)^2+(O20-O$26)^2+(P20-P$26)^2)/3)</f>
        <v>0</v>
      </c>
      <c r="O31" s="3">
        <f>SUM(J31:N31)</f>
        <v>292.57172942617598</v>
      </c>
      <c r="R31" s="8"/>
      <c r="S31" s="8"/>
    </row>
    <row r="32" spans="1:19" x14ac:dyDescent="0.25">
      <c r="A32" s="8" t="s">
        <v>10</v>
      </c>
      <c r="B32" s="3">
        <f t="shared" ref="B32:B35" si="17">SQRT(((B21-B$25)^2+(C21-C$25)^2+(D21-D$25)^2)/3)</f>
        <v>97.86960373947521</v>
      </c>
      <c r="C32" s="11">
        <f t="shared" ref="C32:C35" si="18">SQRT(((E21-E$25)^2+(F21-F$25)^2+(G21-G$25)^2)/3)</f>
        <v>0</v>
      </c>
      <c r="D32" s="3">
        <f t="shared" ref="D32:D35" si="19">SQRT(((H21-H$25)^2+(I21-I$25)^2+(J21-J$25)^2)/3)</f>
        <v>62.109529574066535</v>
      </c>
      <c r="E32" s="3">
        <f t="shared" ref="E32:E35" si="20">SQRT(((K21-K$25)^2+(L21-L$25)^2+(M21-M$25)^2)/3)</f>
        <v>42.491700250702991</v>
      </c>
      <c r="F32" s="3">
        <f t="shared" ref="F32:F35" si="21">SQRT(((N21-N$25)^2+(O21-O$25)^2+(P21-P$25)^2)/3)</f>
        <v>25.971045544999019</v>
      </c>
      <c r="G32" s="3">
        <f t="shared" ref="G32:G35" si="22">SUM(B32:F32)</f>
        <v>228.44187910924376</v>
      </c>
      <c r="I32" s="8" t="s">
        <v>10</v>
      </c>
      <c r="J32" s="3">
        <f t="shared" ref="J32:J35" si="23">SQRT(((B21-B$26)^2+(C21-C$26)^2+(D21-D$26)^2)/3)</f>
        <v>87.353682031557284</v>
      </c>
      <c r="K32" s="11">
        <f t="shared" ref="K32:K35" si="24">SQRT(((E21-E$26)^2+(F21-F$26)^2+(G21-G$26)^2)/3)</f>
        <v>140.6736524775603</v>
      </c>
      <c r="L32" s="3">
        <f t="shared" ref="L32:L35" si="25">SQRT(((H21-H$26)^2+(I21-I$26)^2+(J21-J$26)^2)/3)</f>
        <v>33.595779950126179</v>
      </c>
      <c r="M32" s="3">
        <f t="shared" ref="M32:M35" si="26">SQRT(((K21-K$26)^2+(L21-L$26)^2+(M21-M$26)^2)/3)</f>
        <v>14.522600469002063</v>
      </c>
      <c r="N32" s="3">
        <f t="shared" ref="N32:N35" si="27">SQRT(((N21-N$26)^2+(O21-O$26)^2+(P21-P$26)^2)/3)</f>
        <v>0</v>
      </c>
      <c r="O32" s="3">
        <f t="shared" ref="O32:O35" si="28">SUM(J32:N32)</f>
        <v>276.14571492824581</v>
      </c>
    </row>
    <row r="33" spans="1:15" x14ac:dyDescent="0.25">
      <c r="A33" s="8" t="s">
        <v>11</v>
      </c>
      <c r="B33" s="3">
        <f t="shared" si="17"/>
        <v>97.86960373947521</v>
      </c>
      <c r="C33" s="3">
        <f t="shared" si="18"/>
        <v>81.831889668189049</v>
      </c>
      <c r="D33" s="11">
        <f t="shared" si="19"/>
        <v>0</v>
      </c>
      <c r="E33" s="3">
        <f t="shared" si="20"/>
        <v>42.491700250702991</v>
      </c>
      <c r="F33" s="3">
        <f t="shared" si="21"/>
        <v>25.971045544999019</v>
      </c>
      <c r="G33" s="3">
        <f t="shared" si="22"/>
        <v>248.16423920336626</v>
      </c>
      <c r="I33" s="8" t="s">
        <v>11</v>
      </c>
      <c r="J33" s="3">
        <f t="shared" si="23"/>
        <v>87.353682031557284</v>
      </c>
      <c r="K33" s="3">
        <f t="shared" si="24"/>
        <v>59.865645038894087</v>
      </c>
      <c r="L33" s="11">
        <f t="shared" si="25"/>
        <v>94.632269723344038</v>
      </c>
      <c r="M33" s="3">
        <f t="shared" si="26"/>
        <v>14.522600469002063</v>
      </c>
      <c r="N33" s="3">
        <f t="shared" si="27"/>
        <v>0</v>
      </c>
      <c r="O33" s="3">
        <f t="shared" si="28"/>
        <v>256.37419726279745</v>
      </c>
    </row>
    <row r="34" spans="1:15" x14ac:dyDescent="0.25">
      <c r="A34" s="8" t="s">
        <v>12</v>
      </c>
      <c r="B34" s="3">
        <f t="shared" si="17"/>
        <v>97.86960373947521</v>
      </c>
      <c r="C34" s="3">
        <f t="shared" si="18"/>
        <v>81.831889668189049</v>
      </c>
      <c r="D34" s="3">
        <f t="shared" si="19"/>
        <v>62.109529574066535</v>
      </c>
      <c r="E34" s="11">
        <f t="shared" si="20"/>
        <v>0</v>
      </c>
      <c r="F34" s="3">
        <f t="shared" si="21"/>
        <v>25.971045544999019</v>
      </c>
      <c r="G34" s="3">
        <f t="shared" si="22"/>
        <v>267.7820685267298</v>
      </c>
      <c r="I34" s="8" t="s">
        <v>12</v>
      </c>
      <c r="J34" s="3">
        <f t="shared" si="23"/>
        <v>87.353682031557284</v>
      </c>
      <c r="K34" s="3">
        <f t="shared" si="24"/>
        <v>59.865645038894087</v>
      </c>
      <c r="L34" s="3">
        <f t="shared" si="25"/>
        <v>33.595779950126179</v>
      </c>
      <c r="M34" s="11">
        <f t="shared" si="26"/>
        <v>55.8699501908469</v>
      </c>
      <c r="N34" s="3">
        <f t="shared" si="27"/>
        <v>0</v>
      </c>
      <c r="O34" s="3">
        <f t="shared" si="28"/>
        <v>236.68505721142444</v>
      </c>
    </row>
    <row r="35" spans="1:15" x14ac:dyDescent="0.25">
      <c r="A35" s="8" t="s">
        <v>13</v>
      </c>
      <c r="B35" s="12">
        <f t="shared" si="17"/>
        <v>184.58770396815368</v>
      </c>
      <c r="C35" s="12">
        <f t="shared" si="18"/>
        <v>140.6736524775603</v>
      </c>
      <c r="D35" s="12">
        <f t="shared" si="19"/>
        <v>94.632269723344038</v>
      </c>
      <c r="E35" s="12">
        <f t="shared" si="20"/>
        <v>55.8699501908469</v>
      </c>
      <c r="F35" s="11">
        <f t="shared" si="21"/>
        <v>0</v>
      </c>
      <c r="G35" s="3">
        <f t="shared" si="22"/>
        <v>475.76357635990496</v>
      </c>
      <c r="I35" s="8" t="s">
        <v>13</v>
      </c>
      <c r="J35" s="12">
        <f t="shared" si="23"/>
        <v>0</v>
      </c>
      <c r="K35" s="12">
        <f t="shared" si="24"/>
        <v>0</v>
      </c>
      <c r="L35" s="12">
        <f t="shared" si="25"/>
        <v>0</v>
      </c>
      <c r="M35" s="12">
        <f t="shared" si="26"/>
        <v>0</v>
      </c>
      <c r="N35" s="11">
        <f t="shared" si="27"/>
        <v>25.971045544999019</v>
      </c>
      <c r="O35" s="3">
        <f t="shared" si="28"/>
        <v>25.971045544999019</v>
      </c>
    </row>
    <row r="38" spans="1:15" x14ac:dyDescent="0.25">
      <c r="B38" t="s">
        <v>16</v>
      </c>
      <c r="C38" t="s">
        <v>18</v>
      </c>
      <c r="E38" s="8" t="s">
        <v>9</v>
      </c>
      <c r="F38" s="8" t="s">
        <v>10</v>
      </c>
      <c r="G38" s="8" t="s">
        <v>11</v>
      </c>
      <c r="H38" s="8" t="s">
        <v>12</v>
      </c>
      <c r="I38" s="8" t="s">
        <v>13</v>
      </c>
    </row>
    <row r="39" spans="1:15" x14ac:dyDescent="0.25">
      <c r="A39" s="8" t="s">
        <v>9</v>
      </c>
      <c r="B39" s="3">
        <f>(O31/(O31+G31))*100</f>
        <v>57.937761511694532</v>
      </c>
      <c r="C39" s="3">
        <f>B39/MAX(B$39:B$43)*100</f>
        <v>100</v>
      </c>
      <c r="E39" s="3">
        <f>(J31/($G31+$O31))*100</f>
        <v>36.553765435483413</v>
      </c>
      <c r="F39" s="11">
        <f t="shared" ref="F39:I43" si="29">(K31/($G31+$O31))*100</f>
        <v>11.855149066555315</v>
      </c>
      <c r="G39" s="11">
        <f t="shared" si="29"/>
        <v>6.6529472631118542</v>
      </c>
      <c r="H39" s="11">
        <f t="shared" si="29"/>
        <v>2.8758997465439502</v>
      </c>
      <c r="I39" s="3">
        <f t="shared" si="29"/>
        <v>0</v>
      </c>
      <c r="J39" s="3">
        <f>SUM(E39:I39)</f>
        <v>57.937761511694532</v>
      </c>
    </row>
    <row r="40" spans="1:15" x14ac:dyDescent="0.25">
      <c r="A40" s="8" t="s">
        <v>10</v>
      </c>
      <c r="B40" s="3">
        <f t="shared" ref="B40:B43" si="30">(O32/(O32+G32))*100</f>
        <v>54.727012354514784</v>
      </c>
      <c r="C40" s="3">
        <f t="shared" ref="C40:C43" si="31">B40/MAX(B$39:B$43)*100</f>
        <v>94.458278895480504</v>
      </c>
      <c r="E40" s="11">
        <f t="shared" ref="E40:E43" si="32">(J32/($G32+$O32))*100</f>
        <v>17.31189649998948</v>
      </c>
      <c r="F40" s="3">
        <f t="shared" si="29"/>
        <v>27.878936014251</v>
      </c>
      <c r="G40" s="11">
        <f t="shared" si="29"/>
        <v>6.6580669733291336</v>
      </c>
      <c r="H40" s="11">
        <f t="shared" si="29"/>
        <v>2.8781128669451732</v>
      </c>
      <c r="I40" s="3">
        <f t="shared" si="29"/>
        <v>0</v>
      </c>
      <c r="J40" s="3">
        <f t="shared" ref="J40:J43" si="33">SUM(E40:I40)</f>
        <v>54.727012354514791</v>
      </c>
    </row>
    <row r="41" spans="1:15" x14ac:dyDescent="0.25">
      <c r="A41" s="8" t="s">
        <v>11</v>
      </c>
      <c r="B41" s="3">
        <f t="shared" si="30"/>
        <v>50.813610764418129</v>
      </c>
      <c r="C41" s="3">
        <f t="shared" si="31"/>
        <v>87.703786681785388</v>
      </c>
      <c r="E41" s="11">
        <f t="shared" si="32"/>
        <v>17.313583211497416</v>
      </c>
      <c r="F41" s="11">
        <f t="shared" si="29"/>
        <v>11.865428025305443</v>
      </c>
      <c r="G41" s="3">
        <f t="shared" si="29"/>
        <v>18.756206243900397</v>
      </c>
      <c r="H41" s="11">
        <f t="shared" si="29"/>
        <v>2.878393283714868</v>
      </c>
      <c r="I41" s="3">
        <f t="shared" si="29"/>
        <v>0</v>
      </c>
      <c r="J41" s="3">
        <f t="shared" si="33"/>
        <v>50.813610764418129</v>
      </c>
    </row>
    <row r="42" spans="1:15" x14ac:dyDescent="0.25">
      <c r="A42" s="8" t="s">
        <v>12</v>
      </c>
      <c r="B42" s="3">
        <f t="shared" si="30"/>
        <v>46.917835699422128</v>
      </c>
      <c r="C42" s="3">
        <f t="shared" si="31"/>
        <v>80.979717675063995</v>
      </c>
      <c r="E42" s="11">
        <f t="shared" si="32"/>
        <v>17.316030634055345</v>
      </c>
      <c r="F42" s="11">
        <f t="shared" si="29"/>
        <v>11.867105304690876</v>
      </c>
      <c r="G42" s="11">
        <f t="shared" si="29"/>
        <v>6.6596569401757639</v>
      </c>
      <c r="H42" s="3">
        <f t="shared" si="29"/>
        <v>11.075042820500148</v>
      </c>
      <c r="I42" s="3">
        <f t="shared" si="29"/>
        <v>0</v>
      </c>
      <c r="J42" s="3">
        <f t="shared" si="33"/>
        <v>46.917835699422128</v>
      </c>
    </row>
    <row r="43" spans="1:15" x14ac:dyDescent="0.25">
      <c r="A43" s="8" t="s">
        <v>13</v>
      </c>
      <c r="B43" s="3">
        <f t="shared" si="30"/>
        <v>5.1762514307656105</v>
      </c>
      <c r="C43" s="3">
        <f t="shared" si="31"/>
        <v>8.9341584757650718</v>
      </c>
      <c r="E43" s="12">
        <f t="shared" si="32"/>
        <v>0</v>
      </c>
      <c r="F43" s="12">
        <f t="shared" si="29"/>
        <v>0</v>
      </c>
      <c r="G43" s="12">
        <f t="shared" si="29"/>
        <v>0</v>
      </c>
      <c r="H43" s="12">
        <f t="shared" si="29"/>
        <v>0</v>
      </c>
      <c r="I43" s="3">
        <f t="shared" si="29"/>
        <v>5.1762514307656105</v>
      </c>
      <c r="J43" s="3">
        <f t="shared" si="33"/>
        <v>5.1762514307656105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3789-5AC1-4979-92C5-A6835CDF8766}">
  <dimension ref="A1:S44"/>
  <sheetViews>
    <sheetView tabSelected="1" topLeftCell="A25" workbookViewId="0">
      <selection activeCell="H29" sqref="H29"/>
    </sheetView>
  </sheetViews>
  <sheetFormatPr baseColWidth="10" defaultRowHeight="15" x14ac:dyDescent="0.25"/>
  <sheetData>
    <row r="1" spans="1:16" x14ac:dyDescent="0.25">
      <c r="A1" s="8"/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5">
      <c r="A2" s="8" t="s">
        <v>9</v>
      </c>
      <c r="B2" s="8">
        <v>100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5">
      <c r="A3" s="8" t="s">
        <v>10</v>
      </c>
      <c r="B3" s="8"/>
      <c r="C3" s="8">
        <v>100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5">
      <c r="A4" s="8" t="s">
        <v>11</v>
      </c>
      <c r="B4" s="8"/>
      <c r="C4" s="8"/>
      <c r="D4" s="8">
        <v>100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5">
      <c r="A5" s="8" t="s">
        <v>12</v>
      </c>
      <c r="B5" s="8"/>
      <c r="C5" s="8"/>
      <c r="D5" s="8"/>
      <c r="E5" s="8">
        <v>100</v>
      </c>
      <c r="F5" s="8">
        <v>0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x14ac:dyDescent="0.25">
      <c r="A6" s="8" t="s">
        <v>13</v>
      </c>
      <c r="B6" s="8">
        <v>-100</v>
      </c>
      <c r="C6" s="8">
        <v>-75</v>
      </c>
      <c r="D6" s="8">
        <v>-50</v>
      </c>
      <c r="E6" s="8">
        <v>-25</v>
      </c>
      <c r="F6" s="8">
        <v>100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x14ac:dyDescent="0.25">
      <c r="A9" s="8"/>
      <c r="B9" s="8">
        <v>9.67</v>
      </c>
      <c r="C9" s="8">
        <v>10.25</v>
      </c>
      <c r="D9" s="8">
        <v>11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8"/>
      <c r="B10" s="8">
        <v>9.52</v>
      </c>
      <c r="C10" s="8">
        <v>9.67</v>
      </c>
      <c r="D10" s="8">
        <v>9.92</v>
      </c>
      <c r="E10" s="8">
        <v>7.7</v>
      </c>
      <c r="F10" s="8">
        <v>8</v>
      </c>
      <c r="G10" s="8">
        <v>8.52</v>
      </c>
      <c r="H10" s="8">
        <v>5.6</v>
      </c>
      <c r="I10" s="8">
        <v>6</v>
      </c>
      <c r="J10" s="8">
        <v>6.66</v>
      </c>
      <c r="K10" s="8">
        <v>3.37</v>
      </c>
      <c r="L10" s="8">
        <v>4</v>
      </c>
      <c r="M10" s="8">
        <v>4.8600000000000003</v>
      </c>
      <c r="N10" s="8">
        <v>1.78</v>
      </c>
      <c r="O10" s="8">
        <v>2.33</v>
      </c>
      <c r="P10" s="8">
        <v>3.16</v>
      </c>
    </row>
    <row r="11" spans="1:16" x14ac:dyDescent="0.25">
      <c r="A11" s="8" t="s">
        <v>9</v>
      </c>
      <c r="B11" s="3">
        <f>10/11</f>
        <v>0.90909090909090906</v>
      </c>
      <c r="C11" s="8">
        <f>11/11</f>
        <v>1</v>
      </c>
      <c r="D11" s="8">
        <f>11/11</f>
        <v>1</v>
      </c>
      <c r="E11" s="8"/>
      <c r="F11" s="8"/>
      <c r="G11" s="8"/>
      <c r="H11" s="8"/>
      <c r="I11" s="8"/>
      <c r="J11" s="8"/>
      <c r="K11" s="8"/>
      <c r="L11" s="8"/>
      <c r="M11" s="8"/>
      <c r="N11" s="3"/>
      <c r="O11" s="8"/>
      <c r="P11" s="8"/>
    </row>
    <row r="12" spans="1:16" x14ac:dyDescent="0.25">
      <c r="A12" s="8" t="s">
        <v>10</v>
      </c>
      <c r="B12" s="8"/>
      <c r="C12" s="8"/>
      <c r="D12" s="8"/>
      <c r="E12" s="3">
        <f>10/11</f>
        <v>0.90909090909090906</v>
      </c>
      <c r="F12" s="8">
        <f>11/11</f>
        <v>1</v>
      </c>
      <c r="G12" s="8">
        <f>11/11</f>
        <v>1</v>
      </c>
      <c r="H12" s="8"/>
      <c r="I12" s="8"/>
      <c r="J12" s="8"/>
      <c r="K12" s="8"/>
      <c r="L12" s="8"/>
      <c r="M12" s="8"/>
      <c r="N12" s="3"/>
      <c r="O12" s="8"/>
      <c r="P12" s="8"/>
    </row>
    <row r="13" spans="1:16" x14ac:dyDescent="0.25">
      <c r="A13" s="8" t="s">
        <v>11</v>
      </c>
      <c r="B13" s="8"/>
      <c r="C13" s="8"/>
      <c r="D13" s="8"/>
      <c r="E13" s="8"/>
      <c r="F13" s="8"/>
      <c r="G13" s="8"/>
      <c r="H13" s="3">
        <f>10/11</f>
        <v>0.90909090909090906</v>
      </c>
      <c r="I13" s="8">
        <f>11/11</f>
        <v>1</v>
      </c>
      <c r="J13" s="8">
        <f>11/11</f>
        <v>1</v>
      </c>
      <c r="K13" s="8"/>
      <c r="L13" s="8"/>
      <c r="M13" s="8"/>
      <c r="N13" s="3"/>
      <c r="O13" s="8"/>
      <c r="P13" s="8"/>
    </row>
    <row r="14" spans="1:16" x14ac:dyDescent="0.25">
      <c r="A14" s="8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3">
        <f>10/11</f>
        <v>0.90909090909090906</v>
      </c>
      <c r="L14" s="8">
        <f>11/11</f>
        <v>1</v>
      </c>
      <c r="M14" s="8">
        <f>11/11</f>
        <v>1</v>
      </c>
      <c r="N14" s="8"/>
      <c r="O14" s="8"/>
      <c r="P14" s="8"/>
    </row>
    <row r="15" spans="1:16" x14ac:dyDescent="0.25">
      <c r="A15" s="8" t="s">
        <v>13</v>
      </c>
      <c r="B15" s="8">
        <f>-11/11</f>
        <v>-1</v>
      </c>
      <c r="C15" s="3">
        <f>-10/11</f>
        <v>-0.90909090909090906</v>
      </c>
      <c r="D15" s="3">
        <f>-8/11</f>
        <v>-0.72727272727272729</v>
      </c>
      <c r="E15" s="3">
        <f>-10/11</f>
        <v>-0.90909090909090906</v>
      </c>
      <c r="F15" s="3">
        <f>-8/11</f>
        <v>-0.72727272727272729</v>
      </c>
      <c r="G15" s="3">
        <f>-6/11</f>
        <v>-0.54545454545454541</v>
      </c>
      <c r="H15" s="3">
        <f>-8/11</f>
        <v>-0.72727272727272729</v>
      </c>
      <c r="I15" s="3">
        <f>-6/11</f>
        <v>-0.54545454545454541</v>
      </c>
      <c r="J15" s="3">
        <f>-4/11</f>
        <v>-0.36363636363636365</v>
      </c>
      <c r="K15" s="3">
        <f>-6/11</f>
        <v>-0.54545454545454541</v>
      </c>
      <c r="L15" s="3">
        <f>-4/11</f>
        <v>-0.36363636363636365</v>
      </c>
      <c r="M15" s="3">
        <f>-2/11</f>
        <v>-0.18181818181818182</v>
      </c>
      <c r="N15" s="3">
        <f>10/11</f>
        <v>0.90909090909090906</v>
      </c>
      <c r="O15" s="8">
        <f>11/11</f>
        <v>1</v>
      </c>
      <c r="P15" s="8">
        <f>11/11</f>
        <v>1</v>
      </c>
    </row>
    <row r="16" spans="1:16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9" x14ac:dyDescent="0.25">
      <c r="A18" s="8"/>
      <c r="B18" s="8">
        <v>9.67</v>
      </c>
      <c r="C18" s="8">
        <v>10.25</v>
      </c>
      <c r="D18" s="8">
        <v>11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9" x14ac:dyDescent="0.25">
      <c r="A19" s="8"/>
      <c r="B19" s="8">
        <v>9.52</v>
      </c>
      <c r="C19" s="8">
        <v>9.67</v>
      </c>
      <c r="D19" s="8">
        <v>9.92</v>
      </c>
      <c r="E19" s="8">
        <v>7.7</v>
      </c>
      <c r="F19" s="8">
        <v>8</v>
      </c>
      <c r="G19" s="8">
        <v>8.52</v>
      </c>
      <c r="H19" s="8">
        <v>5.6</v>
      </c>
      <c r="I19" s="8">
        <v>6</v>
      </c>
      <c r="J19" s="8">
        <v>6.66</v>
      </c>
      <c r="K19" s="8">
        <v>3.37</v>
      </c>
      <c r="L19" s="8">
        <v>4</v>
      </c>
      <c r="M19" s="8">
        <v>4.8600000000000003</v>
      </c>
      <c r="N19" s="8">
        <v>1.78</v>
      </c>
      <c r="O19" s="8">
        <v>2.33</v>
      </c>
      <c r="P19" s="8">
        <v>3.16</v>
      </c>
    </row>
    <row r="20" spans="1:19" x14ac:dyDescent="0.25">
      <c r="A20" s="8" t="s">
        <v>9</v>
      </c>
      <c r="B20" s="3">
        <f>B11*B$10*$B$9</f>
        <v>83.689454545454538</v>
      </c>
      <c r="C20" s="3">
        <f>C11*C$10*$C$9</f>
        <v>99.117499999999993</v>
      </c>
      <c r="D20" s="3">
        <f>D11*D$10*$D$9</f>
        <v>109.12</v>
      </c>
      <c r="E20" s="8">
        <f t="shared" ref="E20:E24" si="0">E11*E$10*$B$9</f>
        <v>0</v>
      </c>
      <c r="F20" s="8">
        <f t="shared" ref="F20:F24" si="1">F11*F$10*$C$9</f>
        <v>0</v>
      </c>
      <c r="G20" s="8">
        <f t="shared" ref="G20:G24" si="2">G11*G$10*$D$9</f>
        <v>0</v>
      </c>
      <c r="H20" s="8">
        <f t="shared" ref="H20:H24" si="3">H11*H$10*$B$9</f>
        <v>0</v>
      </c>
      <c r="I20" s="8">
        <f t="shared" ref="I20:I24" si="4">I11*I$10*$C$9</f>
        <v>0</v>
      </c>
      <c r="J20" s="8">
        <f t="shared" ref="J20:J24" si="5">J11*J$10*$D$9</f>
        <v>0</v>
      </c>
      <c r="K20" s="8">
        <f t="shared" ref="K20:K24" si="6">K11*K$10*$B$9</f>
        <v>0</v>
      </c>
      <c r="L20" s="8">
        <f t="shared" ref="L20:L24" si="7">L11*L$10*$C$9</f>
        <v>0</v>
      </c>
      <c r="M20" s="8">
        <f t="shared" ref="M20:M24" si="8">M11*M$10*$D$9</f>
        <v>0</v>
      </c>
      <c r="N20" s="8">
        <f t="shared" ref="N20:N24" si="9">N11*N$10*$B$9</f>
        <v>0</v>
      </c>
      <c r="O20" s="8">
        <f t="shared" ref="O20:O24" si="10">O11*O$10*$C$9</f>
        <v>0</v>
      </c>
      <c r="P20" s="8">
        <f t="shared" ref="P20:P24" si="11">P11*P$10*$D$9</f>
        <v>0</v>
      </c>
    </row>
    <row r="21" spans="1:19" x14ac:dyDescent="0.25">
      <c r="A21" s="8" t="s">
        <v>10</v>
      </c>
      <c r="B21" s="8">
        <f t="shared" ref="B21:B24" si="12">B12*B$10*$B$9</f>
        <v>0</v>
      </c>
      <c r="C21" s="8">
        <f t="shared" ref="C21:C24" si="13">C12*C$10*$C$9</f>
        <v>0</v>
      </c>
      <c r="D21" s="8">
        <f t="shared" ref="D21:D24" si="14">D12*D$10*$D$9</f>
        <v>0</v>
      </c>
      <c r="E21" s="3">
        <f t="shared" si="0"/>
        <v>67.69</v>
      </c>
      <c r="F21" s="3">
        <f t="shared" si="1"/>
        <v>82</v>
      </c>
      <c r="G21" s="3">
        <f t="shared" si="2"/>
        <v>93.72</v>
      </c>
      <c r="H21" s="8">
        <f t="shared" si="3"/>
        <v>0</v>
      </c>
      <c r="I21" s="8">
        <f t="shared" si="4"/>
        <v>0</v>
      </c>
      <c r="J21" s="8">
        <f t="shared" si="5"/>
        <v>0</v>
      </c>
      <c r="K21" s="8">
        <f t="shared" si="6"/>
        <v>0</v>
      </c>
      <c r="L21" s="8">
        <f t="shared" si="7"/>
        <v>0</v>
      </c>
      <c r="M21" s="8">
        <f t="shared" si="8"/>
        <v>0</v>
      </c>
      <c r="N21" s="8">
        <f t="shared" si="9"/>
        <v>0</v>
      </c>
      <c r="O21" s="8">
        <f t="shared" si="10"/>
        <v>0</v>
      </c>
      <c r="P21" s="8">
        <f t="shared" si="11"/>
        <v>0</v>
      </c>
    </row>
    <row r="22" spans="1:19" x14ac:dyDescent="0.25">
      <c r="A22" s="8" t="s">
        <v>11</v>
      </c>
      <c r="B22" s="8">
        <f t="shared" si="12"/>
        <v>0</v>
      </c>
      <c r="C22" s="8">
        <f t="shared" si="13"/>
        <v>0</v>
      </c>
      <c r="D22" s="8">
        <f t="shared" si="14"/>
        <v>0</v>
      </c>
      <c r="E22" s="8">
        <f t="shared" si="0"/>
        <v>0</v>
      </c>
      <c r="F22" s="8">
        <f t="shared" si="1"/>
        <v>0</v>
      </c>
      <c r="G22" s="8">
        <f t="shared" si="2"/>
        <v>0</v>
      </c>
      <c r="H22" s="3">
        <f t="shared" si="3"/>
        <v>49.229090909090907</v>
      </c>
      <c r="I22" s="3">
        <f t="shared" si="4"/>
        <v>61.5</v>
      </c>
      <c r="J22" s="3">
        <f t="shared" si="5"/>
        <v>73.260000000000005</v>
      </c>
      <c r="K22" s="8">
        <f t="shared" si="6"/>
        <v>0</v>
      </c>
      <c r="L22" s="8">
        <f t="shared" si="7"/>
        <v>0</v>
      </c>
      <c r="M22" s="8">
        <f t="shared" si="8"/>
        <v>0</v>
      </c>
      <c r="N22" s="8">
        <f t="shared" si="9"/>
        <v>0</v>
      </c>
      <c r="O22" s="8">
        <f t="shared" si="10"/>
        <v>0</v>
      </c>
      <c r="P22" s="8">
        <f t="shared" si="11"/>
        <v>0</v>
      </c>
    </row>
    <row r="23" spans="1:19" x14ac:dyDescent="0.25">
      <c r="A23" s="8" t="s">
        <v>12</v>
      </c>
      <c r="B23" s="8">
        <f t="shared" si="12"/>
        <v>0</v>
      </c>
      <c r="C23" s="8">
        <f t="shared" si="13"/>
        <v>0</v>
      </c>
      <c r="D23" s="8">
        <f t="shared" si="14"/>
        <v>0</v>
      </c>
      <c r="E23" s="8">
        <f t="shared" si="0"/>
        <v>0</v>
      </c>
      <c r="F23" s="8">
        <f t="shared" si="1"/>
        <v>0</v>
      </c>
      <c r="G23" s="8">
        <f t="shared" si="2"/>
        <v>0</v>
      </c>
      <c r="H23" s="8">
        <f t="shared" si="3"/>
        <v>0</v>
      </c>
      <c r="I23" s="8">
        <f t="shared" si="4"/>
        <v>0</v>
      </c>
      <c r="J23" s="8">
        <f t="shared" si="5"/>
        <v>0</v>
      </c>
      <c r="K23" s="3">
        <f t="shared" si="6"/>
        <v>29.625363636363634</v>
      </c>
      <c r="L23" s="3">
        <f t="shared" si="7"/>
        <v>41</v>
      </c>
      <c r="M23" s="3">
        <f t="shared" si="8"/>
        <v>53.46</v>
      </c>
      <c r="N23" s="8">
        <f t="shared" si="9"/>
        <v>0</v>
      </c>
      <c r="O23" s="8">
        <f t="shared" si="10"/>
        <v>0</v>
      </c>
      <c r="P23" s="8">
        <f t="shared" si="11"/>
        <v>0</v>
      </c>
    </row>
    <row r="24" spans="1:19" x14ac:dyDescent="0.25">
      <c r="A24" s="8" t="s">
        <v>13</v>
      </c>
      <c r="B24" s="3">
        <f t="shared" si="12"/>
        <v>-92.058399999999992</v>
      </c>
      <c r="C24" s="3">
        <f t="shared" si="13"/>
        <v>-90.106818181818184</v>
      </c>
      <c r="D24" s="3">
        <f t="shared" si="14"/>
        <v>-79.36</v>
      </c>
      <c r="E24" s="3">
        <f t="shared" si="0"/>
        <v>-67.69</v>
      </c>
      <c r="F24" s="3">
        <f t="shared" si="1"/>
        <v>-59.63636363636364</v>
      </c>
      <c r="G24" s="3">
        <f t="shared" si="2"/>
        <v>-51.11999999999999</v>
      </c>
      <c r="H24" s="3">
        <f t="shared" si="3"/>
        <v>-39.383272727272725</v>
      </c>
      <c r="I24" s="3">
        <f t="shared" si="4"/>
        <v>-33.54545454545454</v>
      </c>
      <c r="J24" s="3">
        <f t="shared" si="5"/>
        <v>-26.64</v>
      </c>
      <c r="K24" s="3">
        <f t="shared" si="6"/>
        <v>-17.775218181818182</v>
      </c>
      <c r="L24" s="3">
        <f t="shared" si="7"/>
        <v>-14.90909090909091</v>
      </c>
      <c r="M24" s="3">
        <f t="shared" si="8"/>
        <v>-9.7200000000000006</v>
      </c>
      <c r="N24" s="3">
        <f t="shared" si="9"/>
        <v>15.647818181818181</v>
      </c>
      <c r="O24" s="3">
        <f t="shared" si="10"/>
        <v>23.8825</v>
      </c>
      <c r="P24" s="3">
        <f t="shared" si="11"/>
        <v>34.760000000000005</v>
      </c>
    </row>
    <row r="25" spans="1:19" x14ac:dyDescent="0.25">
      <c r="A25" s="10" t="s">
        <v>14</v>
      </c>
      <c r="B25" s="3">
        <f>MAX(B20:B24)</f>
        <v>83.689454545454538</v>
      </c>
      <c r="C25" s="3">
        <f t="shared" ref="C25:P25" si="15">MAX(C20:C24)</f>
        <v>99.117499999999993</v>
      </c>
      <c r="D25" s="3">
        <f t="shared" si="15"/>
        <v>109.12</v>
      </c>
      <c r="E25" s="3">
        <f t="shared" si="15"/>
        <v>67.69</v>
      </c>
      <c r="F25" s="3">
        <f t="shared" si="15"/>
        <v>82</v>
      </c>
      <c r="G25" s="3">
        <f t="shared" si="15"/>
        <v>93.72</v>
      </c>
      <c r="H25" s="3">
        <f t="shared" si="15"/>
        <v>49.229090909090907</v>
      </c>
      <c r="I25" s="3">
        <f t="shared" si="15"/>
        <v>61.5</v>
      </c>
      <c r="J25" s="3">
        <f t="shared" si="15"/>
        <v>73.260000000000005</v>
      </c>
      <c r="K25" s="3">
        <f t="shared" si="15"/>
        <v>29.625363636363634</v>
      </c>
      <c r="L25" s="3">
        <f t="shared" si="15"/>
        <v>41</v>
      </c>
      <c r="M25" s="3">
        <f t="shared" si="15"/>
        <v>53.46</v>
      </c>
      <c r="N25" s="3">
        <f t="shared" si="15"/>
        <v>15.647818181818181</v>
      </c>
      <c r="O25" s="3">
        <f t="shared" si="15"/>
        <v>23.8825</v>
      </c>
      <c r="P25" s="3">
        <f t="shared" si="15"/>
        <v>34.760000000000005</v>
      </c>
    </row>
    <row r="26" spans="1:19" x14ac:dyDescent="0.25">
      <c r="A26" s="10" t="s">
        <v>15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f t="shared" ref="N26:P26" si="16">MIN(N20:N24)</f>
        <v>0</v>
      </c>
      <c r="O26" s="3">
        <f t="shared" si="16"/>
        <v>0</v>
      </c>
      <c r="P26" s="3">
        <f t="shared" si="16"/>
        <v>0</v>
      </c>
    </row>
    <row r="29" spans="1:19" x14ac:dyDescent="0.25">
      <c r="G29" t="s">
        <v>14</v>
      </c>
      <c r="O29" t="s">
        <v>15</v>
      </c>
    </row>
    <row r="30" spans="1:19" x14ac:dyDescent="0.25">
      <c r="B30" s="9" t="s">
        <v>9</v>
      </c>
      <c r="C30" s="9" t="s">
        <v>10</v>
      </c>
      <c r="D30" s="9" t="s">
        <v>11</v>
      </c>
      <c r="E30" s="9" t="s">
        <v>12</v>
      </c>
      <c r="F30" s="9" t="s">
        <v>13</v>
      </c>
      <c r="J30" s="9" t="s">
        <v>9</v>
      </c>
      <c r="K30" s="9" t="s">
        <v>10</v>
      </c>
      <c r="L30" s="9" t="s">
        <v>11</v>
      </c>
      <c r="M30" s="9" t="s">
        <v>12</v>
      </c>
      <c r="N30" s="9" t="s">
        <v>13</v>
      </c>
    </row>
    <row r="31" spans="1:19" x14ac:dyDescent="0.25">
      <c r="A31" s="9" t="s">
        <v>9</v>
      </c>
      <c r="B31" s="11">
        <f>SQRT(((B20-B$25)^2+(C20-C$25)^2+(D20-D$25)^2)/3)</f>
        <v>0</v>
      </c>
      <c r="C31" s="3">
        <f>SQRT(((E20-E$25)^2+(F20-F$25)^2+(G20-G$25)^2)/3)</f>
        <v>81.831889668189049</v>
      </c>
      <c r="D31" s="3">
        <f>SQRT(((H20-H$25)^2+(I20-I$25)^2+(J20-J$25)^2)/3)</f>
        <v>62.109529574066535</v>
      </c>
      <c r="E31" s="3">
        <f>SQRT(((K20-K$25)^2+(L20-L$25)^2+(M20-M$25)^2)/3)</f>
        <v>42.491700250702991</v>
      </c>
      <c r="F31" s="3">
        <f>SQRT(((N20-N$25)^2+(O20-O$25)^2+(P20-P$25)^2)/3)</f>
        <v>25.971045544999019</v>
      </c>
      <c r="G31" s="3">
        <f>SUM(B31:F31)</f>
        <v>212.4041650379576</v>
      </c>
      <c r="I31" s="9" t="s">
        <v>9</v>
      </c>
      <c r="J31" s="11">
        <f>SQRT(((B20-B$26)^2+(C20-C$26)^2+(D20-D$26)^2)/3)</f>
        <v>97.86960373947521</v>
      </c>
      <c r="K31" s="3">
        <f>SQRT(((E20-E$26)^2+(F20-F$26)^2+(G20-G$26)^2)/3)</f>
        <v>0</v>
      </c>
      <c r="L31" s="3">
        <f>SQRT(((H20-H$26)^2+(I20-I$26)^2+(J20-J$26)^2)/3)</f>
        <v>0</v>
      </c>
      <c r="M31" s="3">
        <f>SQRT(((K20-K$26)^2+(L20-L$26)^2+(M20-M$26)^2)/3)</f>
        <v>0</v>
      </c>
      <c r="N31" s="3">
        <f>SQRT(((N20-N$26)^2+(O20-O$26)^2+(P20-P$26)^2)/3)</f>
        <v>0</v>
      </c>
      <c r="O31" s="3">
        <f>SUM(J31:N31)</f>
        <v>97.86960373947521</v>
      </c>
      <c r="Q31" s="3">
        <f>O31+G31</f>
        <v>310.27376877743279</v>
      </c>
      <c r="R31" s="8"/>
      <c r="S31" s="8"/>
    </row>
    <row r="32" spans="1:19" x14ac:dyDescent="0.25">
      <c r="A32" s="9" t="s">
        <v>10</v>
      </c>
      <c r="B32" s="3">
        <f t="shared" ref="B32:B35" si="17">SQRT(((B21-B$25)^2+(C21-C$25)^2+(D21-D$25)^2)/3)</f>
        <v>97.86960373947521</v>
      </c>
      <c r="C32" s="11">
        <f t="shared" ref="C32:C35" si="18">SQRT(((E21-E$25)^2+(F21-F$25)^2+(G21-G$25)^2)/3)</f>
        <v>0</v>
      </c>
      <c r="D32" s="3">
        <f t="shared" ref="D32:D35" si="19">SQRT(((H21-H$25)^2+(I21-I$25)^2+(J21-J$25)^2)/3)</f>
        <v>62.109529574066535</v>
      </c>
      <c r="E32" s="3">
        <f t="shared" ref="E32:E35" si="20">SQRT(((K21-K$25)^2+(L21-L$25)^2+(M21-M$25)^2)/3)</f>
        <v>42.491700250702991</v>
      </c>
      <c r="F32" s="3">
        <f t="shared" ref="F32:F35" si="21">SQRT(((N21-N$25)^2+(O21-O$25)^2+(P21-P$25)^2)/3)</f>
        <v>25.971045544999019</v>
      </c>
      <c r="G32" s="3">
        <f t="shared" ref="G32:G35" si="22">SUM(B32:F32)</f>
        <v>228.44187910924376</v>
      </c>
      <c r="I32" s="9" t="s">
        <v>10</v>
      </c>
      <c r="J32" s="3">
        <f t="shared" ref="J32:J35" si="23">SQRT(((B21-B$26)^2+(C21-C$26)^2+(D21-D$26)^2)/3)</f>
        <v>0</v>
      </c>
      <c r="K32" s="11">
        <f t="shared" ref="K32:K35" si="24">SQRT(((E21-E$26)^2+(F21-F$26)^2+(G21-G$26)^2)/3)</f>
        <v>81.831889668189049</v>
      </c>
      <c r="L32" s="3">
        <f t="shared" ref="L32:L35" si="25">SQRT(((H21-H$26)^2+(I21-I$26)^2+(J21-J$26)^2)/3)</f>
        <v>0</v>
      </c>
      <c r="M32" s="3">
        <f t="shared" ref="M32:M35" si="26">SQRT(((K21-K$26)^2+(L21-L$26)^2+(M21-M$26)^2)/3)</f>
        <v>0</v>
      </c>
      <c r="N32" s="3">
        <f t="shared" ref="N32:N35" si="27">SQRT(((N21-N$26)^2+(O21-O$26)^2+(P21-P$26)^2)/3)</f>
        <v>0</v>
      </c>
      <c r="O32" s="3">
        <f t="shared" ref="O32:O35" si="28">SUM(J32:N32)</f>
        <v>81.831889668189049</v>
      </c>
      <c r="Q32" s="3">
        <f t="shared" ref="Q32:Q35" si="29">O32+G32</f>
        <v>310.27376877743279</v>
      </c>
    </row>
    <row r="33" spans="1:17" x14ac:dyDescent="0.25">
      <c r="A33" s="9" t="s">
        <v>11</v>
      </c>
      <c r="B33" s="3">
        <f t="shared" si="17"/>
        <v>97.86960373947521</v>
      </c>
      <c r="C33" s="3">
        <f t="shared" si="18"/>
        <v>81.831889668189049</v>
      </c>
      <c r="D33" s="11">
        <f t="shared" si="19"/>
        <v>0</v>
      </c>
      <c r="E33" s="3">
        <f t="shared" si="20"/>
        <v>42.491700250702991</v>
      </c>
      <c r="F33" s="3">
        <f t="shared" si="21"/>
        <v>25.971045544999019</v>
      </c>
      <c r="G33" s="3">
        <f t="shared" si="22"/>
        <v>248.16423920336626</v>
      </c>
      <c r="I33" s="9" t="s">
        <v>11</v>
      </c>
      <c r="J33" s="3">
        <f t="shared" si="23"/>
        <v>0</v>
      </c>
      <c r="K33" s="3">
        <f t="shared" si="24"/>
        <v>0</v>
      </c>
      <c r="L33" s="11">
        <f t="shared" si="25"/>
        <v>62.109529574066535</v>
      </c>
      <c r="M33" s="3">
        <f t="shared" si="26"/>
        <v>0</v>
      </c>
      <c r="N33" s="3">
        <f t="shared" si="27"/>
        <v>0</v>
      </c>
      <c r="O33" s="3">
        <f t="shared" si="28"/>
        <v>62.109529574066535</v>
      </c>
      <c r="Q33" s="3">
        <f t="shared" si="29"/>
        <v>310.27376877743279</v>
      </c>
    </row>
    <row r="34" spans="1:17" x14ac:dyDescent="0.25">
      <c r="A34" s="9" t="s">
        <v>12</v>
      </c>
      <c r="B34" s="3">
        <f t="shared" si="17"/>
        <v>97.86960373947521</v>
      </c>
      <c r="C34" s="3">
        <f t="shared" si="18"/>
        <v>81.831889668189049</v>
      </c>
      <c r="D34" s="3">
        <f t="shared" si="19"/>
        <v>62.109529574066535</v>
      </c>
      <c r="E34" s="11">
        <f t="shared" si="20"/>
        <v>0</v>
      </c>
      <c r="F34" s="3">
        <f t="shared" si="21"/>
        <v>25.971045544999019</v>
      </c>
      <c r="G34" s="3">
        <f t="shared" si="22"/>
        <v>267.7820685267298</v>
      </c>
      <c r="I34" s="9" t="s">
        <v>12</v>
      </c>
      <c r="J34" s="3">
        <f t="shared" si="23"/>
        <v>0</v>
      </c>
      <c r="K34" s="3">
        <f t="shared" si="24"/>
        <v>0</v>
      </c>
      <c r="L34" s="3">
        <f t="shared" si="25"/>
        <v>0</v>
      </c>
      <c r="M34" s="11">
        <f t="shared" si="26"/>
        <v>42.491700250702991</v>
      </c>
      <c r="N34" s="3">
        <f t="shared" si="27"/>
        <v>0</v>
      </c>
      <c r="O34" s="3">
        <f t="shared" si="28"/>
        <v>42.491700250702991</v>
      </c>
      <c r="Q34" s="3">
        <f t="shared" si="29"/>
        <v>310.27376877743279</v>
      </c>
    </row>
    <row r="35" spans="1:17" x14ac:dyDescent="0.25">
      <c r="A35" s="9" t="s">
        <v>13</v>
      </c>
      <c r="B35" s="12">
        <f t="shared" si="17"/>
        <v>184.58770396815368</v>
      </c>
      <c r="C35" s="12">
        <f t="shared" si="18"/>
        <v>140.6736524775603</v>
      </c>
      <c r="D35" s="12">
        <f t="shared" si="19"/>
        <v>94.632269723344038</v>
      </c>
      <c r="E35" s="12">
        <f t="shared" si="20"/>
        <v>55.8699501908469</v>
      </c>
      <c r="F35" s="11">
        <f t="shared" si="21"/>
        <v>0</v>
      </c>
      <c r="G35" s="3">
        <f t="shared" si="22"/>
        <v>475.76357635990496</v>
      </c>
      <c r="I35" s="9" t="s">
        <v>13</v>
      </c>
      <c r="J35" s="12">
        <f t="shared" si="23"/>
        <v>87.353682031557284</v>
      </c>
      <c r="K35" s="12">
        <f t="shared" si="24"/>
        <v>59.865645038894087</v>
      </c>
      <c r="L35" s="12">
        <f t="shared" si="25"/>
        <v>33.595779950126179</v>
      </c>
      <c r="M35" s="12">
        <f t="shared" si="26"/>
        <v>14.522600469002063</v>
      </c>
      <c r="N35" s="11">
        <f t="shared" si="27"/>
        <v>25.971045544999019</v>
      </c>
      <c r="O35" s="3">
        <f t="shared" si="28"/>
        <v>221.30875303457861</v>
      </c>
      <c r="Q35" s="3">
        <f t="shared" si="29"/>
        <v>697.07232939448363</v>
      </c>
    </row>
    <row r="38" spans="1:17" x14ac:dyDescent="0.25">
      <c r="B38" t="s">
        <v>16</v>
      </c>
      <c r="C38" t="s">
        <v>18</v>
      </c>
      <c r="E38" s="8" t="s">
        <v>9</v>
      </c>
      <c r="F38" s="8" t="s">
        <v>10</v>
      </c>
      <c r="G38" s="8" t="s">
        <v>11</v>
      </c>
      <c r="H38" s="8" t="s">
        <v>12</v>
      </c>
      <c r="I38" s="8" t="s">
        <v>13</v>
      </c>
    </row>
    <row r="39" spans="1:17" x14ac:dyDescent="0.25">
      <c r="A39" s="8" t="s">
        <v>9</v>
      </c>
      <c r="B39" s="3">
        <f>(O31/(O31+G31))*100</f>
        <v>31.542983515850981</v>
      </c>
      <c r="C39" s="3">
        <f>B39/MAX(B$39:B$43)*100</f>
        <v>99.353237022715263</v>
      </c>
      <c r="E39" s="3">
        <f>(J31/$Q$31)*100</f>
        <v>31.542983515850981</v>
      </c>
      <c r="F39" s="11">
        <f t="shared" ref="F39:I39" si="30">(K31/$Q$31)*100</f>
        <v>0</v>
      </c>
      <c r="G39" s="11">
        <f t="shared" si="30"/>
        <v>0</v>
      </c>
      <c r="H39" s="11">
        <f t="shared" si="30"/>
        <v>0</v>
      </c>
      <c r="I39" s="11">
        <f t="shared" si="30"/>
        <v>0</v>
      </c>
      <c r="J39" s="3">
        <f>SUM(E39:I39)</f>
        <v>31.542983515850981</v>
      </c>
    </row>
    <row r="40" spans="1:17" x14ac:dyDescent="0.25">
      <c r="A40" s="8" t="s">
        <v>10</v>
      </c>
      <c r="B40" s="3">
        <f t="shared" ref="B40:B43" si="31">(O32/(O32+G32))*100</f>
        <v>26.374092141475593</v>
      </c>
      <c r="C40" s="3">
        <f t="shared" ref="C40:C43" si="32">B40/MAX(B$39:B$43)*100</f>
        <v>83.072402662042961</v>
      </c>
      <c r="E40" s="11">
        <f t="shared" ref="E40:I40" si="33">(J32/$Q$31)*100</f>
        <v>0</v>
      </c>
      <c r="F40" s="3">
        <f t="shared" si="33"/>
        <v>26.374092141475593</v>
      </c>
      <c r="G40" s="11">
        <f t="shared" si="33"/>
        <v>0</v>
      </c>
      <c r="H40" s="11">
        <f t="shared" si="33"/>
        <v>0</v>
      </c>
      <c r="I40" s="11">
        <f t="shared" si="33"/>
        <v>0</v>
      </c>
      <c r="J40" s="3">
        <f t="shared" ref="J40:J43" si="34">SUM(E40:I40)</f>
        <v>26.374092141475593</v>
      </c>
    </row>
    <row r="41" spans="1:17" x14ac:dyDescent="0.25">
      <c r="A41" s="8" t="s">
        <v>11</v>
      </c>
      <c r="B41" s="3">
        <f t="shared" si="31"/>
        <v>20.017654028181568</v>
      </c>
      <c r="C41" s="3">
        <f t="shared" si="32"/>
        <v>63.051065676815668</v>
      </c>
      <c r="E41" s="11">
        <f t="shared" ref="E41:I41" si="35">(J33/$Q$31)*100</f>
        <v>0</v>
      </c>
      <c r="F41" s="11">
        <f t="shared" si="35"/>
        <v>0</v>
      </c>
      <c r="G41" s="3">
        <f t="shared" si="35"/>
        <v>20.017654028181568</v>
      </c>
      <c r="H41" s="11">
        <f t="shared" si="35"/>
        <v>0</v>
      </c>
      <c r="I41" s="11">
        <f t="shared" si="35"/>
        <v>0</v>
      </c>
      <c r="J41" s="3">
        <f t="shared" si="34"/>
        <v>20.017654028181568</v>
      </c>
    </row>
    <row r="42" spans="1:17" x14ac:dyDescent="0.25">
      <c r="A42" s="8" t="s">
        <v>12</v>
      </c>
      <c r="B42" s="3">
        <f t="shared" si="31"/>
        <v>13.694905766005427</v>
      </c>
      <c r="C42" s="3">
        <f t="shared" si="32"/>
        <v>43.135844074164439</v>
      </c>
      <c r="E42" s="11">
        <f t="shared" ref="E42:I42" si="36">(J34/$Q$31)*100</f>
        <v>0</v>
      </c>
      <c r="F42" s="11">
        <f t="shared" si="36"/>
        <v>0</v>
      </c>
      <c r="G42" s="11">
        <f t="shared" si="36"/>
        <v>0</v>
      </c>
      <c r="H42" s="3">
        <f t="shared" si="36"/>
        <v>13.694905766005427</v>
      </c>
      <c r="I42" s="11">
        <f t="shared" si="36"/>
        <v>0</v>
      </c>
      <c r="J42" s="3">
        <f t="shared" si="34"/>
        <v>13.694905766005427</v>
      </c>
    </row>
    <row r="43" spans="1:17" x14ac:dyDescent="0.25">
      <c r="A43" s="8" t="s">
        <v>13</v>
      </c>
      <c r="B43" s="3">
        <f t="shared" si="31"/>
        <v>31.748319894840737</v>
      </c>
      <c r="C43" s="11">
        <f t="shared" si="32"/>
        <v>100</v>
      </c>
      <c r="E43" s="12">
        <f>-(J35/$Q$31)*100</f>
        <v>-28.153743829443179</v>
      </c>
      <c r="F43" s="12">
        <f>-(K35/$Q$31)*100</f>
        <v>-19.294458978850134</v>
      </c>
      <c r="G43" s="12">
        <f>-(L35/$Q$31)*100</f>
        <v>-10.827786081467067</v>
      </c>
      <c r="H43" s="12">
        <f>-(M35/$Q$31)*100</f>
        <v>-4.6805762943561913</v>
      </c>
      <c r="I43" s="3">
        <f t="shared" ref="E43:I43" si="37">(N35/$Q$31)*100</f>
        <v>8.3703645484864388</v>
      </c>
      <c r="J43" s="3">
        <f t="shared" si="34"/>
        <v>-54.586200635630135</v>
      </c>
    </row>
    <row r="44" spans="1:17" x14ac:dyDescent="0.25">
      <c r="E44" t="s">
        <v>17</v>
      </c>
      <c r="F44" t="s">
        <v>17</v>
      </c>
      <c r="G44" t="s">
        <v>17</v>
      </c>
      <c r="H4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7844-3187-4A3D-B0E7-C9B84228F71B}">
  <dimension ref="A3:G7"/>
  <sheetViews>
    <sheetView workbookViewId="0">
      <selection activeCell="G5" sqref="G5"/>
    </sheetView>
  </sheetViews>
  <sheetFormatPr baseColWidth="10" defaultRowHeight="15" x14ac:dyDescent="0.25"/>
  <sheetData>
    <row r="3" spans="1:7" x14ac:dyDescent="0.25">
      <c r="A3" t="s">
        <v>19</v>
      </c>
      <c r="B3" t="s">
        <v>20</v>
      </c>
      <c r="C3" t="s">
        <v>21</v>
      </c>
    </row>
    <row r="4" spans="1:7" x14ac:dyDescent="0.25">
      <c r="A4">
        <v>83.69</v>
      </c>
      <c r="B4">
        <v>99.12</v>
      </c>
      <c r="C4">
        <v>109.12</v>
      </c>
    </row>
    <row r="5" spans="1:7" x14ac:dyDescent="0.25">
      <c r="E5">
        <f>(A4-A7)^2+(B4-B7)^2+(C4-C7)^2</f>
        <v>28735.964899999999</v>
      </c>
      <c r="F5">
        <f>E5/3</f>
        <v>9578.654966666667</v>
      </c>
      <c r="G5">
        <f>SQRT(F5)</f>
        <v>97.87060317923185</v>
      </c>
    </row>
    <row r="6" spans="1:7" x14ac:dyDescent="0.25">
      <c r="A6" t="s">
        <v>22</v>
      </c>
      <c r="B6" t="s">
        <v>23</v>
      </c>
      <c r="C6" t="s">
        <v>24</v>
      </c>
    </row>
    <row r="7" spans="1:7" x14ac:dyDescent="0.25">
      <c r="A7">
        <v>0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simple</vt:lpstr>
      <vt:lpstr>complex</vt:lpstr>
      <vt:lpstr>complex2</vt:lpstr>
      <vt:lpstr>FNIS</vt:lpstr>
      <vt:lpstr>Value</vt:lpstr>
      <vt:lpstr>Value (2)</vt:lpstr>
      <vt:lpstr>eDistance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Khanx Kenovis</dc:creator>
  <cp:lastModifiedBy>Khanx Kenovis</cp:lastModifiedBy>
  <dcterms:created xsi:type="dcterms:W3CDTF">2021-01-18T11:44:42Z</dcterms:created>
  <dcterms:modified xsi:type="dcterms:W3CDTF">2021-01-22T12:11:42Z</dcterms:modified>
</cp:coreProperties>
</file>