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test PULL\VeGAn\Pruebas Prototipo\"/>
    </mc:Choice>
  </mc:AlternateContent>
  <xr:revisionPtr revIDLastSave="0" documentId="13_ncr:1_{2DDEC167-9657-45A6-82BF-D5C9E8ACD101}" xr6:coauthVersionLast="46" xr6:coauthVersionMax="46" xr10:uidLastSave="{00000000-0000-0000-0000-000000000000}"/>
  <bookViews>
    <workbookView xWindow="-120" yWindow="-120" windowWidth="29040" windowHeight="15840" activeTab="4" xr2:uid="{00000000-000D-0000-FFFF-FFFF00000000}"/>
  </bookViews>
  <sheets>
    <sheet name="Acciones a realizar" sheetId="1" r:id="rId1"/>
    <sheet name="Respuestas" sheetId="3" r:id="rId2"/>
    <sheet name="Propagacion" sheetId="4" r:id="rId3"/>
    <sheet name="Polarizacion" sheetId="5" r:id="rId4"/>
    <sheet name="Evaluacion" sheetId="6" r:id="rId5"/>
  </sheets>
  <definedNames>
    <definedName name="_xlnm._FilterDatabase" localSheetId="2" hidden="1">Propagacion!$A$1:$CO$177</definedName>
    <definedName name="certeza">Respuestas!$F$1:$F$3</definedName>
    <definedName name="Evaluar">Respuestas!$G$1:$G$5</definedName>
    <definedName name="Importancias">Respuestas!$E$1:$E$5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T164" i="4" l="1"/>
  <c r="BS142" i="4"/>
  <c r="BT142" i="4"/>
  <c r="BV142" i="4"/>
  <c r="BW142" i="4"/>
  <c r="BN136" i="4"/>
  <c r="BN134" i="4"/>
  <c r="BN133" i="4"/>
  <c r="BN132" i="4"/>
  <c r="BN119" i="4"/>
  <c r="BM119" i="4"/>
  <c r="BL119" i="4"/>
  <c r="BN88" i="4"/>
  <c r="BM88" i="4"/>
  <c r="BL88" i="4"/>
  <c r="BN87" i="4"/>
  <c r="BM87" i="4"/>
  <c r="BL87" i="4"/>
  <c r="BN86" i="4"/>
  <c r="BM86" i="4"/>
  <c r="BL86" i="4"/>
  <c r="BN85" i="4"/>
  <c r="BM85" i="4"/>
  <c r="BL85" i="4"/>
  <c r="BN84" i="4"/>
  <c r="BM84" i="4"/>
  <c r="BL84" i="4"/>
  <c r="BN83" i="4"/>
  <c r="BM83" i="4"/>
  <c r="BL83" i="4"/>
  <c r="BN82" i="4"/>
  <c r="BM82" i="4"/>
  <c r="BL82" i="4"/>
  <c r="BN81" i="4"/>
  <c r="BM81" i="4"/>
  <c r="BL81" i="4"/>
  <c r="BN80" i="4"/>
  <c r="BM80" i="4"/>
  <c r="BL80" i="4"/>
  <c r="BN79" i="4"/>
  <c r="BM79" i="4"/>
  <c r="BL79" i="4"/>
  <c r="BN78" i="4"/>
  <c r="BM78" i="4"/>
  <c r="BL78" i="4"/>
  <c r="BN77" i="4"/>
  <c r="BM77" i="4"/>
  <c r="BL77" i="4"/>
  <c r="BN76" i="4"/>
  <c r="BM76" i="4"/>
  <c r="BL76" i="4"/>
  <c r="BN75" i="4"/>
  <c r="BM75" i="4"/>
  <c r="BL75" i="4"/>
  <c r="BN74" i="4"/>
  <c r="BM74" i="4"/>
  <c r="BL74" i="4"/>
  <c r="BN73" i="4"/>
  <c r="BM73" i="4"/>
  <c r="BL73" i="4"/>
  <c r="BN72" i="4"/>
  <c r="BM72" i="4"/>
  <c r="BL72" i="4"/>
  <c r="BN70" i="4"/>
  <c r="BM70" i="4"/>
  <c r="BL70" i="4"/>
  <c r="BN69" i="4"/>
  <c r="BM69" i="4"/>
  <c r="BL69" i="4"/>
  <c r="BN68" i="4"/>
  <c r="BM68" i="4"/>
  <c r="BL68" i="4"/>
  <c r="BN67" i="4"/>
  <c r="BM67" i="4"/>
  <c r="BL67" i="4"/>
  <c r="BN66" i="4"/>
  <c r="BM66" i="4"/>
  <c r="BL66" i="4"/>
  <c r="BN65" i="4"/>
  <c r="BM65" i="4"/>
  <c r="BL65" i="4"/>
  <c r="BN64" i="4"/>
  <c r="BM64" i="4"/>
  <c r="BL64" i="4"/>
  <c r="AS36" i="4"/>
  <c r="AR36" i="4"/>
  <c r="AQ36" i="4"/>
  <c r="O13" i="4"/>
  <c r="O14" i="4"/>
  <c r="O12" i="4"/>
  <c r="H33" i="6"/>
  <c r="B33" i="6"/>
  <c r="H32" i="6"/>
  <c r="B32" i="6"/>
  <c r="H31" i="6"/>
  <c r="B31" i="6"/>
  <c r="H30" i="6"/>
  <c r="B30" i="6"/>
  <c r="H29" i="6"/>
  <c r="B29" i="6"/>
  <c r="H28" i="6"/>
  <c r="B28" i="6"/>
  <c r="B27" i="6"/>
  <c r="B26" i="6"/>
  <c r="B25" i="6"/>
  <c r="B24" i="6"/>
  <c r="H20" i="6"/>
  <c r="B20" i="6"/>
  <c r="H19" i="6"/>
  <c r="B19" i="6"/>
  <c r="H18" i="6"/>
  <c r="B18" i="6"/>
  <c r="H17" i="6"/>
  <c r="B17" i="6"/>
  <c r="B16" i="6"/>
  <c r="B15" i="6"/>
  <c r="B14" i="6"/>
  <c r="B13" i="6"/>
  <c r="H8" i="6"/>
  <c r="B8" i="6"/>
  <c r="H7" i="6"/>
  <c r="B7" i="6"/>
  <c r="H6" i="6"/>
  <c r="B6" i="6"/>
  <c r="H5" i="6"/>
  <c r="B5" i="6"/>
  <c r="H4" i="6"/>
  <c r="B4" i="6"/>
  <c r="H3" i="6"/>
  <c r="B3" i="6"/>
  <c r="H2" i="6"/>
  <c r="B2" i="6"/>
  <c r="V21" i="4" l="1"/>
  <c r="V22" i="4"/>
  <c r="V20" i="4"/>
  <c r="X25" i="4" l="1"/>
  <c r="BP12" i="4"/>
  <c r="BP13" i="4" s="1"/>
  <c r="BP14" i="4" s="1"/>
  <c r="BQ12" i="4"/>
  <c r="BQ13" i="4" s="1"/>
  <c r="BQ14" i="4" s="1"/>
  <c r="BR12" i="4"/>
  <c r="BR13" i="4" s="1"/>
  <c r="BR14" i="4" s="1"/>
  <c r="BS12" i="4"/>
  <c r="BS13" i="4" s="1"/>
  <c r="BS14" i="4" s="1"/>
  <c r="BT12" i="4"/>
  <c r="BT13" i="4" s="1"/>
  <c r="BT14" i="4" s="1"/>
  <c r="BU12" i="4"/>
  <c r="BU13" i="4" s="1"/>
  <c r="BU14" i="4" s="1"/>
  <c r="BV12" i="4"/>
  <c r="BV13" i="4" s="1"/>
  <c r="BV14" i="4" s="1"/>
  <c r="BW12" i="4"/>
  <c r="BW13" i="4" s="1"/>
  <c r="BW14" i="4" s="1"/>
  <c r="BO12" i="4"/>
  <c r="BO13" i="4" s="1"/>
  <c r="BO14" i="4" s="1"/>
  <c r="AC20" i="4"/>
  <c r="AD20" i="4"/>
  <c r="AE20" i="4"/>
  <c r="AF20" i="4"/>
  <c r="AG20" i="4"/>
  <c r="AH20" i="4"/>
  <c r="AH21" i="4" s="1"/>
  <c r="AH22" i="4" s="1"/>
  <c r="AI20" i="4"/>
  <c r="AI21" i="4" s="1"/>
  <c r="AI22" i="4" s="1"/>
  <c r="AJ20" i="4"/>
  <c r="AJ21" i="4" s="1"/>
  <c r="AJ22" i="4" s="1"/>
  <c r="AC21" i="4"/>
  <c r="AC22" i="4" s="1"/>
  <c r="AD21" i="4"/>
  <c r="AD22" i="4" s="1"/>
  <c r="AE21" i="4"/>
  <c r="AE22" i="4" s="1"/>
  <c r="AF21" i="4"/>
  <c r="AF22" i="4" s="1"/>
  <c r="AG21" i="4"/>
  <c r="AG22" i="4" s="1"/>
  <c r="AB20" i="4"/>
  <c r="AB21" i="4" s="1"/>
  <c r="AB22" i="4" s="1"/>
  <c r="AC12" i="4"/>
  <c r="AD12" i="4"/>
  <c r="AD13" i="4" s="1"/>
  <c r="AD14" i="4" s="1"/>
  <c r="AE12" i="4"/>
  <c r="AE13" i="4" s="1"/>
  <c r="AE14" i="4" s="1"/>
  <c r="AF12" i="4"/>
  <c r="AF13" i="4" s="1"/>
  <c r="AF14" i="4" s="1"/>
  <c r="AG12" i="4"/>
  <c r="AG13" i="4" s="1"/>
  <c r="AG14" i="4" s="1"/>
  <c r="AH12" i="4"/>
  <c r="AH13" i="4" s="1"/>
  <c r="AH14" i="4" s="1"/>
  <c r="AI12" i="4"/>
  <c r="AI13" i="4" s="1"/>
  <c r="AI14" i="4" s="1"/>
  <c r="AJ12" i="4"/>
  <c r="AJ13" i="4" s="1"/>
  <c r="AJ14" i="4" s="1"/>
  <c r="AC13" i="4"/>
  <c r="AC14" i="4" s="1"/>
  <c r="AB12" i="4"/>
  <c r="AB13" i="4" s="1"/>
  <c r="AB14" i="4" s="1"/>
  <c r="CO58" i="4" l="1"/>
  <c r="CN58" i="4"/>
  <c r="CM58" i="4"/>
  <c r="CL58" i="4"/>
  <c r="CK58" i="4"/>
  <c r="CJ58" i="4"/>
  <c r="CI58" i="4"/>
  <c r="CH58" i="4"/>
  <c r="CG58" i="4"/>
  <c r="CF58" i="4"/>
  <c r="CE58" i="4"/>
  <c r="CD58" i="4"/>
  <c r="CC58" i="4"/>
  <c r="CB58" i="4"/>
  <c r="CA58" i="4"/>
  <c r="BZ58" i="4"/>
  <c r="BY58" i="4"/>
  <c r="BX58" i="4"/>
  <c r="BW58" i="4"/>
  <c r="BV58" i="4"/>
  <c r="BU58" i="4"/>
  <c r="BT58" i="4"/>
  <c r="BS58" i="4"/>
  <c r="BR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CO57" i="4"/>
  <c r="CN57" i="4"/>
  <c r="CM57" i="4"/>
  <c r="CL57" i="4"/>
  <c r="CK57" i="4"/>
  <c r="CJ57" i="4"/>
  <c r="CI57" i="4"/>
  <c r="CH57" i="4"/>
  <c r="CG57" i="4"/>
  <c r="CF57" i="4"/>
  <c r="CE57" i="4"/>
  <c r="CD57" i="4"/>
  <c r="CC57" i="4"/>
  <c r="CB57" i="4"/>
  <c r="CA57" i="4"/>
  <c r="BZ57" i="4"/>
  <c r="BY57" i="4"/>
  <c r="BX57" i="4"/>
  <c r="BW57" i="4"/>
  <c r="BV57" i="4"/>
  <c r="BU57" i="4"/>
  <c r="BT57" i="4"/>
  <c r="BS57" i="4"/>
  <c r="BR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CO56" i="4"/>
  <c r="CN56" i="4"/>
  <c r="CM56" i="4"/>
  <c r="CL56" i="4"/>
  <c r="CK56" i="4"/>
  <c r="CJ56" i="4"/>
  <c r="CI56" i="4"/>
  <c r="CH56" i="4"/>
  <c r="CG56" i="4"/>
  <c r="CF56" i="4"/>
  <c r="CE56" i="4"/>
  <c r="CD56" i="4"/>
  <c r="CC56" i="4"/>
  <c r="CB56" i="4"/>
  <c r="CA56" i="4"/>
  <c r="BZ56" i="4"/>
  <c r="BY56" i="4"/>
  <c r="BX56" i="4"/>
  <c r="BW56" i="4"/>
  <c r="BV56" i="4"/>
  <c r="BU56" i="4"/>
  <c r="BT56" i="4"/>
  <c r="BS56" i="4"/>
  <c r="BR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CO55" i="4"/>
  <c r="CN55" i="4"/>
  <c r="CM55" i="4"/>
  <c r="CL55" i="4"/>
  <c r="CK55" i="4"/>
  <c r="CJ55" i="4"/>
  <c r="CI55" i="4"/>
  <c r="CH55" i="4"/>
  <c r="CG55" i="4"/>
  <c r="CF55" i="4"/>
  <c r="CE55" i="4"/>
  <c r="CD55" i="4"/>
  <c r="CC55" i="4"/>
  <c r="CB55" i="4"/>
  <c r="CA55" i="4"/>
  <c r="BZ55" i="4"/>
  <c r="BY55" i="4"/>
  <c r="BX55" i="4"/>
  <c r="BW55" i="4"/>
  <c r="BV55" i="4"/>
  <c r="BU55" i="4"/>
  <c r="BT55" i="4"/>
  <c r="BS55" i="4"/>
  <c r="BR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CB54" i="4"/>
  <c r="CA54" i="4"/>
  <c r="BZ54" i="4"/>
  <c r="BY54" i="4"/>
  <c r="BX54" i="4"/>
  <c r="BW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CB53" i="4"/>
  <c r="CA53" i="4"/>
  <c r="BZ53" i="4"/>
  <c r="BY53" i="4"/>
  <c r="BX53" i="4"/>
  <c r="BW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CB52" i="4"/>
  <c r="CA52" i="4"/>
  <c r="BZ52" i="4"/>
  <c r="BY52" i="4"/>
  <c r="BX52" i="4"/>
  <c r="BW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J52" i="4"/>
  <c r="AI52" i="4"/>
  <c r="AH52" i="4"/>
  <c r="AG52" i="4"/>
  <c r="AF52" i="4"/>
  <c r="AE52" i="4"/>
  <c r="AD52" i="4"/>
  <c r="AC52" i="4"/>
  <c r="AB52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CB51" i="4"/>
  <c r="CA51" i="4"/>
  <c r="BZ51" i="4"/>
  <c r="BY51" i="4"/>
  <c r="BX51" i="4"/>
  <c r="BW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J51" i="4"/>
  <c r="AI51" i="4"/>
  <c r="AH51" i="4"/>
  <c r="AG51" i="4"/>
  <c r="AF51" i="4"/>
  <c r="AE51" i="4"/>
  <c r="AD51" i="4"/>
  <c r="AC51" i="4"/>
  <c r="AB51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CB50" i="4"/>
  <c r="CA50" i="4"/>
  <c r="BZ50" i="4"/>
  <c r="BY50" i="4"/>
  <c r="BX50" i="4"/>
  <c r="BW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J50" i="4"/>
  <c r="AI50" i="4"/>
  <c r="AH50" i="4"/>
  <c r="AG50" i="4"/>
  <c r="AF50" i="4"/>
  <c r="AE50" i="4"/>
  <c r="AD50" i="4"/>
  <c r="AC50" i="4"/>
  <c r="AB50" i="4"/>
  <c r="BW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J49" i="4"/>
  <c r="AI49" i="4"/>
  <c r="AH49" i="4"/>
  <c r="AG49" i="4"/>
  <c r="AF49" i="4"/>
  <c r="AE49" i="4"/>
  <c r="AD49" i="4"/>
  <c r="AC49" i="4"/>
  <c r="AB49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CB48" i="4"/>
  <c r="CA48" i="4"/>
  <c r="BZ48" i="4"/>
  <c r="BY48" i="4"/>
  <c r="BX48" i="4"/>
  <c r="BW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CB47" i="4"/>
  <c r="CA47" i="4"/>
  <c r="BZ47" i="4"/>
  <c r="BY47" i="4"/>
  <c r="BX47" i="4"/>
  <c r="BW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CB46" i="4"/>
  <c r="CA46" i="4"/>
  <c r="BZ46" i="4"/>
  <c r="BY46" i="4"/>
  <c r="BX46" i="4"/>
  <c r="BW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CB45" i="4"/>
  <c r="CA45" i="4"/>
  <c r="BZ45" i="4"/>
  <c r="BY45" i="4"/>
  <c r="BX45" i="4"/>
  <c r="BW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BW44" i="4"/>
  <c r="BV44" i="4"/>
  <c r="BU44" i="4"/>
  <c r="BT44" i="4"/>
  <c r="BS44" i="4"/>
  <c r="BR44" i="4"/>
  <c r="BQ44" i="4"/>
  <c r="BP44" i="4"/>
  <c r="BO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J44" i="4"/>
  <c r="AI44" i="4"/>
  <c r="AH44" i="4"/>
  <c r="AG44" i="4"/>
  <c r="AF44" i="4"/>
  <c r="AE44" i="4"/>
  <c r="AD44" i="4"/>
  <c r="AC44" i="4"/>
  <c r="AB44" i="4"/>
  <c r="BW43" i="4"/>
  <c r="BV43" i="4"/>
  <c r="BU43" i="4"/>
  <c r="BT43" i="4"/>
  <c r="BS43" i="4"/>
  <c r="BR43" i="4"/>
  <c r="BQ43" i="4"/>
  <c r="BP43" i="4"/>
  <c r="BO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J43" i="4"/>
  <c r="AI43" i="4"/>
  <c r="AH43" i="4"/>
  <c r="AG43" i="4"/>
  <c r="AF43" i="4"/>
  <c r="AE43" i="4"/>
  <c r="AD43" i="4"/>
  <c r="AC43" i="4"/>
  <c r="AB43" i="4"/>
  <c r="BW42" i="4"/>
  <c r="BV42" i="4"/>
  <c r="BU42" i="4"/>
  <c r="BT42" i="4"/>
  <c r="BS42" i="4"/>
  <c r="BR42" i="4"/>
  <c r="BQ42" i="4"/>
  <c r="BP42" i="4"/>
  <c r="BO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J42" i="4"/>
  <c r="AI42" i="4"/>
  <c r="AH42" i="4"/>
  <c r="AG42" i="4"/>
  <c r="AF42" i="4"/>
  <c r="AE42" i="4"/>
  <c r="AD42" i="4"/>
  <c r="AC42" i="4"/>
  <c r="AB42" i="4"/>
  <c r="BW41" i="4"/>
  <c r="BV41" i="4"/>
  <c r="BU41" i="4"/>
  <c r="BT41" i="4"/>
  <c r="BS41" i="4"/>
  <c r="BR41" i="4"/>
  <c r="BQ41" i="4"/>
  <c r="BP41" i="4"/>
  <c r="BO41" i="4"/>
  <c r="BB41" i="4"/>
  <c r="BA41" i="4"/>
  <c r="AZ41" i="4"/>
  <c r="AY41" i="4"/>
  <c r="AX41" i="4"/>
  <c r="AW41" i="4"/>
  <c r="AV41" i="4"/>
  <c r="AU41" i="4"/>
  <c r="AT41" i="4"/>
  <c r="AJ41" i="4"/>
  <c r="AI41" i="4"/>
  <c r="AH41" i="4"/>
  <c r="AG41" i="4"/>
  <c r="AF41" i="4"/>
  <c r="AE41" i="4"/>
  <c r="AD41" i="4"/>
  <c r="AC41" i="4"/>
  <c r="AB41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CB40" i="4"/>
  <c r="CA40" i="4"/>
  <c r="BZ40" i="4"/>
  <c r="BY40" i="4"/>
  <c r="BX40" i="4"/>
  <c r="BW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CB39" i="4"/>
  <c r="CA39" i="4"/>
  <c r="BZ39" i="4"/>
  <c r="BY39" i="4"/>
  <c r="BX39" i="4"/>
  <c r="BW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CB38" i="4"/>
  <c r="CA38" i="4"/>
  <c r="BZ38" i="4"/>
  <c r="BY38" i="4"/>
  <c r="BX38" i="4"/>
  <c r="BW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CB37" i="4"/>
  <c r="CA37" i="4"/>
  <c r="BZ37" i="4"/>
  <c r="BY37" i="4"/>
  <c r="BX37" i="4"/>
  <c r="BW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CB36" i="4"/>
  <c r="CA36" i="4"/>
  <c r="BZ36" i="4"/>
  <c r="BY36" i="4"/>
  <c r="BX36" i="4"/>
  <c r="BW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CB35" i="4"/>
  <c r="CA35" i="4"/>
  <c r="BZ35" i="4"/>
  <c r="BY35" i="4"/>
  <c r="BX35" i="4"/>
  <c r="BW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CO34" i="4"/>
  <c r="CN34" i="4"/>
  <c r="CM34" i="4"/>
  <c r="CL34" i="4"/>
  <c r="CK34" i="4"/>
  <c r="CJ34" i="4"/>
  <c r="CI34" i="4"/>
  <c r="CH34" i="4"/>
  <c r="CH64" i="4" s="1"/>
  <c r="CG34" i="4"/>
  <c r="CF34" i="4"/>
  <c r="CE34" i="4"/>
  <c r="CD34" i="4"/>
  <c r="CC34" i="4"/>
  <c r="CB34" i="4"/>
  <c r="CA34" i="4"/>
  <c r="BZ34" i="4"/>
  <c r="BY34" i="4"/>
  <c r="BX34" i="4"/>
  <c r="BW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J34" i="4"/>
  <c r="AI34" i="4"/>
  <c r="AH34" i="4"/>
  <c r="AG34" i="4"/>
  <c r="AF34" i="4"/>
  <c r="AE34" i="4"/>
  <c r="AD34" i="4"/>
  <c r="AC34" i="4"/>
  <c r="AB34" i="4"/>
  <c r="CG77" i="4" l="1"/>
  <c r="CI80" i="4"/>
  <c r="CH81" i="4"/>
  <c r="CG84" i="4"/>
  <c r="AK65" i="4"/>
  <c r="CH70" i="4"/>
  <c r="CI81" i="4"/>
  <c r="CH82" i="4"/>
  <c r="CH84" i="4"/>
  <c r="CH86" i="4"/>
  <c r="CH88" i="4"/>
  <c r="CG68" i="4"/>
  <c r="CI69" i="4"/>
  <c r="CG75" i="4"/>
  <c r="CG82" i="4"/>
  <c r="BG64" i="4"/>
  <c r="CI64" i="4"/>
  <c r="AO65" i="4"/>
  <c r="CG65" i="4"/>
  <c r="CH68" i="4"/>
  <c r="CH75" i="4"/>
  <c r="CH77" i="4"/>
  <c r="CH65" i="4"/>
  <c r="CI66" i="4"/>
  <c r="CG69" i="4"/>
  <c r="CI70" i="4"/>
  <c r="CI75" i="4"/>
  <c r="CG76" i="4"/>
  <c r="CI77" i="4"/>
  <c r="CG78" i="4"/>
  <c r="CG80" i="4"/>
  <c r="CI82" i="4"/>
  <c r="CG83" i="4"/>
  <c r="CI84" i="4"/>
  <c r="CG85" i="4"/>
  <c r="CI86" i="4"/>
  <c r="CG87" i="4"/>
  <c r="CI88" i="4"/>
  <c r="CG66" i="4"/>
  <c r="CI67" i="4"/>
  <c r="CG70" i="4"/>
  <c r="CI76" i="4"/>
  <c r="CI78" i="4"/>
  <c r="CI83" i="4"/>
  <c r="BC64" i="4"/>
  <c r="CA64" i="4"/>
  <c r="CM64" i="4"/>
  <c r="BY65" i="4"/>
  <c r="CH66" i="4"/>
  <c r="CG67" i="4"/>
  <c r="CI68" i="4"/>
  <c r="CG64" i="4"/>
  <c r="CI65" i="4"/>
  <c r="CH67" i="4"/>
  <c r="CH69" i="4"/>
  <c r="CH76" i="4"/>
  <c r="CH78" i="4"/>
  <c r="CH80" i="4"/>
  <c r="CG81" i="4"/>
  <c r="CH83" i="4"/>
  <c r="CH85" i="4"/>
  <c r="CH87" i="4"/>
  <c r="CI85" i="4"/>
  <c r="CG86" i="4"/>
  <c r="CI87" i="4"/>
  <c r="CG88" i="4"/>
  <c r="CK65" i="4"/>
  <c r="CE64" i="4"/>
  <c r="BK64" i="4"/>
  <c r="AS65" i="4"/>
  <c r="AQ66" i="4"/>
  <c r="AS66" i="4"/>
  <c r="AR66" i="4"/>
  <c r="BC66" i="4"/>
  <c r="CE66" i="4"/>
  <c r="AO67" i="4"/>
  <c r="BY67" i="4"/>
  <c r="BG68" i="4"/>
  <c r="CM68" i="4"/>
  <c r="AO69" i="4"/>
  <c r="CO69" i="4"/>
  <c r="BG70" i="4"/>
  <c r="CM70" i="4"/>
  <c r="BI74" i="4"/>
  <c r="BF75" i="4"/>
  <c r="BH76" i="4"/>
  <c r="CN76" i="4"/>
  <c r="BF77" i="4"/>
  <c r="CL77" i="4"/>
  <c r="BD78" i="4"/>
  <c r="CF78" i="4"/>
  <c r="BX80" i="4"/>
  <c r="CF80" i="4"/>
  <c r="CA81" i="4"/>
  <c r="CL82" i="4"/>
  <c r="BH83" i="4"/>
  <c r="CB83" i="4"/>
  <c r="AP84" i="4"/>
  <c r="CD84" i="4"/>
  <c r="AR85" i="4"/>
  <c r="CF85" i="4"/>
  <c r="AP86" i="4"/>
  <c r="BJ86" i="4"/>
  <c r="BZ86" i="4"/>
  <c r="CL86" i="4"/>
  <c r="AN87" i="4"/>
  <c r="AR87" i="4"/>
  <c r="BD87" i="4"/>
  <c r="BH87" i="4"/>
  <c r="BX87" i="4"/>
  <c r="CB87" i="4"/>
  <c r="CF87" i="4"/>
  <c r="CJ87" i="4"/>
  <c r="CN87" i="4"/>
  <c r="AL88" i="4"/>
  <c r="AP88" i="4"/>
  <c r="BF88" i="4"/>
  <c r="BJ88" i="4"/>
  <c r="BZ88" i="4"/>
  <c r="CL88" i="4"/>
  <c r="BE65" i="4"/>
  <c r="CC65" i="4"/>
  <c r="AM66" i="4"/>
  <c r="BG66" i="4"/>
  <c r="BI67" i="4"/>
  <c r="CO67" i="4"/>
  <c r="AQ68" i="4"/>
  <c r="CA68" i="4"/>
  <c r="BE69" i="4"/>
  <c r="BY69" i="4"/>
  <c r="AM70" i="4"/>
  <c r="BK70" i="4"/>
  <c r="BE72" i="4"/>
  <c r="BC73" i="4"/>
  <c r="BE74" i="4"/>
  <c r="CD75" i="4"/>
  <c r="AN76" i="4"/>
  <c r="BX76" i="4"/>
  <c r="CF76" i="4"/>
  <c r="BZ77" i="4"/>
  <c r="BX78" i="4"/>
  <c r="CJ78" i="4"/>
  <c r="BK79" i="4"/>
  <c r="CJ80" i="4"/>
  <c r="BK81" i="4"/>
  <c r="BF82" i="4"/>
  <c r="AR83" i="4"/>
  <c r="CF83" i="4"/>
  <c r="AL84" i="4"/>
  <c r="BJ84" i="4"/>
  <c r="BD85" i="4"/>
  <c r="CN85" i="4"/>
  <c r="BF86" i="4"/>
  <c r="CF64" i="4"/>
  <c r="BI65" i="4"/>
  <c r="CO65" i="4"/>
  <c r="BK66" i="4"/>
  <c r="CM66" i="4"/>
  <c r="BE67" i="4"/>
  <c r="CK67" i="4"/>
  <c r="BC68" i="4"/>
  <c r="CE68" i="4"/>
  <c r="BI69" i="4"/>
  <c r="CC69" i="4"/>
  <c r="AQ70" i="4"/>
  <c r="CA70" i="4"/>
  <c r="BI72" i="4"/>
  <c r="BG73" i="4"/>
  <c r="AL75" i="4"/>
  <c r="BJ75" i="4"/>
  <c r="CL75" i="4"/>
  <c r="BD76" i="4"/>
  <c r="CB76" i="4"/>
  <c r="AP77" i="4"/>
  <c r="BJ77" i="4"/>
  <c r="AR78" i="4"/>
  <c r="CN78" i="4"/>
  <c r="BG79" i="4"/>
  <c r="BH80" i="4"/>
  <c r="CN80" i="4"/>
  <c r="BG81" i="4"/>
  <c r="CE81" i="4"/>
  <c r="BJ82" i="4"/>
  <c r="CD82" i="4"/>
  <c r="AN83" i="4"/>
  <c r="BX83" i="4"/>
  <c r="CN83" i="4"/>
  <c r="BZ84" i="4"/>
  <c r="AN85" i="4"/>
  <c r="CB85" i="4"/>
  <c r="AL86" i="4"/>
  <c r="CD86" i="4"/>
  <c r="BX64" i="4"/>
  <c r="CA66" i="4"/>
  <c r="AK67" i="4"/>
  <c r="AS67" i="4"/>
  <c r="CC67" i="4"/>
  <c r="AM68" i="4"/>
  <c r="BK68" i="4"/>
  <c r="AK69" i="4"/>
  <c r="AS69" i="4"/>
  <c r="CK69" i="4"/>
  <c r="BC70" i="4"/>
  <c r="CE70" i="4"/>
  <c r="BK73" i="4"/>
  <c r="AP75" i="4"/>
  <c r="BZ75" i="4"/>
  <c r="AR76" i="4"/>
  <c r="CJ76" i="4"/>
  <c r="AL77" i="4"/>
  <c r="CD77" i="4"/>
  <c r="AN78" i="4"/>
  <c r="BH78" i="4"/>
  <c r="CB78" i="4"/>
  <c r="BC79" i="4"/>
  <c r="BD80" i="4"/>
  <c r="CB80" i="4"/>
  <c r="BC81" i="4"/>
  <c r="CM81" i="4"/>
  <c r="BZ82" i="4"/>
  <c r="BD83" i="4"/>
  <c r="CJ83" i="4"/>
  <c r="BF84" i="4"/>
  <c r="CL84" i="4"/>
  <c r="BH85" i="4"/>
  <c r="BX85" i="4"/>
  <c r="CJ85" i="4"/>
  <c r="CD88" i="4"/>
  <c r="BD64" i="4"/>
  <c r="BH64" i="4"/>
  <c r="CB64" i="4"/>
  <c r="CJ64" i="4"/>
  <c r="CN64" i="4"/>
  <c r="AL65" i="4"/>
  <c r="AP65" i="4"/>
  <c r="BF65" i="4"/>
  <c r="BJ65" i="4"/>
  <c r="BZ65" i="4"/>
  <c r="CD65" i="4"/>
  <c r="CL65" i="4"/>
  <c r="AN66" i="4"/>
  <c r="BD66" i="4"/>
  <c r="BH66" i="4"/>
  <c r="BX66" i="4"/>
  <c r="CB66" i="4"/>
  <c r="CF66" i="4"/>
  <c r="CJ66" i="4"/>
  <c r="CN66" i="4"/>
  <c r="AL67" i="4"/>
  <c r="AP67" i="4"/>
  <c r="BF67" i="4"/>
  <c r="BJ67" i="4"/>
  <c r="BZ67" i="4"/>
  <c r="CD67" i="4"/>
  <c r="CL67" i="4"/>
  <c r="AN68" i="4"/>
  <c r="AR68" i="4"/>
  <c r="BD68" i="4"/>
  <c r="BH68" i="4"/>
  <c r="BX68" i="4"/>
  <c r="CB68" i="4"/>
  <c r="CF68" i="4"/>
  <c r="CJ68" i="4"/>
  <c r="CN68" i="4"/>
  <c r="AL69" i="4"/>
  <c r="AP69" i="4"/>
  <c r="BF69" i="4"/>
  <c r="BJ69" i="4"/>
  <c r="BZ69" i="4"/>
  <c r="CD69" i="4"/>
  <c r="CL69" i="4"/>
  <c r="AN70" i="4"/>
  <c r="AR70" i="4"/>
  <c r="BD70" i="4"/>
  <c r="BH70" i="4"/>
  <c r="BX70" i="4"/>
  <c r="CB70" i="4"/>
  <c r="CF70" i="4"/>
  <c r="CJ70" i="4"/>
  <c r="CN70" i="4"/>
  <c r="BF72" i="4"/>
  <c r="BJ72" i="4"/>
  <c r="BD73" i="4"/>
  <c r="BH73" i="4"/>
  <c r="BF74" i="4"/>
  <c r="BJ74" i="4"/>
  <c r="AM75" i="4"/>
  <c r="AQ75" i="4"/>
  <c r="BC75" i="4"/>
  <c r="BG75" i="4"/>
  <c r="BK75" i="4"/>
  <c r="CA75" i="4"/>
  <c r="CE75" i="4"/>
  <c r="CM75" i="4"/>
  <c r="AK76" i="4"/>
  <c r="AO76" i="4"/>
  <c r="AS76" i="4"/>
  <c r="BE76" i="4"/>
  <c r="BI76" i="4"/>
  <c r="BY76" i="4"/>
  <c r="CC76" i="4"/>
  <c r="CK76" i="4"/>
  <c r="CO76" i="4"/>
  <c r="AM77" i="4"/>
  <c r="AQ77" i="4"/>
  <c r="BC77" i="4"/>
  <c r="BG77" i="4"/>
  <c r="BK77" i="4"/>
  <c r="CA77" i="4"/>
  <c r="CE77" i="4"/>
  <c r="CM77" i="4"/>
  <c r="AK78" i="4"/>
  <c r="AO78" i="4"/>
  <c r="AS78" i="4"/>
  <c r="BE78" i="4"/>
  <c r="BI78" i="4"/>
  <c r="BY78" i="4"/>
  <c r="CC78" i="4"/>
  <c r="CK78" i="4"/>
  <c r="CO78" i="4"/>
  <c r="BD79" i="4"/>
  <c r="BH79" i="4"/>
  <c r="BE80" i="4"/>
  <c r="BI80" i="4"/>
  <c r="BY80" i="4"/>
  <c r="CC80" i="4"/>
  <c r="CK80" i="4"/>
  <c r="CO80" i="4"/>
  <c r="BD81" i="4"/>
  <c r="BH81" i="4"/>
  <c r="BX81" i="4"/>
  <c r="CB81" i="4"/>
  <c r="CF81" i="4"/>
  <c r="CJ81" i="4"/>
  <c r="CN81" i="4"/>
  <c r="BC82" i="4"/>
  <c r="BG82" i="4"/>
  <c r="BK82" i="4"/>
  <c r="CA82" i="4"/>
  <c r="CE82" i="4"/>
  <c r="CM82" i="4"/>
  <c r="AK83" i="4"/>
  <c r="AO83" i="4"/>
  <c r="AS83" i="4"/>
  <c r="BE83" i="4"/>
  <c r="BI83" i="4"/>
  <c r="BY83" i="4"/>
  <c r="CC83" i="4"/>
  <c r="CK83" i="4"/>
  <c r="CO83" i="4"/>
  <c r="AM84" i="4"/>
  <c r="AQ84" i="4"/>
  <c r="BC84" i="4"/>
  <c r="BG84" i="4"/>
  <c r="BK84" i="4"/>
  <c r="CA84" i="4"/>
  <c r="CE84" i="4"/>
  <c r="CM84" i="4"/>
  <c r="AK85" i="4"/>
  <c r="AO85" i="4"/>
  <c r="AS85" i="4"/>
  <c r="BE85" i="4"/>
  <c r="BI85" i="4"/>
  <c r="BY85" i="4"/>
  <c r="CC85" i="4"/>
  <c r="CK85" i="4"/>
  <c r="CO85" i="4"/>
  <c r="AM86" i="4"/>
  <c r="AQ86" i="4"/>
  <c r="BC86" i="4"/>
  <c r="BG86" i="4"/>
  <c r="BK86" i="4"/>
  <c r="CA86" i="4"/>
  <c r="CE86" i="4"/>
  <c r="CM86" i="4"/>
  <c r="AK87" i="4"/>
  <c r="AO87" i="4"/>
  <c r="AS87" i="4"/>
  <c r="BE87" i="4"/>
  <c r="BI87" i="4"/>
  <c r="BY87" i="4"/>
  <c r="CC87" i="4"/>
  <c r="CK87" i="4"/>
  <c r="CO87" i="4"/>
  <c r="AM88" i="4"/>
  <c r="AQ88" i="4"/>
  <c r="BC88" i="4"/>
  <c r="BG88" i="4"/>
  <c r="BK88" i="4"/>
  <c r="CA88" i="4"/>
  <c r="CE88" i="4"/>
  <c r="CM88" i="4"/>
  <c r="BE64" i="4"/>
  <c r="BY64" i="4"/>
  <c r="CK64" i="4"/>
  <c r="AQ65" i="4"/>
  <c r="BK65" i="4"/>
  <c r="CE65" i="4"/>
  <c r="CM65" i="4"/>
  <c r="AK66" i="4"/>
  <c r="AO66" i="4"/>
  <c r="BE66" i="4"/>
  <c r="BI66" i="4"/>
  <c r="BY66" i="4"/>
  <c r="CC66" i="4"/>
  <c r="CK66" i="4"/>
  <c r="CO66" i="4"/>
  <c r="AM67" i="4"/>
  <c r="AQ67" i="4"/>
  <c r="BC67" i="4"/>
  <c r="BG67" i="4"/>
  <c r="BK67" i="4"/>
  <c r="CA67" i="4"/>
  <c r="CE67" i="4"/>
  <c r="CM67" i="4"/>
  <c r="AK68" i="4"/>
  <c r="AO68" i="4"/>
  <c r="AS68" i="4"/>
  <c r="BE68" i="4"/>
  <c r="BI68" i="4"/>
  <c r="BY68" i="4"/>
  <c r="CC68" i="4"/>
  <c r="CK68" i="4"/>
  <c r="CO68" i="4"/>
  <c r="AM69" i="4"/>
  <c r="AQ69" i="4"/>
  <c r="BC69" i="4"/>
  <c r="BG69" i="4"/>
  <c r="BK69" i="4"/>
  <c r="CA69" i="4"/>
  <c r="CE69" i="4"/>
  <c r="CM69" i="4"/>
  <c r="AK70" i="4"/>
  <c r="AO70" i="4"/>
  <c r="AS70" i="4"/>
  <c r="BE70" i="4"/>
  <c r="BI70" i="4"/>
  <c r="BY70" i="4"/>
  <c r="CC70" i="4"/>
  <c r="CK70" i="4"/>
  <c r="CO70" i="4"/>
  <c r="BC72" i="4"/>
  <c r="BG72" i="4"/>
  <c r="BK72" i="4"/>
  <c r="BE73" i="4"/>
  <c r="BI73" i="4"/>
  <c r="BC74" i="4"/>
  <c r="BG74" i="4"/>
  <c r="BK74" i="4"/>
  <c r="AN75" i="4"/>
  <c r="AR75" i="4"/>
  <c r="BD75" i="4"/>
  <c r="BH75" i="4"/>
  <c r="BX75" i="4"/>
  <c r="CB75" i="4"/>
  <c r="CF75" i="4"/>
  <c r="CJ75" i="4"/>
  <c r="CN75" i="4"/>
  <c r="AL76" i="4"/>
  <c r="AP76" i="4"/>
  <c r="BF76" i="4"/>
  <c r="BJ76" i="4"/>
  <c r="BZ76" i="4"/>
  <c r="CD76" i="4"/>
  <c r="CL76" i="4"/>
  <c r="AN77" i="4"/>
  <c r="AR77" i="4"/>
  <c r="BD77" i="4"/>
  <c r="BH77" i="4"/>
  <c r="BX77" i="4"/>
  <c r="CB77" i="4"/>
  <c r="CF77" i="4"/>
  <c r="CJ77" i="4"/>
  <c r="CN77" i="4"/>
  <c r="AL78" i="4"/>
  <c r="AP78" i="4"/>
  <c r="BF78" i="4"/>
  <c r="BJ78" i="4"/>
  <c r="BZ78" i="4"/>
  <c r="CD78" i="4"/>
  <c r="CL78" i="4"/>
  <c r="BE79" i="4"/>
  <c r="BI79" i="4"/>
  <c r="BF80" i="4"/>
  <c r="BJ80" i="4"/>
  <c r="BZ80" i="4"/>
  <c r="CD80" i="4"/>
  <c r="CL80" i="4"/>
  <c r="BE81" i="4"/>
  <c r="BI81" i="4"/>
  <c r="BY81" i="4"/>
  <c r="CC81" i="4"/>
  <c r="CK81" i="4"/>
  <c r="CO81" i="4"/>
  <c r="BD82" i="4"/>
  <c r="BH82" i="4"/>
  <c r="BX82" i="4"/>
  <c r="CB82" i="4"/>
  <c r="CF82" i="4"/>
  <c r="CJ82" i="4"/>
  <c r="CN82" i="4"/>
  <c r="AL83" i="4"/>
  <c r="AP83" i="4"/>
  <c r="BF83" i="4"/>
  <c r="BJ83" i="4"/>
  <c r="BZ83" i="4"/>
  <c r="CD83" i="4"/>
  <c r="CL83" i="4"/>
  <c r="AN84" i="4"/>
  <c r="AR84" i="4"/>
  <c r="BD84" i="4"/>
  <c r="BH84" i="4"/>
  <c r="BX84" i="4"/>
  <c r="CB84" i="4"/>
  <c r="CF84" i="4"/>
  <c r="CJ84" i="4"/>
  <c r="CN84" i="4"/>
  <c r="AL85" i="4"/>
  <c r="AP85" i="4"/>
  <c r="BF85" i="4"/>
  <c r="BJ85" i="4"/>
  <c r="BZ85" i="4"/>
  <c r="CD85" i="4"/>
  <c r="CL85" i="4"/>
  <c r="AN86" i="4"/>
  <c r="AR86" i="4"/>
  <c r="BD86" i="4"/>
  <c r="BH86" i="4"/>
  <c r="BX86" i="4"/>
  <c r="CB86" i="4"/>
  <c r="CF86" i="4"/>
  <c r="CJ86" i="4"/>
  <c r="CN86" i="4"/>
  <c r="AL87" i="4"/>
  <c r="AP87" i="4"/>
  <c r="BF87" i="4"/>
  <c r="BJ87" i="4"/>
  <c r="BZ87" i="4"/>
  <c r="CD87" i="4"/>
  <c r="CL87" i="4"/>
  <c r="AN88" i="4"/>
  <c r="AR88" i="4"/>
  <c r="BD88" i="4"/>
  <c r="BH88" i="4"/>
  <c r="BX88" i="4"/>
  <c r="CB88" i="4"/>
  <c r="CF88" i="4"/>
  <c r="CJ88" i="4"/>
  <c r="CN88" i="4"/>
  <c r="BI64" i="4"/>
  <c r="CC64" i="4"/>
  <c r="CO64" i="4"/>
  <c r="AM65" i="4"/>
  <c r="BC65" i="4"/>
  <c r="BG65" i="4"/>
  <c r="CA65" i="4"/>
  <c r="BF64" i="4"/>
  <c r="BJ64" i="4"/>
  <c r="BZ64" i="4"/>
  <c r="CD64" i="4"/>
  <c r="CL64" i="4"/>
  <c r="AN65" i="4"/>
  <c r="AR65" i="4"/>
  <c r="BD65" i="4"/>
  <c r="BH65" i="4"/>
  <c r="BX65" i="4"/>
  <c r="CB65" i="4"/>
  <c r="CF65" i="4"/>
  <c r="CJ65" i="4"/>
  <c r="CN65" i="4"/>
  <c r="AL66" i="4"/>
  <c r="AP66" i="4"/>
  <c r="BF66" i="4"/>
  <c r="BJ66" i="4"/>
  <c r="BZ66" i="4"/>
  <c r="CD66" i="4"/>
  <c r="CL66" i="4"/>
  <c r="AN67" i="4"/>
  <c r="AR67" i="4"/>
  <c r="BD67" i="4"/>
  <c r="BH67" i="4"/>
  <c r="BX67" i="4"/>
  <c r="CB67" i="4"/>
  <c r="CF67" i="4"/>
  <c r="CJ67" i="4"/>
  <c r="CN67" i="4"/>
  <c r="AL68" i="4"/>
  <c r="AP68" i="4"/>
  <c r="BF68" i="4"/>
  <c r="BJ68" i="4"/>
  <c r="BZ68" i="4"/>
  <c r="CD68" i="4"/>
  <c r="CL68" i="4"/>
  <c r="AN69" i="4"/>
  <c r="AR69" i="4"/>
  <c r="BD69" i="4"/>
  <c r="BH69" i="4"/>
  <c r="BX69" i="4"/>
  <c r="CB69" i="4"/>
  <c r="CF69" i="4"/>
  <c r="CJ69" i="4"/>
  <c r="CN69" i="4"/>
  <c r="AL70" i="4"/>
  <c r="AP70" i="4"/>
  <c r="BF70" i="4"/>
  <c r="BJ70" i="4"/>
  <c r="BZ70" i="4"/>
  <c r="CD70" i="4"/>
  <c r="CL70" i="4"/>
  <c r="BD72" i="4"/>
  <c r="BH72" i="4"/>
  <c r="BF73" i="4"/>
  <c r="BJ73" i="4"/>
  <c r="BD74" i="4"/>
  <c r="BH74" i="4"/>
  <c r="AK75" i="4"/>
  <c r="AO75" i="4"/>
  <c r="AS75" i="4"/>
  <c r="BE75" i="4"/>
  <c r="BI75" i="4"/>
  <c r="BY75" i="4"/>
  <c r="CC75" i="4"/>
  <c r="CK75" i="4"/>
  <c r="CO75" i="4"/>
  <c r="AM76" i="4"/>
  <c r="AQ76" i="4"/>
  <c r="BC76" i="4"/>
  <c r="BG76" i="4"/>
  <c r="BK76" i="4"/>
  <c r="CA76" i="4"/>
  <c r="CE76" i="4"/>
  <c r="CM76" i="4"/>
  <c r="AK77" i="4"/>
  <c r="AO77" i="4"/>
  <c r="AS77" i="4"/>
  <c r="BE77" i="4"/>
  <c r="BI77" i="4"/>
  <c r="BY77" i="4"/>
  <c r="CC77" i="4"/>
  <c r="CK77" i="4"/>
  <c r="CO77" i="4"/>
  <c r="AM78" i="4"/>
  <c r="AQ78" i="4"/>
  <c r="BC78" i="4"/>
  <c r="BG78" i="4"/>
  <c r="BK78" i="4"/>
  <c r="CA78" i="4"/>
  <c r="CE78" i="4"/>
  <c r="CM78" i="4"/>
  <c r="BF79" i="4"/>
  <c r="BJ79" i="4"/>
  <c r="BC80" i="4"/>
  <c r="BG80" i="4"/>
  <c r="BK80" i="4"/>
  <c r="CA80" i="4"/>
  <c r="CE80" i="4"/>
  <c r="CM80" i="4"/>
  <c r="BF81" i="4"/>
  <c r="BJ81" i="4"/>
  <c r="BZ81" i="4"/>
  <c r="CD81" i="4"/>
  <c r="CL81" i="4"/>
  <c r="BE82" i="4"/>
  <c r="BI82" i="4"/>
  <c r="BY82" i="4"/>
  <c r="CC82" i="4"/>
  <c r="CK82" i="4"/>
  <c r="CO82" i="4"/>
  <c r="AM83" i="4"/>
  <c r="AQ83" i="4"/>
  <c r="BC83" i="4"/>
  <c r="BG83" i="4"/>
  <c r="BK83" i="4"/>
  <c r="CA83" i="4"/>
  <c r="CE83" i="4"/>
  <c r="CM83" i="4"/>
  <c r="AK84" i="4"/>
  <c r="AO84" i="4"/>
  <c r="AS84" i="4"/>
  <c r="BE84" i="4"/>
  <c r="BI84" i="4"/>
  <c r="BY84" i="4"/>
  <c r="CC84" i="4"/>
  <c r="CK84" i="4"/>
  <c r="CO84" i="4"/>
  <c r="AM85" i="4"/>
  <c r="AQ85" i="4"/>
  <c r="BC85" i="4"/>
  <c r="BG85" i="4"/>
  <c r="BK85" i="4"/>
  <c r="CA85" i="4"/>
  <c r="CE85" i="4"/>
  <c r="CM85" i="4"/>
  <c r="AK86" i="4"/>
  <c r="AO86" i="4"/>
  <c r="AS86" i="4"/>
  <c r="BE86" i="4"/>
  <c r="BI86" i="4"/>
  <c r="BY86" i="4"/>
  <c r="CC86" i="4"/>
  <c r="CK86" i="4"/>
  <c r="CO86" i="4"/>
  <c r="AM87" i="4"/>
  <c r="AQ87" i="4"/>
  <c r="BC87" i="4"/>
  <c r="BG87" i="4"/>
  <c r="BK87" i="4"/>
  <c r="CA87" i="4"/>
  <c r="CE87" i="4"/>
  <c r="CM87" i="4"/>
  <c r="AK88" i="4"/>
  <c r="AO88" i="4"/>
  <c r="AS88" i="4"/>
  <c r="BE88" i="4"/>
  <c r="BI88" i="4"/>
  <c r="BY88" i="4"/>
  <c r="CC88" i="4"/>
  <c r="CK88" i="4"/>
  <c r="CO88" i="4"/>
  <c r="A24" i="6"/>
  <c r="A13" i="6"/>
  <c r="A2" i="6"/>
  <c r="AT31" i="4" l="1" a="1"/>
  <c r="AT31" i="4" s="1"/>
  <c r="AT61" i="4" s="1"/>
  <c r="AU31" i="4" a="1"/>
  <c r="AU31" i="4" s="1"/>
  <c r="AU61" i="4" s="1"/>
  <c r="AV31" i="4" a="1"/>
  <c r="AV31" i="4" s="1"/>
  <c r="AV61" i="4" s="1"/>
  <c r="BO31" i="4" a="1"/>
  <c r="BO31" i="4" s="1"/>
  <c r="BO61" i="4" s="1"/>
  <c r="BP31" i="4" a="1"/>
  <c r="BP31" i="4" s="1"/>
  <c r="BP61" i="4" s="1"/>
  <c r="BQ31" i="4" a="1"/>
  <c r="BQ31" i="4" s="1"/>
  <c r="BQ61" i="4" s="1"/>
  <c r="AD31" i="4" a="1"/>
  <c r="AD31" i="4" s="1"/>
  <c r="AD61" i="4" s="1"/>
  <c r="AC31" i="4" a="1"/>
  <c r="AC31" i="4" s="1"/>
  <c r="AC61" i="4" s="1"/>
  <c r="AB31" i="4" a="1"/>
  <c r="AB31" i="4" s="1"/>
  <c r="AB61" i="4" s="1"/>
  <c r="CO63" i="4"/>
  <c r="CN63" i="4"/>
  <c r="CM63" i="4"/>
  <c r="CL63" i="4"/>
  <c r="CK63" i="4"/>
  <c r="CJ63" i="4"/>
  <c r="CI63" i="4"/>
  <c r="CH63" i="4"/>
  <c r="CG63" i="4"/>
  <c r="CF63" i="4"/>
  <c r="CE63" i="4"/>
  <c r="CD63" i="4"/>
  <c r="CC63" i="4"/>
  <c r="CB63" i="4"/>
  <c r="CA63" i="4"/>
  <c r="BZ63" i="4"/>
  <c r="BY63" i="4"/>
  <c r="BX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AS63" i="4"/>
  <c r="AR63" i="4"/>
  <c r="AQ63" i="4"/>
  <c r="AP63" i="4"/>
  <c r="AO63" i="4"/>
  <c r="AN63" i="4"/>
  <c r="AM63" i="4"/>
  <c r="AL63" i="4"/>
  <c r="AK63" i="4"/>
  <c r="BW62" i="4"/>
  <c r="BV62" i="4"/>
  <c r="BU62" i="4"/>
  <c r="BT62" i="4"/>
  <c r="BS62" i="4"/>
  <c r="BR62" i="4"/>
  <c r="BB62" i="4"/>
  <c r="BA62" i="4"/>
  <c r="AZ62" i="4"/>
  <c r="AY62" i="4"/>
  <c r="AX62" i="4"/>
  <c r="AW62" i="4"/>
  <c r="AJ62" i="4"/>
  <c r="AI62" i="4"/>
  <c r="AH62" i="4"/>
  <c r="AG62" i="4"/>
  <c r="AF62" i="4"/>
  <c r="AE62" i="4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2" i="4" a="1"/>
  <c r="AK32" i="4" s="1"/>
  <c r="AK62" i="4" s="1"/>
  <c r="AL32" i="4" a="1"/>
  <c r="AL32" i="4" s="1"/>
  <c r="AL62" i="4" s="1"/>
  <c r="AM32" i="4" a="1"/>
  <c r="AM32" i="4" s="1"/>
  <c r="AM62" i="4" s="1"/>
  <c r="AN32" i="4" a="1"/>
  <c r="AN32" i="4" s="1"/>
  <c r="AN62" i="4" s="1"/>
  <c r="AO32" i="4" a="1"/>
  <c r="AO32" i="4" s="1"/>
  <c r="AO62" i="4" s="1"/>
  <c r="AP32" i="4" a="1"/>
  <c r="AP32" i="4" s="1"/>
  <c r="AP62" i="4" s="1"/>
  <c r="AQ32" i="4" a="1"/>
  <c r="AQ32" i="4" s="1"/>
  <c r="AQ62" i="4" s="1"/>
  <c r="AR32" i="4" a="1"/>
  <c r="AR32" i="4" s="1"/>
  <c r="AR62" i="4" s="1"/>
  <c r="AS32" i="4" a="1"/>
  <c r="AS32" i="4" s="1"/>
  <c r="AS62" i="4" s="1"/>
  <c r="AT32" i="4" a="1"/>
  <c r="AT32" i="4" s="1"/>
  <c r="AT62" i="4" s="1"/>
  <c r="AU32" i="4" a="1"/>
  <c r="AU32" i="4" s="1"/>
  <c r="AU62" i="4" s="1"/>
  <c r="AV32" i="4" a="1"/>
  <c r="AV32" i="4" s="1"/>
  <c r="AV62" i="4" s="1"/>
  <c r="AT33" i="4" a="1"/>
  <c r="AT33" i="4" s="1"/>
  <c r="AU33" i="4" a="1"/>
  <c r="AU33" i="4" s="1"/>
  <c r="AV33" i="4" a="1"/>
  <c r="AV33" i="4" s="1"/>
  <c r="AW33" i="4" a="1"/>
  <c r="AW33" i="4" s="1"/>
  <c r="AX33" i="4" a="1"/>
  <c r="AX33" i="4" s="1"/>
  <c r="AY33" i="4" a="1"/>
  <c r="AY33" i="4" s="1"/>
  <c r="AZ33" i="4" a="1"/>
  <c r="AZ33" i="4" s="1"/>
  <c r="BA33" i="4" a="1"/>
  <c r="BA33" i="4" s="1"/>
  <c r="BB33" i="4" a="1"/>
  <c r="BB33" i="4" s="1"/>
  <c r="BC32" i="4" a="1"/>
  <c r="BC32" i="4" s="1"/>
  <c r="BC62" i="4" s="1"/>
  <c r="BD32" i="4" a="1"/>
  <c r="BD32" i="4" s="1"/>
  <c r="BD62" i="4" s="1"/>
  <c r="BE32" i="4" a="1"/>
  <c r="BE32" i="4" s="1"/>
  <c r="BE62" i="4" s="1"/>
  <c r="BF32" i="4" a="1"/>
  <c r="BF32" i="4" s="1"/>
  <c r="BF62" i="4" s="1"/>
  <c r="BG32" i="4" a="1"/>
  <c r="BG32" i="4" s="1"/>
  <c r="BG62" i="4" s="1"/>
  <c r="BH32" i="4" a="1"/>
  <c r="BH32" i="4" s="1"/>
  <c r="BH62" i="4" s="1"/>
  <c r="BI32" i="4" a="1"/>
  <c r="BI32" i="4" s="1"/>
  <c r="BI62" i="4" s="1"/>
  <c r="BJ32" i="4" a="1"/>
  <c r="BJ32" i="4" s="1"/>
  <c r="BJ62" i="4" s="1"/>
  <c r="BK32" i="4" a="1"/>
  <c r="BK32" i="4" s="1"/>
  <c r="BK62" i="4" s="1"/>
  <c r="BL32" i="4" a="1"/>
  <c r="BL32" i="4" s="1"/>
  <c r="BL62" i="4" s="1"/>
  <c r="BM32" i="4" a="1"/>
  <c r="BM32" i="4" s="1"/>
  <c r="BM62" i="4" s="1"/>
  <c r="BN32" i="4" a="1"/>
  <c r="BN32" i="4" s="1"/>
  <c r="BN62" i="4" s="1"/>
  <c r="BO32" i="4" a="1"/>
  <c r="BO32" i="4" s="1"/>
  <c r="BO62" i="4" s="1"/>
  <c r="BP32" i="4" a="1"/>
  <c r="BP32" i="4" s="1"/>
  <c r="BP62" i="4" s="1"/>
  <c r="BQ32" i="4" a="1"/>
  <c r="BQ32" i="4" s="1"/>
  <c r="BQ62" i="4" s="1"/>
  <c r="BO33" i="4" a="1"/>
  <c r="BO33" i="4" s="1"/>
  <c r="BP33" i="4" a="1"/>
  <c r="BP33" i="4" s="1"/>
  <c r="BQ33" i="4" a="1"/>
  <c r="BQ33" i="4" s="1"/>
  <c r="BR33" i="4" a="1"/>
  <c r="BR33" i="4" s="1"/>
  <c r="BS33" i="4" a="1"/>
  <c r="BS33" i="4" s="1"/>
  <c r="BT33" i="4" a="1"/>
  <c r="BT33" i="4" s="1"/>
  <c r="BU33" i="4" a="1"/>
  <c r="BU33" i="4" s="1"/>
  <c r="BV33" i="4" a="1"/>
  <c r="BV33" i="4" s="1"/>
  <c r="BW33" i="4" a="1"/>
  <c r="BW33" i="4" s="1"/>
  <c r="BX32" i="4" a="1"/>
  <c r="BX32" i="4" s="1"/>
  <c r="BX62" i="4" s="1"/>
  <c r="BY32" i="4" a="1"/>
  <c r="BY32" i="4" s="1"/>
  <c r="BY62" i="4" s="1"/>
  <c r="BZ32" i="4" a="1"/>
  <c r="BZ32" i="4" s="1"/>
  <c r="BZ62" i="4" s="1"/>
  <c r="CA32" i="4" a="1"/>
  <c r="CA32" i="4" s="1"/>
  <c r="CA62" i="4" s="1"/>
  <c r="CB32" i="4" a="1"/>
  <c r="CB32" i="4" s="1"/>
  <c r="CB62" i="4" s="1"/>
  <c r="CC32" i="4" a="1"/>
  <c r="CC32" i="4" s="1"/>
  <c r="CC62" i="4" s="1"/>
  <c r="CD32" i="4" a="1"/>
  <c r="CD32" i="4" s="1"/>
  <c r="CD62" i="4" s="1"/>
  <c r="CE32" i="4" a="1"/>
  <c r="CE32" i="4" s="1"/>
  <c r="CE62" i="4" s="1"/>
  <c r="CF32" i="4" a="1"/>
  <c r="CF32" i="4" s="1"/>
  <c r="CF62" i="4" s="1"/>
  <c r="CG32" i="4" a="1"/>
  <c r="CG32" i="4" s="1"/>
  <c r="CG62" i="4" s="1"/>
  <c r="CH32" i="4" a="1"/>
  <c r="CH32" i="4" s="1"/>
  <c r="CH62" i="4" s="1"/>
  <c r="CI32" i="4" a="1"/>
  <c r="CI32" i="4" s="1"/>
  <c r="CI62" i="4" s="1"/>
  <c r="CJ32" i="4" a="1"/>
  <c r="CJ32" i="4" s="1"/>
  <c r="CJ62" i="4" s="1"/>
  <c r="CK32" i="4" a="1"/>
  <c r="CK32" i="4" s="1"/>
  <c r="CK62" i="4" s="1"/>
  <c r="CL32" i="4" a="1"/>
  <c r="CL32" i="4" s="1"/>
  <c r="CL62" i="4" s="1"/>
  <c r="CM32" i="4" a="1"/>
  <c r="CM32" i="4" s="1"/>
  <c r="CM62" i="4" s="1"/>
  <c r="CN32" i="4" a="1"/>
  <c r="CN32" i="4" s="1"/>
  <c r="CN62" i="4" s="1"/>
  <c r="CO32" i="4" a="1"/>
  <c r="CO32" i="4" s="1"/>
  <c r="CO62" i="4" s="1"/>
  <c r="L11" i="5"/>
  <c r="K11" i="5"/>
  <c r="J11" i="5"/>
  <c r="I11" i="5"/>
  <c r="H11" i="5"/>
  <c r="G11" i="5"/>
  <c r="F11" i="5"/>
  <c r="E11" i="5"/>
  <c r="L10" i="5"/>
  <c r="K10" i="5"/>
  <c r="J10" i="5"/>
  <c r="I10" i="5"/>
  <c r="H10" i="5"/>
  <c r="G10" i="5"/>
  <c r="F10" i="5"/>
  <c r="E10" i="5"/>
  <c r="D10" i="5"/>
  <c r="L9" i="5"/>
  <c r="K9" i="5"/>
  <c r="J9" i="5"/>
  <c r="I9" i="5"/>
  <c r="H9" i="5"/>
  <c r="G9" i="5"/>
  <c r="F9" i="5"/>
  <c r="E9" i="5"/>
  <c r="D9" i="5"/>
  <c r="L8" i="5"/>
  <c r="K8" i="5"/>
  <c r="J8" i="5"/>
  <c r="I8" i="5"/>
  <c r="H8" i="5"/>
  <c r="G8" i="5"/>
  <c r="F8" i="5"/>
  <c r="E8" i="5"/>
  <c r="D8" i="5"/>
  <c r="L7" i="5"/>
  <c r="AD32" i="4" s="1" a="1"/>
  <c r="AD32" i="4" s="1"/>
  <c r="AD62" i="4" s="1"/>
  <c r="K7" i="5"/>
  <c r="J7" i="5"/>
  <c r="I7" i="5"/>
  <c r="H7" i="5"/>
  <c r="G7" i="5"/>
  <c r="F7" i="5"/>
  <c r="E7" i="5"/>
  <c r="D7" i="5"/>
  <c r="AC32" i="4" a="1"/>
  <c r="AC32" i="4" s="1"/>
  <c r="AC62" i="4" s="1"/>
  <c r="AB32" i="4" a="1"/>
  <c r="AB32" i="4" s="1"/>
  <c r="AB62" i="4" s="1"/>
  <c r="AB63" i="4" l="1"/>
  <c r="BU63" i="4"/>
  <c r="BQ63" i="4"/>
  <c r="AZ63" i="4"/>
  <c r="BS63" i="4"/>
  <c r="BR63" i="4"/>
  <c r="BO63" i="4"/>
  <c r="BB63" i="4"/>
  <c r="AX63" i="4"/>
  <c r="AH63" i="4"/>
  <c r="BV63" i="4"/>
  <c r="AI63" i="4"/>
  <c r="BW63" i="4"/>
  <c r="AW63" i="4"/>
  <c r="AT63" i="4"/>
  <c r="AG63" i="4"/>
  <c r="AY63" i="4"/>
  <c r="BA63" i="4"/>
  <c r="BT63" i="4"/>
  <c r="AD63" i="4"/>
  <c r="BP63" i="4"/>
  <c r="AV63" i="4"/>
  <c r="AC63" i="4"/>
  <c r="AF63" i="4"/>
  <c r="AE63" i="4"/>
  <c r="AJ63" i="4"/>
  <c r="AU63" i="4"/>
  <c r="AC152" i="4"/>
  <c r="D2" i="6" s="1"/>
  <c r="AC153" i="4"/>
  <c r="D3" i="6" s="1"/>
  <c r="AC154" i="4"/>
  <c r="D4" i="6" s="1"/>
  <c r="AC155" i="4"/>
  <c r="D5" i="6" s="1"/>
  <c r="AC156" i="4"/>
  <c r="D6" i="6" s="1"/>
  <c r="AC157" i="4"/>
  <c r="D7" i="6" s="1"/>
  <c r="AC158" i="4"/>
  <c r="D8" i="6" s="1"/>
  <c r="AC159" i="4"/>
  <c r="D13" i="6" s="1"/>
  <c r="AC160" i="4"/>
  <c r="D14" i="6" s="1"/>
  <c r="AC161" i="4"/>
  <c r="D15" i="6" s="1"/>
  <c r="AC162" i="4"/>
  <c r="D16" i="6" s="1"/>
  <c r="AC163" i="4"/>
  <c r="D17" i="6" s="1"/>
  <c r="AC164" i="4"/>
  <c r="D18" i="6" s="1"/>
  <c r="AC165" i="4"/>
  <c r="D19" i="6" s="1"/>
  <c r="AC166" i="4"/>
  <c r="D20" i="6" s="1"/>
  <c r="AC167" i="4"/>
  <c r="D24" i="6" s="1"/>
  <c r="AC168" i="4"/>
  <c r="D25" i="6" s="1"/>
  <c r="AC169" i="4"/>
  <c r="D26" i="6" s="1"/>
  <c r="AC170" i="4"/>
  <c r="D27" i="6" s="1"/>
  <c r="AC171" i="4"/>
  <c r="D28" i="6" s="1"/>
  <c r="AC172" i="4"/>
  <c r="D29" i="6" s="1"/>
  <c r="AC173" i="4"/>
  <c r="D30" i="6" s="1"/>
  <c r="AC174" i="4"/>
  <c r="D31" i="6" s="1"/>
  <c r="AC175" i="4"/>
  <c r="D32" i="6" s="1"/>
  <c r="AC176" i="4"/>
  <c r="D33" i="6" s="1"/>
  <c r="AB153" i="4"/>
  <c r="C3" i="6" s="1"/>
  <c r="AB154" i="4"/>
  <c r="C4" i="6" s="1"/>
  <c r="AB155" i="4"/>
  <c r="C5" i="6" s="1"/>
  <c r="AB156" i="4"/>
  <c r="C6" i="6" s="1"/>
  <c r="AB157" i="4"/>
  <c r="C7" i="6" s="1"/>
  <c r="AB158" i="4"/>
  <c r="C8" i="6" s="1"/>
  <c r="AB159" i="4"/>
  <c r="C13" i="6" s="1"/>
  <c r="AB160" i="4"/>
  <c r="C14" i="6" s="1"/>
  <c r="AB161" i="4"/>
  <c r="C15" i="6" s="1"/>
  <c r="AB162" i="4"/>
  <c r="C16" i="6" s="1"/>
  <c r="AB163" i="4"/>
  <c r="C17" i="6" s="1"/>
  <c r="AB164" i="4"/>
  <c r="C18" i="6" s="1"/>
  <c r="AB165" i="4"/>
  <c r="C19" i="6" s="1"/>
  <c r="AB166" i="4"/>
  <c r="C20" i="6" s="1"/>
  <c r="AB167" i="4"/>
  <c r="C24" i="6" s="1"/>
  <c r="AB168" i="4"/>
  <c r="C25" i="6" s="1"/>
  <c r="AB169" i="4"/>
  <c r="C26" i="6" s="1"/>
  <c r="AB170" i="4"/>
  <c r="C27" i="6" s="1"/>
  <c r="AB171" i="4"/>
  <c r="C28" i="6" s="1"/>
  <c r="AB172" i="4"/>
  <c r="C29" i="6" s="1"/>
  <c r="AB173" i="4"/>
  <c r="C30" i="6" s="1"/>
  <c r="AB174" i="4"/>
  <c r="C31" i="6" s="1"/>
  <c r="AB175" i="4"/>
  <c r="C32" i="6" s="1"/>
  <c r="AB176" i="4"/>
  <c r="C33" i="6" s="1"/>
  <c r="AB152" i="4"/>
  <c r="C2" i="6" s="1"/>
  <c r="AT91" i="4" l="1"/>
  <c r="AU91" i="4"/>
  <c r="AV91" i="4"/>
  <c r="BO91" i="4"/>
  <c r="BP91" i="4"/>
  <c r="BQ91" i="4"/>
  <c r="AB91" i="4"/>
  <c r="BW88" i="4"/>
  <c r="BV88" i="4"/>
  <c r="BU88" i="4"/>
  <c r="BT88" i="4"/>
  <c r="BS88" i="4"/>
  <c r="BR88" i="4"/>
  <c r="BQ88" i="4"/>
  <c r="BP88" i="4"/>
  <c r="BO88" i="4"/>
  <c r="BB88" i="4"/>
  <c r="BA88" i="4"/>
  <c r="AZ88" i="4"/>
  <c r="AY88" i="4"/>
  <c r="AX88" i="4"/>
  <c r="AW88" i="4"/>
  <c r="AV88" i="4"/>
  <c r="AU88" i="4"/>
  <c r="AT88" i="4"/>
  <c r="AJ88" i="4"/>
  <c r="AI88" i="4"/>
  <c r="AH88" i="4"/>
  <c r="AG88" i="4"/>
  <c r="AF88" i="4"/>
  <c r="AE88" i="4"/>
  <c r="BW87" i="4"/>
  <c r="BV87" i="4"/>
  <c r="BU87" i="4"/>
  <c r="BT87" i="4"/>
  <c r="BS87" i="4"/>
  <c r="BR87" i="4"/>
  <c r="BQ87" i="4"/>
  <c r="BP87" i="4"/>
  <c r="BO87" i="4"/>
  <c r="BB87" i="4"/>
  <c r="BA87" i="4"/>
  <c r="AZ87" i="4"/>
  <c r="AY87" i="4"/>
  <c r="AX87" i="4"/>
  <c r="AW87" i="4"/>
  <c r="AV87" i="4"/>
  <c r="AU87" i="4"/>
  <c r="AT87" i="4"/>
  <c r="AJ87" i="4"/>
  <c r="AI87" i="4"/>
  <c r="AH87" i="4"/>
  <c r="AG87" i="4"/>
  <c r="AF87" i="4"/>
  <c r="AE87" i="4"/>
  <c r="BW86" i="4"/>
  <c r="BV86" i="4"/>
  <c r="BU86" i="4"/>
  <c r="BT86" i="4"/>
  <c r="BS86" i="4"/>
  <c r="BR86" i="4"/>
  <c r="BQ86" i="4"/>
  <c r="BP86" i="4"/>
  <c r="BO86" i="4"/>
  <c r="BB86" i="4"/>
  <c r="BA86" i="4"/>
  <c r="AZ86" i="4"/>
  <c r="AY86" i="4"/>
  <c r="AX86" i="4"/>
  <c r="AW86" i="4"/>
  <c r="AV86" i="4"/>
  <c r="AU86" i="4"/>
  <c r="AT86" i="4"/>
  <c r="AJ86" i="4"/>
  <c r="AI86" i="4"/>
  <c r="AH86" i="4"/>
  <c r="AG86" i="4"/>
  <c r="AF86" i="4"/>
  <c r="AE86" i="4"/>
  <c r="BW85" i="4"/>
  <c r="BV85" i="4"/>
  <c r="BU85" i="4"/>
  <c r="BT85" i="4"/>
  <c r="BS85" i="4"/>
  <c r="BR85" i="4"/>
  <c r="BQ85" i="4"/>
  <c r="BP85" i="4"/>
  <c r="BO85" i="4"/>
  <c r="BB85" i="4"/>
  <c r="BA85" i="4"/>
  <c r="AZ85" i="4"/>
  <c r="AY85" i="4"/>
  <c r="AX85" i="4"/>
  <c r="AW85" i="4"/>
  <c r="AV85" i="4"/>
  <c r="AU85" i="4"/>
  <c r="AT85" i="4"/>
  <c r="AJ85" i="4"/>
  <c r="AI85" i="4"/>
  <c r="AH85" i="4"/>
  <c r="AG85" i="4"/>
  <c r="AF85" i="4"/>
  <c r="AE85" i="4"/>
  <c r="BW84" i="4"/>
  <c r="BV84" i="4"/>
  <c r="BU84" i="4"/>
  <c r="BT84" i="4"/>
  <c r="BS84" i="4"/>
  <c r="BR84" i="4"/>
  <c r="BQ84" i="4"/>
  <c r="BP84" i="4"/>
  <c r="BO84" i="4"/>
  <c r="BB84" i="4"/>
  <c r="BA84" i="4"/>
  <c r="AZ84" i="4"/>
  <c r="AY84" i="4"/>
  <c r="AX84" i="4"/>
  <c r="AW84" i="4"/>
  <c r="AV84" i="4"/>
  <c r="AU84" i="4"/>
  <c r="AT84" i="4"/>
  <c r="AJ84" i="4"/>
  <c r="AI84" i="4"/>
  <c r="AH84" i="4"/>
  <c r="AG84" i="4"/>
  <c r="AF84" i="4"/>
  <c r="AE84" i="4"/>
  <c r="BW83" i="4"/>
  <c r="BV83" i="4"/>
  <c r="BU83" i="4"/>
  <c r="BT83" i="4"/>
  <c r="BS83" i="4"/>
  <c r="BR83" i="4"/>
  <c r="BQ83" i="4"/>
  <c r="BP83" i="4"/>
  <c r="BO83" i="4"/>
  <c r="BB83" i="4"/>
  <c r="BA83" i="4"/>
  <c r="AZ83" i="4"/>
  <c r="AY83" i="4"/>
  <c r="AX83" i="4"/>
  <c r="AW83" i="4"/>
  <c r="AV83" i="4"/>
  <c r="AU83" i="4"/>
  <c r="AT83" i="4"/>
  <c r="AJ83" i="4"/>
  <c r="AI83" i="4"/>
  <c r="AH83" i="4"/>
  <c r="AG83" i="4"/>
  <c r="AF83" i="4"/>
  <c r="AE83" i="4"/>
  <c r="BW82" i="4"/>
  <c r="BV82" i="4"/>
  <c r="BU82" i="4"/>
  <c r="BT82" i="4"/>
  <c r="BS82" i="4"/>
  <c r="BR82" i="4"/>
  <c r="BQ82" i="4"/>
  <c r="BP82" i="4"/>
  <c r="BO82" i="4"/>
  <c r="BB82" i="4"/>
  <c r="BA82" i="4"/>
  <c r="AZ82" i="4"/>
  <c r="AY82" i="4"/>
  <c r="AX82" i="4"/>
  <c r="AW82" i="4"/>
  <c r="AV82" i="4"/>
  <c r="AU82" i="4"/>
  <c r="AT82" i="4"/>
  <c r="AJ82" i="4"/>
  <c r="AI82" i="4"/>
  <c r="AH82" i="4"/>
  <c r="AG82" i="4"/>
  <c r="AF82" i="4"/>
  <c r="AE82" i="4"/>
  <c r="BW81" i="4"/>
  <c r="BV81" i="4"/>
  <c r="BU81" i="4"/>
  <c r="BT81" i="4"/>
  <c r="BS81" i="4"/>
  <c r="BR81" i="4"/>
  <c r="BQ81" i="4"/>
  <c r="BP81" i="4"/>
  <c r="BO81" i="4"/>
  <c r="BB81" i="4"/>
  <c r="BA81" i="4"/>
  <c r="AZ81" i="4"/>
  <c r="AY81" i="4"/>
  <c r="AX81" i="4"/>
  <c r="AW81" i="4"/>
  <c r="AV81" i="4"/>
  <c r="AU81" i="4"/>
  <c r="AT81" i="4"/>
  <c r="AJ81" i="4"/>
  <c r="AI81" i="4"/>
  <c r="AH81" i="4"/>
  <c r="AG81" i="4"/>
  <c r="AF81" i="4"/>
  <c r="AE81" i="4"/>
  <c r="BW80" i="4"/>
  <c r="BV80" i="4"/>
  <c r="BU80" i="4"/>
  <c r="BT80" i="4"/>
  <c r="BS80" i="4"/>
  <c r="BR80" i="4"/>
  <c r="BQ80" i="4"/>
  <c r="BP80" i="4"/>
  <c r="BO80" i="4"/>
  <c r="BB80" i="4"/>
  <c r="BA80" i="4"/>
  <c r="AZ80" i="4"/>
  <c r="AY80" i="4"/>
  <c r="AX80" i="4"/>
  <c r="AW80" i="4"/>
  <c r="AV80" i="4"/>
  <c r="AU80" i="4"/>
  <c r="AT80" i="4"/>
  <c r="AJ80" i="4"/>
  <c r="AI80" i="4"/>
  <c r="AH80" i="4"/>
  <c r="AG80" i="4"/>
  <c r="AF80" i="4"/>
  <c r="AE80" i="4"/>
  <c r="BW79" i="4"/>
  <c r="BV79" i="4"/>
  <c r="BU79" i="4"/>
  <c r="BT79" i="4"/>
  <c r="BS79" i="4"/>
  <c r="BR79" i="4"/>
  <c r="BQ79" i="4"/>
  <c r="BP79" i="4"/>
  <c r="BO79" i="4"/>
  <c r="BB79" i="4"/>
  <c r="BA79" i="4"/>
  <c r="AZ79" i="4"/>
  <c r="AY79" i="4"/>
  <c r="AX79" i="4"/>
  <c r="AW79" i="4"/>
  <c r="AV79" i="4"/>
  <c r="AU79" i="4"/>
  <c r="AT79" i="4"/>
  <c r="AJ79" i="4"/>
  <c r="AI79" i="4"/>
  <c r="AH79" i="4"/>
  <c r="AG79" i="4"/>
  <c r="AF79" i="4"/>
  <c r="AE79" i="4"/>
  <c r="BW78" i="4"/>
  <c r="BV78" i="4"/>
  <c r="BU78" i="4"/>
  <c r="BT78" i="4"/>
  <c r="BS78" i="4"/>
  <c r="BR78" i="4"/>
  <c r="BQ78" i="4"/>
  <c r="BP78" i="4"/>
  <c r="BO78" i="4"/>
  <c r="BB78" i="4"/>
  <c r="BA78" i="4"/>
  <c r="AZ78" i="4"/>
  <c r="AY78" i="4"/>
  <c r="AX78" i="4"/>
  <c r="AW78" i="4"/>
  <c r="AV78" i="4"/>
  <c r="AU78" i="4"/>
  <c r="AT78" i="4"/>
  <c r="AJ78" i="4"/>
  <c r="AI78" i="4"/>
  <c r="AH78" i="4"/>
  <c r="AG78" i="4"/>
  <c r="AF78" i="4"/>
  <c r="AE78" i="4"/>
  <c r="BW77" i="4"/>
  <c r="BV77" i="4"/>
  <c r="BU77" i="4"/>
  <c r="BT77" i="4"/>
  <c r="BS77" i="4"/>
  <c r="BR77" i="4"/>
  <c r="BQ77" i="4"/>
  <c r="BP77" i="4"/>
  <c r="BO77" i="4"/>
  <c r="BB77" i="4"/>
  <c r="BA77" i="4"/>
  <c r="AZ77" i="4"/>
  <c r="AY77" i="4"/>
  <c r="AX77" i="4"/>
  <c r="AW77" i="4"/>
  <c r="AV77" i="4"/>
  <c r="AU77" i="4"/>
  <c r="AT77" i="4"/>
  <c r="AJ77" i="4"/>
  <c r="AI77" i="4"/>
  <c r="AH77" i="4"/>
  <c r="AG77" i="4"/>
  <c r="AF77" i="4"/>
  <c r="AE77" i="4"/>
  <c r="BW76" i="4"/>
  <c r="BV76" i="4"/>
  <c r="BU76" i="4"/>
  <c r="BT76" i="4"/>
  <c r="BS76" i="4"/>
  <c r="BR76" i="4"/>
  <c r="BQ76" i="4"/>
  <c r="BP76" i="4"/>
  <c r="BO76" i="4"/>
  <c r="BB76" i="4"/>
  <c r="BA76" i="4"/>
  <c r="AZ76" i="4"/>
  <c r="AY76" i="4"/>
  <c r="AX76" i="4"/>
  <c r="AW76" i="4"/>
  <c r="AV76" i="4"/>
  <c r="AU76" i="4"/>
  <c r="AT76" i="4"/>
  <c r="AJ76" i="4"/>
  <c r="AI76" i="4"/>
  <c r="AH76" i="4"/>
  <c r="AG76" i="4"/>
  <c r="AF76" i="4"/>
  <c r="AE76" i="4"/>
  <c r="BW75" i="4"/>
  <c r="BV75" i="4"/>
  <c r="BU75" i="4"/>
  <c r="BT75" i="4"/>
  <c r="BS75" i="4"/>
  <c r="BR75" i="4"/>
  <c r="BQ75" i="4"/>
  <c r="BP75" i="4"/>
  <c r="BO75" i="4"/>
  <c r="BB75" i="4"/>
  <c r="BA75" i="4"/>
  <c r="AZ75" i="4"/>
  <c r="AY75" i="4"/>
  <c r="AX75" i="4"/>
  <c r="AW75" i="4"/>
  <c r="AV75" i="4"/>
  <c r="AU75" i="4"/>
  <c r="AT75" i="4"/>
  <c r="AJ75" i="4"/>
  <c r="AI75" i="4"/>
  <c r="AH75" i="4"/>
  <c r="AG75" i="4"/>
  <c r="AF75" i="4"/>
  <c r="AE75" i="4"/>
  <c r="BW74" i="4"/>
  <c r="BV74" i="4"/>
  <c r="BU74" i="4"/>
  <c r="BT74" i="4"/>
  <c r="BS74" i="4"/>
  <c r="BR74" i="4"/>
  <c r="BQ74" i="4"/>
  <c r="BP74" i="4"/>
  <c r="BO74" i="4"/>
  <c r="BB74" i="4"/>
  <c r="BA74" i="4"/>
  <c r="AZ74" i="4"/>
  <c r="AY74" i="4"/>
  <c r="AX74" i="4"/>
  <c r="AW74" i="4"/>
  <c r="AV74" i="4"/>
  <c r="AU74" i="4"/>
  <c r="AT74" i="4"/>
  <c r="AJ74" i="4"/>
  <c r="AI74" i="4"/>
  <c r="AH74" i="4"/>
  <c r="AG74" i="4"/>
  <c r="AF74" i="4"/>
  <c r="AE74" i="4"/>
  <c r="BW73" i="4"/>
  <c r="BV73" i="4"/>
  <c r="BU73" i="4"/>
  <c r="BT73" i="4"/>
  <c r="BS73" i="4"/>
  <c r="BR73" i="4"/>
  <c r="BQ73" i="4"/>
  <c r="BP73" i="4"/>
  <c r="BO73" i="4"/>
  <c r="BB73" i="4"/>
  <c r="BA73" i="4"/>
  <c r="AZ73" i="4"/>
  <c r="AY73" i="4"/>
  <c r="AX73" i="4"/>
  <c r="AW73" i="4"/>
  <c r="AV73" i="4"/>
  <c r="AU73" i="4"/>
  <c r="AT73" i="4"/>
  <c r="AJ73" i="4"/>
  <c r="AI73" i="4"/>
  <c r="AH73" i="4"/>
  <c r="AG73" i="4"/>
  <c r="AF73" i="4"/>
  <c r="AE73" i="4"/>
  <c r="BW72" i="4"/>
  <c r="BV72" i="4"/>
  <c r="BU72" i="4"/>
  <c r="BT72" i="4"/>
  <c r="BS72" i="4"/>
  <c r="BR72" i="4"/>
  <c r="BQ72" i="4"/>
  <c r="BP72" i="4"/>
  <c r="BO72" i="4"/>
  <c r="BB72" i="4"/>
  <c r="BA72" i="4"/>
  <c r="AZ72" i="4"/>
  <c r="AY72" i="4"/>
  <c r="AX72" i="4"/>
  <c r="AW72" i="4"/>
  <c r="AV72" i="4"/>
  <c r="AU72" i="4"/>
  <c r="AT72" i="4"/>
  <c r="AJ72" i="4"/>
  <c r="AI72" i="4"/>
  <c r="AH72" i="4"/>
  <c r="AG72" i="4"/>
  <c r="AF72" i="4"/>
  <c r="AE72" i="4"/>
  <c r="BW71" i="4"/>
  <c r="BV71" i="4"/>
  <c r="BU71" i="4"/>
  <c r="BT71" i="4"/>
  <c r="BS71" i="4"/>
  <c r="BR71" i="4"/>
  <c r="BQ71" i="4"/>
  <c r="BP71" i="4"/>
  <c r="BO71" i="4"/>
  <c r="BB71" i="4"/>
  <c r="BA71" i="4"/>
  <c r="AZ71" i="4"/>
  <c r="AY71" i="4"/>
  <c r="AX71" i="4"/>
  <c r="AW71" i="4"/>
  <c r="AV71" i="4"/>
  <c r="AU71" i="4"/>
  <c r="AT71" i="4"/>
  <c r="AJ71" i="4"/>
  <c r="AI71" i="4"/>
  <c r="AH71" i="4"/>
  <c r="AG71" i="4"/>
  <c r="AF71" i="4"/>
  <c r="AE71" i="4"/>
  <c r="BW70" i="4"/>
  <c r="BV70" i="4"/>
  <c r="BU70" i="4"/>
  <c r="BT70" i="4"/>
  <c r="BS70" i="4"/>
  <c r="BR70" i="4"/>
  <c r="BQ70" i="4"/>
  <c r="BP70" i="4"/>
  <c r="BO70" i="4"/>
  <c r="BB70" i="4"/>
  <c r="BA70" i="4"/>
  <c r="AZ70" i="4"/>
  <c r="AY70" i="4"/>
  <c r="AX70" i="4"/>
  <c r="AW70" i="4"/>
  <c r="AV70" i="4"/>
  <c r="AU70" i="4"/>
  <c r="AT70" i="4"/>
  <c r="AJ70" i="4"/>
  <c r="AI70" i="4"/>
  <c r="AH70" i="4"/>
  <c r="AG70" i="4"/>
  <c r="AF70" i="4"/>
  <c r="AE70" i="4"/>
  <c r="BW69" i="4"/>
  <c r="BV69" i="4"/>
  <c r="BU69" i="4"/>
  <c r="BT69" i="4"/>
  <c r="BS69" i="4"/>
  <c r="BR69" i="4"/>
  <c r="BQ69" i="4"/>
  <c r="BP69" i="4"/>
  <c r="BO69" i="4"/>
  <c r="BB69" i="4"/>
  <c r="BA69" i="4"/>
  <c r="AZ69" i="4"/>
  <c r="AY69" i="4"/>
  <c r="AX69" i="4"/>
  <c r="AW69" i="4"/>
  <c r="AV69" i="4"/>
  <c r="AU69" i="4"/>
  <c r="AT69" i="4"/>
  <c r="AJ69" i="4"/>
  <c r="AI69" i="4"/>
  <c r="AH69" i="4"/>
  <c r="AG69" i="4"/>
  <c r="AF69" i="4"/>
  <c r="AE69" i="4"/>
  <c r="BW68" i="4"/>
  <c r="BV68" i="4"/>
  <c r="BU68" i="4"/>
  <c r="BT68" i="4"/>
  <c r="BS68" i="4"/>
  <c r="BR68" i="4"/>
  <c r="BQ68" i="4"/>
  <c r="BP68" i="4"/>
  <c r="BO68" i="4"/>
  <c r="BB68" i="4"/>
  <c r="BA68" i="4"/>
  <c r="AZ68" i="4"/>
  <c r="AY68" i="4"/>
  <c r="AX68" i="4"/>
  <c r="AW68" i="4"/>
  <c r="AV68" i="4"/>
  <c r="AU68" i="4"/>
  <c r="AT68" i="4"/>
  <c r="AJ68" i="4"/>
  <c r="AI68" i="4"/>
  <c r="AH68" i="4"/>
  <c r="AG68" i="4"/>
  <c r="AF68" i="4"/>
  <c r="AE68" i="4"/>
  <c r="BW67" i="4"/>
  <c r="BV67" i="4"/>
  <c r="BU67" i="4"/>
  <c r="BT67" i="4"/>
  <c r="BS67" i="4"/>
  <c r="BR67" i="4"/>
  <c r="BQ67" i="4"/>
  <c r="BP67" i="4"/>
  <c r="BO67" i="4"/>
  <c r="BB67" i="4"/>
  <c r="BA67" i="4"/>
  <c r="AZ67" i="4"/>
  <c r="AY67" i="4"/>
  <c r="AX67" i="4"/>
  <c r="AW67" i="4"/>
  <c r="AV67" i="4"/>
  <c r="AU67" i="4"/>
  <c r="AT67" i="4"/>
  <c r="AJ67" i="4"/>
  <c r="AI67" i="4"/>
  <c r="AH67" i="4"/>
  <c r="AG67" i="4"/>
  <c r="AF67" i="4"/>
  <c r="AE67" i="4"/>
  <c r="BW66" i="4"/>
  <c r="BV66" i="4"/>
  <c r="BU66" i="4"/>
  <c r="BT66" i="4"/>
  <c r="BS66" i="4"/>
  <c r="BR66" i="4"/>
  <c r="BQ66" i="4"/>
  <c r="BP66" i="4"/>
  <c r="BO66" i="4"/>
  <c r="BB66" i="4"/>
  <c r="BA66" i="4"/>
  <c r="AZ66" i="4"/>
  <c r="AY66" i="4"/>
  <c r="AX66" i="4"/>
  <c r="AW66" i="4"/>
  <c r="AV66" i="4"/>
  <c r="AU66" i="4"/>
  <c r="AT66" i="4"/>
  <c r="AJ66" i="4"/>
  <c r="AI66" i="4"/>
  <c r="AH66" i="4"/>
  <c r="AG66" i="4"/>
  <c r="AF66" i="4"/>
  <c r="AE66" i="4"/>
  <c r="BW65" i="4"/>
  <c r="BV65" i="4"/>
  <c r="BU65" i="4"/>
  <c r="BT65" i="4"/>
  <c r="BS65" i="4"/>
  <c r="BR65" i="4"/>
  <c r="BQ65" i="4"/>
  <c r="BP65" i="4"/>
  <c r="BO65" i="4"/>
  <c r="BB65" i="4"/>
  <c r="BA65" i="4"/>
  <c r="AZ65" i="4"/>
  <c r="AY65" i="4"/>
  <c r="AX65" i="4"/>
  <c r="AW65" i="4"/>
  <c r="AV65" i="4"/>
  <c r="AU65" i="4"/>
  <c r="AT65" i="4"/>
  <c r="AJ65" i="4"/>
  <c r="AI65" i="4"/>
  <c r="AH65" i="4"/>
  <c r="AG65" i="4"/>
  <c r="AF65" i="4"/>
  <c r="AE65" i="4"/>
  <c r="BW64" i="4"/>
  <c r="BV64" i="4"/>
  <c r="BU64" i="4"/>
  <c r="BT64" i="4"/>
  <c r="BS64" i="4"/>
  <c r="BR64" i="4"/>
  <c r="BQ64" i="4"/>
  <c r="BP64" i="4"/>
  <c r="BO64" i="4"/>
  <c r="BB64" i="4"/>
  <c r="BA64" i="4"/>
  <c r="AZ64" i="4"/>
  <c r="AY64" i="4"/>
  <c r="AX64" i="4"/>
  <c r="AW64" i="4"/>
  <c r="AV64" i="4"/>
  <c r="AU64" i="4"/>
  <c r="AT64" i="4"/>
  <c r="AJ64" i="4"/>
  <c r="AI64" i="4"/>
  <c r="AH64" i="4"/>
  <c r="AG64" i="4"/>
  <c r="AF64" i="4"/>
  <c r="AE64" i="4"/>
  <c r="AD64" i="4"/>
  <c r="AC64" i="4"/>
  <c r="AB64" i="4"/>
  <c r="AD88" i="4"/>
  <c r="AC88" i="4"/>
  <c r="AB88" i="4"/>
  <c r="AD87" i="4"/>
  <c r="AC87" i="4"/>
  <c r="AB87" i="4"/>
  <c r="AD86" i="4"/>
  <c r="AC86" i="4"/>
  <c r="AB86" i="4"/>
  <c r="AD85" i="4"/>
  <c r="AC85" i="4"/>
  <c r="AB85" i="4"/>
  <c r="AD84" i="4"/>
  <c r="AC84" i="4"/>
  <c r="AB84" i="4"/>
  <c r="AD83" i="4"/>
  <c r="AC83" i="4"/>
  <c r="AB83" i="4"/>
  <c r="AD82" i="4"/>
  <c r="AC82" i="4"/>
  <c r="AB82" i="4"/>
  <c r="AD81" i="4"/>
  <c r="AC81" i="4"/>
  <c r="AB81" i="4"/>
  <c r="AD80" i="4"/>
  <c r="AC80" i="4"/>
  <c r="AB80" i="4"/>
  <c r="AD79" i="4"/>
  <c r="AC79" i="4"/>
  <c r="AB79" i="4"/>
  <c r="AD78" i="4"/>
  <c r="AC78" i="4"/>
  <c r="AB78" i="4"/>
  <c r="AD77" i="4"/>
  <c r="AC77" i="4"/>
  <c r="AB77" i="4"/>
  <c r="AD76" i="4"/>
  <c r="AC76" i="4"/>
  <c r="AB76" i="4"/>
  <c r="AD75" i="4"/>
  <c r="AC75" i="4"/>
  <c r="AB75" i="4"/>
  <c r="AD74" i="4"/>
  <c r="AC74" i="4"/>
  <c r="AB74" i="4"/>
  <c r="AD73" i="4"/>
  <c r="AC73" i="4"/>
  <c r="AB73" i="4"/>
  <c r="AD72" i="4"/>
  <c r="AC72" i="4"/>
  <c r="AB72" i="4"/>
  <c r="AD71" i="4"/>
  <c r="AC71" i="4"/>
  <c r="AB71" i="4"/>
  <c r="AD70" i="4"/>
  <c r="AC70" i="4"/>
  <c r="AB70" i="4"/>
  <c r="AD69" i="4"/>
  <c r="AC69" i="4"/>
  <c r="AB69" i="4"/>
  <c r="AD68" i="4"/>
  <c r="AC68" i="4"/>
  <c r="AB68" i="4"/>
  <c r="AD67" i="4"/>
  <c r="AC67" i="4"/>
  <c r="AB67" i="4"/>
  <c r="AD66" i="4"/>
  <c r="AC66" i="4"/>
  <c r="AB66" i="4"/>
  <c r="AD65" i="4"/>
  <c r="AC65" i="4"/>
  <c r="AB65" i="4"/>
  <c r="AC91" i="4" l="1"/>
  <c r="AD91" i="4"/>
  <c r="AK92" i="4"/>
  <c r="AN92" i="4"/>
  <c r="AQ92" i="4"/>
  <c r="AQ96" i="4" s="1"/>
  <c r="AT92" i="4"/>
  <c r="BC92" i="4"/>
  <c r="BF92" i="4"/>
  <c r="BI92" i="4"/>
  <c r="BL92" i="4"/>
  <c r="BO92" i="4"/>
  <c r="BX92" i="4"/>
  <c r="CA92" i="4"/>
  <c r="CD92" i="4"/>
  <c r="CG92" i="4"/>
  <c r="CJ92" i="4"/>
  <c r="CM92" i="4"/>
  <c r="AL92" i="4"/>
  <c r="AM92" i="4"/>
  <c r="AO92" i="4"/>
  <c r="AP92" i="4"/>
  <c r="AR92" i="4"/>
  <c r="AR96" i="4" s="1"/>
  <c r="AS92" i="4"/>
  <c r="AU92" i="4"/>
  <c r="AV92" i="4"/>
  <c r="BD92" i="4"/>
  <c r="BE92" i="4"/>
  <c r="BG92" i="4"/>
  <c r="BH92" i="4"/>
  <c r="BJ92" i="4"/>
  <c r="BK92" i="4"/>
  <c r="BM92" i="4"/>
  <c r="BN92" i="4"/>
  <c r="BP92" i="4"/>
  <c r="BQ92" i="4"/>
  <c r="BY92" i="4"/>
  <c r="BZ92" i="4"/>
  <c r="CB92" i="4"/>
  <c r="CC92" i="4"/>
  <c r="CE92" i="4"/>
  <c r="CF92" i="4"/>
  <c r="CH92" i="4"/>
  <c r="CI92" i="4"/>
  <c r="CK92" i="4"/>
  <c r="CL92" i="4"/>
  <c r="CN92" i="4"/>
  <c r="CO92" i="4"/>
  <c r="AS96" i="4" l="1"/>
  <c r="BS93" i="4"/>
  <c r="BQ93" i="4"/>
  <c r="AV93" i="4"/>
  <c r="AV98" i="4" s="1"/>
  <c r="BU93" i="4"/>
  <c r="AZ93" i="4"/>
  <c r="BV93" i="4"/>
  <c r="BP93" i="4"/>
  <c r="BA93" i="4"/>
  <c r="BA110" i="4" s="1"/>
  <c r="AU93" i="4"/>
  <c r="AU105" i="4" s="1"/>
  <c r="BR93" i="4"/>
  <c r="AW93" i="4"/>
  <c r="AW108" i="4" s="1"/>
  <c r="BW93" i="4"/>
  <c r="BB93" i="4"/>
  <c r="BB98" i="4" s="1"/>
  <c r="BT93" i="4"/>
  <c r="AY93" i="4"/>
  <c r="BO93" i="4"/>
  <c r="AT93" i="4"/>
  <c r="AT103" i="4" s="1"/>
  <c r="AX93" i="4"/>
  <c r="AX97" i="4" s="1"/>
  <c r="AD92" i="4"/>
  <c r="AJ93" i="4"/>
  <c r="AG93" i="4"/>
  <c r="AG117" i="4" s="1"/>
  <c r="AD93" i="4"/>
  <c r="AD110" i="4" s="1"/>
  <c r="T21" i="4"/>
  <c r="T22" i="4"/>
  <c r="T20" i="4"/>
  <c r="W21" i="4"/>
  <c r="X21" i="4" s="1"/>
  <c r="W22" i="4"/>
  <c r="X22" i="4" s="1"/>
  <c r="W20" i="4"/>
  <c r="X20" i="4" s="1"/>
  <c r="N16" i="4"/>
  <c r="AW118" i="4" l="1"/>
  <c r="AW113" i="4"/>
  <c r="AW114" i="4"/>
  <c r="AW94" i="4"/>
  <c r="AW117" i="4"/>
  <c r="AW116" i="4"/>
  <c r="AW105" i="4"/>
  <c r="AW98" i="4"/>
  <c r="AW104" i="4"/>
  <c r="AW107" i="4"/>
  <c r="AW112" i="4"/>
  <c r="AW109" i="4"/>
  <c r="AW99" i="4"/>
  <c r="AW111" i="4"/>
  <c r="AW106" i="4"/>
  <c r="AW95" i="4"/>
  <c r="AW96" i="4"/>
  <c r="AW103" i="4"/>
  <c r="AW115" i="4"/>
  <c r="AW102" i="4"/>
  <c r="AW101" i="4"/>
  <c r="AW100" i="4"/>
  <c r="AW97" i="4"/>
  <c r="AW110" i="4"/>
  <c r="AT102" i="4"/>
  <c r="AT110" i="4"/>
  <c r="BA99" i="4"/>
  <c r="AT101" i="4"/>
  <c r="AX113" i="4"/>
  <c r="AX117" i="4"/>
  <c r="AX103" i="4"/>
  <c r="BA94" i="4"/>
  <c r="BB110" i="4"/>
  <c r="AV117" i="4"/>
  <c r="AU101" i="4"/>
  <c r="AU114" i="4"/>
  <c r="AU102" i="4"/>
  <c r="AU110" i="4"/>
  <c r="AU99" i="4"/>
  <c r="AU95" i="4"/>
  <c r="AU109" i="4"/>
  <c r="AU96" i="4"/>
  <c r="AU97" i="4"/>
  <c r="AU106" i="4"/>
  <c r="AU116" i="4"/>
  <c r="AU98" i="4"/>
  <c r="AU108" i="4"/>
  <c r="AU104" i="4"/>
  <c r="AU107" i="4"/>
  <c r="AV100" i="4"/>
  <c r="AV106" i="4"/>
  <c r="AV102" i="4"/>
  <c r="AV101" i="4"/>
  <c r="AU117" i="4"/>
  <c r="AU111" i="4"/>
  <c r="AU113" i="4"/>
  <c r="AV109" i="4"/>
  <c r="AU118" i="4"/>
  <c r="AV112" i="4"/>
  <c r="AV115" i="4"/>
  <c r="AU103" i="4"/>
  <c r="AV104" i="4"/>
  <c r="AV113" i="4"/>
  <c r="AV114" i="4"/>
  <c r="AV103" i="4"/>
  <c r="AU94" i="4"/>
  <c r="AV110" i="4"/>
  <c r="AU112" i="4"/>
  <c r="AV111" i="4"/>
  <c r="AU115" i="4"/>
  <c r="AV97" i="4"/>
  <c r="AV99" i="4"/>
  <c r="AV116" i="4"/>
  <c r="AV118" i="4"/>
  <c r="AV95" i="4"/>
  <c r="AV96" i="4"/>
  <c r="AU100" i="4"/>
  <c r="AX109" i="4"/>
  <c r="AX96" i="4"/>
  <c r="BA113" i="4"/>
  <c r="AX110" i="4"/>
  <c r="BB103" i="4"/>
  <c r="AT96" i="4"/>
  <c r="AT105" i="4"/>
  <c r="AT106" i="4"/>
  <c r="AT115" i="4"/>
  <c r="AX104" i="4"/>
  <c r="AX94" i="4"/>
  <c r="AX112" i="4"/>
  <c r="AX101" i="4"/>
  <c r="BA100" i="4"/>
  <c r="BB96" i="4"/>
  <c r="BB112" i="4"/>
  <c r="BA96" i="4"/>
  <c r="BA116" i="4"/>
  <c r="BA103" i="4"/>
  <c r="AT116" i="4"/>
  <c r="AT107" i="4"/>
  <c r="AT113" i="4"/>
  <c r="AT117" i="4"/>
  <c r="AT108" i="4"/>
  <c r="AT99" i="4"/>
  <c r="AT118" i="4"/>
  <c r="AX116" i="4"/>
  <c r="AX115" i="4"/>
  <c r="AX102" i="4"/>
  <c r="BA112" i="4"/>
  <c r="BB104" i="4"/>
  <c r="BA118" i="4"/>
  <c r="BA108" i="4"/>
  <c r="BB102" i="4"/>
  <c r="AT94" i="4"/>
  <c r="AT112" i="4"/>
  <c r="AX95" i="4"/>
  <c r="AX100" i="4"/>
  <c r="AX106" i="4"/>
  <c r="AX99" i="4"/>
  <c r="AX118" i="4"/>
  <c r="BB111" i="4"/>
  <c r="BA107" i="4"/>
  <c r="BA101" i="4"/>
  <c r="BA104" i="4"/>
  <c r="BB118" i="4"/>
  <c r="BB105" i="4"/>
  <c r="BW94" i="4"/>
  <c r="BW117" i="4"/>
  <c r="BW107" i="4"/>
  <c r="BW118" i="4"/>
  <c r="BW95" i="4"/>
  <c r="BW106" i="4"/>
  <c r="BW113" i="4"/>
  <c r="BW114" i="4"/>
  <c r="BW101" i="4"/>
  <c r="BW112" i="4"/>
  <c r="BW102" i="4"/>
  <c r="BW116" i="4"/>
  <c r="BW115" i="4"/>
  <c r="BW110" i="4"/>
  <c r="BW97" i="4"/>
  <c r="BW103" i="4"/>
  <c r="BW100" i="4"/>
  <c r="BW99" i="4"/>
  <c r="BW108" i="4"/>
  <c r="BW98" i="4"/>
  <c r="BW105" i="4"/>
  <c r="BW111" i="4"/>
  <c r="BW109" i="4"/>
  <c r="BW104" i="4"/>
  <c r="BW96" i="4"/>
  <c r="BQ96" i="4"/>
  <c r="BQ98" i="4"/>
  <c r="BQ102" i="4"/>
  <c r="BQ97" i="4"/>
  <c r="BQ95" i="4"/>
  <c r="BQ105" i="4"/>
  <c r="BQ117" i="4"/>
  <c r="BQ107" i="4"/>
  <c r="BQ110" i="4"/>
  <c r="BQ99" i="4"/>
  <c r="BQ103" i="4"/>
  <c r="BQ106" i="4"/>
  <c r="BQ101" i="4"/>
  <c r="BQ104" i="4"/>
  <c r="BQ115" i="4"/>
  <c r="BQ100" i="4"/>
  <c r="BQ114" i="4"/>
  <c r="BQ116" i="4"/>
  <c r="BQ111" i="4"/>
  <c r="BQ118" i="4"/>
  <c r="BQ109" i="4"/>
  <c r="BQ112" i="4"/>
  <c r="BQ113" i="4"/>
  <c r="BQ108" i="4"/>
  <c r="BQ94" i="4"/>
  <c r="BU95" i="4"/>
  <c r="BU109" i="4"/>
  <c r="BU115" i="4"/>
  <c r="BU96" i="4"/>
  <c r="BU110" i="4"/>
  <c r="BU103" i="4"/>
  <c r="BU98" i="4"/>
  <c r="BU102" i="4"/>
  <c r="BU117" i="4"/>
  <c r="BU116" i="4"/>
  <c r="BU99" i="4"/>
  <c r="BU104" i="4"/>
  <c r="BU97" i="4"/>
  <c r="BU108" i="4"/>
  <c r="BU106" i="4"/>
  <c r="BU112" i="4"/>
  <c r="BU105" i="4"/>
  <c r="BU94" i="4"/>
  <c r="BU114" i="4"/>
  <c r="BU107" i="4"/>
  <c r="BU118" i="4"/>
  <c r="BU111" i="4"/>
  <c r="BU101" i="4"/>
  <c r="BU100" i="4"/>
  <c r="BU113" i="4"/>
  <c r="BA97" i="4"/>
  <c r="BA95" i="4"/>
  <c r="BA109" i="4"/>
  <c r="BA106" i="4"/>
  <c r="BA105" i="4"/>
  <c r="BA102" i="4"/>
  <c r="BA117" i="4"/>
  <c r="BA114" i="4"/>
  <c r="AZ106" i="4"/>
  <c r="AZ94" i="4"/>
  <c r="AZ105" i="4"/>
  <c r="AZ103" i="4"/>
  <c r="AZ104" i="4"/>
  <c r="AZ112" i="4"/>
  <c r="AZ102" i="4"/>
  <c r="AZ97" i="4"/>
  <c r="AZ95" i="4"/>
  <c r="AZ114" i="4"/>
  <c r="AZ98" i="4"/>
  <c r="AZ113" i="4"/>
  <c r="AZ115" i="4"/>
  <c r="AZ100" i="4"/>
  <c r="AZ111" i="4"/>
  <c r="AZ96" i="4"/>
  <c r="AZ118" i="4"/>
  <c r="AZ117" i="4"/>
  <c r="AZ99" i="4"/>
  <c r="AZ108" i="4"/>
  <c r="AZ107" i="4"/>
  <c r="AZ116" i="4"/>
  <c r="AZ101" i="4"/>
  <c r="AZ110" i="4"/>
  <c r="AZ109" i="4"/>
  <c r="AY102" i="4"/>
  <c r="AY105" i="4"/>
  <c r="AY97" i="4"/>
  <c r="AY111" i="4"/>
  <c r="AY103" i="4"/>
  <c r="AY113" i="4"/>
  <c r="AY110" i="4"/>
  <c r="AY115" i="4"/>
  <c r="AY112" i="4"/>
  <c r="AY95" i="4"/>
  <c r="AY116" i="4"/>
  <c r="AY108" i="4"/>
  <c r="AY101" i="4"/>
  <c r="AY104" i="4"/>
  <c r="AY100" i="4"/>
  <c r="AY94" i="4"/>
  <c r="AY98" i="4"/>
  <c r="AY106" i="4"/>
  <c r="AY107" i="4"/>
  <c r="AY117" i="4"/>
  <c r="AY118" i="4"/>
  <c r="AY96" i="4"/>
  <c r="AY99" i="4"/>
  <c r="AY109" i="4"/>
  <c r="AX111" i="4"/>
  <c r="AX114" i="4"/>
  <c r="BB101" i="4"/>
  <c r="BB94" i="4"/>
  <c r="BB107" i="4"/>
  <c r="BB113" i="4"/>
  <c r="BB108" i="4"/>
  <c r="BB117" i="4"/>
  <c r="BB100" i="4"/>
  <c r="AX105" i="4"/>
  <c r="AX107" i="4"/>
  <c r="AX108" i="4"/>
  <c r="AX98" i="4"/>
  <c r="BB106" i="4"/>
  <c r="BB95" i="4"/>
  <c r="BB109" i="4"/>
  <c r="BB115" i="4"/>
  <c r="AG116" i="4"/>
  <c r="AJ95" i="4"/>
  <c r="AJ116" i="4"/>
  <c r="AJ108" i="4"/>
  <c r="AJ98" i="4"/>
  <c r="AJ97" i="4"/>
  <c r="AJ111" i="4"/>
  <c r="AJ94" i="4"/>
  <c r="AJ102" i="4"/>
  <c r="AJ109" i="4"/>
  <c r="AJ117" i="4"/>
  <c r="AJ107" i="4"/>
  <c r="AJ105" i="4"/>
  <c r="AJ104" i="4"/>
  <c r="AJ103" i="4"/>
  <c r="AJ96" i="4"/>
  <c r="AJ106" i="4"/>
  <c r="AJ99" i="4"/>
  <c r="AJ101" i="4"/>
  <c r="AJ112" i="4"/>
  <c r="AJ118" i="4"/>
  <c r="AJ113" i="4"/>
  <c r="AJ115" i="4"/>
  <c r="AJ114" i="4"/>
  <c r="AJ110" i="4"/>
  <c r="AG118" i="4"/>
  <c r="AG103" i="4"/>
  <c r="BA111" i="4"/>
  <c r="BA98" i="4"/>
  <c r="BA115" i="4"/>
  <c r="AV94" i="4"/>
  <c r="AV108" i="4"/>
  <c r="AV107" i="4"/>
  <c r="AV105" i="4"/>
  <c r="BP94" i="4"/>
  <c r="BP117" i="4"/>
  <c r="BP113" i="4"/>
  <c r="BP118" i="4"/>
  <c r="BP115" i="4"/>
  <c r="BP105" i="4"/>
  <c r="BP110" i="4"/>
  <c r="BP107" i="4"/>
  <c r="BP98" i="4"/>
  <c r="BP108" i="4"/>
  <c r="BP95" i="4"/>
  <c r="BP100" i="4"/>
  <c r="BP96" i="4"/>
  <c r="BP109" i="4"/>
  <c r="BP114" i="4"/>
  <c r="BP111" i="4"/>
  <c r="BP116" i="4"/>
  <c r="BP101" i="4"/>
  <c r="BP106" i="4"/>
  <c r="BP103" i="4"/>
  <c r="BP112" i="4"/>
  <c r="BP97" i="4"/>
  <c r="BP102" i="4"/>
  <c r="BP99" i="4"/>
  <c r="BP104" i="4"/>
  <c r="AT100" i="4"/>
  <c r="AT104" i="4"/>
  <c r="AT98" i="4"/>
  <c r="AT114" i="4"/>
  <c r="AT111" i="4"/>
  <c r="AT95" i="4"/>
  <c r="AT97" i="4"/>
  <c r="AT109" i="4"/>
  <c r="BT98" i="4"/>
  <c r="BT118" i="4"/>
  <c r="BT96" i="4"/>
  <c r="BT112" i="4"/>
  <c r="BT115" i="4"/>
  <c r="BT105" i="4"/>
  <c r="BT110" i="4"/>
  <c r="BT103" i="4"/>
  <c r="BT94" i="4"/>
  <c r="BT108" i="4"/>
  <c r="BT100" i="4"/>
  <c r="BT95" i="4"/>
  <c r="BT111" i="4"/>
  <c r="BT97" i="4"/>
  <c r="BT109" i="4"/>
  <c r="BT114" i="4"/>
  <c r="BT116" i="4"/>
  <c r="BT101" i="4"/>
  <c r="BT106" i="4"/>
  <c r="BT113" i="4"/>
  <c r="BT102" i="4"/>
  <c r="BT107" i="4"/>
  <c r="BT117" i="4"/>
  <c r="BT99" i="4"/>
  <c r="BT104" i="4"/>
  <c r="BR109" i="4"/>
  <c r="BR101" i="4"/>
  <c r="BR114" i="4"/>
  <c r="BR99" i="4"/>
  <c r="BR104" i="4"/>
  <c r="BR106" i="4"/>
  <c r="BR117" i="4"/>
  <c r="BR103" i="4"/>
  <c r="BR115" i="4"/>
  <c r="BR96" i="4"/>
  <c r="BR97" i="4"/>
  <c r="BR107" i="4"/>
  <c r="BR112" i="4"/>
  <c r="BR94" i="4"/>
  <c r="BR108" i="4"/>
  <c r="BR113" i="4"/>
  <c r="BR105" i="4"/>
  <c r="BR110" i="4"/>
  <c r="BR95" i="4"/>
  <c r="BR100" i="4"/>
  <c r="BR102" i="4"/>
  <c r="BR118" i="4"/>
  <c r="BR98" i="4"/>
  <c r="BR111" i="4"/>
  <c r="BR116" i="4"/>
  <c r="BV105" i="4"/>
  <c r="BV114" i="4"/>
  <c r="BV116" i="4"/>
  <c r="BV113" i="4"/>
  <c r="BV94" i="4"/>
  <c r="BV99" i="4"/>
  <c r="BV100" i="4"/>
  <c r="BV102" i="4"/>
  <c r="BV107" i="4"/>
  <c r="BV104" i="4"/>
  <c r="BV101" i="4"/>
  <c r="BV110" i="4"/>
  <c r="BV115" i="4"/>
  <c r="BV112" i="4"/>
  <c r="BV109" i="4"/>
  <c r="BV118" i="4"/>
  <c r="BV95" i="4"/>
  <c r="BV117" i="4"/>
  <c r="BV98" i="4"/>
  <c r="BV103" i="4"/>
  <c r="BV97" i="4"/>
  <c r="BV106" i="4"/>
  <c r="BV111" i="4"/>
  <c r="BV96" i="4"/>
  <c r="BV108" i="4"/>
  <c r="BO102" i="4"/>
  <c r="BO104" i="4"/>
  <c r="BO109" i="4"/>
  <c r="BO106" i="4"/>
  <c r="BO111" i="4"/>
  <c r="BO96" i="4"/>
  <c r="BO101" i="4"/>
  <c r="BO98" i="4"/>
  <c r="BO107" i="4"/>
  <c r="BO94" i="4"/>
  <c r="BO99" i="4"/>
  <c r="BO112" i="4"/>
  <c r="BO117" i="4"/>
  <c r="BO114" i="4"/>
  <c r="BO108" i="4"/>
  <c r="BO113" i="4"/>
  <c r="BO110" i="4"/>
  <c r="BO115" i="4"/>
  <c r="BO100" i="4"/>
  <c r="BO105" i="4"/>
  <c r="BO116" i="4"/>
  <c r="BO97" i="4"/>
  <c r="BO118" i="4"/>
  <c r="BO103" i="4"/>
  <c r="BO95" i="4"/>
  <c r="BB116" i="4"/>
  <c r="BB114" i="4"/>
  <c r="BB97" i="4"/>
  <c r="BB99" i="4"/>
  <c r="BS98" i="4"/>
  <c r="BS108" i="4"/>
  <c r="BS97" i="4"/>
  <c r="BS102" i="4"/>
  <c r="BS112" i="4"/>
  <c r="BS117" i="4"/>
  <c r="BS94" i="4"/>
  <c r="BS99" i="4"/>
  <c r="BS113" i="4"/>
  <c r="BS118" i="4"/>
  <c r="BS110" i="4"/>
  <c r="BS115" i="4"/>
  <c r="BS100" i="4"/>
  <c r="BS105" i="4"/>
  <c r="BS107" i="4"/>
  <c r="BS103" i="4"/>
  <c r="BS95" i="4"/>
  <c r="BS116" i="4"/>
  <c r="BS106" i="4"/>
  <c r="BS104" i="4"/>
  <c r="BS109" i="4"/>
  <c r="BS111" i="4"/>
  <c r="BS96" i="4"/>
  <c r="BS101" i="4"/>
  <c r="BS114" i="4"/>
  <c r="AJ100" i="4"/>
  <c r="AY114" i="4"/>
  <c r="AD113" i="4"/>
  <c r="AD94" i="4"/>
  <c r="AD102" i="4"/>
  <c r="AD100" i="4"/>
  <c r="AD117" i="4"/>
  <c r="AD97" i="4"/>
  <c r="AD108" i="4"/>
  <c r="AD99" i="4"/>
  <c r="AD96" i="4"/>
  <c r="AD116" i="4"/>
  <c r="AD107" i="4"/>
  <c r="AD101" i="4"/>
  <c r="AD106" i="4"/>
  <c r="AD114" i="4"/>
  <c r="AD104" i="4"/>
  <c r="AD95" i="4"/>
  <c r="AD109" i="4"/>
  <c r="AD98" i="4"/>
  <c r="AD112" i="4"/>
  <c r="AG112" i="4"/>
  <c r="AG110" i="4"/>
  <c r="AG115" i="4"/>
  <c r="AG97" i="4"/>
  <c r="AG107" i="4"/>
  <c r="AG94" i="4"/>
  <c r="AG104" i="4"/>
  <c r="AG109" i="4"/>
  <c r="AG102" i="4"/>
  <c r="AG96" i="4"/>
  <c r="AG113" i="4"/>
  <c r="AG106" i="4"/>
  <c r="AG98" i="4"/>
  <c r="AG95" i="4"/>
  <c r="AG99" i="4"/>
  <c r="AG108" i="4"/>
  <c r="AG105" i="4"/>
  <c r="AG100" i="4"/>
  <c r="AG101" i="4"/>
  <c r="AG111" i="4"/>
  <c r="AG114" i="4"/>
  <c r="AB92" i="4"/>
  <c r="AB93" i="4"/>
  <c r="AE93" i="4"/>
  <c r="AH93" i="4"/>
  <c r="AD105" i="4"/>
  <c r="AD118" i="4"/>
  <c r="AD115" i="4"/>
  <c r="AD111" i="4"/>
  <c r="AD103" i="4"/>
  <c r="AC92" i="4"/>
  <c r="AI93" i="4"/>
  <c r="AC93" i="4"/>
  <c r="AF93" i="4"/>
  <c r="BQ120" i="4" l="1"/>
  <c r="BQ119" i="4"/>
  <c r="AU120" i="4"/>
  <c r="AU119" i="4"/>
  <c r="AD120" i="4"/>
  <c r="AD119" i="4"/>
  <c r="BO119" i="4"/>
  <c r="BO120" i="4"/>
  <c r="BT120" i="4"/>
  <c r="BT119" i="4"/>
  <c r="AJ119" i="4"/>
  <c r="AJ120" i="4"/>
  <c r="AZ120" i="4"/>
  <c r="AZ119" i="4"/>
  <c r="BW119" i="4"/>
  <c r="BW120" i="4"/>
  <c r="AG120" i="4"/>
  <c r="AG119" i="4"/>
  <c r="BP119" i="4"/>
  <c r="BP120" i="4"/>
  <c r="AV120" i="4"/>
  <c r="AV119" i="4"/>
  <c r="BB120" i="4"/>
  <c r="BB119" i="4"/>
  <c r="AY119" i="4"/>
  <c r="AY120" i="4"/>
  <c r="BU120" i="4"/>
  <c r="BU119" i="4"/>
  <c r="AT119" i="4"/>
  <c r="AH121" i="4" s="1"/>
  <c r="AT120" i="4"/>
  <c r="AX119" i="4"/>
  <c r="AX120" i="4"/>
  <c r="BA120" i="4"/>
  <c r="BA119" i="4"/>
  <c r="AW119" i="4"/>
  <c r="AI121" i="4" s="1"/>
  <c r="AW120" i="4"/>
  <c r="BS120" i="4"/>
  <c r="BS119" i="4"/>
  <c r="BV120" i="4"/>
  <c r="BV119" i="4"/>
  <c r="BR120" i="4"/>
  <c r="BR119" i="4"/>
  <c r="AP121" i="4" s="1"/>
  <c r="AH109" i="4"/>
  <c r="AH115" i="4"/>
  <c r="AH118" i="4"/>
  <c r="AH108" i="4"/>
  <c r="AH105" i="4"/>
  <c r="AH98" i="4"/>
  <c r="AH107" i="4"/>
  <c r="AH113" i="4"/>
  <c r="AH94" i="4"/>
  <c r="AH103" i="4"/>
  <c r="AH106" i="4"/>
  <c r="AH114" i="4"/>
  <c r="AH99" i="4"/>
  <c r="AH104" i="4"/>
  <c r="AH101" i="4"/>
  <c r="AH96" i="4"/>
  <c r="AH110" i="4"/>
  <c r="AH95" i="4"/>
  <c r="AH100" i="4"/>
  <c r="AH112" i="4"/>
  <c r="AH111" i="4"/>
  <c r="AH116" i="4"/>
  <c r="AH102" i="4"/>
  <c r="AH117" i="4"/>
  <c r="AH97" i="4"/>
  <c r="AI114" i="4"/>
  <c r="AI103" i="4"/>
  <c r="AI112" i="4"/>
  <c r="AI118" i="4"/>
  <c r="AI95" i="4"/>
  <c r="AI117" i="4"/>
  <c r="AI99" i="4"/>
  <c r="AI108" i="4"/>
  <c r="AI109" i="4"/>
  <c r="AI100" i="4"/>
  <c r="AI106" i="4"/>
  <c r="AI98" i="4"/>
  <c r="AI101" i="4"/>
  <c r="AI115" i="4"/>
  <c r="AI105" i="4"/>
  <c r="AI107" i="4"/>
  <c r="AI116" i="4"/>
  <c r="AI97" i="4"/>
  <c r="AI104" i="4"/>
  <c r="AI94" i="4"/>
  <c r="AI96" i="4"/>
  <c r="AI110" i="4"/>
  <c r="AI102" i="4"/>
  <c r="AI113" i="4"/>
  <c r="AI111" i="4"/>
  <c r="AE94" i="4"/>
  <c r="AE95" i="4"/>
  <c r="AE98" i="4"/>
  <c r="AE101" i="4"/>
  <c r="AE106" i="4"/>
  <c r="AE107" i="4"/>
  <c r="AE117" i="4"/>
  <c r="AE96" i="4"/>
  <c r="AE118" i="4"/>
  <c r="AE105" i="4"/>
  <c r="AE114" i="4"/>
  <c r="AE111" i="4"/>
  <c r="AE100" i="4"/>
  <c r="AE97" i="4"/>
  <c r="AE99" i="4"/>
  <c r="AE109" i="4"/>
  <c r="AE102" i="4"/>
  <c r="AE104" i="4"/>
  <c r="AE116" i="4"/>
  <c r="AE103" i="4"/>
  <c r="AE110" i="4"/>
  <c r="AE115" i="4"/>
  <c r="AE113" i="4"/>
  <c r="AE112" i="4"/>
  <c r="AE108" i="4"/>
  <c r="AB112" i="4"/>
  <c r="AB94" i="4"/>
  <c r="AB105" i="4"/>
  <c r="AB104" i="4"/>
  <c r="AB113" i="4"/>
  <c r="AB116" i="4"/>
  <c r="AB115" i="4"/>
  <c r="AB102" i="4"/>
  <c r="AB118" i="4"/>
  <c r="AB107" i="4"/>
  <c r="AB95" i="4"/>
  <c r="AB108" i="4"/>
  <c r="AB109" i="4"/>
  <c r="AB117" i="4"/>
  <c r="AB98" i="4"/>
  <c r="AB111" i="4"/>
  <c r="AB99" i="4"/>
  <c r="AB114" i="4"/>
  <c r="AB110" i="4"/>
  <c r="AB96" i="4"/>
  <c r="AB97" i="4"/>
  <c r="AB101" i="4"/>
  <c r="AB106" i="4"/>
  <c r="AB100" i="4"/>
  <c r="AB103" i="4"/>
  <c r="AC97" i="4"/>
  <c r="AC110" i="4"/>
  <c r="AC107" i="4"/>
  <c r="AC98" i="4"/>
  <c r="AC112" i="4"/>
  <c r="AC115" i="4"/>
  <c r="AC106" i="4"/>
  <c r="AC113" i="4"/>
  <c r="AC114" i="4"/>
  <c r="AC95" i="4"/>
  <c r="AC100" i="4"/>
  <c r="AC116" i="4"/>
  <c r="AC104" i="4"/>
  <c r="AC111" i="4"/>
  <c r="AC108" i="4"/>
  <c r="AC105" i="4"/>
  <c r="AC102" i="4"/>
  <c r="AC117" i="4"/>
  <c r="AC94" i="4"/>
  <c r="AC118" i="4"/>
  <c r="AC99" i="4"/>
  <c r="AC103" i="4"/>
  <c r="AC109" i="4"/>
  <c r="AC96" i="4"/>
  <c r="AC101" i="4"/>
  <c r="AF107" i="4"/>
  <c r="AF110" i="4"/>
  <c r="AF113" i="4"/>
  <c r="AF111" i="4"/>
  <c r="AF112" i="4"/>
  <c r="AF105" i="4"/>
  <c r="AF98" i="4"/>
  <c r="AF101" i="4"/>
  <c r="AF102" i="4"/>
  <c r="AF99" i="4"/>
  <c r="AF104" i="4"/>
  <c r="AF114" i="4"/>
  <c r="AF94" i="4"/>
  <c r="AF103" i="4"/>
  <c r="AF100" i="4"/>
  <c r="AF108" i="4"/>
  <c r="AF118" i="4"/>
  <c r="AF117" i="4"/>
  <c r="AF115" i="4"/>
  <c r="AF95" i="4"/>
  <c r="AF116" i="4"/>
  <c r="AF97" i="4"/>
  <c r="AF109" i="4"/>
  <c r="AF96" i="4"/>
  <c r="AF106" i="4"/>
  <c r="AO121" i="4" l="1"/>
  <c r="AJ121" i="4"/>
  <c r="AQ121" i="4"/>
  <c r="AO124" i="4"/>
  <c r="AC119" i="4"/>
  <c r="AC120" i="4"/>
  <c r="AE120" i="4"/>
  <c r="AE119" i="4"/>
  <c r="AC121" i="4" s="1"/>
  <c r="AF120" i="4"/>
  <c r="AF119" i="4"/>
  <c r="AB119" i="4"/>
  <c r="AB121" i="4" s="1"/>
  <c r="AB120" i="4"/>
  <c r="AI120" i="4"/>
  <c r="AI119" i="4"/>
  <c r="AH119" i="4"/>
  <c r="AD121" i="4" s="1"/>
  <c r="AH120" i="4"/>
  <c r="BH134" i="4"/>
  <c r="BH128" i="4"/>
  <c r="BH130" i="4"/>
  <c r="BH139" i="4"/>
  <c r="BH144" i="4"/>
  <c r="AH141" i="4"/>
  <c r="BJ131" i="4"/>
  <c r="AJ139" i="4"/>
  <c r="AI133" i="4"/>
  <c r="BH127" i="4"/>
  <c r="AJ143" i="4"/>
  <c r="BH141" i="4"/>
  <c r="AH125" i="4"/>
  <c r="BH125" i="4"/>
  <c r="AJ144" i="4"/>
  <c r="AH128" i="4"/>
  <c r="AH144" i="4"/>
  <c r="AH130" i="4"/>
  <c r="AH134" i="4"/>
  <c r="AJ137" i="4"/>
  <c r="AH127" i="4"/>
  <c r="AH139" i="4"/>
  <c r="AJ141" i="4"/>
  <c r="AJ128" i="4"/>
  <c r="AJ131" i="4"/>
  <c r="AJ129" i="4"/>
  <c r="BJ127" i="4"/>
  <c r="AJ127" i="4"/>
  <c r="BP141" i="4"/>
  <c r="BP144" i="4"/>
  <c r="BJ137" i="4"/>
  <c r="AJ135" i="4"/>
  <c r="AJ138" i="4"/>
  <c r="AJ125" i="4"/>
  <c r="AJ140" i="4"/>
  <c r="AJ146" i="4"/>
  <c r="AJ133" i="4"/>
  <c r="BJ136" i="4"/>
  <c r="BJ135" i="4"/>
  <c r="BJ126" i="4"/>
  <c r="AJ126" i="4"/>
  <c r="AJ134" i="4"/>
  <c r="BJ141" i="4"/>
  <c r="BJ139" i="4"/>
  <c r="BJ132" i="4"/>
  <c r="AJ148" i="4"/>
  <c r="BJ128" i="4"/>
  <c r="BJ148" i="4"/>
  <c r="AJ147" i="4"/>
  <c r="BJ143" i="4"/>
  <c r="BJ138" i="4"/>
  <c r="BJ133" i="4"/>
  <c r="BJ146" i="4"/>
  <c r="AJ136" i="4"/>
  <c r="AJ145" i="4"/>
  <c r="AJ130" i="4"/>
  <c r="AJ124" i="4"/>
  <c r="AJ142" i="4"/>
  <c r="AJ132" i="4"/>
  <c r="BJ125" i="4"/>
  <c r="BJ145" i="4"/>
  <c r="BJ144" i="4"/>
  <c r="BJ142" i="4"/>
  <c r="AI128" i="4"/>
  <c r="BJ129" i="4"/>
  <c r="AP130" i="4"/>
  <c r="BJ124" i="4"/>
  <c r="BJ130" i="4"/>
  <c r="BJ147" i="4"/>
  <c r="BJ140" i="4"/>
  <c r="BJ134" i="4"/>
  <c r="AI134" i="4"/>
  <c r="AH131" i="4"/>
  <c r="BQ141" i="4"/>
  <c r="BP145" i="4"/>
  <c r="BO140" i="4"/>
  <c r="BQ142" i="4"/>
  <c r="BP125" i="4"/>
  <c r="BP142" i="4"/>
  <c r="BP137" i="4"/>
  <c r="BO131" i="4"/>
  <c r="BP126" i="4"/>
  <c r="BO144" i="4"/>
  <c r="AI124" i="4"/>
  <c r="AI148" i="4"/>
  <c r="AI146" i="4"/>
  <c r="AI129" i="4"/>
  <c r="BH126" i="4"/>
  <c r="BI127" i="4"/>
  <c r="AI125" i="4"/>
  <c r="BP128" i="4"/>
  <c r="BP124" i="4"/>
  <c r="BP143" i="4"/>
  <c r="BP139" i="4"/>
  <c r="BO148" i="4"/>
  <c r="BO142" i="4"/>
  <c r="BP131" i="4"/>
  <c r="BP140" i="4"/>
  <c r="BP127" i="4"/>
  <c r="BP129" i="4"/>
  <c r="BP134" i="4"/>
  <c r="BP146" i="4"/>
  <c r="BO132" i="4"/>
  <c r="BQ148" i="4"/>
  <c r="BP147" i="4"/>
  <c r="BP135" i="4"/>
  <c r="BP136" i="4"/>
  <c r="BP148" i="4"/>
  <c r="BP138" i="4"/>
  <c r="BP133" i="4"/>
  <c r="BP130" i="4"/>
  <c r="BO139" i="4"/>
  <c r="AI142" i="4"/>
  <c r="AI147" i="4"/>
  <c r="AI137" i="4"/>
  <c r="AI144" i="4"/>
  <c r="AI135" i="4"/>
  <c r="AI138" i="4"/>
  <c r="AI136" i="4"/>
  <c r="AI141" i="4"/>
  <c r="AI132" i="4"/>
  <c r="AI140" i="4"/>
  <c r="AI127" i="4"/>
  <c r="AI126" i="4"/>
  <c r="AI143" i="4"/>
  <c r="AI145" i="4"/>
  <c r="AI139" i="4"/>
  <c r="AI130" i="4"/>
  <c r="AI131" i="4"/>
  <c r="BP132" i="4"/>
  <c r="BO127" i="4"/>
  <c r="AQ136" i="4"/>
  <c r="BO133" i="4"/>
  <c r="BO130" i="4"/>
  <c r="BO147" i="4"/>
  <c r="BO126" i="4"/>
  <c r="BO128" i="4"/>
  <c r="BO125" i="4"/>
  <c r="BO145" i="4"/>
  <c r="BO143" i="4"/>
  <c r="AQ130" i="4"/>
  <c r="BO129" i="4"/>
  <c r="BO137" i="4"/>
  <c r="BO134" i="4"/>
  <c r="BO135" i="4"/>
  <c r="BO138" i="4"/>
  <c r="BO141" i="4"/>
  <c r="BO146" i="4"/>
  <c r="BO124" i="4"/>
  <c r="BO136" i="4"/>
  <c r="AQ126" i="4"/>
  <c r="AQ133" i="4"/>
  <c r="AO142" i="4"/>
  <c r="AP146" i="4"/>
  <c r="AH145" i="4"/>
  <c r="BH133" i="4"/>
  <c r="BQ124" i="4"/>
  <c r="BQ139" i="4"/>
  <c r="AO145" i="4"/>
  <c r="BQ140" i="4"/>
  <c r="AO136" i="4"/>
  <c r="BQ133" i="4"/>
  <c r="BQ136" i="4"/>
  <c r="BQ146" i="4"/>
  <c r="BQ144" i="4"/>
  <c r="BQ134" i="4"/>
  <c r="BQ128" i="4"/>
  <c r="BQ129" i="4"/>
  <c r="BQ127" i="4"/>
  <c r="BQ138" i="4"/>
  <c r="BQ137" i="4"/>
  <c r="BQ125" i="4"/>
  <c r="BQ131" i="4"/>
  <c r="BQ145" i="4"/>
  <c r="BQ143" i="4"/>
  <c r="BQ147" i="4"/>
  <c r="BQ135" i="4"/>
  <c r="BH143" i="4"/>
  <c r="BH147" i="4"/>
  <c r="BH148" i="4"/>
  <c r="BI143" i="4"/>
  <c r="AH143" i="4"/>
  <c r="AH137" i="4"/>
  <c r="AH133" i="4"/>
  <c r="AH147" i="4"/>
  <c r="AH129" i="4"/>
  <c r="AH138" i="4"/>
  <c r="AH126" i="4"/>
  <c r="AH135" i="4"/>
  <c r="AH132" i="4"/>
  <c r="AH124" i="4"/>
  <c r="AH146" i="4"/>
  <c r="AH142" i="4"/>
  <c r="AH140" i="4"/>
  <c r="AH148" i="4"/>
  <c r="AH136" i="4"/>
  <c r="BH136" i="4"/>
  <c r="BH142" i="4"/>
  <c r="BH140" i="4"/>
  <c r="BH138" i="4"/>
  <c r="BH145" i="4"/>
  <c r="BH131" i="4"/>
  <c r="BH137" i="4"/>
  <c r="BH124" i="4"/>
  <c r="BH146" i="4"/>
  <c r="BI131" i="4"/>
  <c r="BH135" i="4"/>
  <c r="BH129" i="4"/>
  <c r="BH132" i="4"/>
  <c r="AQ124" i="4"/>
  <c r="AQ146" i="4"/>
  <c r="AQ142" i="4"/>
  <c r="AP127" i="4"/>
  <c r="AP131" i="4"/>
  <c r="BQ126" i="4"/>
  <c r="BQ130" i="4"/>
  <c r="BQ132" i="4"/>
  <c r="AO135" i="4"/>
  <c r="AQ131" i="4"/>
  <c r="AQ143" i="4"/>
  <c r="AQ140" i="4"/>
  <c r="AQ147" i="4"/>
  <c r="AQ125" i="4"/>
  <c r="AQ145" i="4"/>
  <c r="AQ129" i="4"/>
  <c r="AQ139" i="4"/>
  <c r="AQ128" i="4"/>
  <c r="AQ137" i="4"/>
  <c r="AQ148" i="4"/>
  <c r="AQ127" i="4"/>
  <c r="AQ138" i="4"/>
  <c r="AQ135" i="4"/>
  <c r="AQ132" i="4"/>
  <c r="AQ144" i="4"/>
  <c r="AQ141" i="4"/>
  <c r="AQ134" i="4"/>
  <c r="BI148" i="4"/>
  <c r="BI139" i="4"/>
  <c r="BI129" i="4"/>
  <c r="BI145" i="4"/>
  <c r="BI130" i="4"/>
  <c r="BI138" i="4"/>
  <c r="BI124" i="4"/>
  <c r="BI128" i="4"/>
  <c r="BI136" i="4"/>
  <c r="BI133" i="4"/>
  <c r="BI146" i="4"/>
  <c r="BI142" i="4"/>
  <c r="BI126" i="4"/>
  <c r="BI147" i="4"/>
  <c r="BI137" i="4"/>
  <c r="BI144" i="4"/>
  <c r="BI135" i="4"/>
  <c r="BI134" i="4"/>
  <c r="BI125" i="4"/>
  <c r="BI141" i="4"/>
  <c r="BI132" i="4"/>
  <c r="BI140" i="4"/>
  <c r="AP132" i="4"/>
  <c r="AO144" i="4"/>
  <c r="AP144" i="4"/>
  <c r="AP137" i="4"/>
  <c r="AP135" i="4"/>
  <c r="AP140" i="4"/>
  <c r="AP129" i="4"/>
  <c r="AP145" i="4"/>
  <c r="AP126" i="4"/>
  <c r="AP125" i="4"/>
  <c r="AP139" i="4"/>
  <c r="AO131" i="4"/>
  <c r="AO138" i="4"/>
  <c r="AO148" i="4"/>
  <c r="AO141" i="4"/>
  <c r="AO147" i="4"/>
  <c r="AO146" i="4"/>
  <c r="AO134" i="4"/>
  <c r="AO127" i="4"/>
  <c r="AO128" i="4"/>
  <c r="AO143" i="4"/>
  <c r="AO133" i="4"/>
  <c r="AO139" i="4"/>
  <c r="AO129" i="4"/>
  <c r="AO130" i="4"/>
  <c r="AO132" i="4"/>
  <c r="AO137" i="4"/>
  <c r="AO140" i="4"/>
  <c r="AO125" i="4"/>
  <c r="AO126" i="4"/>
  <c r="AP136" i="4"/>
  <c r="AP124" i="4"/>
  <c r="AP148" i="4"/>
  <c r="AP147" i="4"/>
  <c r="AP138" i="4"/>
  <c r="AP128" i="4"/>
  <c r="AP133" i="4"/>
  <c r="AP143" i="4"/>
  <c r="AP141" i="4"/>
  <c r="AP134" i="4"/>
  <c r="AP142" i="4"/>
  <c r="AD140" i="4" l="1"/>
  <c r="AC133" i="4"/>
  <c r="BB134" i="4"/>
  <c r="AB133" i="4"/>
  <c r="BB141" i="4"/>
  <c r="BD135" i="4"/>
  <c r="BB142" i="4"/>
  <c r="BB148" i="4"/>
  <c r="AB142" i="4"/>
  <c r="AC137" i="4"/>
  <c r="BB129" i="4"/>
  <c r="BC134" i="4"/>
  <c r="AB129" i="4"/>
  <c r="AC143" i="4"/>
  <c r="BD145" i="4"/>
  <c r="BB133" i="4"/>
  <c r="BB145" i="4"/>
  <c r="AC147" i="4"/>
  <c r="AD143" i="4"/>
  <c r="AB139" i="4"/>
  <c r="BD139" i="4"/>
  <c r="AB135" i="4"/>
  <c r="BC139" i="4"/>
  <c r="AB137" i="4"/>
  <c r="AC125" i="4"/>
  <c r="BC135" i="4"/>
  <c r="AC145" i="4"/>
  <c r="AD139" i="4"/>
  <c r="BD124" i="4"/>
  <c r="BC125" i="4"/>
  <c r="AC127" i="4"/>
  <c r="AB148" i="4"/>
  <c r="AB127" i="4"/>
  <c r="AC138" i="4"/>
  <c r="AB141" i="4"/>
  <c r="BD125" i="4"/>
  <c r="AC129" i="4"/>
  <c r="AB124" i="4"/>
  <c r="BB126" i="4"/>
  <c r="AC141" i="4"/>
  <c r="BB140" i="4"/>
  <c r="BD127" i="4"/>
  <c r="AC135" i="4"/>
  <c r="AC134" i="4"/>
  <c r="AB143" i="4"/>
  <c r="BC124" i="4"/>
  <c r="BB144" i="4"/>
  <c r="BD142" i="4"/>
  <c r="AD144" i="4"/>
  <c r="BD133" i="4"/>
  <c r="AB130" i="4"/>
  <c r="BC140" i="4"/>
  <c r="AC131" i="4"/>
  <c r="AB125" i="4"/>
  <c r="BB138" i="4"/>
  <c r="AD138" i="4"/>
  <c r="AD148" i="4"/>
  <c r="AD136" i="4"/>
  <c r="AD130" i="4"/>
  <c r="AD126" i="4"/>
  <c r="BD147" i="4"/>
  <c r="BC132" i="4"/>
  <c r="AD135" i="4"/>
  <c r="AD124" i="4"/>
  <c r="BD140" i="4"/>
  <c r="AD127" i="4"/>
  <c r="BC137" i="4"/>
  <c r="BC127" i="4"/>
  <c r="BC145" i="4"/>
  <c r="BB143" i="4"/>
  <c r="BB139" i="4"/>
  <c r="BB127" i="4"/>
  <c r="BD144" i="4"/>
  <c r="AC124" i="4"/>
  <c r="AB134" i="4"/>
  <c r="AD145" i="4"/>
  <c r="AD133" i="4"/>
  <c r="AD125" i="4"/>
  <c r="BC147" i="4"/>
  <c r="BC129" i="4"/>
  <c r="BC143" i="4"/>
  <c r="BB124" i="4"/>
  <c r="BB137" i="4"/>
  <c r="AB144" i="4"/>
  <c r="BD138" i="4"/>
  <c r="AC140" i="4"/>
  <c r="AB126" i="4"/>
  <c r="BD148" i="4"/>
  <c r="BD136" i="4"/>
  <c r="BD130" i="4"/>
  <c r="BC131" i="4"/>
  <c r="BC141" i="4"/>
  <c r="BC133" i="4"/>
  <c r="BB135" i="4"/>
  <c r="BB125" i="4"/>
  <c r="AB140" i="4"/>
  <c r="BD126" i="4"/>
  <c r="AD147" i="4"/>
  <c r="AC132" i="4"/>
  <c r="AB138" i="4"/>
  <c r="BD129" i="4"/>
  <c r="BD141" i="4"/>
  <c r="BC130" i="4"/>
  <c r="AD128" i="4"/>
  <c r="AD134" i="4"/>
  <c r="AD146" i="4"/>
  <c r="BC128" i="4"/>
  <c r="BC144" i="4"/>
  <c r="BC146" i="4"/>
  <c r="BB146" i="4"/>
  <c r="AB147" i="4"/>
  <c r="AB131" i="4"/>
  <c r="BC148" i="4"/>
  <c r="BB132" i="4"/>
  <c r="BD137" i="4"/>
  <c r="BD131" i="4"/>
  <c r="AD132" i="4"/>
  <c r="BC126" i="4"/>
  <c r="AC139" i="4"/>
  <c r="BC142" i="4"/>
  <c r="AB145" i="4"/>
  <c r="BB128" i="4"/>
  <c r="BB136" i="4"/>
  <c r="BD143" i="4"/>
  <c r="AD142" i="4"/>
  <c r="BC136" i="4"/>
  <c r="BC138" i="4"/>
  <c r="BB130" i="4"/>
  <c r="AD129" i="4"/>
  <c r="AD141" i="4"/>
  <c r="AC130" i="4"/>
  <c r="BD128" i="4"/>
  <c r="BD134" i="4"/>
  <c r="BD146" i="4"/>
  <c r="AC128" i="4"/>
  <c r="AC144" i="4"/>
  <c r="AC146" i="4"/>
  <c r="AB146" i="4"/>
  <c r="BB147" i="4"/>
  <c r="BB131" i="4"/>
  <c r="AC148" i="4"/>
  <c r="AB132" i="4"/>
  <c r="AD137" i="4"/>
  <c r="AD131" i="4"/>
  <c r="BD132" i="4"/>
  <c r="AC126" i="4"/>
  <c r="AC142" i="4"/>
  <c r="AB128" i="4"/>
  <c r="AB136" i="4"/>
  <c r="AC136" i="4"/>
  <c r="BI94" i="4" l="1"/>
  <c r="BF94" i="4"/>
  <c r="BH94" i="4"/>
  <c r="BK94" i="4"/>
  <c r="BJ94" i="4"/>
  <c r="BG94" i="4"/>
  <c r="BX94" i="4"/>
  <c r="AM106" i="4"/>
  <c r="AM117" i="4"/>
  <c r="AK105" i="4"/>
  <c r="AL108" i="4"/>
  <c r="AK97" i="4"/>
  <c r="AK100" i="4"/>
  <c r="AL113" i="4"/>
  <c r="AL107" i="4"/>
  <c r="AM99" i="4"/>
  <c r="AM107" i="4"/>
  <c r="AL105" i="4"/>
  <c r="AM113" i="4"/>
  <c r="AM115" i="4"/>
  <c r="AK115" i="4"/>
  <c r="AL106" i="4"/>
  <c r="AL95" i="4"/>
  <c r="AM95" i="4"/>
  <c r="AK99" i="4"/>
  <c r="AL116" i="4"/>
  <c r="AL99" i="4"/>
  <c r="AK114" i="4"/>
  <c r="AL117" i="4"/>
  <c r="AK98" i="4"/>
  <c r="AK113" i="4"/>
  <c r="AL115" i="4"/>
  <c r="AK96" i="4"/>
  <c r="AL118" i="4"/>
  <c r="AM108" i="4"/>
  <c r="AK107" i="4"/>
  <c r="AK117" i="4"/>
  <c r="AK106" i="4"/>
  <c r="AK108" i="4"/>
  <c r="AM100" i="4"/>
  <c r="AM118" i="4"/>
  <c r="AM116" i="4"/>
  <c r="AL114" i="4"/>
  <c r="AM105" i="4"/>
  <c r="AK116" i="4"/>
  <c r="AL100" i="4"/>
  <c r="AK118" i="4"/>
  <c r="AM114" i="4"/>
  <c r="AL98" i="4"/>
  <c r="AM96" i="4"/>
  <c r="AM97" i="4"/>
  <c r="AL96" i="4"/>
  <c r="AM98" i="4"/>
  <c r="AL97" i="4"/>
  <c r="AK95" i="4"/>
  <c r="AK120" i="4" l="1"/>
  <c r="AK119" i="4"/>
  <c r="AM120" i="4"/>
  <c r="AM119" i="4"/>
  <c r="AL120" i="4"/>
  <c r="AL119" i="4"/>
  <c r="AE121" i="4" l="1"/>
  <c r="BE138" i="4"/>
  <c r="AE137" i="4"/>
  <c r="BE125" i="4"/>
  <c r="AE128" i="4"/>
  <c r="BE145" i="4"/>
  <c r="AE129" i="4"/>
  <c r="AE126" i="4"/>
  <c r="BE128" i="4"/>
  <c r="BE127" i="4"/>
  <c r="BE130" i="4"/>
  <c r="BE143" i="4"/>
  <c r="BE147" i="4"/>
  <c r="BE146" i="4"/>
  <c r="BE144" i="4"/>
  <c r="BE129" i="4"/>
  <c r="BE137" i="4"/>
  <c r="BE126" i="4"/>
  <c r="AE125" i="4"/>
  <c r="BE135" i="4"/>
  <c r="AE145" i="4"/>
  <c r="AE143" i="4"/>
  <c r="BE136" i="4"/>
  <c r="AE146" i="4"/>
  <c r="AE135" i="4"/>
  <c r="AE127" i="4"/>
  <c r="AE144" i="4"/>
  <c r="AE138" i="4"/>
  <c r="AE147" i="4"/>
  <c r="AE136" i="4"/>
  <c r="AE148" i="4"/>
  <c r="BE148" i="4"/>
  <c r="AE130" i="4"/>
  <c r="AP106" i="4"/>
  <c r="AP107" i="4"/>
  <c r="AP99" i="4"/>
  <c r="AO115" i="4"/>
  <c r="AP95" i="4"/>
  <c r="AP113" i="4"/>
  <c r="AO108" i="4"/>
  <c r="AP116" i="4"/>
  <c r="AP105" i="4"/>
  <c r="AO117" i="4"/>
  <c r="AO118" i="4"/>
  <c r="AO106" i="4"/>
  <c r="AO107" i="4"/>
  <c r="AO99" i="4"/>
  <c r="AO105" i="4"/>
  <c r="AN118" i="4"/>
  <c r="AP108" i="4"/>
  <c r="AN100" i="4"/>
  <c r="AO95" i="4"/>
  <c r="AN117" i="4"/>
  <c r="AN106" i="4"/>
  <c r="AP117" i="4"/>
  <c r="AN108" i="4"/>
  <c r="AP115" i="4"/>
  <c r="AP100" i="4"/>
  <c r="AN96" i="4"/>
  <c r="AO114" i="4"/>
  <c r="AN97" i="4"/>
  <c r="AN107" i="4"/>
  <c r="AN115" i="4"/>
  <c r="AO116" i="4"/>
  <c r="AN105" i="4"/>
  <c r="AO100" i="4"/>
  <c r="AN114" i="4"/>
  <c r="AO113" i="4"/>
  <c r="AN116" i="4"/>
  <c r="AN99" i="4"/>
  <c r="AP118" i="4"/>
  <c r="AN98" i="4"/>
  <c r="AP114" i="4"/>
  <c r="AN113" i="4"/>
  <c r="AP96" i="4"/>
  <c r="AP97" i="4"/>
  <c r="AO96" i="4"/>
  <c r="AO98" i="4"/>
  <c r="AP98" i="4"/>
  <c r="AO97" i="4"/>
  <c r="AN95" i="4"/>
  <c r="BF127" i="4" l="1"/>
  <c r="AN119" i="4"/>
  <c r="AO119" i="4"/>
  <c r="AP119" i="4"/>
  <c r="AF121" i="4" l="1"/>
  <c r="AF127" i="4"/>
  <c r="AF138" i="4"/>
  <c r="BF145" i="4"/>
  <c r="AF143" i="4"/>
  <c r="AF126" i="4"/>
  <c r="BF126" i="4"/>
  <c r="BF147" i="4"/>
  <c r="AF136" i="4"/>
  <c r="AF144" i="4"/>
  <c r="AF147" i="4"/>
  <c r="BF128" i="4"/>
  <c r="AF130" i="4"/>
  <c r="BF129" i="4"/>
  <c r="BF138" i="4"/>
  <c r="BF137" i="4"/>
  <c r="AF146" i="4"/>
  <c r="BF148" i="4"/>
  <c r="BF136" i="4"/>
  <c r="BF135" i="4"/>
  <c r="AF145" i="4"/>
  <c r="AF128" i="4"/>
  <c r="AF125" i="4"/>
  <c r="BF125" i="4"/>
  <c r="BF143" i="4"/>
  <c r="BF130" i="4"/>
  <c r="BF146" i="4"/>
  <c r="BF144" i="4"/>
  <c r="AF148" i="4"/>
  <c r="AF135" i="4"/>
  <c r="AF129" i="4"/>
  <c r="AF137" i="4"/>
  <c r="AS108" i="4"/>
  <c r="AQ113" i="4"/>
  <c r="AS100" i="4"/>
  <c r="AS118" i="4"/>
  <c r="AQ117" i="4"/>
  <c r="AS107" i="4"/>
  <c r="AQ100" i="4"/>
  <c r="AR99" i="4"/>
  <c r="AS115" i="4"/>
  <c r="AR105" i="4"/>
  <c r="AQ98" i="4"/>
  <c r="AS99" i="4"/>
  <c r="AR95" i="4"/>
  <c r="AQ106" i="4"/>
  <c r="AS117" i="4"/>
  <c r="AR115" i="4"/>
  <c r="AS106" i="4"/>
  <c r="AQ115" i="4"/>
  <c r="AS105" i="4"/>
  <c r="AR118" i="4"/>
  <c r="AR114" i="4"/>
  <c r="AQ114" i="4"/>
  <c r="AR107" i="4"/>
  <c r="AS113" i="4"/>
  <c r="AR117" i="4"/>
  <c r="AQ118" i="4"/>
  <c r="AQ116" i="4"/>
  <c r="AR100" i="4"/>
  <c r="AR106" i="4"/>
  <c r="AS116" i="4"/>
  <c r="AR113" i="4"/>
  <c r="AQ108" i="4"/>
  <c r="AS95" i="4"/>
  <c r="AQ97" i="4"/>
  <c r="AS114" i="4"/>
  <c r="AQ105" i="4"/>
  <c r="AQ99" i="4"/>
  <c r="AQ107" i="4"/>
  <c r="AR108" i="4"/>
  <c r="AR116" i="4"/>
  <c r="AR98" i="4"/>
  <c r="AS97" i="4"/>
  <c r="AS98" i="4"/>
  <c r="AR97" i="4"/>
  <c r="AQ95" i="4"/>
  <c r="BG127" i="4" l="1"/>
  <c r="AS119" i="4"/>
  <c r="AQ119" i="4"/>
  <c r="AR119" i="4"/>
  <c r="AG121" i="4" l="1"/>
  <c r="AG148" i="4"/>
  <c r="AG146" i="4"/>
  <c r="AG145" i="4"/>
  <c r="AG138" i="4"/>
  <c r="AG126" i="4"/>
  <c r="AG147" i="4"/>
  <c r="AG128" i="4"/>
  <c r="AG130" i="4"/>
  <c r="AG144" i="4"/>
  <c r="BG147" i="4"/>
  <c r="BG126" i="4"/>
  <c r="BG136" i="4"/>
  <c r="BG145" i="4"/>
  <c r="BG143" i="4"/>
  <c r="BG130" i="4"/>
  <c r="BG148" i="4"/>
  <c r="BG135" i="4"/>
  <c r="BG137" i="4"/>
  <c r="BG125" i="4"/>
  <c r="BG144" i="4"/>
  <c r="AG135" i="4"/>
  <c r="BG138" i="4"/>
  <c r="AG125" i="4"/>
  <c r="AG127" i="4"/>
  <c r="BG129" i="4"/>
  <c r="AG143" i="4"/>
  <c r="BG128" i="4"/>
  <c r="BG146" i="4"/>
  <c r="AG136" i="4"/>
  <c r="AG137" i="4"/>
  <c r="AG129" i="4"/>
  <c r="BC94" i="4"/>
  <c r="BD94" i="4"/>
  <c r="BE94" i="4"/>
  <c r="BD103" i="4"/>
  <c r="BD109" i="4"/>
  <c r="BC111" i="4"/>
  <c r="BC102" i="4"/>
  <c r="BD104" i="4"/>
  <c r="BC109" i="4"/>
  <c r="BC104" i="4"/>
  <c r="BD112" i="4"/>
  <c r="BE109" i="4"/>
  <c r="BE115" i="4"/>
  <c r="BC103" i="4"/>
  <c r="BD102" i="4"/>
  <c r="BD95" i="4"/>
  <c r="BE97" i="4"/>
  <c r="BC112" i="4"/>
  <c r="BC110" i="4"/>
  <c r="BD97" i="4"/>
  <c r="BD98" i="4"/>
  <c r="BE100" i="4"/>
  <c r="BE110" i="4"/>
  <c r="BD106" i="4"/>
  <c r="BE99" i="4"/>
  <c r="BD113" i="4"/>
  <c r="BE111" i="4"/>
  <c r="BD107" i="4"/>
  <c r="BE98" i="4"/>
  <c r="BD99" i="4"/>
  <c r="BC100" i="4"/>
  <c r="BE108" i="4"/>
  <c r="BE103" i="4"/>
  <c r="BD115" i="4"/>
  <c r="BE113" i="4"/>
  <c r="BE114" i="4"/>
  <c r="BD110" i="4"/>
  <c r="BC113" i="4"/>
  <c r="BD100" i="4"/>
  <c r="BE117" i="4"/>
  <c r="BE104" i="4"/>
  <c r="BE112" i="4"/>
  <c r="BC115" i="4"/>
  <c r="BD111" i="4"/>
  <c r="BD105" i="4"/>
  <c r="BE105" i="4"/>
  <c r="BC114" i="4"/>
  <c r="BD117" i="4"/>
  <c r="BE118" i="4"/>
  <c r="BC105" i="4"/>
  <c r="BC117" i="4"/>
  <c r="BC98" i="4"/>
  <c r="BE95" i="4"/>
  <c r="BC118" i="4"/>
  <c r="BE107" i="4"/>
  <c r="BD108" i="4"/>
  <c r="BC106" i="4"/>
  <c r="BC96" i="4"/>
  <c r="BE102" i="4"/>
  <c r="BE106" i="4"/>
  <c r="BC107" i="4"/>
  <c r="BC116" i="4"/>
  <c r="BD118" i="4"/>
  <c r="BC99" i="4"/>
  <c r="BD116" i="4"/>
  <c r="BE116" i="4"/>
  <c r="BC97" i="4"/>
  <c r="BD114" i="4"/>
  <c r="BC108" i="4"/>
  <c r="BD96" i="4"/>
  <c r="BC95" i="4"/>
  <c r="BE96" i="4"/>
  <c r="BC119" i="4" l="1"/>
  <c r="BE119" i="4"/>
  <c r="BC120" i="4"/>
  <c r="BE120" i="4"/>
  <c r="BD119" i="4"/>
  <c r="BD120" i="4"/>
  <c r="AK121" i="4" l="1"/>
  <c r="AK132" i="4"/>
  <c r="BK134" i="4"/>
  <c r="AK125" i="4"/>
  <c r="BK128" i="4"/>
  <c r="BK130" i="4"/>
  <c r="AK126" i="4"/>
  <c r="BK136" i="4"/>
  <c r="AK129" i="4"/>
  <c r="BK124" i="4"/>
  <c r="AK135" i="4"/>
  <c r="AK144" i="4"/>
  <c r="AK139" i="4"/>
  <c r="BK140" i="4"/>
  <c r="AK145" i="4"/>
  <c r="BK127" i="4"/>
  <c r="AK134" i="4"/>
  <c r="BK146" i="4"/>
  <c r="BK132" i="4"/>
  <c r="BK133" i="4"/>
  <c r="AK137" i="4"/>
  <c r="AK142" i="4"/>
  <c r="BK141" i="4"/>
  <c r="BK148" i="4"/>
  <c r="BK126" i="4"/>
  <c r="AK133" i="4"/>
  <c r="AK136" i="4"/>
  <c r="AK143" i="4"/>
  <c r="AK148" i="4"/>
  <c r="BK129" i="4"/>
  <c r="AK130" i="4"/>
  <c r="AK146" i="4"/>
  <c r="AK138" i="4"/>
  <c r="AK128" i="4"/>
  <c r="BK142" i="4"/>
  <c r="BK144" i="4"/>
  <c r="BK135" i="4"/>
  <c r="BK125" i="4"/>
  <c r="AK127" i="4"/>
  <c r="BK139" i="4"/>
  <c r="AK140" i="4"/>
  <c r="BK143" i="4"/>
  <c r="BK145" i="4"/>
  <c r="BK147" i="4"/>
  <c r="BK138" i="4"/>
  <c r="AK147" i="4"/>
  <c r="AK141" i="4"/>
  <c r="BK137" i="4"/>
  <c r="AK124" i="4"/>
  <c r="BG107" i="4"/>
  <c r="BJ100" i="4"/>
  <c r="BK95" i="4"/>
  <c r="BH105" i="4"/>
  <c r="BF112" i="4"/>
  <c r="BJ112" i="4"/>
  <c r="BJ108" i="4"/>
  <c r="BH106" i="4"/>
  <c r="BI114" i="4"/>
  <c r="BH98" i="4"/>
  <c r="BJ110" i="4"/>
  <c r="BJ117" i="4"/>
  <c r="BG110" i="4"/>
  <c r="BK108" i="4"/>
  <c r="BJ115" i="4"/>
  <c r="BF107" i="4"/>
  <c r="BJ97" i="4"/>
  <c r="BK103" i="4"/>
  <c r="BK99" i="4"/>
  <c r="BF116" i="4"/>
  <c r="BJ102" i="4"/>
  <c r="BK117" i="4"/>
  <c r="BJ118" i="4"/>
  <c r="BG118" i="4"/>
  <c r="BH97" i="4"/>
  <c r="BH111" i="4"/>
  <c r="BF118" i="4"/>
  <c r="BI103" i="4"/>
  <c r="BI115" i="4"/>
  <c r="BJ103" i="4"/>
  <c r="BH100" i="4"/>
  <c r="BG111" i="4"/>
  <c r="BF113" i="4"/>
  <c r="BG113" i="4"/>
  <c r="BK114" i="4"/>
  <c r="BK113" i="4"/>
  <c r="BF108" i="4"/>
  <c r="BG102" i="4"/>
  <c r="BI99" i="4"/>
  <c r="BF97" i="4"/>
  <c r="BF99" i="4"/>
  <c r="BJ104" i="4"/>
  <c r="BG99" i="4"/>
  <c r="BF114" i="4"/>
  <c r="BG103" i="4"/>
  <c r="BK102" i="4"/>
  <c r="BH108" i="4"/>
  <c r="BG104" i="4"/>
  <c r="BF105" i="4"/>
  <c r="BJ113" i="4"/>
  <c r="BI116" i="4"/>
  <c r="BG115" i="4"/>
  <c r="BF98" i="4"/>
  <c r="BH102" i="4"/>
  <c r="BI102" i="4"/>
  <c r="BG95" i="4"/>
  <c r="BI96" i="4"/>
  <c r="BF110" i="4"/>
  <c r="BI117" i="4"/>
  <c r="BH104" i="4"/>
  <c r="BG114" i="4"/>
  <c r="BH114" i="4"/>
  <c r="BI110" i="4"/>
  <c r="BK98" i="4"/>
  <c r="BG105" i="4"/>
  <c r="BK118" i="4"/>
  <c r="BI113" i="4"/>
  <c r="BI97" i="4"/>
  <c r="BH109" i="4"/>
  <c r="BG97" i="4"/>
  <c r="BF104" i="4"/>
  <c r="BK115" i="4"/>
  <c r="BH112" i="4"/>
  <c r="BG106" i="4"/>
  <c r="BG116" i="4"/>
  <c r="BF111" i="4"/>
  <c r="BK111" i="4"/>
  <c r="BJ107" i="4"/>
  <c r="BJ98" i="4"/>
  <c r="BK105" i="4"/>
  <c r="BH115" i="4"/>
  <c r="BF117" i="4"/>
  <c r="BG112" i="4"/>
  <c r="BI112" i="4"/>
  <c r="BH95" i="4"/>
  <c r="BF103" i="4"/>
  <c r="BI109" i="4"/>
  <c r="BJ114" i="4"/>
  <c r="BH113" i="4"/>
  <c r="BI106" i="4"/>
  <c r="BI108" i="4"/>
  <c r="BI98" i="4"/>
  <c r="BI105" i="4"/>
  <c r="BJ116" i="4"/>
  <c r="BI107" i="4"/>
  <c r="BG98" i="4"/>
  <c r="BJ99" i="4"/>
  <c r="BG117" i="4"/>
  <c r="BJ109" i="4"/>
  <c r="BH99" i="4"/>
  <c r="BK116" i="4"/>
  <c r="BJ105" i="4"/>
  <c r="BI118" i="4"/>
  <c r="BK100" i="4"/>
  <c r="BJ95" i="4"/>
  <c r="BI111" i="4"/>
  <c r="BK110" i="4"/>
  <c r="BG100" i="4"/>
  <c r="BH116" i="4"/>
  <c r="BF106" i="4"/>
  <c r="BK106" i="4"/>
  <c r="BF96" i="4"/>
  <c r="BK97" i="4"/>
  <c r="BH117" i="4"/>
  <c r="BG109" i="4"/>
  <c r="BH110" i="4"/>
  <c r="BF115" i="4"/>
  <c r="BK107" i="4"/>
  <c r="BH118" i="4"/>
  <c r="BF109" i="4"/>
  <c r="BJ111" i="4"/>
  <c r="BJ106" i="4"/>
  <c r="BK109" i="4"/>
  <c r="BK112" i="4"/>
  <c r="BG108" i="4"/>
  <c r="BI100" i="4"/>
  <c r="BI104" i="4"/>
  <c r="BF102" i="4"/>
  <c r="BK104" i="4"/>
  <c r="BH107" i="4"/>
  <c r="BF100" i="4"/>
  <c r="BI95" i="4"/>
  <c r="BH103" i="4"/>
  <c r="BH96" i="4"/>
  <c r="BK96" i="4"/>
  <c r="BG96" i="4"/>
  <c r="BF95" i="4"/>
  <c r="BJ96" i="4"/>
  <c r="BM133" i="4" l="1"/>
  <c r="BK119" i="4"/>
  <c r="BG119" i="4"/>
  <c r="BH120" i="4"/>
  <c r="BF120" i="4"/>
  <c r="BF119" i="4"/>
  <c r="BI119" i="4"/>
  <c r="BH119" i="4"/>
  <c r="BJ119" i="4"/>
  <c r="BG120" i="4"/>
  <c r="AM121" i="4" l="1"/>
  <c r="AL121" i="4"/>
  <c r="BM130" i="4"/>
  <c r="BL133" i="4"/>
  <c r="BL127" i="4"/>
  <c r="AM136" i="4"/>
  <c r="AL134" i="4"/>
  <c r="AL145" i="4"/>
  <c r="BL128" i="4"/>
  <c r="BL145" i="4"/>
  <c r="BM140" i="4"/>
  <c r="BL148" i="4"/>
  <c r="BM145" i="4"/>
  <c r="BL144" i="4"/>
  <c r="BM143" i="4"/>
  <c r="BM135" i="4"/>
  <c r="BM144" i="4"/>
  <c r="AL135" i="4"/>
  <c r="AL128" i="4"/>
  <c r="BM137" i="4"/>
  <c r="BL130" i="4"/>
  <c r="BL146" i="4"/>
  <c r="AM144" i="4"/>
  <c r="BL137" i="4"/>
  <c r="BM126" i="4"/>
  <c r="BM148" i="4"/>
  <c r="AM137" i="4"/>
  <c r="BM125" i="4"/>
  <c r="BL139" i="4"/>
  <c r="AM147" i="4"/>
  <c r="AM148" i="4"/>
  <c r="AL129" i="4"/>
  <c r="AL141" i="4"/>
  <c r="AM135" i="4"/>
  <c r="AM125" i="4"/>
  <c r="BL126" i="4"/>
  <c r="AM132" i="4"/>
  <c r="AM145" i="4"/>
  <c r="AM127" i="4"/>
  <c r="AM139" i="4"/>
  <c r="AM146" i="4"/>
  <c r="AM143" i="4"/>
  <c r="AM130" i="4"/>
  <c r="AM141" i="4"/>
  <c r="AM124" i="4"/>
  <c r="AL142" i="4"/>
  <c r="AL143" i="4"/>
  <c r="AL138" i="4"/>
  <c r="AL127" i="4"/>
  <c r="AL140" i="4"/>
  <c r="AL132" i="4"/>
  <c r="AL133" i="4"/>
  <c r="AL124" i="4"/>
  <c r="AL139" i="4"/>
  <c r="AL148" i="4"/>
  <c r="AM129" i="4"/>
  <c r="BL140" i="4"/>
  <c r="BL147" i="4"/>
  <c r="AL136" i="4"/>
  <c r="AL137" i="4"/>
  <c r="BL142" i="4"/>
  <c r="AM133" i="4"/>
  <c r="AL146" i="4"/>
  <c r="AL144" i="4"/>
  <c r="AM126" i="4"/>
  <c r="BM146" i="4"/>
  <c r="AM142" i="4"/>
  <c r="BM124" i="4"/>
  <c r="BM129" i="4"/>
  <c r="BM132" i="4"/>
  <c r="BM139" i="4"/>
  <c r="BM141" i="4"/>
  <c r="BM138" i="4"/>
  <c r="BM128" i="4"/>
  <c r="BM142" i="4"/>
  <c r="AL147" i="4"/>
  <c r="AL126" i="4"/>
  <c r="AM140" i="4"/>
  <c r="BM127" i="4"/>
  <c r="AL125" i="4"/>
  <c r="BM136" i="4"/>
  <c r="BM134" i="4"/>
  <c r="AM138" i="4"/>
  <c r="AL130" i="4"/>
  <c r="AM128" i="4"/>
  <c r="BL138" i="4"/>
  <c r="BL143" i="4"/>
  <c r="BL124" i="4"/>
  <c r="BL135" i="4"/>
  <c r="BL129" i="4"/>
  <c r="BL141" i="4"/>
  <c r="BL134" i="4"/>
  <c r="BL132" i="4"/>
  <c r="BL125" i="4"/>
  <c r="BM147" i="4"/>
  <c r="BL136" i="4"/>
  <c r="AM134" i="4"/>
  <c r="BY94" i="4"/>
  <c r="BZ94" i="4"/>
  <c r="CE117" i="4"/>
  <c r="CC113" i="4"/>
  <c r="CF96" i="4"/>
  <c r="BY110" i="4"/>
  <c r="CC106" i="4"/>
  <c r="CF112" i="4"/>
  <c r="BZ112" i="4"/>
  <c r="CE99" i="4"/>
  <c r="CE95" i="4"/>
  <c r="CC112" i="4"/>
  <c r="CB116" i="4"/>
  <c r="CF113" i="4"/>
  <c r="BY107" i="4"/>
  <c r="CB110" i="4"/>
  <c r="BY113" i="4"/>
  <c r="CB105" i="4"/>
  <c r="CF95" i="4"/>
  <c r="CF108" i="4"/>
  <c r="CF107" i="4"/>
  <c r="CB113" i="4"/>
  <c r="BY112" i="4"/>
  <c r="BZ96" i="4"/>
  <c r="CC98" i="4"/>
  <c r="CE108" i="4"/>
  <c r="CF106" i="4"/>
  <c r="CC95" i="4"/>
  <c r="BX97" i="4"/>
  <c r="CC118" i="4"/>
  <c r="BZ108" i="4"/>
  <c r="BY111" i="4"/>
  <c r="CB112" i="4"/>
  <c r="CC105" i="4"/>
  <c r="BZ100" i="4"/>
  <c r="BZ99" i="4"/>
  <c r="CE115" i="4"/>
  <c r="CB107" i="4"/>
  <c r="CC108" i="4"/>
  <c r="BZ118" i="4"/>
  <c r="CC100" i="4"/>
  <c r="CD106" i="4"/>
  <c r="CE118" i="4"/>
  <c r="CF117" i="4"/>
  <c r="CA108" i="4"/>
  <c r="CB118" i="4"/>
  <c r="CC110" i="4"/>
  <c r="CD117" i="4"/>
  <c r="CA95" i="4"/>
  <c r="CF118" i="4"/>
  <c r="CA106" i="4"/>
  <c r="CA100" i="4"/>
  <c r="CF110" i="4"/>
  <c r="BZ97" i="4"/>
  <c r="CD105" i="4"/>
  <c r="BY100" i="4"/>
  <c r="BZ106" i="4"/>
  <c r="CC107" i="4"/>
  <c r="BZ111" i="4"/>
  <c r="CA115" i="4"/>
  <c r="CB100" i="4"/>
  <c r="BY97" i="4"/>
  <c r="CE100" i="4"/>
  <c r="CE116" i="4"/>
  <c r="CE94" i="4"/>
  <c r="CF100" i="4"/>
  <c r="BY96" i="4"/>
  <c r="CE97" i="4"/>
  <c r="CA96" i="4"/>
  <c r="CF94" i="4"/>
  <c r="BZ117" i="4"/>
  <c r="CB117" i="4"/>
  <c r="CD96" i="4"/>
  <c r="CC97" i="4"/>
  <c r="CB111" i="4"/>
  <c r="BY105" i="4"/>
  <c r="CA94" i="4"/>
  <c r="CD115" i="4"/>
  <c r="CD94" i="4"/>
  <c r="CC117" i="4"/>
  <c r="BX113" i="4"/>
  <c r="CB115" i="4"/>
  <c r="CA107" i="4"/>
  <c r="CB114" i="4"/>
  <c r="CE111" i="4"/>
  <c r="CB108" i="4"/>
  <c r="BX107" i="4"/>
  <c r="CB94" i="4"/>
  <c r="CE114" i="4"/>
  <c r="CA98" i="4"/>
  <c r="CD118" i="4"/>
  <c r="CF98" i="4"/>
  <c r="CA116" i="4"/>
  <c r="CA110" i="4"/>
  <c r="CF111" i="4"/>
  <c r="CA118" i="4"/>
  <c r="CD100" i="4"/>
  <c r="CD95" i="4"/>
  <c r="CD116" i="4"/>
  <c r="CA114" i="4"/>
  <c r="CD98" i="4"/>
  <c r="CB106" i="4"/>
  <c r="CD114" i="4"/>
  <c r="CA112" i="4"/>
  <c r="CD107" i="4"/>
  <c r="CD97" i="4"/>
  <c r="CB96" i="4"/>
  <c r="CD110" i="4"/>
  <c r="BY116" i="4"/>
  <c r="CA111" i="4"/>
  <c r="CD113" i="4"/>
  <c r="CE96" i="4"/>
  <c r="CE110" i="4"/>
  <c r="BZ105" i="4"/>
  <c r="BX118" i="4"/>
  <c r="BZ110" i="4"/>
  <c r="BX108" i="4"/>
  <c r="CF114" i="4"/>
  <c r="CA113" i="4"/>
  <c r="CE112" i="4"/>
  <c r="CB97" i="4"/>
  <c r="CA99" i="4"/>
  <c r="BX106" i="4"/>
  <c r="CC94" i="4"/>
  <c r="BX110" i="4"/>
  <c r="CD112" i="4"/>
  <c r="CB99" i="4"/>
  <c r="CA97" i="4"/>
  <c r="CC99" i="4"/>
  <c r="CF97" i="4"/>
  <c r="BX112" i="4"/>
  <c r="BZ95" i="4"/>
  <c r="CD111" i="4"/>
  <c r="CD99" i="4"/>
  <c r="CA105" i="4"/>
  <c r="BX105" i="4"/>
  <c r="CC116" i="4"/>
  <c r="BZ98" i="4"/>
  <c r="CE107" i="4"/>
  <c r="BX111" i="4"/>
  <c r="BY115" i="4"/>
  <c r="BZ114" i="4"/>
  <c r="BX96" i="4"/>
  <c r="CB98" i="4"/>
  <c r="CC114" i="4"/>
  <c r="BZ107" i="4"/>
  <c r="BX99" i="4"/>
  <c r="CF105" i="4"/>
  <c r="CE105" i="4"/>
  <c r="BX116" i="4"/>
  <c r="BX114" i="4"/>
  <c r="BZ113" i="4"/>
  <c r="BY108" i="4"/>
  <c r="BY117" i="4"/>
  <c r="BY118" i="4"/>
  <c r="CC115" i="4"/>
  <c r="CE106" i="4"/>
  <c r="BX115" i="4"/>
  <c r="BX117" i="4"/>
  <c r="CF115" i="4"/>
  <c r="BX98" i="4"/>
  <c r="CE98" i="4"/>
  <c r="BX100" i="4"/>
  <c r="CE113" i="4"/>
  <c r="CF99" i="4"/>
  <c r="BY95" i="4"/>
  <c r="CA117" i="4"/>
  <c r="CD108" i="4"/>
  <c r="CC111" i="4"/>
  <c r="BZ116" i="4"/>
  <c r="BY114" i="4"/>
  <c r="CC96" i="4"/>
  <c r="CB95" i="4"/>
  <c r="CF116" i="4"/>
  <c r="BY99" i="4"/>
  <c r="BY98" i="4"/>
  <c r="BY106" i="4"/>
  <c r="BZ115" i="4"/>
  <c r="BX95" i="4"/>
  <c r="BY119" i="4" l="1"/>
  <c r="BX120" i="4"/>
  <c r="BY120" i="4"/>
  <c r="BX119" i="4"/>
  <c r="AR121" i="4" s="1"/>
  <c r="BZ120" i="4"/>
  <c r="BZ119" i="4"/>
  <c r="CF119" i="4"/>
  <c r="CA119" i="4"/>
  <c r="CC119" i="4"/>
  <c r="CE119" i="4"/>
  <c r="CD119" i="4"/>
  <c r="AT121" i="4" s="1"/>
  <c r="CB119" i="4"/>
  <c r="AS121" i="4" l="1"/>
  <c r="AT145" i="4"/>
  <c r="AS138" i="4"/>
  <c r="BR129" i="4"/>
  <c r="AR145" i="4"/>
  <c r="AS141" i="4"/>
  <c r="AS130" i="4"/>
  <c r="AS129" i="4"/>
  <c r="BS129" i="4"/>
  <c r="AS147" i="4"/>
  <c r="BS145" i="4"/>
  <c r="AS136" i="4"/>
  <c r="BS146" i="4"/>
  <c r="AT140" i="4"/>
  <c r="AS127" i="4"/>
  <c r="BS126" i="4"/>
  <c r="BS147" i="4"/>
  <c r="AS126" i="4"/>
  <c r="BS127" i="4"/>
  <c r="AS143" i="4"/>
  <c r="BT136" i="4"/>
  <c r="BR127" i="4"/>
  <c r="BT128" i="4"/>
  <c r="AT143" i="4"/>
  <c r="AT146" i="4"/>
  <c r="BR147" i="4"/>
  <c r="AT136" i="4"/>
  <c r="BT125" i="4"/>
  <c r="BR146" i="4"/>
  <c r="AS124" i="4"/>
  <c r="AS145" i="4"/>
  <c r="AS144" i="4"/>
  <c r="AS148" i="4"/>
  <c r="AS128" i="4"/>
  <c r="AS137" i="4"/>
  <c r="AS146" i="4"/>
  <c r="AR136" i="4"/>
  <c r="BS137" i="4"/>
  <c r="AT127" i="4"/>
  <c r="AR126" i="4"/>
  <c r="BR148" i="4"/>
  <c r="BR141" i="4"/>
  <c r="BT146" i="4"/>
  <c r="BT148" i="4"/>
  <c r="BR142" i="4"/>
  <c r="BS140" i="4"/>
  <c r="BR126" i="4"/>
  <c r="BR124" i="4"/>
  <c r="BS138" i="4"/>
  <c r="AR143" i="4"/>
  <c r="AT126" i="4"/>
  <c r="BT135" i="4"/>
  <c r="BT147" i="4"/>
  <c r="BT126" i="4"/>
  <c r="BT145" i="4"/>
  <c r="BT124" i="4"/>
  <c r="BT130" i="4"/>
  <c r="BT137" i="4"/>
  <c r="BT129" i="4"/>
  <c r="BT127" i="4"/>
  <c r="BT143" i="4"/>
  <c r="BT138" i="4"/>
  <c r="AT142" i="4"/>
  <c r="BR137" i="4"/>
  <c r="BR128" i="4"/>
  <c r="BR138" i="4"/>
  <c r="BR136" i="4"/>
  <c r="AR130" i="4"/>
  <c r="BR125" i="4"/>
  <c r="AR144" i="4"/>
  <c r="BT144" i="4"/>
  <c r="BT141" i="4"/>
  <c r="AS140" i="4"/>
  <c r="BR145" i="4"/>
  <c r="BR143" i="4"/>
  <c r="AS125" i="4"/>
  <c r="BS130" i="4"/>
  <c r="BS125" i="4"/>
  <c r="BS124" i="4"/>
  <c r="BS128" i="4"/>
  <c r="BS148" i="4"/>
  <c r="BS136" i="4"/>
  <c r="BS144" i="4"/>
  <c r="BS143" i="4"/>
  <c r="BS141" i="4"/>
  <c r="BS135" i="4"/>
  <c r="AT147" i="4"/>
  <c r="AT135" i="4"/>
  <c r="AT124" i="4"/>
  <c r="AT137" i="4"/>
  <c r="AT128" i="4"/>
  <c r="AT148" i="4"/>
  <c r="AT138" i="4"/>
  <c r="AT141" i="4"/>
  <c r="AT125" i="4"/>
  <c r="BR144" i="4"/>
  <c r="AS142" i="4"/>
  <c r="AT130" i="4"/>
  <c r="BR135" i="4"/>
  <c r="BT140" i="4"/>
  <c r="AR125" i="4"/>
  <c r="AR124" i="4"/>
  <c r="AR127" i="4"/>
  <c r="AR140" i="4"/>
  <c r="AR137" i="4"/>
  <c r="AR148" i="4"/>
  <c r="AR146" i="4"/>
  <c r="AR128" i="4"/>
  <c r="AR138" i="4"/>
  <c r="AR141" i="4"/>
  <c r="AR135" i="4"/>
  <c r="AR129" i="4"/>
  <c r="AR142" i="4"/>
  <c r="AR147" i="4"/>
  <c r="BR130" i="4"/>
  <c r="AT144" i="4"/>
  <c r="AT129" i="4"/>
  <c r="AS135" i="4"/>
  <c r="BR140" i="4"/>
  <c r="CL100" i="4"/>
  <c r="CN108" i="4"/>
  <c r="CO105" i="4"/>
  <c r="CN106" i="4"/>
  <c r="CN99" i="4"/>
  <c r="CL113" i="4"/>
  <c r="CK115" i="4"/>
  <c r="CK107" i="4"/>
  <c r="CL108" i="4"/>
  <c r="CK116" i="4"/>
  <c r="CO100" i="4"/>
  <c r="CO118" i="4"/>
  <c r="CK100" i="4"/>
  <c r="CN116" i="4"/>
  <c r="CK108" i="4"/>
  <c r="CO110" i="4"/>
  <c r="CL117" i="4"/>
  <c r="CL112" i="4"/>
  <c r="CN114" i="4"/>
  <c r="CN115" i="4"/>
  <c r="CM99" i="4"/>
  <c r="CK106" i="4"/>
  <c r="CM112" i="4"/>
  <c r="CL111" i="4"/>
  <c r="CL96" i="4"/>
  <c r="CK99" i="4"/>
  <c r="CK117" i="4"/>
  <c r="CO107" i="4"/>
  <c r="CL99" i="4"/>
  <c r="CL114" i="4"/>
  <c r="CM115" i="4"/>
  <c r="CO94" i="4"/>
  <c r="CJ94" i="4"/>
  <c r="CL110" i="4"/>
  <c r="CL107" i="4"/>
  <c r="CO95" i="4"/>
  <c r="CK97" i="4"/>
  <c r="CK112" i="4"/>
  <c r="CN111" i="4"/>
  <c r="CL106" i="4"/>
  <c r="CN112" i="4"/>
  <c r="CK95" i="4"/>
  <c r="CL116" i="4"/>
  <c r="CO116" i="4"/>
  <c r="CK96" i="4"/>
  <c r="CO99" i="4"/>
  <c r="CL115" i="4"/>
  <c r="CJ112" i="4"/>
  <c r="CK111" i="4"/>
  <c r="CL97" i="4"/>
  <c r="CJ111" i="4"/>
  <c r="CO97" i="4"/>
  <c r="CM97" i="4"/>
  <c r="CL95" i="4"/>
  <c r="CM116" i="4"/>
  <c r="CM96" i="4"/>
  <c r="CJ110" i="4"/>
  <c r="CK105" i="4"/>
  <c r="CN97" i="4"/>
  <c r="CK110" i="4"/>
  <c r="CO117" i="4"/>
  <c r="CL94" i="4"/>
  <c r="CM108" i="4"/>
  <c r="CN94" i="4"/>
  <c r="CK94" i="4"/>
  <c r="CM110" i="4"/>
  <c r="CM94" i="4"/>
  <c r="CM114" i="4"/>
  <c r="CM95" i="4"/>
  <c r="CO115" i="4"/>
  <c r="CN98" i="4"/>
  <c r="CN118" i="4"/>
  <c r="CN96" i="4"/>
  <c r="CN107" i="4"/>
  <c r="CN100" i="4"/>
  <c r="CN110" i="4"/>
  <c r="CK114" i="4"/>
  <c r="CO108" i="4"/>
  <c r="CO96" i="4"/>
  <c r="CN113" i="4"/>
  <c r="CO112" i="4"/>
  <c r="CL98" i="4"/>
  <c r="CO113" i="4"/>
  <c r="CJ113" i="4"/>
  <c r="CJ96" i="4"/>
  <c r="CJ105" i="4"/>
  <c r="CJ108" i="4"/>
  <c r="CJ107" i="4"/>
  <c r="CJ98" i="4"/>
  <c r="CJ100" i="4"/>
  <c r="CM106" i="4"/>
  <c r="CM107" i="4"/>
  <c r="CK118" i="4"/>
  <c r="CM100" i="4"/>
  <c r="CM105" i="4"/>
  <c r="CO111" i="4"/>
  <c r="CM111" i="4"/>
  <c r="CL118" i="4"/>
  <c r="CO98" i="4"/>
  <c r="CN117" i="4"/>
  <c r="CL105" i="4"/>
  <c r="CO106" i="4"/>
  <c r="CM117" i="4"/>
  <c r="CM113" i="4"/>
  <c r="CK113" i="4"/>
  <c r="CM118" i="4"/>
  <c r="CO114" i="4"/>
  <c r="CN95" i="4"/>
  <c r="CM98" i="4"/>
  <c r="CN105" i="4"/>
  <c r="CK98" i="4"/>
  <c r="CJ118" i="4"/>
  <c r="CJ97" i="4"/>
  <c r="CJ115" i="4"/>
  <c r="CJ106" i="4"/>
  <c r="CJ116" i="4"/>
  <c r="CJ99" i="4"/>
  <c r="CJ117" i="4"/>
  <c r="CJ95" i="4"/>
  <c r="CJ114" i="4"/>
  <c r="CK119" i="4" l="1"/>
  <c r="CJ119" i="4"/>
  <c r="CN119" i="4"/>
  <c r="CO119" i="4"/>
  <c r="CM119" i="4"/>
  <c r="CL119" i="4"/>
  <c r="AW121" i="4" l="1"/>
  <c r="AV121" i="4"/>
  <c r="BW129" i="4"/>
  <c r="AW129" i="4"/>
  <c r="AV136" i="4"/>
  <c r="BV135" i="4"/>
  <c r="AW142" i="4"/>
  <c r="BV143" i="4"/>
  <c r="AW136" i="4"/>
  <c r="AV140" i="4"/>
  <c r="AW130" i="4"/>
  <c r="BW137" i="4"/>
  <c r="BW145" i="4"/>
  <c r="BV137" i="4"/>
  <c r="AW147" i="4"/>
  <c r="BW127" i="4"/>
  <c r="BW138" i="4"/>
  <c r="BV128" i="4"/>
  <c r="BV127" i="4"/>
  <c r="BV144" i="4"/>
  <c r="BW147" i="4"/>
  <c r="BW128" i="4"/>
  <c r="AW143" i="4"/>
  <c r="BV140" i="4"/>
  <c r="BW146" i="4"/>
  <c r="AV145" i="4"/>
  <c r="AV143" i="4"/>
  <c r="BV148" i="4"/>
  <c r="BV136" i="4"/>
  <c r="AV124" i="4"/>
  <c r="AV141" i="4"/>
  <c r="AV128" i="4"/>
  <c r="AV130" i="4"/>
  <c r="AV126" i="4"/>
  <c r="AV138" i="4"/>
  <c r="AV127" i="4"/>
  <c r="AV129" i="4"/>
  <c r="BV145" i="4"/>
  <c r="BV125" i="4"/>
  <c r="BW124" i="4"/>
  <c r="BW130" i="4"/>
  <c r="BW125" i="4"/>
  <c r="BW136" i="4"/>
  <c r="BW135" i="4"/>
  <c r="AV142" i="4"/>
  <c r="BV126" i="4"/>
  <c r="BW144" i="4"/>
  <c r="BW126" i="4"/>
  <c r="AW124" i="4"/>
  <c r="AW145" i="4"/>
  <c r="AW127" i="4"/>
  <c r="AW146" i="4"/>
  <c r="AW125" i="4"/>
  <c r="AW140" i="4"/>
  <c r="AW144" i="4"/>
  <c r="AW138" i="4"/>
  <c r="AW128" i="4"/>
  <c r="AW135" i="4"/>
  <c r="BV129" i="4"/>
  <c r="AV137" i="4"/>
  <c r="AW148" i="4"/>
  <c r="BW141" i="4"/>
  <c r="AV146" i="4"/>
  <c r="AV135" i="4"/>
  <c r="BV147" i="4"/>
  <c r="AV144" i="4"/>
  <c r="BW140" i="4"/>
  <c r="BV124" i="4"/>
  <c r="BV141" i="4"/>
  <c r="BV138" i="4"/>
  <c r="AW126" i="4"/>
  <c r="AW141" i="4"/>
  <c r="AV147" i="4"/>
  <c r="AW137" i="4"/>
  <c r="BW148" i="4"/>
  <c r="BW143" i="4"/>
  <c r="AV125" i="4"/>
  <c r="BV130" i="4"/>
  <c r="BV146" i="4"/>
  <c r="AV148" i="4"/>
  <c r="CI114" i="4"/>
  <c r="CI107" i="4"/>
  <c r="CH100" i="4"/>
  <c r="CH106" i="4"/>
  <c r="CH99" i="4"/>
  <c r="CH110" i="4"/>
  <c r="CI97" i="4"/>
  <c r="CI94" i="4"/>
  <c r="CI113" i="4"/>
  <c r="CH108" i="4"/>
  <c r="CH115" i="4"/>
  <c r="CI95" i="4"/>
  <c r="CG94" i="4"/>
  <c r="CI118" i="4"/>
  <c r="CH98" i="4"/>
  <c r="CH107" i="4"/>
  <c r="CI99" i="4"/>
  <c r="CH97" i="4"/>
  <c r="CH114" i="4"/>
  <c r="CI98" i="4"/>
  <c r="CG99" i="4"/>
  <c r="CH117" i="4"/>
  <c r="CI115" i="4"/>
  <c r="CH112" i="4"/>
  <c r="CI108" i="4"/>
  <c r="CI106" i="4"/>
  <c r="CH105" i="4"/>
  <c r="CH113" i="4"/>
  <c r="CH96" i="4"/>
  <c r="CI112" i="4"/>
  <c r="CG97" i="4"/>
  <c r="CH116" i="4"/>
  <c r="CI117" i="4"/>
  <c r="CG107" i="4"/>
  <c r="CG106" i="4"/>
  <c r="CG117" i="4"/>
  <c r="CH94" i="4"/>
  <c r="CH111" i="4"/>
  <c r="CH95" i="4"/>
  <c r="CG110" i="4"/>
  <c r="CG116" i="4"/>
  <c r="CG113" i="4"/>
  <c r="CG105" i="4"/>
  <c r="CI100" i="4"/>
  <c r="CG98" i="4"/>
  <c r="CI111" i="4"/>
  <c r="CH118" i="4"/>
  <c r="CG118" i="4"/>
  <c r="CG112" i="4"/>
  <c r="CG114" i="4"/>
  <c r="CI110" i="4"/>
  <c r="CG96" i="4"/>
  <c r="CG108" i="4"/>
  <c r="CI116" i="4"/>
  <c r="CI96" i="4"/>
  <c r="CG100" i="4"/>
  <c r="CI105" i="4"/>
  <c r="CG115" i="4"/>
  <c r="CG111" i="4"/>
  <c r="CG95" i="4"/>
  <c r="CI119" i="4" l="1"/>
  <c r="CH119" i="4"/>
  <c r="CG119" i="4"/>
  <c r="AU121" i="4" s="1"/>
  <c r="AU144" i="4" l="1"/>
  <c r="AU137" i="4"/>
  <c r="BU124" i="4"/>
  <c r="BU147" i="4"/>
  <c r="BU126" i="4"/>
  <c r="BU141" i="4"/>
  <c r="BU136" i="4"/>
  <c r="BU144" i="4"/>
  <c r="BU143" i="4"/>
  <c r="BU146" i="4"/>
  <c r="BU127" i="4"/>
  <c r="BU129" i="4"/>
  <c r="BU130" i="4"/>
  <c r="BU142" i="4"/>
  <c r="BU140" i="4"/>
  <c r="BU128" i="4"/>
  <c r="BU135" i="4"/>
  <c r="BU145" i="4"/>
  <c r="BU138" i="4"/>
  <c r="BU148" i="4"/>
  <c r="BU125" i="4"/>
  <c r="BU137" i="4"/>
  <c r="AU127" i="4"/>
  <c r="AU138" i="4"/>
  <c r="AU126" i="4"/>
  <c r="AU124" i="4"/>
  <c r="AU147" i="4"/>
  <c r="AU143" i="4"/>
  <c r="AU129" i="4"/>
  <c r="AU136" i="4"/>
  <c r="AU135" i="4"/>
  <c r="AU142" i="4"/>
  <c r="AU141" i="4"/>
  <c r="AU125" i="4"/>
  <c r="AU146" i="4"/>
  <c r="AU140" i="4"/>
  <c r="AU130" i="4"/>
  <c r="AU148" i="4"/>
  <c r="AU128" i="4"/>
  <c r="AU145" i="4"/>
  <c r="BM100" i="4"/>
  <c r="BM96" i="4"/>
  <c r="BN96" i="4"/>
  <c r="BM104" i="4"/>
  <c r="BM94" i="4"/>
  <c r="BN98" i="4"/>
  <c r="BN100" i="4"/>
  <c r="BN104" i="4"/>
  <c r="BN95" i="4"/>
  <c r="BM103" i="4"/>
  <c r="BN114" i="4"/>
  <c r="BM118" i="4"/>
  <c r="BM95" i="4"/>
  <c r="BM115" i="4"/>
  <c r="BN99" i="4"/>
  <c r="BN106" i="4"/>
  <c r="BM109" i="4"/>
  <c r="BN112" i="4"/>
  <c r="BM113" i="4"/>
  <c r="BN113" i="4"/>
  <c r="BM112" i="4"/>
  <c r="BN115" i="4"/>
  <c r="BN103" i="4"/>
  <c r="BN107" i="4"/>
  <c r="BM110" i="4"/>
  <c r="BN94" i="4"/>
  <c r="BM98" i="4"/>
  <c r="BM97" i="4"/>
  <c r="BN97" i="4"/>
  <c r="BM99" i="4"/>
  <c r="BN108" i="4"/>
  <c r="BM108" i="4"/>
  <c r="BM105" i="4"/>
  <c r="BM102" i="4"/>
  <c r="BN118" i="4"/>
  <c r="BN116" i="4"/>
  <c r="BM117" i="4"/>
  <c r="BN117" i="4"/>
  <c r="BN102" i="4"/>
  <c r="BN105" i="4"/>
  <c r="BM114" i="4"/>
  <c r="BN109" i="4"/>
  <c r="BM111" i="4"/>
  <c r="BN111" i="4"/>
  <c r="BN110" i="4"/>
  <c r="BM116" i="4"/>
  <c r="BM107" i="4"/>
  <c r="BM106" i="4"/>
  <c r="BL111" i="4"/>
  <c r="BN141" i="4" s="1"/>
  <c r="BL103" i="4"/>
  <c r="BL96" i="4"/>
  <c r="BN126" i="4" s="1"/>
  <c r="BL109" i="4"/>
  <c r="BN139" i="4" s="1"/>
  <c r="BX137" i="4"/>
  <c r="BL110" i="4"/>
  <c r="BN140" i="4" s="1"/>
  <c r="BL105" i="4"/>
  <c r="BL98" i="4"/>
  <c r="BL99" i="4"/>
  <c r="BL107" i="4"/>
  <c r="BN137" i="4" s="1"/>
  <c r="BL116" i="4"/>
  <c r="BN146" i="4" s="1"/>
  <c r="BL113" i="4"/>
  <c r="BN143" i="4" s="1"/>
  <c r="BL112" i="4"/>
  <c r="BN142" i="4"/>
  <c r="BL97" i="4"/>
  <c r="BN127" i="4" s="1"/>
  <c r="BX127" i="4"/>
  <c r="BL104" i="4"/>
  <c r="BL114" i="4"/>
  <c r="BN144" i="4" s="1"/>
  <c r="BL100" i="4"/>
  <c r="BN130" i="4"/>
  <c r="BL117" i="4"/>
  <c r="BL102" i="4"/>
  <c r="BL95" i="4"/>
  <c r="BN125" i="4"/>
  <c r="BX125" i="4" s="1"/>
  <c r="BL118" i="4"/>
  <c r="BN148" i="4"/>
  <c r="BX148" i="4" s="1"/>
  <c r="BL115" i="4"/>
  <c r="BN145" i="4"/>
  <c r="BX145" i="4" s="1"/>
  <c r="BL106" i="4"/>
  <c r="BX136" i="4"/>
  <c r="BL108" i="4"/>
  <c r="BL94" i="4"/>
  <c r="BN124" i="4" l="1"/>
  <c r="BX144" i="4"/>
  <c r="BN147" i="4"/>
  <c r="BN138" i="4"/>
  <c r="BN129" i="4"/>
  <c r="BX146" i="4"/>
  <c r="BX130" i="4"/>
  <c r="BX143" i="4"/>
  <c r="BX126" i="4"/>
  <c r="BN128" i="4"/>
  <c r="BN135" i="4"/>
  <c r="BX128" i="4" l="1"/>
  <c r="BX129" i="4"/>
  <c r="BX147" i="4"/>
  <c r="BX138" i="4"/>
  <c r="BE166" i="4" s="1"/>
  <c r="BX135" i="4"/>
  <c r="AN144" i="4"/>
  <c r="AX144" i="4" s="1"/>
  <c r="AN138" i="4"/>
  <c r="AX138" i="4" s="1"/>
  <c r="AN126" i="4"/>
  <c r="AX126" i="4" s="1"/>
  <c r="AX143" i="4"/>
  <c r="AN143" i="4"/>
  <c r="AN129" i="4"/>
  <c r="AX129" i="4" s="1"/>
  <c r="AN135" i="4"/>
  <c r="AX135" i="4" s="1"/>
  <c r="AN130" i="4"/>
  <c r="AX130" i="4" s="1"/>
  <c r="AX147" i="4"/>
  <c r="AN147" i="4"/>
  <c r="AX145" i="4"/>
  <c r="AN145" i="4"/>
  <c r="AN136" i="4"/>
  <c r="AX136" i="4" s="1"/>
  <c r="AN127" i="4"/>
  <c r="AX127" i="4" s="1"/>
  <c r="AN128" i="4"/>
  <c r="AX128" i="4" s="1"/>
  <c r="AX148" i="4"/>
  <c r="AN148" i="4"/>
  <c r="AX125" i="4"/>
  <c r="AN125" i="4"/>
  <c r="AN137" i="4"/>
  <c r="AX137" i="4" s="1"/>
  <c r="AX146" i="4"/>
  <c r="AN146" i="4"/>
  <c r="AN142" i="4"/>
  <c r="AN133" i="4"/>
  <c r="AN139" i="4"/>
  <c r="AN140" i="4"/>
  <c r="AN132" i="4"/>
  <c r="AN141" i="4"/>
  <c r="AN134" i="4"/>
  <c r="AN124" i="4"/>
  <c r="AN121" i="4"/>
  <c r="AX121" i="4"/>
  <c r="AX170" i="4" s="1"/>
  <c r="AV158" i="4" l="1"/>
  <c r="BA163" i="4"/>
  <c r="AO157" i="4"/>
  <c r="BC166" i="4"/>
  <c r="BD163" i="4"/>
  <c r="BF154" i="4"/>
  <c r="BA154" i="4"/>
  <c r="AJ162" i="4"/>
  <c r="AR160" i="4"/>
  <c r="AW172" i="4"/>
  <c r="AU157" i="4"/>
  <c r="AS162" i="4"/>
  <c r="BB153" i="4"/>
  <c r="AP171" i="4"/>
  <c r="BF175" i="4"/>
  <c r="BC154" i="4"/>
  <c r="BA170" i="4"/>
  <c r="AW171" i="4"/>
  <c r="BE174" i="4"/>
  <c r="AQ175" i="4"/>
  <c r="AL163" i="4"/>
  <c r="AM176" i="4"/>
  <c r="AP175" i="4"/>
  <c r="AS153" i="4"/>
  <c r="AU165" i="4"/>
  <c r="AT161" i="4"/>
  <c r="BE153" i="4"/>
  <c r="BB174" i="4"/>
  <c r="AT165" i="4"/>
  <c r="AI166" i="4"/>
  <c r="AI168" i="4"/>
  <c r="AN158" i="4"/>
  <c r="AF158" i="4" s="1"/>
  <c r="G8" i="6" s="1"/>
  <c r="AO173" i="4"/>
  <c r="AT175" i="4"/>
  <c r="AP159" i="4"/>
  <c r="AZ153" i="4"/>
  <c r="BC157" i="4"/>
  <c r="AU172" i="4"/>
  <c r="AM174" i="4"/>
  <c r="AX168" i="4"/>
  <c r="BC165" i="4"/>
  <c r="AP162" i="4"/>
  <c r="AR156" i="4"/>
  <c r="AQ158" i="4"/>
  <c r="AQ166" i="4"/>
  <c r="BF166" i="4"/>
  <c r="AW173" i="4"/>
  <c r="AL166" i="4"/>
  <c r="AS160" i="4"/>
  <c r="AR155" i="4"/>
  <c r="BA176" i="4"/>
  <c r="BC170" i="4"/>
  <c r="AN173" i="4"/>
  <c r="AX172" i="4"/>
  <c r="AV166" i="4"/>
  <c r="AR169" i="4"/>
  <c r="AO175" i="4"/>
  <c r="BA152" i="4"/>
  <c r="AZ157" i="4"/>
  <c r="BC163" i="4"/>
  <c r="AT172" i="4"/>
  <c r="BE164" i="4"/>
  <c r="AT168" i="4"/>
  <c r="BD170" i="4"/>
  <c r="AK157" i="4"/>
  <c r="AU162" i="4"/>
  <c r="AS161" i="4"/>
  <c r="AP164" i="4"/>
  <c r="AW165" i="4"/>
  <c r="AL164" i="4"/>
  <c r="BE176" i="4"/>
  <c r="AQ169" i="4"/>
  <c r="AT166" i="4"/>
  <c r="BD155" i="4"/>
  <c r="BA174" i="4"/>
  <c r="BB157" i="4"/>
  <c r="AW157" i="4"/>
  <c r="AT169" i="4"/>
  <c r="AL157" i="4"/>
  <c r="BC174" i="4"/>
  <c r="BF172" i="4"/>
  <c r="AN154" i="4"/>
  <c r="AK175" i="4"/>
  <c r="AQ174" i="4"/>
  <c r="AT152" i="4"/>
  <c r="BF171" i="4"/>
  <c r="AR152" i="4"/>
  <c r="AT174" i="4"/>
  <c r="AO155" i="4"/>
  <c r="AJ173" i="4"/>
  <c r="AT157" i="4"/>
  <c r="AQ173" i="4"/>
  <c r="AK152" i="4"/>
  <c r="AZ166" i="4"/>
  <c r="AY158" i="4"/>
  <c r="AJ171" i="4"/>
  <c r="AX164" i="4"/>
  <c r="AU175" i="4"/>
  <c r="AO174" i="4"/>
  <c r="AX169" i="4"/>
  <c r="AW174" i="4"/>
  <c r="AU167" i="4"/>
  <c r="BE157" i="4"/>
  <c r="AR173" i="4"/>
  <c r="AO168" i="4"/>
  <c r="AW160" i="4"/>
  <c r="AO167" i="4"/>
  <c r="AI165" i="4"/>
  <c r="AI162" i="4"/>
  <c r="AT160" i="4"/>
  <c r="BD168" i="4"/>
  <c r="AJ174" i="4"/>
  <c r="AQ163" i="4"/>
  <c r="AV175" i="4"/>
  <c r="BF169" i="4"/>
  <c r="AQ164" i="4"/>
  <c r="BF163" i="4"/>
  <c r="AV157" i="4"/>
  <c r="AS172" i="4"/>
  <c r="BC171" i="4"/>
  <c r="AP155" i="4"/>
  <c r="AJ168" i="4"/>
  <c r="AO158" i="4"/>
  <c r="AM173" i="4"/>
  <c r="AY164" i="4"/>
  <c r="AW154" i="4"/>
  <c r="AV154" i="4"/>
  <c r="BC169" i="4"/>
  <c r="BF170" i="4"/>
  <c r="AY157" i="4"/>
  <c r="AV161" i="4"/>
  <c r="AO171" i="4"/>
  <c r="AY154" i="4"/>
  <c r="AO164" i="4"/>
  <c r="AI155" i="4"/>
  <c r="BC175" i="4"/>
  <c r="AT171" i="4"/>
  <c r="AV164" i="4"/>
  <c r="BC172" i="4"/>
  <c r="BD172" i="4"/>
  <c r="AY166" i="4"/>
  <c r="AJ158" i="4"/>
  <c r="AY174" i="4"/>
  <c r="AT176" i="4"/>
  <c r="BB164" i="4"/>
  <c r="AS158" i="4"/>
  <c r="BB172" i="4"/>
  <c r="BC164" i="4"/>
  <c r="AV160" i="4"/>
  <c r="AT153" i="4"/>
  <c r="BC152" i="4"/>
  <c r="AJ172" i="4"/>
  <c r="BF156" i="4"/>
  <c r="AY176" i="4"/>
  <c r="AW164" i="4"/>
  <c r="AY169" i="4"/>
  <c r="BF159" i="4"/>
  <c r="AT156" i="4"/>
  <c r="AS170" i="4"/>
  <c r="AN175" i="4"/>
  <c r="BD174" i="4"/>
  <c r="AJ176" i="4"/>
  <c r="AZ168" i="4"/>
  <c r="AU168" i="4"/>
  <c r="AS165" i="4"/>
  <c r="AM171" i="4"/>
  <c r="AT163" i="4"/>
  <c r="AQ153" i="4"/>
  <c r="BD171" i="4"/>
  <c r="AS155" i="4"/>
  <c r="AX165" i="4"/>
  <c r="AZ169" i="4"/>
  <c r="AR154" i="4"/>
  <c r="AU156" i="4"/>
  <c r="AN174" i="4"/>
  <c r="AK169" i="4"/>
  <c r="AM156" i="4"/>
  <c r="BD158" i="4"/>
  <c r="AZ165" i="4"/>
  <c r="AQ168" i="4"/>
  <c r="BF173" i="4"/>
  <c r="BB158" i="4"/>
  <c r="AR171" i="4"/>
  <c r="AV153" i="4"/>
  <c r="AK164" i="4"/>
  <c r="AV172" i="4"/>
  <c r="AW166" i="4"/>
  <c r="AJ156" i="4"/>
  <c r="AO154" i="4"/>
  <c r="AU164" i="4"/>
  <c r="AV173" i="4"/>
  <c r="BD154" i="4"/>
  <c r="AL174" i="4"/>
  <c r="BA156" i="4"/>
  <c r="AR158" i="4"/>
  <c r="AP173" i="4"/>
  <c r="AJ163" i="4"/>
  <c r="AW152" i="4"/>
  <c r="AV155" i="4"/>
  <c r="AP156" i="4"/>
  <c r="BF155" i="4"/>
  <c r="BE173" i="4"/>
  <c r="AR176" i="4"/>
  <c r="AY168" i="4"/>
  <c r="AS166" i="4"/>
  <c r="BD153" i="4"/>
  <c r="AL176" i="4"/>
  <c r="AM158" i="4"/>
  <c r="BB155" i="4"/>
  <c r="AU174" i="4"/>
  <c r="BC173" i="4"/>
  <c r="AO159" i="4"/>
  <c r="AS164" i="4"/>
  <c r="AI154" i="4"/>
  <c r="AZ172" i="4"/>
  <c r="AF172" i="4" s="1"/>
  <c r="G29" i="6" s="1"/>
  <c r="BD176" i="4"/>
  <c r="AI163" i="4"/>
  <c r="AV168" i="4"/>
  <c r="AQ162" i="4"/>
  <c r="AI167" i="4"/>
  <c r="AP161" i="4"/>
  <c r="AI174" i="4"/>
  <c r="AV167" i="4"/>
  <c r="AY171" i="4"/>
  <c r="AO160" i="4"/>
  <c r="AI171" i="4"/>
  <c r="AK155" i="4"/>
  <c r="AF155" i="4" s="1"/>
  <c r="G5" i="6" s="1"/>
  <c r="AI175" i="4"/>
  <c r="AI170" i="4"/>
  <c r="AI157" i="4"/>
  <c r="AI161" i="4"/>
  <c r="AI156" i="4"/>
  <c r="AU166" i="4"/>
  <c r="AI164" i="4"/>
  <c r="AM157" i="4"/>
  <c r="AF157" i="4" s="1"/>
  <c r="G7" i="6" s="1"/>
  <c r="AI159" i="4"/>
  <c r="AS174" i="4"/>
  <c r="BB176" i="4"/>
  <c r="AR174" i="4"/>
  <c r="AW158" i="4"/>
  <c r="AZ173" i="4"/>
  <c r="AJ157" i="4"/>
  <c r="AV176" i="4"/>
  <c r="BE175" i="4"/>
  <c r="AZ156" i="4"/>
  <c r="AP172" i="4"/>
  <c r="BF168" i="4"/>
  <c r="AP163" i="4"/>
  <c r="AM165" i="4"/>
  <c r="AX163" i="4"/>
  <c r="AW167" i="4"/>
  <c r="AM166" i="4"/>
  <c r="AK163" i="4"/>
  <c r="AJ152" i="4"/>
  <c r="AN165" i="4"/>
  <c r="BE171" i="4"/>
  <c r="AN155" i="4"/>
  <c r="BF153" i="4"/>
  <c r="AQ156" i="4"/>
  <c r="BD173" i="4"/>
  <c r="BF165" i="4"/>
  <c r="AT162" i="4"/>
  <c r="AQ171" i="4"/>
  <c r="AL155" i="4"/>
  <c r="AP174" i="4"/>
  <c r="AZ175" i="4"/>
  <c r="AS169" i="4"/>
  <c r="AW155" i="4"/>
  <c r="AJ155" i="4"/>
  <c r="AJ164" i="4"/>
  <c r="AQ152" i="4"/>
  <c r="AV159" i="4"/>
  <c r="AK170" i="4"/>
  <c r="AW168" i="4"/>
  <c r="AN156" i="4"/>
  <c r="AQ170" i="4"/>
  <c r="AR167" i="4"/>
  <c r="AO156" i="4"/>
  <c r="BC153" i="4"/>
  <c r="AU153" i="4"/>
  <c r="AK173" i="4"/>
  <c r="BD152" i="4"/>
  <c r="AZ176" i="4"/>
  <c r="AQ172" i="4"/>
  <c r="BB168" i="4"/>
  <c r="AP152" i="4"/>
  <c r="AR172" i="4"/>
  <c r="AX157" i="4"/>
  <c r="AU155" i="4"/>
  <c r="AW153" i="4"/>
  <c r="AP170" i="4"/>
  <c r="AZ155" i="4"/>
  <c r="AX155" i="4"/>
  <c r="AL173" i="4"/>
  <c r="AK160" i="4"/>
  <c r="AK172" i="4"/>
  <c r="AK174" i="4"/>
  <c r="AI172" i="4"/>
  <c r="AL156" i="4"/>
  <c r="AF156" i="4" s="1"/>
  <c r="G6" i="6" s="1"/>
  <c r="BA173" i="4"/>
  <c r="AI173" i="4"/>
  <c r="AW169" i="4"/>
  <c r="AQ167" i="4"/>
  <c r="BC155" i="4"/>
  <c r="AL153" i="4"/>
  <c r="BF174" i="4"/>
  <c r="AY153" i="4"/>
  <c r="AJ165" i="4"/>
  <c r="AX158" i="4"/>
  <c r="AX160" i="4"/>
  <c r="AP165" i="4"/>
  <c r="AQ165" i="4"/>
  <c r="AN172" i="4"/>
  <c r="BA168" i="4"/>
  <c r="AT170" i="4"/>
  <c r="BF152" i="4"/>
  <c r="AK159" i="4"/>
  <c r="BE155" i="4"/>
  <c r="AX171" i="4"/>
  <c r="AO176" i="4"/>
  <c r="AK171" i="4"/>
  <c r="AY152" i="4"/>
  <c r="AX153" i="4"/>
  <c r="AN164" i="4"/>
  <c r="BB163" i="4"/>
  <c r="AO153" i="4"/>
  <c r="AX152" i="4"/>
  <c r="AK166" i="4"/>
  <c r="AO163" i="4"/>
  <c r="AX159" i="4"/>
  <c r="AL172" i="4"/>
  <c r="AJ166" i="4"/>
  <c r="AK161" i="4"/>
  <c r="AM164" i="4"/>
  <c r="AQ161" i="4"/>
  <c r="AK168" i="4"/>
  <c r="AQ160" i="4"/>
  <c r="BD164" i="4"/>
  <c r="AM172" i="4"/>
  <c r="AT154" i="4"/>
  <c r="AO161" i="4"/>
  <c r="AR162" i="4"/>
  <c r="AQ154" i="4"/>
  <c r="AK154" i="4"/>
  <c r="AN157" i="4"/>
  <c r="AV170" i="4"/>
  <c r="BB173" i="4"/>
  <c r="AL175" i="4"/>
  <c r="BB169" i="4"/>
  <c r="BA165" i="4"/>
  <c r="AJ170" i="4"/>
  <c r="BC156" i="4"/>
  <c r="AJ160" i="4"/>
  <c r="AQ155" i="4"/>
  <c r="AL171" i="4"/>
  <c r="AS163" i="4"/>
  <c r="BF158" i="4"/>
  <c r="BE165" i="4"/>
  <c r="BA153" i="4"/>
  <c r="AK156" i="4"/>
  <c r="AV162" i="4"/>
  <c r="AS175" i="4"/>
  <c r="AV174" i="4"/>
  <c r="BC176" i="4"/>
  <c r="AR163" i="4"/>
  <c r="AI152" i="4"/>
  <c r="AN163" i="4"/>
  <c r="BB152" i="4"/>
  <c r="AJ169" i="4"/>
  <c r="AT167" i="4"/>
  <c r="AN171" i="4"/>
  <c r="AS171" i="4"/>
  <c r="AU160" i="4"/>
  <c r="AW161" i="4"/>
  <c r="AJ167" i="4"/>
  <c r="AU154" i="4"/>
  <c r="AX154" i="4"/>
  <c r="BB175" i="4"/>
  <c r="BF161" i="4"/>
  <c r="AV163" i="4"/>
  <c r="AR153" i="4"/>
  <c r="BF157" i="4"/>
  <c r="AR166" i="4"/>
  <c r="BA172" i="4"/>
  <c r="AW175" i="4"/>
  <c r="AO166" i="4"/>
  <c r="AU169" i="4"/>
  <c r="AJ175" i="4"/>
  <c r="AR175" i="4"/>
  <c r="AJ161" i="4"/>
  <c r="BF176" i="4"/>
  <c r="AY173" i="4"/>
  <c r="BD165" i="4"/>
  <c r="BD166" i="4"/>
  <c r="AY156" i="4"/>
  <c r="AV169" i="4"/>
  <c r="AN166" i="4"/>
  <c r="AS154" i="4"/>
  <c r="AP176" i="4"/>
  <c r="AP166" i="4"/>
  <c r="AP160" i="4"/>
  <c r="BE156" i="4"/>
  <c r="BA169" i="4"/>
  <c r="BA175" i="4"/>
  <c r="AY155" i="4"/>
  <c r="AZ163" i="4"/>
  <c r="AM163" i="4"/>
  <c r="AV152" i="4"/>
  <c r="AW162" i="4"/>
  <c r="BF167" i="4"/>
  <c r="AK167" i="4"/>
  <c r="AX174" i="4"/>
  <c r="AY165" i="4"/>
  <c r="AR165" i="4"/>
  <c r="AQ176" i="4"/>
  <c r="AN176" i="4"/>
  <c r="AW176" i="4"/>
  <c r="AQ157" i="4"/>
  <c r="AT155" i="4"/>
  <c r="AU171" i="4"/>
  <c r="AY172" i="4"/>
  <c r="AM155" i="4"/>
  <c r="BC158" i="4"/>
  <c r="AR168" i="4"/>
  <c r="AZ152" i="4"/>
  <c r="BF160" i="4"/>
  <c r="AJ153" i="4"/>
  <c r="AR164" i="4"/>
  <c r="BF164" i="4"/>
  <c r="AZ174" i="4"/>
  <c r="BC168" i="4"/>
  <c r="BD169" i="4"/>
  <c r="BE158" i="4"/>
  <c r="BE163" i="4"/>
  <c r="AS167" i="4"/>
  <c r="AM175" i="4"/>
  <c r="AK158" i="4"/>
  <c r="AX173" i="4"/>
  <c r="AX175" i="4"/>
  <c r="BF162" i="4"/>
  <c r="BE154" i="4"/>
  <c r="AS176" i="4"/>
  <c r="AY163" i="4"/>
  <c r="AV165" i="4"/>
  <c r="AW163" i="4"/>
  <c r="AU176" i="4"/>
  <c r="AP167" i="4"/>
  <c r="AT173" i="4"/>
  <c r="AI153" i="4"/>
  <c r="AI160" i="4"/>
  <c r="AI158" i="4"/>
  <c r="AI176" i="4"/>
  <c r="AI169" i="4"/>
  <c r="AO165" i="4"/>
  <c r="BA166" i="4"/>
  <c r="AO169" i="4"/>
  <c r="AS152" i="4"/>
  <c r="AX161" i="4"/>
  <c r="BB170" i="4"/>
  <c r="AP158" i="4"/>
  <c r="AO162" i="4"/>
  <c r="AU163" i="4"/>
  <c r="AS168" i="4"/>
  <c r="AV156" i="4"/>
  <c r="AK176" i="4"/>
  <c r="BA157" i="4"/>
  <c r="AZ154" i="4"/>
  <c r="BE172" i="4"/>
  <c r="AY175" i="4"/>
  <c r="AT158" i="4"/>
  <c r="AP153" i="4"/>
  <c r="AX166" i="4"/>
  <c r="AW170" i="4"/>
  <c r="BB156" i="4"/>
  <c r="AL154" i="4"/>
  <c r="AX176" i="4"/>
  <c r="AU152" i="4"/>
  <c r="AU161" i="4"/>
  <c r="BB171" i="4"/>
  <c r="AP169" i="4"/>
  <c r="BD156" i="4"/>
  <c r="BA155" i="4"/>
  <c r="AZ164" i="4"/>
  <c r="AL158" i="4"/>
  <c r="AP157" i="4"/>
  <c r="BA158" i="4"/>
  <c r="AX156" i="4"/>
  <c r="AY170" i="4"/>
  <c r="AX167" i="4"/>
  <c r="AZ171" i="4"/>
  <c r="AU170" i="4"/>
  <c r="AW159" i="4"/>
  <c r="AO172" i="4"/>
  <c r="AV171" i="4"/>
  <c r="AK165" i="4"/>
  <c r="AZ158" i="4"/>
  <c r="AM153" i="4"/>
  <c r="AM154" i="4"/>
  <c r="AS173" i="4"/>
  <c r="AJ159" i="4"/>
  <c r="AU173" i="4"/>
  <c r="AW156" i="4"/>
  <c r="AZ170" i="4"/>
  <c r="BB166" i="4"/>
  <c r="AS156" i="4"/>
  <c r="BA171" i="4"/>
  <c r="AP168" i="4"/>
  <c r="AR170" i="4"/>
  <c r="AK153" i="4"/>
  <c r="AO170" i="4"/>
  <c r="BB165" i="4"/>
  <c r="BA164" i="4"/>
  <c r="AK162" i="4"/>
  <c r="BD175" i="4"/>
  <c r="AO152" i="4"/>
  <c r="AL165" i="4"/>
  <c r="AQ159" i="4"/>
  <c r="AU158" i="4"/>
  <c r="BD157" i="4"/>
  <c r="AN153" i="4"/>
  <c r="AR157" i="4"/>
  <c r="AX162" i="4"/>
  <c r="AR161" i="4"/>
  <c r="AS157" i="4"/>
  <c r="AP154" i="4"/>
  <c r="BB154" i="4"/>
  <c r="AJ154" i="4"/>
  <c r="AD155" i="4" l="1"/>
  <c r="AF153" i="4"/>
  <c r="G3" i="6" s="1"/>
  <c r="AD153" i="4"/>
  <c r="AD172" i="4"/>
  <c r="AD164" i="4"/>
  <c r="AD157" i="4"/>
  <c r="AD171" i="4"/>
  <c r="AD174" i="4"/>
  <c r="AD154" i="4"/>
  <c r="AD166" i="4"/>
  <c r="AD176" i="4"/>
  <c r="AD173" i="4"/>
  <c r="AD163" i="4"/>
  <c r="AF154" i="4"/>
  <c r="G4" i="6" s="1"/>
  <c r="AD158" i="4"/>
  <c r="AF173" i="4"/>
  <c r="G30" i="6" s="1"/>
  <c r="AD156" i="4"/>
  <c r="AD175" i="4"/>
  <c r="AF171" i="4"/>
  <c r="G28" i="6" s="1"/>
  <c r="AF176" i="4"/>
  <c r="G33" i="6" s="1"/>
  <c r="AF175" i="4"/>
  <c r="G32" i="6" s="1"/>
  <c r="AD165" i="4"/>
  <c r="AF174" i="4"/>
  <c r="G31" i="6" s="1"/>
  <c r="AE165" i="4" l="1"/>
  <c r="F19" i="6" s="1"/>
  <c r="E19" i="6"/>
  <c r="E6" i="6"/>
  <c r="AE156" i="4"/>
  <c r="F6" i="6" s="1"/>
  <c r="E8" i="6"/>
  <c r="AE158" i="4"/>
  <c r="F8" i="6" s="1"/>
  <c r="AE174" i="4"/>
  <c r="F31" i="6" s="1"/>
  <c r="E31" i="6"/>
  <c r="E29" i="6"/>
  <c r="AE172" i="4"/>
  <c r="F29" i="6" s="1"/>
  <c r="E3" i="6"/>
  <c r="Y152" i="4" a="1"/>
  <c r="Y152" i="4" s="1"/>
  <c r="AK4" i="4" a="1"/>
  <c r="AK4" i="4" s="1"/>
  <c r="AP4" i="4" a="1"/>
  <c r="AP4" i="4" s="1"/>
  <c r="AL4" i="4" a="1"/>
  <c r="AL4" i="4" s="1"/>
  <c r="AE153" i="4"/>
  <c r="F3" i="6" s="1"/>
  <c r="AQ4" i="4" a="1"/>
  <c r="AQ4" i="4" s="1"/>
  <c r="AE173" i="4"/>
  <c r="F30" i="6" s="1"/>
  <c r="E30" i="6"/>
  <c r="AE166" i="4"/>
  <c r="E20" i="6"/>
  <c r="E28" i="6"/>
  <c r="AE171" i="4"/>
  <c r="F28" i="6" s="1"/>
  <c r="AE154" i="4"/>
  <c r="F4" i="6" s="1"/>
  <c r="E4" i="6"/>
  <c r="AE157" i="4"/>
  <c r="F7" i="6" s="1"/>
  <c r="E7" i="6"/>
  <c r="AE155" i="4"/>
  <c r="F5" i="6" s="1"/>
  <c r="E5" i="6"/>
  <c r="AE175" i="4"/>
  <c r="F32" i="6" s="1"/>
  <c r="E32" i="6"/>
  <c r="AF165" i="4"/>
  <c r="G19" i="6" s="1"/>
  <c r="AE163" i="4"/>
  <c r="F17" i="6" s="1"/>
  <c r="E17" i="6"/>
  <c r="AE176" i="4"/>
  <c r="F33" i="6" s="1"/>
  <c r="E33" i="6"/>
  <c r="E18" i="6"/>
  <c r="AE164" i="4"/>
  <c r="AL34" i="4" l="1"/>
  <c r="AL64" i="4" s="1"/>
  <c r="AL94" i="4" s="1"/>
  <c r="AL11" i="4"/>
  <c r="AL19" i="4"/>
  <c r="AQ19" i="4"/>
  <c r="AQ34" i="4"/>
  <c r="AQ64" i="4" s="1"/>
  <c r="AQ94" i="4" s="1"/>
  <c r="AQ11" i="4"/>
  <c r="AK34" i="4"/>
  <c r="AK64" i="4" s="1"/>
  <c r="AK94" i="4" s="1"/>
  <c r="AK11" i="4"/>
  <c r="AK19" i="4"/>
  <c r="F20" i="6"/>
  <c r="AF166" i="4"/>
  <c r="G20" i="6" s="1"/>
  <c r="AO4" i="4" a="1"/>
  <c r="AO4" i="4" s="1"/>
  <c r="AN4" i="4" a="1"/>
  <c r="AN4" i="4" s="1"/>
  <c r="AR4" i="4" a="1"/>
  <c r="AR4" i="4" s="1"/>
  <c r="F18" i="6"/>
  <c r="AF164" i="4"/>
  <c r="G18" i="6" s="1"/>
  <c r="AP34" i="4"/>
  <c r="AP64" i="4" s="1"/>
  <c r="AP94" i="4" s="1"/>
  <c r="AP19" i="4"/>
  <c r="AP11" i="4"/>
  <c r="AS4" i="4" a="1"/>
  <c r="AS4" i="4" s="1"/>
  <c r="AM4" i="4" a="1"/>
  <c r="AM4" i="4" s="1"/>
  <c r="AF163" i="4"/>
  <c r="G17" i="6" s="1"/>
  <c r="AK41" i="4" l="1"/>
  <c r="AK71" i="4" s="1"/>
  <c r="AK101" i="4" s="1"/>
  <c r="AK12" i="4"/>
  <c r="AQ49" i="4"/>
  <c r="AQ79" i="4" s="1"/>
  <c r="AQ109" i="4" s="1"/>
  <c r="AQ20" i="4"/>
  <c r="AP41" i="4"/>
  <c r="AP71" i="4" s="1"/>
  <c r="AP101" i="4" s="1"/>
  <c r="AP12" i="4"/>
  <c r="AL49" i="4"/>
  <c r="AL79" i="4" s="1"/>
  <c r="AL109" i="4" s="1"/>
  <c r="AL20" i="4"/>
  <c r="AM11" i="4"/>
  <c r="AM34" i="4"/>
  <c r="AM64" i="4" s="1"/>
  <c r="AM94" i="4" s="1"/>
  <c r="AE124" i="4" s="1"/>
  <c r="AM19" i="4"/>
  <c r="AS11" i="4"/>
  <c r="AS19" i="4"/>
  <c r="AS34" i="4"/>
  <c r="AS64" i="4" s="1"/>
  <c r="AS94" i="4" s="1"/>
  <c r="AO34" i="4"/>
  <c r="AO64" i="4" s="1"/>
  <c r="AO94" i="4" s="1"/>
  <c r="AO19" i="4"/>
  <c r="AO11" i="4"/>
  <c r="AP49" i="4"/>
  <c r="AP79" i="4" s="1"/>
  <c r="AP109" i="4" s="1"/>
  <c r="AP20" i="4"/>
  <c r="AR19" i="4"/>
  <c r="AR11" i="4"/>
  <c r="AR34" i="4"/>
  <c r="AR64" i="4" s="1"/>
  <c r="AR94" i="4" s="1"/>
  <c r="BG124" i="4" s="1"/>
  <c r="AN152" i="4" s="1"/>
  <c r="AQ41" i="4"/>
  <c r="AQ71" i="4" s="1"/>
  <c r="AQ101" i="4" s="1"/>
  <c r="AQ12" i="4"/>
  <c r="AL41" i="4"/>
  <c r="AL71" i="4" s="1"/>
  <c r="AL101" i="4" s="1"/>
  <c r="AL12" i="4"/>
  <c r="AN34" i="4"/>
  <c r="AN64" i="4" s="1"/>
  <c r="AN94" i="4" s="1"/>
  <c r="AN19" i="4"/>
  <c r="AN11" i="4"/>
  <c r="AK20" i="4"/>
  <c r="AK49" i="4"/>
  <c r="AK79" i="4" s="1"/>
  <c r="AK109" i="4" s="1"/>
  <c r="AK21" i="4" l="1"/>
  <c r="AK50" i="4"/>
  <c r="AK80" i="4" s="1"/>
  <c r="AK110" i="4" s="1"/>
  <c r="AL42" i="4"/>
  <c r="AL72" i="4" s="1"/>
  <c r="AL102" i="4" s="1"/>
  <c r="AL13" i="4"/>
  <c r="BE124" i="4"/>
  <c r="AQ50" i="4"/>
  <c r="AQ80" i="4" s="1"/>
  <c r="AQ110" i="4" s="1"/>
  <c r="AQ21" i="4"/>
  <c r="AG124" i="4"/>
  <c r="AN41" i="4"/>
  <c r="AN71" i="4" s="1"/>
  <c r="AN101" i="4" s="1"/>
  <c r="AN12" i="4"/>
  <c r="AR12" i="4"/>
  <c r="AR41" i="4"/>
  <c r="AR71" i="4" s="1"/>
  <c r="AR101" i="4" s="1"/>
  <c r="AO41" i="4"/>
  <c r="AO71" i="4" s="1"/>
  <c r="AO101" i="4" s="1"/>
  <c r="AO12" i="4"/>
  <c r="AS49" i="4"/>
  <c r="AS79" i="4" s="1"/>
  <c r="AS109" i="4" s="1"/>
  <c r="AS20" i="4"/>
  <c r="AM12" i="4"/>
  <c r="AM41" i="4"/>
  <c r="AM71" i="4" s="1"/>
  <c r="AM101" i="4" s="1"/>
  <c r="AN49" i="4"/>
  <c r="AN79" i="4" s="1"/>
  <c r="AN109" i="4" s="1"/>
  <c r="AN20" i="4"/>
  <c r="AQ13" i="4"/>
  <c r="AQ42" i="4"/>
  <c r="AQ72" i="4" s="1"/>
  <c r="AQ102" i="4" s="1"/>
  <c r="AR49" i="4"/>
  <c r="AR79" i="4" s="1"/>
  <c r="AR109" i="4" s="1"/>
  <c r="AG139" i="4" s="1"/>
  <c r="AR20" i="4"/>
  <c r="AO49" i="4"/>
  <c r="AO79" i="4" s="1"/>
  <c r="AO109" i="4" s="1"/>
  <c r="AO20" i="4"/>
  <c r="AS41" i="4"/>
  <c r="AS71" i="4" s="1"/>
  <c r="AS101" i="4" s="1"/>
  <c r="AG131" i="4" s="1"/>
  <c r="AS12" i="4"/>
  <c r="AL50" i="4"/>
  <c r="AL80" i="4" s="1"/>
  <c r="AL110" i="4" s="1"/>
  <c r="AL21" i="4"/>
  <c r="AP42" i="4"/>
  <c r="AP72" i="4" s="1"/>
  <c r="AP102" i="4" s="1"/>
  <c r="AP13" i="4"/>
  <c r="AK13" i="4"/>
  <c r="AK42" i="4"/>
  <c r="AK72" i="4" s="1"/>
  <c r="AK102" i="4" s="1"/>
  <c r="AF124" i="4"/>
  <c r="AX124" i="4" s="1"/>
  <c r="BF124" i="4"/>
  <c r="AM152" i="4" s="1"/>
  <c r="BG131" i="4"/>
  <c r="AN159" i="4" s="1"/>
  <c r="AP21" i="4"/>
  <c r="AP50" i="4"/>
  <c r="AP80" i="4" s="1"/>
  <c r="AP110" i="4" s="1"/>
  <c r="AM49" i="4"/>
  <c r="AM79" i="4" s="1"/>
  <c r="AM109" i="4" s="1"/>
  <c r="AE139" i="4" s="1"/>
  <c r="AM20" i="4"/>
  <c r="AE131" i="4"/>
  <c r="BE131" i="4"/>
  <c r="AP51" i="4" l="1"/>
  <c r="AP81" i="4" s="1"/>
  <c r="AP111" i="4" s="1"/>
  <c r="AP22" i="4"/>
  <c r="AP52" i="4" s="1"/>
  <c r="AP82" i="4" s="1"/>
  <c r="AP112" i="4" s="1"/>
  <c r="AK14" i="4"/>
  <c r="AK44" i="4" s="1"/>
  <c r="AK74" i="4" s="1"/>
  <c r="AK104" i="4" s="1"/>
  <c r="AK43" i="4"/>
  <c r="AK73" i="4" s="1"/>
  <c r="AK103" i="4" s="1"/>
  <c r="AQ43" i="4"/>
  <c r="AQ73" i="4" s="1"/>
  <c r="AQ103" i="4" s="1"/>
  <c r="AQ14" i="4"/>
  <c r="AQ44" i="4" s="1"/>
  <c r="AQ74" i="4" s="1"/>
  <c r="AQ104" i="4" s="1"/>
  <c r="AM13" i="4"/>
  <c r="AM42" i="4"/>
  <c r="AM72" i="4" s="1"/>
  <c r="AM102" i="4" s="1"/>
  <c r="BE132" i="4" s="1"/>
  <c r="AR42" i="4"/>
  <c r="AR72" i="4" s="1"/>
  <c r="AR102" i="4" s="1"/>
  <c r="AR13" i="4"/>
  <c r="AQ51" i="4"/>
  <c r="AQ81" i="4" s="1"/>
  <c r="AQ111" i="4" s="1"/>
  <c r="AQ22" i="4"/>
  <c r="AQ52" i="4" s="1"/>
  <c r="AQ82" i="4" s="1"/>
  <c r="AQ112" i="4" s="1"/>
  <c r="AM21" i="4"/>
  <c r="AM50" i="4"/>
  <c r="AM80" i="4" s="1"/>
  <c r="AM110" i="4" s="1"/>
  <c r="BE139" i="4"/>
  <c r="AP14" i="4"/>
  <c r="AP44" i="4" s="1"/>
  <c r="AP74" i="4" s="1"/>
  <c r="AP104" i="4" s="1"/>
  <c r="AP43" i="4"/>
  <c r="AP73" i="4" s="1"/>
  <c r="AP103" i="4" s="1"/>
  <c r="AS42" i="4"/>
  <c r="AS72" i="4" s="1"/>
  <c r="AS102" i="4" s="1"/>
  <c r="AS13" i="4"/>
  <c r="AR50" i="4"/>
  <c r="AR80" i="4" s="1"/>
  <c r="AR110" i="4" s="1"/>
  <c r="AG140" i="4" s="1"/>
  <c r="AR21" i="4"/>
  <c r="AN21" i="4"/>
  <c r="AN50" i="4"/>
  <c r="AN80" i="4" s="1"/>
  <c r="AN110" i="4" s="1"/>
  <c r="AS50" i="4"/>
  <c r="AS80" i="4" s="1"/>
  <c r="AS110" i="4" s="1"/>
  <c r="AS21" i="4"/>
  <c r="BG139" i="4"/>
  <c r="AN167" i="4" s="1"/>
  <c r="AN42" i="4"/>
  <c r="AN72" i="4" s="1"/>
  <c r="AN102" i="4" s="1"/>
  <c r="AN13" i="4"/>
  <c r="AE140" i="4"/>
  <c r="BE140" i="4"/>
  <c r="AF139" i="4"/>
  <c r="BF139" i="4"/>
  <c r="AM167" i="4" s="1"/>
  <c r="AF131" i="4"/>
  <c r="BF131" i="4"/>
  <c r="AM159" i="4" s="1"/>
  <c r="AL152" i="4"/>
  <c r="BX124" i="4"/>
  <c r="BE152" i="4" s="1"/>
  <c r="AK22" i="4"/>
  <c r="AK52" i="4" s="1"/>
  <c r="AK82" i="4" s="1"/>
  <c r="AK112" i="4" s="1"/>
  <c r="AK51" i="4"/>
  <c r="AK81" i="4" s="1"/>
  <c r="AK111" i="4" s="1"/>
  <c r="AL159" i="4"/>
  <c r="AE132" i="4"/>
  <c r="AL22" i="4"/>
  <c r="AL52" i="4" s="1"/>
  <c r="AL82" i="4" s="1"/>
  <c r="AL112" i="4" s="1"/>
  <c r="AL51" i="4"/>
  <c r="AL81" i="4" s="1"/>
  <c r="AL111" i="4" s="1"/>
  <c r="AO50" i="4"/>
  <c r="AO80" i="4" s="1"/>
  <c r="AO110" i="4" s="1"/>
  <c r="AO21" i="4"/>
  <c r="BG132" i="4"/>
  <c r="AN160" i="4" s="1"/>
  <c r="AG132" i="4"/>
  <c r="AO42" i="4"/>
  <c r="AO72" i="4" s="1"/>
  <c r="AO102" i="4" s="1"/>
  <c r="AO13" i="4"/>
  <c r="AL43" i="4"/>
  <c r="AL73" i="4" s="1"/>
  <c r="AL103" i="4" s="1"/>
  <c r="AL14" i="4"/>
  <c r="AL44" i="4" s="1"/>
  <c r="AL74" i="4" s="1"/>
  <c r="AL104" i="4" s="1"/>
  <c r="AL160" i="4" l="1"/>
  <c r="BF140" i="4"/>
  <c r="AM168" i="4" s="1"/>
  <c r="AF140" i="4"/>
  <c r="AX140" i="4" s="1"/>
  <c r="AL167" i="4"/>
  <c r="BG140" i="4"/>
  <c r="AN168" i="4" s="1"/>
  <c r="AN22" i="4"/>
  <c r="AN52" i="4" s="1"/>
  <c r="AN82" i="4" s="1"/>
  <c r="AN112" i="4" s="1"/>
  <c r="AN51" i="4"/>
  <c r="AN81" i="4" s="1"/>
  <c r="AN111" i="4" s="1"/>
  <c r="AR43" i="4"/>
  <c r="AR73" i="4" s="1"/>
  <c r="AR103" i="4" s="1"/>
  <c r="AR14" i="4"/>
  <c r="AR44" i="4" s="1"/>
  <c r="AR74" i="4" s="1"/>
  <c r="AR104" i="4" s="1"/>
  <c r="BG134" i="4" s="1"/>
  <c r="AN162" i="4" s="1"/>
  <c r="BE142" i="4"/>
  <c r="AF132" i="4"/>
  <c r="BF132" i="4"/>
  <c r="AM160" i="4" s="1"/>
  <c r="AS14" i="4"/>
  <c r="AS44" i="4" s="1"/>
  <c r="AS74" i="4" s="1"/>
  <c r="AS104" i="4" s="1"/>
  <c r="AS43" i="4"/>
  <c r="AS73" i="4" s="1"/>
  <c r="AS103" i="4" s="1"/>
  <c r="BG133" i="4" s="1"/>
  <c r="AN161" i="4" s="1"/>
  <c r="AM43" i="4"/>
  <c r="AM73" i="4" s="1"/>
  <c r="AM103" i="4" s="1"/>
  <c r="AM14" i="4"/>
  <c r="AM44" i="4" s="1"/>
  <c r="AM74" i="4" s="1"/>
  <c r="AM104" i="4" s="1"/>
  <c r="AE134" i="4" s="1"/>
  <c r="AD152" i="4"/>
  <c r="AF152" i="4"/>
  <c r="G2" i="6" s="1"/>
  <c r="AO14" i="4"/>
  <c r="AO44" i="4" s="1"/>
  <c r="AO74" i="4" s="1"/>
  <c r="AO104" i="4" s="1"/>
  <c r="AO43" i="4"/>
  <c r="AO73" i="4" s="1"/>
  <c r="AO103" i="4" s="1"/>
  <c r="AO22" i="4"/>
  <c r="AO52" i="4" s="1"/>
  <c r="AO82" i="4" s="1"/>
  <c r="AO112" i="4" s="1"/>
  <c r="AO51" i="4"/>
  <c r="AO81" i="4" s="1"/>
  <c r="AO111" i="4" s="1"/>
  <c r="AS22" i="4"/>
  <c r="AS52" i="4" s="1"/>
  <c r="AS82" i="4" s="1"/>
  <c r="AS112" i="4" s="1"/>
  <c r="AS51" i="4"/>
  <c r="AS81" i="4" s="1"/>
  <c r="AS111" i="4" s="1"/>
  <c r="AG141" i="4" s="1"/>
  <c r="AR51" i="4"/>
  <c r="AR81" i="4" s="1"/>
  <c r="AR111" i="4" s="1"/>
  <c r="BG141" i="4" s="1"/>
  <c r="AN169" i="4" s="1"/>
  <c r="AR22" i="4"/>
  <c r="AR52" i="4" s="1"/>
  <c r="AR82" i="4" s="1"/>
  <c r="AR112" i="4" s="1"/>
  <c r="AG142" i="4" s="1"/>
  <c r="AM22" i="4"/>
  <c r="AM52" i="4" s="1"/>
  <c r="AM82" i="4" s="1"/>
  <c r="AM112" i="4" s="1"/>
  <c r="AE142" i="4" s="1"/>
  <c r="AM51" i="4"/>
  <c r="AM81" i="4" s="1"/>
  <c r="AM111" i="4" s="1"/>
  <c r="BE141" i="4" s="1"/>
  <c r="AG133" i="4"/>
  <c r="BX140" i="4"/>
  <c r="BE168" i="4" s="1"/>
  <c r="AL168" i="4"/>
  <c r="AN43" i="4"/>
  <c r="AN73" i="4" s="1"/>
  <c r="AN103" i="4" s="1"/>
  <c r="AN14" i="4"/>
  <c r="AN44" i="4" s="1"/>
  <c r="AN74" i="4" s="1"/>
  <c r="AN104" i="4" s="1"/>
  <c r="BG142" i="4"/>
  <c r="AN170" i="4" s="1"/>
  <c r="AE133" i="4"/>
  <c r="BE133" i="4"/>
  <c r="AL169" i="4" l="1"/>
  <c r="AL161" i="4"/>
  <c r="BF134" i="4"/>
  <c r="AM162" i="4" s="1"/>
  <c r="AF134" i="4"/>
  <c r="AE152" i="4"/>
  <c r="F2" i="6" s="1"/>
  <c r="E2" i="6"/>
  <c r="BE134" i="4"/>
  <c r="AE141" i="4"/>
  <c r="AX141" i="4" s="1"/>
  <c r="AG134" i="4"/>
  <c r="AF141" i="4"/>
  <c r="BF141" i="4"/>
  <c r="AM169" i="4" s="1"/>
  <c r="AL170" i="4"/>
  <c r="BF133" i="4"/>
  <c r="AM161" i="4" s="1"/>
  <c r="AF133" i="4"/>
  <c r="AG168" i="4"/>
  <c r="H25" i="6" s="1"/>
  <c r="AD168" i="4"/>
  <c r="AF142" i="4"/>
  <c r="AX142" i="4" s="1"/>
  <c r="BF142" i="4"/>
  <c r="AM170" i="4" s="1"/>
  <c r="AG167" i="4"/>
  <c r="H24" i="6" s="1"/>
  <c r="BX142" i="4" l="1"/>
  <c r="BE170" i="4" s="1"/>
  <c r="AL162" i="4"/>
  <c r="AD169" i="4"/>
  <c r="AG169" i="4"/>
  <c r="H26" i="6" s="1"/>
  <c r="AE168" i="4"/>
  <c r="F25" i="6" s="1"/>
  <c r="E25" i="6"/>
  <c r="AF168" i="4"/>
  <c r="G25" i="6" s="1"/>
  <c r="AG170" i="4"/>
  <c r="H27" i="6" s="1"/>
  <c r="AD170" i="4"/>
  <c r="CO19" i="4" s="1" a="1"/>
  <c r="CO19" i="4" s="1"/>
  <c r="BX141" i="4"/>
  <c r="BE169" i="4" s="1"/>
  <c r="CI19" i="4" l="1" a="1"/>
  <c r="CI19" i="4" s="1"/>
  <c r="CI49" i="4" s="1"/>
  <c r="CI79" i="4" s="1"/>
  <c r="CI109" i="4" s="1"/>
  <c r="CJ19" i="4" a="1"/>
  <c r="CJ19" i="4" s="1"/>
  <c r="CM19" i="4" a="1"/>
  <c r="CM19" i="4" s="1"/>
  <c r="CM11" i="4" s="1"/>
  <c r="CB19" i="4" a="1"/>
  <c r="CB19" i="4" s="1"/>
  <c r="CB11" i="4" s="1"/>
  <c r="CA19" i="4" a="1"/>
  <c r="CA19" i="4" s="1"/>
  <c r="CA49" i="4" s="1"/>
  <c r="CA79" i="4" s="1"/>
  <c r="CA109" i="4" s="1"/>
  <c r="CC19" i="4" a="1"/>
  <c r="CC19" i="4" s="1"/>
  <c r="Y167" i="4" a="1"/>
  <c r="Y167" i="4" s="1"/>
  <c r="CN19" i="4" a="1"/>
  <c r="CN19" i="4" s="1"/>
  <c r="CN11" i="4" s="1"/>
  <c r="CK19" i="4" a="1"/>
  <c r="CK19" i="4" s="1"/>
  <c r="CK49" i="4" s="1"/>
  <c r="CK79" i="4" s="1"/>
  <c r="CK109" i="4" s="1"/>
  <c r="CI11" i="4"/>
  <c r="CM49" i="4"/>
  <c r="CM79" i="4" s="1"/>
  <c r="CM109" i="4" s="1"/>
  <c r="CA11" i="4"/>
  <c r="CO49" i="4"/>
  <c r="CO79" i="4" s="1"/>
  <c r="CO109" i="4" s="1"/>
  <c r="CO11" i="4"/>
  <c r="CJ49" i="4"/>
  <c r="CJ79" i="4" s="1"/>
  <c r="CJ109" i="4" s="1"/>
  <c r="CJ11" i="4"/>
  <c r="E27" i="6"/>
  <c r="AE170" i="4"/>
  <c r="F27" i="6" s="1"/>
  <c r="BY19" i="4" a="1"/>
  <c r="BY19" i="4" s="1"/>
  <c r="CG19" i="4" a="1"/>
  <c r="CG19" i="4" s="1"/>
  <c r="CE19" i="4" a="1"/>
  <c r="CE19" i="4" s="1"/>
  <c r="CH19" i="4" a="1"/>
  <c r="CH19" i="4" s="1"/>
  <c r="CK11" i="4"/>
  <c r="CC49" i="4"/>
  <c r="CC79" i="4" s="1"/>
  <c r="CC109" i="4" s="1"/>
  <c r="CC11" i="4"/>
  <c r="CD19" i="4" a="1"/>
  <c r="CD19" i="4" s="1"/>
  <c r="BX19" i="4" a="1"/>
  <c r="BX19" i="4" s="1"/>
  <c r="CL19" i="4" a="1"/>
  <c r="CL19" i="4" s="1"/>
  <c r="CF19" i="4" a="1"/>
  <c r="CF19" i="4" s="1"/>
  <c r="BZ19" i="4" a="1"/>
  <c r="BZ19" i="4" s="1"/>
  <c r="AE169" i="4"/>
  <c r="F26" i="6" s="1"/>
  <c r="E26" i="6"/>
  <c r="AF169" i="4"/>
  <c r="G26" i="6" s="1"/>
  <c r="AF170" i="4" l="1"/>
  <c r="G27" i="6" s="1"/>
  <c r="CN49" i="4"/>
  <c r="CN79" i="4" s="1"/>
  <c r="CN109" i="4" s="1"/>
  <c r="CB49" i="4"/>
  <c r="CB79" i="4" s="1"/>
  <c r="CB109" i="4" s="1"/>
  <c r="BS139" i="4" s="1"/>
  <c r="AZ167" i="4" s="1"/>
  <c r="CD49" i="4"/>
  <c r="CD79" i="4" s="1"/>
  <c r="CD109" i="4" s="1"/>
  <c r="CD11" i="4"/>
  <c r="BW139" i="4"/>
  <c r="BD167" i="4" s="1"/>
  <c r="AW139" i="4"/>
  <c r="CF11" i="4"/>
  <c r="CF49" i="4"/>
  <c r="CF79" i="4" s="1"/>
  <c r="CF109" i="4" s="1"/>
  <c r="CK41" i="4"/>
  <c r="CK71" i="4" s="1"/>
  <c r="CK101" i="4" s="1"/>
  <c r="CK12" i="4"/>
  <c r="CH11" i="4"/>
  <c r="CH49" i="4"/>
  <c r="CH79" i="4" s="1"/>
  <c r="CH109" i="4" s="1"/>
  <c r="CL49" i="4"/>
  <c r="CL79" i="4" s="1"/>
  <c r="CL109" i="4" s="1"/>
  <c r="BV139" i="4" s="1"/>
  <c r="BC167" i="4" s="1"/>
  <c r="CL11" i="4"/>
  <c r="CB12" i="4"/>
  <c r="CB41" i="4"/>
  <c r="CB71" i="4" s="1"/>
  <c r="CB101" i="4" s="1"/>
  <c r="CE11" i="4"/>
  <c r="CE49" i="4"/>
  <c r="CE79" i="4" s="1"/>
  <c r="CE109" i="4" s="1"/>
  <c r="CO41" i="4"/>
  <c r="CO71" i="4" s="1"/>
  <c r="CO101" i="4" s="1"/>
  <c r="CO12" i="4"/>
  <c r="CI41" i="4"/>
  <c r="CI71" i="4" s="1"/>
  <c r="CI101" i="4" s="1"/>
  <c r="CI12" i="4"/>
  <c r="BZ49" i="4"/>
  <c r="BZ79" i="4" s="1"/>
  <c r="BZ109" i="4" s="1"/>
  <c r="BZ11" i="4"/>
  <c r="BY49" i="4"/>
  <c r="BY79" i="4" s="1"/>
  <c r="BY109" i="4" s="1"/>
  <c r="BY11" i="4"/>
  <c r="CJ41" i="4"/>
  <c r="CJ71" i="4" s="1"/>
  <c r="CJ101" i="4" s="1"/>
  <c r="CJ12" i="4"/>
  <c r="CN41" i="4"/>
  <c r="CN71" i="4" s="1"/>
  <c r="CN101" i="4" s="1"/>
  <c r="CN12" i="4"/>
  <c r="CM41" i="4"/>
  <c r="CM71" i="4" s="1"/>
  <c r="CM101" i="4" s="1"/>
  <c r="CM12" i="4"/>
  <c r="BX49" i="4"/>
  <c r="BX79" i="4" s="1"/>
  <c r="BX109" i="4" s="1"/>
  <c r="BX11" i="4"/>
  <c r="CC12" i="4"/>
  <c r="CC41" i="4"/>
  <c r="CC71" i="4" s="1"/>
  <c r="CC101" i="4" s="1"/>
  <c r="CG49" i="4"/>
  <c r="CG79" i="4" s="1"/>
  <c r="CG109" i="4" s="1"/>
  <c r="CG11" i="4"/>
  <c r="CA41" i="4"/>
  <c r="CA71" i="4" s="1"/>
  <c r="CA101" i="4" s="1"/>
  <c r="CA12" i="4"/>
  <c r="AS139" i="4" l="1"/>
  <c r="AV139" i="4"/>
  <c r="CG41" i="4"/>
  <c r="CG71" i="4" s="1"/>
  <c r="CG101" i="4" s="1"/>
  <c r="CG12" i="4"/>
  <c r="CN42" i="4"/>
  <c r="CN72" i="4" s="1"/>
  <c r="CN102" i="4" s="1"/>
  <c r="CN13" i="4"/>
  <c r="CI42" i="4"/>
  <c r="CI72" i="4" s="1"/>
  <c r="CI102" i="4" s="1"/>
  <c r="CI13" i="4"/>
  <c r="AR139" i="4"/>
  <c r="BR139" i="4"/>
  <c r="CB13" i="4"/>
  <c r="CB42" i="4"/>
  <c r="CB72" i="4" s="1"/>
  <c r="CB102" i="4" s="1"/>
  <c r="CH12" i="4"/>
  <c r="CH41" i="4"/>
  <c r="CH71" i="4" s="1"/>
  <c r="CH101" i="4" s="1"/>
  <c r="CF12" i="4"/>
  <c r="CF41" i="4"/>
  <c r="CF71" i="4" s="1"/>
  <c r="CF101" i="4" s="1"/>
  <c r="BU139" i="4"/>
  <c r="BB167" i="4" s="1"/>
  <c r="AU139" i="4"/>
  <c r="CA13" i="4"/>
  <c r="CA42" i="4"/>
  <c r="CA72" i="4" s="1"/>
  <c r="CA102" i="4" s="1"/>
  <c r="CM13" i="4"/>
  <c r="CM42" i="4"/>
  <c r="CM72" i="4" s="1"/>
  <c r="CM102" i="4" s="1"/>
  <c r="CJ42" i="4"/>
  <c r="CJ72" i="4" s="1"/>
  <c r="CJ102" i="4" s="1"/>
  <c r="CJ13" i="4"/>
  <c r="BZ41" i="4"/>
  <c r="BZ71" i="4" s="1"/>
  <c r="BZ101" i="4" s="1"/>
  <c r="BZ12" i="4"/>
  <c r="CL12" i="4"/>
  <c r="CL41" i="4"/>
  <c r="CL71" i="4" s="1"/>
  <c r="CL101" i="4" s="1"/>
  <c r="BV131" i="4" s="1"/>
  <c r="BC159" i="4" s="1"/>
  <c r="CK42" i="4"/>
  <c r="CK72" i="4" s="1"/>
  <c r="CK102" i="4" s="1"/>
  <c r="CK13" i="4"/>
  <c r="CD41" i="4"/>
  <c r="CD71" i="4" s="1"/>
  <c r="CD101" i="4" s="1"/>
  <c r="CD12" i="4"/>
  <c r="BX41" i="4"/>
  <c r="BX71" i="4" s="1"/>
  <c r="BX101" i="4" s="1"/>
  <c r="BX12" i="4"/>
  <c r="BY12" i="4"/>
  <c r="BY41" i="4"/>
  <c r="BY71" i="4" s="1"/>
  <c r="BY101" i="4" s="1"/>
  <c r="CO42" i="4"/>
  <c r="CO72" i="4" s="1"/>
  <c r="CO102" i="4" s="1"/>
  <c r="CO13" i="4"/>
  <c r="BS131" i="4"/>
  <c r="AZ159" i="4" s="1"/>
  <c r="AS131" i="4"/>
  <c r="CC13" i="4"/>
  <c r="CC42" i="4"/>
  <c r="CC72" i="4" s="1"/>
  <c r="CC102" i="4" s="1"/>
  <c r="AW131" i="4"/>
  <c r="BW131" i="4"/>
  <c r="BD159" i="4" s="1"/>
  <c r="CE41" i="4"/>
  <c r="CE71" i="4" s="1"/>
  <c r="CE101" i="4" s="1"/>
  <c r="CE12" i="4"/>
  <c r="BT139" i="4"/>
  <c r="BA167" i="4" s="1"/>
  <c r="AT139" i="4"/>
  <c r="AV131" i="4" l="1"/>
  <c r="CO14" i="4"/>
  <c r="CO44" i="4" s="1"/>
  <c r="CO74" i="4" s="1"/>
  <c r="CO104" i="4" s="1"/>
  <c r="CO43" i="4"/>
  <c r="CO73" i="4" s="1"/>
  <c r="CO103" i="4" s="1"/>
  <c r="BX42" i="4"/>
  <c r="BX72" i="4" s="1"/>
  <c r="BX102" i="4" s="1"/>
  <c r="BX13" i="4"/>
  <c r="CK14" i="4"/>
  <c r="CK44" i="4" s="1"/>
  <c r="CK74" i="4" s="1"/>
  <c r="CK104" i="4" s="1"/>
  <c r="CK43" i="4"/>
  <c r="CK73" i="4" s="1"/>
  <c r="CK103" i="4" s="1"/>
  <c r="BZ42" i="4"/>
  <c r="BZ72" i="4" s="1"/>
  <c r="BZ102" i="4" s="1"/>
  <c r="BZ13" i="4"/>
  <c r="AY167" i="4"/>
  <c r="BX139" i="4"/>
  <c r="BE167" i="4" s="1"/>
  <c r="AR131" i="4"/>
  <c r="BR131" i="4"/>
  <c r="AY159" i="4" s="1"/>
  <c r="CM43" i="4"/>
  <c r="CM73" i="4" s="1"/>
  <c r="CM103" i="4" s="1"/>
  <c r="CM14" i="4"/>
  <c r="CM44" i="4" s="1"/>
  <c r="CM74" i="4" s="1"/>
  <c r="CM104" i="4" s="1"/>
  <c r="CH42" i="4"/>
  <c r="CH72" i="4" s="1"/>
  <c r="CH102" i="4" s="1"/>
  <c r="CH13" i="4"/>
  <c r="AX139" i="4"/>
  <c r="BW132" i="4"/>
  <c r="BD160" i="4" s="1"/>
  <c r="AW132" i="4"/>
  <c r="CN14" i="4"/>
  <c r="CN44" i="4" s="1"/>
  <c r="CN74" i="4" s="1"/>
  <c r="CN104" i="4" s="1"/>
  <c r="CN43" i="4"/>
  <c r="CN73" i="4" s="1"/>
  <c r="CN103" i="4" s="1"/>
  <c r="CC43" i="4"/>
  <c r="CC73" i="4" s="1"/>
  <c r="CC103" i="4" s="1"/>
  <c r="CC14" i="4"/>
  <c r="CC44" i="4" s="1"/>
  <c r="CC74" i="4" s="1"/>
  <c r="CC104" i="4" s="1"/>
  <c r="CE13" i="4"/>
  <c r="CE42" i="4"/>
  <c r="CE72" i="4" s="1"/>
  <c r="CE102" i="4" s="1"/>
  <c r="CD42" i="4"/>
  <c r="CD72" i="4" s="1"/>
  <c r="CD102" i="4" s="1"/>
  <c r="CD13" i="4"/>
  <c r="CJ43" i="4"/>
  <c r="CJ73" i="4" s="1"/>
  <c r="CJ103" i="4" s="1"/>
  <c r="CJ14" i="4"/>
  <c r="CJ44" i="4" s="1"/>
  <c r="CJ74" i="4" s="1"/>
  <c r="CJ104" i="4" s="1"/>
  <c r="AS132" i="4"/>
  <c r="BS132" i="4"/>
  <c r="AZ160" i="4" s="1"/>
  <c r="CI43" i="4"/>
  <c r="CI73" i="4" s="1"/>
  <c r="CI103" i="4" s="1"/>
  <c r="CI14" i="4"/>
  <c r="CI44" i="4" s="1"/>
  <c r="CI74" i="4" s="1"/>
  <c r="CI104" i="4" s="1"/>
  <c r="CG42" i="4"/>
  <c r="CG72" i="4" s="1"/>
  <c r="CG102" i="4" s="1"/>
  <c r="CG13" i="4"/>
  <c r="BY42" i="4"/>
  <c r="BY72" i="4" s="1"/>
  <c r="BY102" i="4" s="1"/>
  <c r="BY13" i="4"/>
  <c r="BT131" i="4"/>
  <c r="BA159" i="4" s="1"/>
  <c r="AT131" i="4"/>
  <c r="CL42" i="4"/>
  <c r="CL72" i="4" s="1"/>
  <c r="CL102" i="4" s="1"/>
  <c r="AV132" i="4" s="1"/>
  <c r="CL13" i="4"/>
  <c r="CA14" i="4"/>
  <c r="CA44" i="4" s="1"/>
  <c r="CA74" i="4" s="1"/>
  <c r="CA104" i="4" s="1"/>
  <c r="CA43" i="4"/>
  <c r="CA73" i="4" s="1"/>
  <c r="CA103" i="4" s="1"/>
  <c r="CF13" i="4"/>
  <c r="CF42" i="4"/>
  <c r="CF72" i="4" s="1"/>
  <c r="CF102" i="4" s="1"/>
  <c r="CB14" i="4"/>
  <c r="CB44" i="4" s="1"/>
  <c r="CB74" i="4" s="1"/>
  <c r="CB104" i="4" s="1"/>
  <c r="CB43" i="4"/>
  <c r="CB73" i="4" s="1"/>
  <c r="CB103" i="4" s="1"/>
  <c r="AU131" i="4"/>
  <c r="BU131" i="4"/>
  <c r="BB159" i="4" s="1"/>
  <c r="AG159" i="4" l="1"/>
  <c r="H13" i="6" s="1"/>
  <c r="AS134" i="4"/>
  <c r="BS134" i="4"/>
  <c r="AZ162" i="4" s="1"/>
  <c r="CE14" i="4"/>
  <c r="CE44" i="4" s="1"/>
  <c r="CE74" i="4" s="1"/>
  <c r="CE104" i="4" s="1"/>
  <c r="CE43" i="4"/>
  <c r="CE73" i="4" s="1"/>
  <c r="CE103" i="4" s="1"/>
  <c r="BZ43" i="4"/>
  <c r="BZ73" i="4" s="1"/>
  <c r="BZ103" i="4" s="1"/>
  <c r="BZ14" i="4"/>
  <c r="BZ44" i="4" s="1"/>
  <c r="BZ74" i="4" s="1"/>
  <c r="BZ104" i="4" s="1"/>
  <c r="BV132" i="4"/>
  <c r="BC160" i="4" s="1"/>
  <c r="CG14" i="4"/>
  <c r="CG44" i="4" s="1"/>
  <c r="CG74" i="4" s="1"/>
  <c r="CG104" i="4" s="1"/>
  <c r="CG43" i="4"/>
  <c r="CG73" i="4" s="1"/>
  <c r="CG103" i="4" s="1"/>
  <c r="CD43" i="4"/>
  <c r="CD73" i="4" s="1"/>
  <c r="CD103" i="4" s="1"/>
  <c r="CD14" i="4"/>
  <c r="CD44" i="4" s="1"/>
  <c r="CD74" i="4" s="1"/>
  <c r="CD104" i="4" s="1"/>
  <c r="BR132" i="4"/>
  <c r="AR132" i="4"/>
  <c r="CH14" i="4"/>
  <c r="CH44" i="4" s="1"/>
  <c r="CH74" i="4" s="1"/>
  <c r="CH104" i="4" s="1"/>
  <c r="CH43" i="4"/>
  <c r="CH73" i="4" s="1"/>
  <c r="CH103" i="4" s="1"/>
  <c r="AU132" i="4"/>
  <c r="BU132" i="4"/>
  <c r="BB160" i="4" s="1"/>
  <c r="AT132" i="4"/>
  <c r="BT132" i="4"/>
  <c r="BA160" i="4" s="1"/>
  <c r="BW134" i="4"/>
  <c r="BD162" i="4" s="1"/>
  <c r="AW134" i="4"/>
  <c r="BX43" i="4"/>
  <c r="BX73" i="4" s="1"/>
  <c r="BX103" i="4" s="1"/>
  <c r="BX14" i="4"/>
  <c r="BX44" i="4" s="1"/>
  <c r="BX74" i="4" s="1"/>
  <c r="BX104" i="4" s="1"/>
  <c r="CF43" i="4"/>
  <c r="CF73" i="4" s="1"/>
  <c r="CF103" i="4" s="1"/>
  <c r="CF14" i="4"/>
  <c r="CF44" i="4" s="1"/>
  <c r="CF74" i="4" s="1"/>
  <c r="CF104" i="4" s="1"/>
  <c r="AS133" i="4"/>
  <c r="BS133" i="4"/>
  <c r="AZ161" i="4" s="1"/>
  <c r="CL43" i="4"/>
  <c r="CL73" i="4" s="1"/>
  <c r="CL103" i="4" s="1"/>
  <c r="AV133" i="4" s="1"/>
  <c r="CL14" i="4"/>
  <c r="CL44" i="4" s="1"/>
  <c r="CL74" i="4" s="1"/>
  <c r="CL104" i="4" s="1"/>
  <c r="BV134" i="4" s="1"/>
  <c r="BC162" i="4" s="1"/>
  <c r="BY43" i="4"/>
  <c r="BY73" i="4" s="1"/>
  <c r="BY103" i="4" s="1"/>
  <c r="BY14" i="4"/>
  <c r="BY44" i="4" s="1"/>
  <c r="BY74" i="4" s="1"/>
  <c r="BY104" i="4" s="1"/>
  <c r="AW133" i="4"/>
  <c r="BW133" i="4"/>
  <c r="BD161" i="4" s="1"/>
  <c r="AD167" i="4"/>
  <c r="BV133" i="4" l="1"/>
  <c r="BC161" i="4" s="1"/>
  <c r="AE167" i="4"/>
  <c r="E24" i="6"/>
  <c r="AX132" i="4"/>
  <c r="BU133" i="4"/>
  <c r="BB161" i="4" s="1"/>
  <c r="AU133" i="4"/>
  <c r="AV134" i="4"/>
  <c r="AY160" i="4"/>
  <c r="BX132" i="4"/>
  <c r="BE160" i="4" s="1"/>
  <c r="BU134" i="4"/>
  <c r="BB162" i="4" s="1"/>
  <c r="AU134" i="4"/>
  <c r="BR133" i="4"/>
  <c r="AR133" i="4"/>
  <c r="AT133" i="4"/>
  <c r="BT133" i="4"/>
  <c r="BA161" i="4" s="1"/>
  <c r="AR134" i="4"/>
  <c r="AX134" i="4" s="1"/>
  <c r="BR134" i="4"/>
  <c r="BT134" i="4"/>
  <c r="BA162" i="4" s="1"/>
  <c r="AT134" i="4"/>
  <c r="AX133" i="4" l="1"/>
  <c r="AY161" i="4"/>
  <c r="BX133" i="4"/>
  <c r="BE161" i="4" s="1"/>
  <c r="AD160" i="4"/>
  <c r="AG160" i="4"/>
  <c r="H14" i="6" s="1"/>
  <c r="AY162" i="4"/>
  <c r="BX134" i="4"/>
  <c r="BE162" i="4" s="1"/>
  <c r="F24" i="6"/>
  <c r="AF167" i="4"/>
  <c r="G24" i="6" s="1"/>
  <c r="AE160" i="4" l="1"/>
  <c r="F14" i="6" s="1"/>
  <c r="E14" i="6"/>
  <c r="AF160" i="4"/>
  <c r="G14" i="6" s="1"/>
  <c r="AG162" i="4"/>
  <c r="H16" i="6" s="1"/>
  <c r="AD162" i="4"/>
  <c r="AG161" i="4"/>
  <c r="H15" i="6" s="1"/>
  <c r="AD161" i="4"/>
  <c r="BE11" i="4" s="1" a="1"/>
  <c r="BE11" i="4" s="1"/>
  <c r="BE41" i="4" s="1"/>
  <c r="BE71" i="4" s="1"/>
  <c r="BE101" i="4" s="1"/>
  <c r="BI11" i="4" l="1" a="1"/>
  <c r="BI11" i="4" s="1"/>
  <c r="BI41" i="4" s="1"/>
  <c r="BI71" i="4" s="1"/>
  <c r="BI101" i="4" s="1"/>
  <c r="Y159" i="4" a="1"/>
  <c r="Y159" i="4" s="1"/>
  <c r="BD11" i="4" a="1"/>
  <c r="BD11" i="4" s="1"/>
  <c r="BD41" i="4" s="1"/>
  <c r="BD71" i="4" s="1"/>
  <c r="BD101" i="4" s="1"/>
  <c r="AE161" i="4"/>
  <c r="F15" i="6" s="1"/>
  <c r="E15" i="6"/>
  <c r="BC11" i="4" a="1"/>
  <c r="BC11" i="4" s="1"/>
  <c r="BC41" i="4" s="1"/>
  <c r="BC71" i="4" s="1"/>
  <c r="BC101" i="4" s="1"/>
  <c r="BJ11" i="4" a="1"/>
  <c r="BJ11" i="4" s="1"/>
  <c r="BJ41" i="4" s="1"/>
  <c r="BJ71" i="4" s="1"/>
  <c r="BJ101" i="4" s="1"/>
  <c r="BF11" i="4" a="1"/>
  <c r="BF11" i="4" s="1"/>
  <c r="BF41" i="4" s="1"/>
  <c r="BF71" i="4" s="1"/>
  <c r="BF101" i="4" s="1"/>
  <c r="E16" i="6"/>
  <c r="AE162" i="4"/>
  <c r="F16" i="6" s="1"/>
  <c r="AF162" i="4"/>
  <c r="G16" i="6" s="1"/>
  <c r="BL11" i="4" a="1"/>
  <c r="BL11" i="4" s="1"/>
  <c r="BL41" i="4" s="1"/>
  <c r="BL71" i="4" s="1"/>
  <c r="BL101" i="4" s="1"/>
  <c r="BG11" i="4" a="1"/>
  <c r="BG11" i="4" s="1"/>
  <c r="BG41" i="4" s="1"/>
  <c r="BG71" i="4" s="1"/>
  <c r="BG101" i="4" s="1"/>
  <c r="BM11" i="4" a="1"/>
  <c r="BM11" i="4" s="1"/>
  <c r="BM41" i="4" s="1"/>
  <c r="BM71" i="4" s="1"/>
  <c r="BM101" i="4" s="1"/>
  <c r="BK11" i="4" a="1"/>
  <c r="BK11" i="4" s="1"/>
  <c r="BK41" i="4" s="1"/>
  <c r="BK71" i="4" s="1"/>
  <c r="BK101" i="4" s="1"/>
  <c r="BN11" i="4" a="1"/>
  <c r="BN11" i="4" s="1"/>
  <c r="BN41" i="4" s="1"/>
  <c r="BN71" i="4" s="1"/>
  <c r="BN101" i="4" s="1"/>
  <c r="BH11" i="4" a="1"/>
  <c r="BH11" i="4" s="1"/>
  <c r="BH41" i="4" s="1"/>
  <c r="BH71" i="4" s="1"/>
  <c r="BH101" i="4" s="1"/>
  <c r="BN131" i="4" l="1"/>
  <c r="AU159" i="4" s="1"/>
  <c r="BK131" i="4"/>
  <c r="AK131" i="4"/>
  <c r="AF161" i="4"/>
  <c r="G15" i="6" s="1"/>
  <c r="AN131" i="4"/>
  <c r="BL131" i="4"/>
  <c r="AS159" i="4" s="1"/>
  <c r="AL131" i="4"/>
  <c r="AM131" i="4"/>
  <c r="BM131" i="4"/>
  <c r="AT159" i="4" s="1"/>
  <c r="AX131" i="4" l="1"/>
  <c r="AR159" i="4"/>
  <c r="BX131" i="4"/>
  <c r="BE159" i="4" s="1"/>
  <c r="AD159" i="4" l="1"/>
  <c r="E13" i="6" l="1"/>
  <c r="AE159" i="4"/>
  <c r="F13" i="6" l="1"/>
  <c r="AF159" i="4"/>
  <c r="G13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<sst xmlns="http://schemas.openxmlformats.org/spreadsheetml/2006/main" count="720" uniqueCount="97">
  <si>
    <t>Muy Alta</t>
  </si>
  <si>
    <t>Alta</t>
  </si>
  <si>
    <t>Media</t>
  </si>
  <si>
    <t>Baja</t>
  </si>
  <si>
    <t>Muy Baja</t>
  </si>
  <si>
    <t>Actor</t>
  </si>
  <si>
    <t>Usuario</t>
  </si>
  <si>
    <t>Importancia</t>
  </si>
  <si>
    <t>IE</t>
  </si>
  <si>
    <t>Certeza</t>
  </si>
  <si>
    <t>Telefono</t>
  </si>
  <si>
    <t>Chat</t>
  </si>
  <si>
    <t>VideoChat</t>
  </si>
  <si>
    <t>Inmediatez</t>
  </si>
  <si>
    <t>Anonimato</t>
  </si>
  <si>
    <t>Confortable</t>
  </si>
  <si>
    <t>Certeza:</t>
  </si>
  <si>
    <t>Orientador</t>
  </si>
  <si>
    <t>Recibir Ayuda</t>
  </si>
  <si>
    <t>Proveer Ayuda</t>
  </si>
  <si>
    <t>Calidad</t>
  </si>
  <si>
    <t>Ayudar a muchos</t>
  </si>
  <si>
    <t>Felicidad</t>
  </si>
  <si>
    <t>Evitar quemarse</t>
  </si>
  <si>
    <t>Telefono de la esperanza</t>
  </si>
  <si>
    <t>Ofrecer ayuda emocional</t>
  </si>
  <si>
    <t>Seguridad</t>
  </si>
  <si>
    <t>Evitar escandalos</t>
  </si>
  <si>
    <t>Incrementar fondos</t>
  </si>
  <si>
    <t>Teléfono de la esperanza</t>
  </si>
  <si>
    <t>EI 1 Nivel</t>
  </si>
  <si>
    <t>EI 2 Nivel</t>
  </si>
  <si>
    <t>Recibir ayuda</t>
  </si>
  <si>
    <t>USUARIO</t>
  </si>
  <si>
    <t>ORIENTADOR</t>
  </si>
  <si>
    <t>TELEFONO ESPERANZA</t>
  </si>
  <si>
    <t>Proveer ayuda</t>
  </si>
  <si>
    <t>-</t>
  </si>
  <si>
    <t>A+</t>
  </si>
  <si>
    <t>A-</t>
  </si>
  <si>
    <t>Importancia:</t>
  </si>
  <si>
    <t>Totalmente de acuerdo</t>
  </si>
  <si>
    <t>De acuerdo</t>
  </si>
  <si>
    <t>Ni de acuerdo ni en desacuerdo</t>
  </si>
  <si>
    <t>En desacuerdo</t>
  </si>
  <si>
    <t>Totalmente en desacuerdo</t>
  </si>
  <si>
    <t>Evaluación:</t>
  </si>
  <si>
    <t>+</t>
  </si>
  <si>
    <t>Podría ser más</t>
  </si>
  <si>
    <t>Seguro</t>
  </si>
  <si>
    <t>Podría ser menos</t>
  </si>
  <si>
    <t>Type</t>
  </si>
  <si>
    <t>C</t>
  </si>
  <si>
    <t>C++</t>
  </si>
  <si>
    <t>C+</t>
  </si>
  <si>
    <t>C+-</t>
  </si>
  <si>
    <t>CA</t>
  </si>
  <si>
    <t>C-+</t>
  </si>
  <si>
    <t>C-</t>
  </si>
  <si>
    <t>C--</t>
  </si>
  <si>
    <t>A</t>
  </si>
  <si>
    <t>D--</t>
  </si>
  <si>
    <t>D-</t>
  </si>
  <si>
    <t>D-+</t>
  </si>
  <si>
    <t>DA</t>
  </si>
  <si>
    <t>D+-</t>
  </si>
  <si>
    <t>D+</t>
  </si>
  <si>
    <t>D++</t>
  </si>
  <si>
    <t>D</t>
  </si>
  <si>
    <t>r</t>
  </si>
  <si>
    <t>MIN</t>
  </si>
  <si>
    <t>MAX</t>
  </si>
  <si>
    <t>Grado de importancia</t>
  </si>
  <si>
    <t>Grado de certeza</t>
  </si>
  <si>
    <t>Evitar estresarse</t>
  </si>
  <si>
    <t>Elemento Intencional</t>
  </si>
  <si>
    <t>Evaluación</t>
  </si>
  <si>
    <t>Evaluar:</t>
  </si>
  <si>
    <t>OLD</t>
  </si>
  <si>
    <t>OLD - DEP</t>
  </si>
  <si>
    <t>Elementos que contribuyen al valor</t>
  </si>
  <si>
    <t>Valor Local
[-100, 100]</t>
  </si>
  <si>
    <t>Valor Global
[-100, 100]</t>
  </si>
  <si>
    <t>--</t>
  </si>
  <si>
    <t>Elementos externos</t>
  </si>
  <si>
    <t>Valor G</t>
  </si>
  <si>
    <t>Valor L</t>
  </si>
  <si>
    <t>Directa</t>
  </si>
  <si>
    <t>Externa</t>
  </si>
  <si>
    <t>Atención inmediata</t>
  </si>
  <si>
    <t>Ayuda de calidad</t>
  </si>
  <si>
    <t>Ayudad a muchos</t>
  </si>
  <si>
    <t>Sentirse satisfecho con la ayuda prestada</t>
  </si>
  <si>
    <t>Ayudar a tanta gente como sea posible</t>
  </si>
  <si>
    <t>Ofrecer ayuda de calidad</t>
  </si>
  <si>
    <t>Nivel de importancia</t>
  </si>
  <si>
    <t>Nivel de certeza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</si>
</sst>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2" xfId="0" applyFill="1" applyBorder="1"/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7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7" borderId="5" xfId="0" applyFill="1" applyBorder="1"/>
    <xf numFmtId="0" fontId="0" fillId="0" borderId="7" xfId="0" applyBorder="1"/>
    <xf numFmtId="0" fontId="0" fillId="0" borderId="8" xfId="0" applyBorder="1"/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6" xfId="0" applyBorder="1"/>
    <xf numFmtId="0" fontId="0" fillId="0" borderId="11" xfId="0" applyBorder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7" borderId="14" xfId="0" applyFill="1" applyBorder="1"/>
    <xf numFmtId="0" fontId="0" fillId="7" borderId="15" xfId="0" applyFill="1" applyBorder="1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2" fontId="0" fillId="8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quotePrefix="1" applyAlignment="1">
      <alignment horizontal="center" vertical="center" wrapText="1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2" fontId="0" fillId="4" borderId="6" xfId="0" applyNumberFormat="1" applyFill="1" applyBorder="1" applyAlignment="1">
      <alignment horizontal="center"/>
    </xf>
    <xf numFmtId="2" fontId="0" fillId="4" borderId="7" xfId="0" applyNumberFormat="1" applyFill="1" applyBorder="1" applyAlignment="1">
      <alignment horizontal="center"/>
    </xf>
    <xf numFmtId="2" fontId="0" fillId="4" borderId="8" xfId="0" applyNumberFormat="1" applyFill="1" applyBorder="1" applyAlignment="1">
      <alignment horizontal="center"/>
    </xf>
    <xf numFmtId="2" fontId="0" fillId="4" borderId="9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8" borderId="9" xfId="0" applyNumberFormat="1" applyFill="1" applyBorder="1" applyAlignment="1">
      <alignment horizontal="center"/>
    </xf>
    <xf numFmtId="2" fontId="0" fillId="8" borderId="1" xfId="0" applyNumberFormat="1" applyFill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3" borderId="10" xfId="0" applyNumberFormat="1" applyFill="1" applyBorder="1" applyAlignment="1">
      <alignment horizontal="center"/>
    </xf>
    <xf numFmtId="2" fontId="0" fillId="6" borderId="9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2" fontId="0" fillId="6" borderId="10" xfId="0" applyNumberFormat="1" applyFill="1" applyBorder="1" applyAlignment="1">
      <alignment horizontal="center"/>
    </xf>
    <xf numFmtId="2" fontId="0" fillId="5" borderId="9" xfId="0" applyNumberFormat="1" applyFill="1" applyBorder="1" applyAlignment="1">
      <alignment horizontal="center"/>
    </xf>
    <xf numFmtId="2" fontId="0" fillId="5" borderId="1" xfId="0" applyNumberFormat="1" applyFill="1" applyBorder="1" applyAlignment="1">
      <alignment horizontal="center"/>
    </xf>
    <xf numFmtId="2" fontId="0" fillId="5" borderId="10" xfId="0" applyNumberFormat="1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2" fontId="0" fillId="8" borderId="6" xfId="0" applyNumberFormat="1" applyFill="1" applyBorder="1" applyAlignment="1">
      <alignment horizontal="center"/>
    </xf>
    <xf numFmtId="2" fontId="0" fillId="8" borderId="7" xfId="0" applyNumberFormat="1" applyFill="1" applyBorder="1" applyAlignment="1">
      <alignment horizontal="center"/>
    </xf>
    <xf numFmtId="2" fontId="0" fillId="8" borderId="8" xfId="0" applyNumberFormat="1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2" fontId="0" fillId="2" borderId="12" xfId="0" applyNumberFormat="1" applyFill="1" applyBorder="1" applyAlignment="1">
      <alignment horizontal="center"/>
    </xf>
    <xf numFmtId="2" fontId="0" fillId="2" borderId="13" xfId="0" applyNumberFormat="1" applyFill="1" applyBorder="1" applyAlignment="1">
      <alignment horizontal="center"/>
    </xf>
    <xf numFmtId="2" fontId="0" fillId="4" borderId="11" xfId="0" applyNumberFormat="1" applyFill="1" applyBorder="1" applyAlignment="1">
      <alignment horizontal="center"/>
    </xf>
    <xf numFmtId="2" fontId="0" fillId="4" borderId="12" xfId="0" applyNumberFormat="1" applyFill="1" applyBorder="1" applyAlignment="1">
      <alignment horizontal="center"/>
    </xf>
    <xf numFmtId="2" fontId="0" fillId="4" borderId="13" xfId="0" applyNumberFormat="1" applyFill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8" borderId="16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9" borderId="0" xfId="0" applyFill="1" applyBorder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7" borderId="17" xfId="0" applyFill="1" applyBorder="1" applyAlignment="1"/>
    <xf numFmtId="0" fontId="0" fillId="7" borderId="18" xfId="0" applyFill="1" applyBorder="1" applyAlignment="1"/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2" fontId="0" fillId="10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center" vertical="center" wrapText="1"/>
    </xf>
    <xf numFmtId="2" fontId="0" fillId="10" borderId="0" xfId="0" applyNumberFormat="1" applyFill="1" applyAlignment="1">
      <alignment horizontal="center"/>
    </xf>
    <xf numFmtId="0" fontId="0" fillId="0" borderId="1" xfId="0" applyBorder="1" applyAlignment="1">
      <alignment horizontal="center"/>
    </xf>
    <xf numFmtId="2" fontId="0" fillId="8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8" borderId="1" xfId="0" applyFill="1" applyBorder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 wrapText="1"/>
    </xf>
    <xf numFmtId="0" fontId="0" fillId="11" borderId="0" xfId="0" applyFill="1" applyAlignment="1">
      <alignment vertical="center"/>
    </xf>
    <xf numFmtId="0" fontId="1" fillId="0" borderId="0" xfId="0" quotePrefix="1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8" borderId="0" xfId="0" applyFill="1"/>
    <xf numFmtId="0" fontId="0" fillId="0" borderId="1" xfId="0" applyFill="1" applyBorder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581024</xdr:colOff>
      <xdr:row>1</xdr:row>
      <xdr:rowOff>38101</xdr:rowOff>
    </xdr:from>
    <xdr:to>
      <xdr:col>5</xdr:col>
      <xdr:colOff>57149</xdr:colOff>
      <xdr:row>5</xdr:row>
      <xdr:rowOff>142875</xdr:rowOff>
    </xdr:to>
    <xdr:sp macro="[0]!PrUse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AE8979C-9B34-4FE7-8D3A-8EBFDC868461}"/>
            </a:ext>
          </a:extLst>
        </xdr:cNvPr>
        <xdr:cNvSpPr/>
      </xdr:nvSpPr>
      <xdr:spPr>
        <a:xfrm>
          <a:off x="581024" y="228601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1.1:</a:t>
          </a:r>
          <a:br>
            <a:rPr lang="es-ES" sz="1100"/>
          </a:br>
          <a:r>
            <a:rPr lang="es-ES" sz="1100"/>
            <a:t>Priorización de </a:t>
          </a:r>
          <a:br>
            <a:rPr lang="es-ES" sz="1100"/>
          </a:br>
          <a:r>
            <a:rPr lang="es-ES" sz="1100"/>
            <a:t>elementos</a:t>
          </a:r>
          <a:r>
            <a:rPr lang="es-ES" sz="1100" baseline="0"/>
            <a:t> intencionales </a:t>
          </a:r>
          <a:endParaRPr lang="es-ES" sz="1100"/>
        </a:p>
      </xdr:txBody>
    </xdr:sp>
    <xdr:clientData/>
  </xdr:twoCellAnchor>
  <xdr:twoCellAnchor>
    <xdr:from>
      <xdr:col>0</xdr:col>
      <xdr:colOff>590550</xdr:colOff>
      <xdr:row>7</xdr:row>
      <xdr:rowOff>66675</xdr:rowOff>
    </xdr:from>
    <xdr:to>
      <xdr:col>5</xdr:col>
      <xdr:colOff>66675</xdr:colOff>
      <xdr:row>11</xdr:row>
      <xdr:rowOff>171449</xdr:rowOff>
    </xdr:to>
    <xdr:sp macro="[0]!PrActor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DBD1C92C-328F-44C7-8812-D2350BA2C297}"/>
            </a:ext>
          </a:extLst>
        </xdr:cNvPr>
        <xdr:cNvSpPr/>
      </xdr:nvSpPr>
      <xdr:spPr>
        <a:xfrm>
          <a:off x="590550" y="1400175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1.2:</a:t>
          </a:r>
          <a:br>
            <a:rPr lang="es-ES" sz="1100"/>
          </a:br>
          <a:r>
            <a:rPr lang="es-ES" sz="1100"/>
            <a:t>Priorización de </a:t>
          </a:r>
          <a:br>
            <a:rPr lang="es-ES" sz="1100"/>
          </a:br>
          <a:r>
            <a:rPr lang="es-ES" sz="1100"/>
            <a:t>actores</a:t>
          </a:r>
        </a:p>
      </xdr:txBody>
    </xdr:sp>
    <xdr:clientData/>
  </xdr:twoCellAnchor>
  <xdr:twoCellAnchor>
    <xdr:from>
      <xdr:col>0</xdr:col>
      <xdr:colOff>571500</xdr:colOff>
      <xdr:row>13</xdr:row>
      <xdr:rowOff>171450</xdr:rowOff>
    </xdr:from>
    <xdr:to>
      <xdr:col>5</xdr:col>
      <xdr:colOff>47625</xdr:colOff>
      <xdr:row>18</xdr:row>
      <xdr:rowOff>85724</xdr:rowOff>
    </xdr:to>
    <xdr:sp macro="[0]!PropaI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8DC2910-90D1-4C6D-9D66-63968871DA32}"/>
            </a:ext>
          </a:extLst>
        </xdr:cNvPr>
        <xdr:cNvSpPr/>
      </xdr:nvSpPr>
      <xdr:spPr>
        <a:xfrm>
          <a:off x="571500" y="2647950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2:</a:t>
          </a:r>
          <a:br>
            <a:rPr lang="es-ES" sz="1100"/>
          </a:br>
          <a:r>
            <a:rPr lang="es-ES" sz="1100"/>
            <a:t>Propagación</a:t>
          </a:r>
        </a:p>
      </xdr:txBody>
    </xdr:sp>
    <xdr:clientData/>
  </xdr:twoCellAnchor>
  <xdr:twoCellAnchor>
    <xdr:from>
      <xdr:col>0</xdr:col>
      <xdr:colOff>561975</xdr:colOff>
      <xdr:row>19</xdr:row>
      <xdr:rowOff>180975</xdr:rowOff>
    </xdr:from>
    <xdr:to>
      <xdr:col>5</xdr:col>
      <xdr:colOff>38100</xdr:colOff>
      <xdr:row>24</xdr:row>
      <xdr:rowOff>95249</xdr:rowOff>
    </xdr:to>
    <xdr:sp macro="[0]!EvalI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C40CAF9D-6447-4B7A-8BBE-6E2E84359345}"/>
            </a:ext>
          </a:extLst>
        </xdr:cNvPr>
        <xdr:cNvSpPr/>
      </xdr:nvSpPr>
      <xdr:spPr>
        <a:xfrm>
          <a:off x="561975" y="3800475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3:</a:t>
          </a:r>
          <a:br>
            <a:rPr lang="es-ES" sz="1100"/>
          </a:br>
          <a:r>
            <a:rPr lang="es-ES" sz="1100"/>
            <a:t>Evaluación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zoomScale="85" zoomScaleNormal="85" workbookViewId="0">
      <selection activeCell="H21" sqref="H21"/>
    </sheetView>
  </sheetViews>
  <sheetFormatPr baseColWidth="10" defaultColWidth="9.14062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2E6D-403D-4D5A-A7CE-2BC3E7A4A0A7}">
  <sheetPr codeName="Hoja3"/>
  <dimension ref="A1:K34"/>
  <sheetViews>
    <sheetView zoomScaleNormal="100" workbookViewId="0">
      <selection activeCell="G15" sqref="G15"/>
    </sheetView>
  </sheetViews>
  <sheetFormatPr baseColWidth="10" defaultRowHeight="15" x14ac:dyDescent="0.25"/>
  <cols>
    <col min="1" max="2" width="23.42578125" bestFit="1" customWidth="1"/>
    <col min="5" max="5" width="29.28515625" bestFit="1" customWidth="1"/>
    <col min="6" max="6" width="13" bestFit="1" customWidth="1"/>
  </cols>
  <sheetData>
    <row r="1" spans="1:11" x14ac:dyDescent="0.25">
      <c r="E1" t="s">
        <v>0</v>
      </c>
      <c r="F1" s="55" t="s">
        <v>48</v>
      </c>
      <c r="G1" t="s">
        <v>41</v>
      </c>
    </row>
    <row r="2" spans="1:11" x14ac:dyDescent="0.25">
      <c r="E2" t="s">
        <v>1</v>
      </c>
      <c r="F2" s="55" t="s">
        <v>49</v>
      </c>
      <c r="G2" t="s">
        <v>42</v>
      </c>
    </row>
    <row r="3" spans="1:11" x14ac:dyDescent="0.25">
      <c r="E3" t="s">
        <v>2</v>
      </c>
      <c r="F3" s="55" t="s">
        <v>50</v>
      </c>
      <c r="G3" t="s">
        <v>43</v>
      </c>
    </row>
    <row r="4" spans="1:11" x14ac:dyDescent="0.25">
      <c r="E4" t="s">
        <v>3</v>
      </c>
      <c r="F4" s="55"/>
      <c r="G4" t="s">
        <v>44</v>
      </c>
    </row>
    <row r="5" spans="1:11" x14ac:dyDescent="0.25">
      <c r="E5" t="s">
        <v>4</v>
      </c>
      <c r="F5" s="55"/>
      <c r="G5" t="s">
        <v>45</v>
      </c>
    </row>
    <row r="9" spans="1:11" x14ac:dyDescent="0.25">
      <c r="A9" t="s">
        <v>5</v>
      </c>
      <c r="B9" t="s">
        <v>8</v>
      </c>
      <c r="C9" t="s">
        <v>7</v>
      </c>
      <c r="D9" t="s">
        <v>9</v>
      </c>
      <c r="E9" t="s">
        <v>46</v>
      </c>
      <c r="F9" t="s">
        <v>5</v>
      </c>
      <c r="G9" t="s">
        <v>7</v>
      </c>
      <c r="H9" t="s">
        <v>9</v>
      </c>
      <c r="J9" t="s">
        <v>40</v>
      </c>
      <c r="K9" t="s">
        <v>16</v>
      </c>
    </row>
    <row r="10" spans="1:11" x14ac:dyDescent="0.25">
      <c r="A10" t="s">
        <v>6</v>
      </c>
      <c r="B10" t="s">
        <v>18</v>
      </c>
      <c r="C10" t="s">
        <v>0</v>
      </c>
      <c r="D10" s="55" t="s">
        <v>49</v>
      </c>
      <c r="F10" t="s">
        <v>6</v>
      </c>
      <c r="G10" t="s">
        <v>0</v>
      </c>
      <c r="H10" s="55" t="s">
        <v>49</v>
      </c>
    </row>
    <row r="11" spans="1:11" x14ac:dyDescent="0.25">
      <c r="A11" s="135" t="s">
        <v>6</v>
      </c>
      <c r="B11" s="135" t="s">
        <v>10</v>
      </c>
      <c r="C11" t="s">
        <v>0</v>
      </c>
      <c r="D11" s="55" t="s">
        <v>49</v>
      </c>
      <c r="F11" t="s">
        <v>17</v>
      </c>
      <c r="G11" t="s">
        <v>0</v>
      </c>
      <c r="H11" s="55" t="s">
        <v>49</v>
      </c>
    </row>
    <row r="12" spans="1:11" x14ac:dyDescent="0.25">
      <c r="A12" t="s">
        <v>6</v>
      </c>
      <c r="B12" t="s">
        <v>11</v>
      </c>
      <c r="C12" t="s">
        <v>0</v>
      </c>
      <c r="D12" s="55" t="s">
        <v>49</v>
      </c>
      <c r="F12" t="s">
        <v>29</v>
      </c>
      <c r="G12" t="s">
        <v>0</v>
      </c>
      <c r="H12" s="55" t="s">
        <v>49</v>
      </c>
    </row>
    <row r="13" spans="1:11" x14ac:dyDescent="0.25">
      <c r="A13" t="s">
        <v>6</v>
      </c>
      <c r="B13" t="s">
        <v>12</v>
      </c>
      <c r="C13" t="s">
        <v>0</v>
      </c>
      <c r="D13" s="55" t="s">
        <v>49</v>
      </c>
    </row>
    <row r="14" spans="1:11" x14ac:dyDescent="0.25">
      <c r="A14" t="s">
        <v>6</v>
      </c>
      <c r="B14" t="s">
        <v>13</v>
      </c>
      <c r="C14" t="s">
        <v>0</v>
      </c>
      <c r="D14" s="55" t="s">
        <v>49</v>
      </c>
      <c r="E14">
        <v>1</v>
      </c>
    </row>
    <row r="15" spans="1:11" x14ac:dyDescent="0.25">
      <c r="A15" t="s">
        <v>6</v>
      </c>
      <c r="B15" t="s">
        <v>14</v>
      </c>
      <c r="C15" t="s">
        <v>0</v>
      </c>
      <c r="D15" s="55" t="s">
        <v>49</v>
      </c>
      <c r="E15">
        <v>3</v>
      </c>
    </row>
    <row r="16" spans="1:11" x14ac:dyDescent="0.25">
      <c r="A16" t="s">
        <v>6</v>
      </c>
      <c r="B16" t="s">
        <v>15</v>
      </c>
      <c r="C16" t="s">
        <v>0</v>
      </c>
      <c r="D16" s="55" t="s">
        <v>49</v>
      </c>
      <c r="E16">
        <v>2</v>
      </c>
    </row>
    <row r="17" spans="1:5" x14ac:dyDescent="0.25">
      <c r="A17" t="s">
        <v>17</v>
      </c>
      <c r="B17" t="s">
        <v>19</v>
      </c>
      <c r="C17" t="s">
        <v>0</v>
      </c>
      <c r="D17" s="55" t="s">
        <v>49</v>
      </c>
    </row>
    <row r="18" spans="1:5" x14ac:dyDescent="0.25">
      <c r="A18" s="135" t="s">
        <v>17</v>
      </c>
      <c r="B18" s="135" t="s">
        <v>10</v>
      </c>
      <c r="C18" t="s">
        <v>0</v>
      </c>
      <c r="D18" s="55" t="s">
        <v>49</v>
      </c>
    </row>
    <row r="19" spans="1:5" x14ac:dyDescent="0.25">
      <c r="A19" t="s">
        <v>17</v>
      </c>
      <c r="B19" t="s">
        <v>11</v>
      </c>
      <c r="C19" t="s">
        <v>0</v>
      </c>
      <c r="D19" s="55" t="s">
        <v>49</v>
      </c>
    </row>
    <row r="20" spans="1:5" x14ac:dyDescent="0.25">
      <c r="A20" t="s">
        <v>17</v>
      </c>
      <c r="B20" t="s">
        <v>12</v>
      </c>
      <c r="C20" t="s">
        <v>0</v>
      </c>
      <c r="D20" s="55" t="s">
        <v>49</v>
      </c>
    </row>
    <row r="21" spans="1:5" x14ac:dyDescent="0.25">
      <c r="A21" t="s">
        <v>17</v>
      </c>
      <c r="B21" t="s">
        <v>20</v>
      </c>
      <c r="C21" t="s">
        <v>0</v>
      </c>
      <c r="D21" s="55" t="s">
        <v>49</v>
      </c>
      <c r="E21">
        <v>1</v>
      </c>
    </row>
    <row r="22" spans="1:5" x14ac:dyDescent="0.25">
      <c r="A22" t="s">
        <v>17</v>
      </c>
      <c r="B22" t="s">
        <v>21</v>
      </c>
      <c r="C22" t="s">
        <v>0</v>
      </c>
      <c r="D22" s="55" t="s">
        <v>49</v>
      </c>
      <c r="E22">
        <v>4</v>
      </c>
    </row>
    <row r="23" spans="1:5" x14ac:dyDescent="0.25">
      <c r="A23" t="s">
        <v>17</v>
      </c>
      <c r="B23" t="s">
        <v>22</v>
      </c>
      <c r="C23" t="s">
        <v>0</v>
      </c>
      <c r="D23" s="55" t="s">
        <v>49</v>
      </c>
      <c r="E23">
        <v>2</v>
      </c>
    </row>
    <row r="24" spans="1:5" x14ac:dyDescent="0.25">
      <c r="A24" t="s">
        <v>17</v>
      </c>
      <c r="B24" t="s">
        <v>23</v>
      </c>
      <c r="C24" t="s">
        <v>0</v>
      </c>
      <c r="D24" s="55" t="s">
        <v>49</v>
      </c>
      <c r="E24">
        <v>3</v>
      </c>
    </row>
    <row r="25" spans="1:5" x14ac:dyDescent="0.25">
      <c r="A25" t="s">
        <v>24</v>
      </c>
      <c r="B25" t="s">
        <v>25</v>
      </c>
      <c r="C25" t="s">
        <v>0</v>
      </c>
      <c r="D25" s="55" t="s">
        <v>49</v>
      </c>
    </row>
    <row r="26" spans="1:5" x14ac:dyDescent="0.25">
      <c r="A26" s="135" t="s">
        <v>24</v>
      </c>
      <c r="B26" s="135" t="s">
        <v>10</v>
      </c>
      <c r="C26" t="s">
        <v>0</v>
      </c>
      <c r="D26" s="55" t="s">
        <v>49</v>
      </c>
    </row>
    <row r="27" spans="1:5" x14ac:dyDescent="0.25">
      <c r="A27" t="s">
        <v>24</v>
      </c>
      <c r="B27" t="s">
        <v>11</v>
      </c>
      <c r="C27" t="s">
        <v>0</v>
      </c>
      <c r="D27" s="55" t="s">
        <v>49</v>
      </c>
    </row>
    <row r="28" spans="1:5" x14ac:dyDescent="0.25">
      <c r="A28" t="s">
        <v>24</v>
      </c>
      <c r="B28" t="s">
        <v>12</v>
      </c>
      <c r="C28" t="s">
        <v>0</v>
      </c>
      <c r="D28" s="55" t="s">
        <v>49</v>
      </c>
    </row>
    <row r="29" spans="1:5" x14ac:dyDescent="0.25">
      <c r="A29" t="s">
        <v>24</v>
      </c>
      <c r="B29" t="s">
        <v>13</v>
      </c>
      <c r="C29" t="s">
        <v>0</v>
      </c>
      <c r="D29" s="55" t="s">
        <v>49</v>
      </c>
      <c r="E29">
        <v>1</v>
      </c>
    </row>
    <row r="30" spans="1:5" x14ac:dyDescent="0.25">
      <c r="A30" t="s">
        <v>24</v>
      </c>
      <c r="B30" t="s">
        <v>21</v>
      </c>
      <c r="C30" t="s">
        <v>0</v>
      </c>
      <c r="D30" s="55" t="s">
        <v>49</v>
      </c>
      <c r="E30">
        <v>4</v>
      </c>
    </row>
    <row r="31" spans="1:5" x14ac:dyDescent="0.25">
      <c r="A31" t="s">
        <v>24</v>
      </c>
      <c r="B31" t="s">
        <v>26</v>
      </c>
      <c r="C31" t="s">
        <v>0</v>
      </c>
      <c r="D31" s="55" t="s">
        <v>49</v>
      </c>
      <c r="E31">
        <v>6</v>
      </c>
    </row>
    <row r="32" spans="1:5" x14ac:dyDescent="0.25">
      <c r="A32" t="s">
        <v>24</v>
      </c>
      <c r="B32" t="s">
        <v>20</v>
      </c>
      <c r="C32" t="s">
        <v>0</v>
      </c>
      <c r="D32" s="55" t="s">
        <v>49</v>
      </c>
      <c r="E32">
        <v>2</v>
      </c>
    </row>
    <row r="33" spans="1:5" x14ac:dyDescent="0.25">
      <c r="A33" t="s">
        <v>24</v>
      </c>
      <c r="B33" t="s">
        <v>27</v>
      </c>
      <c r="C33" t="s">
        <v>0</v>
      </c>
      <c r="D33" s="55" t="s">
        <v>49</v>
      </c>
      <c r="E33">
        <v>5</v>
      </c>
    </row>
    <row r="34" spans="1:5" x14ac:dyDescent="0.25">
      <c r="A34" t="s">
        <v>24</v>
      </c>
      <c r="B34" t="s">
        <v>28</v>
      </c>
      <c r="C34" t="s">
        <v>0</v>
      </c>
      <c r="D34" s="55" t="s">
        <v>49</v>
      </c>
      <c r="E34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EB95B-0308-405F-BA18-DD54FE318A07}">
  <sheetPr codeName="Hoja2"/>
  <dimension ref="A1:CO177"/>
  <sheetViews>
    <sheetView topLeftCell="X170" zoomScale="70" zoomScaleNormal="70" workbookViewId="0">
      <selection activeCell="X175" sqref="X175"/>
    </sheetView>
  </sheetViews>
  <sheetFormatPr baseColWidth="10" defaultRowHeight="15" x14ac:dyDescent="0.25"/>
  <cols>
    <col min="2" max="2" width="23.42578125" bestFit="1" customWidth="1"/>
    <col min="3" max="18" width="11.42578125" style="1"/>
    <col min="27" max="27" width="24.28515625" bestFit="1" customWidth="1"/>
    <col min="28" max="28" width="15.140625" bestFit="1" customWidth="1"/>
    <col min="31" max="31" width="26" customWidth="1"/>
    <col min="32" max="32" width="31.42578125" bestFit="1" customWidth="1"/>
    <col min="33" max="33" width="25.85546875" bestFit="1" customWidth="1"/>
    <col min="46" max="54" width="11.7109375" bestFit="1" customWidth="1"/>
    <col min="55" max="63" width="11.5703125" bestFit="1" customWidth="1"/>
    <col min="64" max="66" width="12.42578125" bestFit="1" customWidth="1"/>
    <col min="67" max="75" width="11.7109375" bestFit="1" customWidth="1"/>
  </cols>
  <sheetData>
    <row r="1" spans="1:93" x14ac:dyDescent="0.25">
      <c r="A1" s="2"/>
      <c r="B1" s="2" t="s">
        <v>5</v>
      </c>
      <c r="C1" s="142" t="s">
        <v>33</v>
      </c>
      <c r="D1" s="142"/>
      <c r="E1" s="142"/>
      <c r="F1" s="142"/>
      <c r="G1" s="142"/>
      <c r="H1" s="142"/>
      <c r="I1" s="142" t="s">
        <v>34</v>
      </c>
      <c r="J1" s="142"/>
      <c r="K1" s="142"/>
      <c r="L1" s="142"/>
      <c r="M1" s="142"/>
      <c r="N1" s="142"/>
      <c r="O1" s="142"/>
      <c r="P1" s="142" t="s">
        <v>35</v>
      </c>
      <c r="Q1" s="142"/>
      <c r="R1" s="142"/>
      <c r="S1" s="142"/>
      <c r="T1" s="142"/>
      <c r="U1" s="142"/>
      <c r="V1" s="142"/>
      <c r="W1" s="142"/>
      <c r="X1" s="142"/>
      <c r="AA1" s="2"/>
      <c r="AB1" s="142" t="s">
        <v>33</v>
      </c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42"/>
      <c r="AT1" s="142" t="s">
        <v>34</v>
      </c>
      <c r="AU1" s="142"/>
      <c r="AV1" s="142"/>
      <c r="AW1" s="142"/>
      <c r="AX1" s="142"/>
      <c r="AY1" s="142"/>
      <c r="AZ1" s="142"/>
      <c r="BA1" s="142"/>
      <c r="BB1" s="142"/>
      <c r="BC1" s="142"/>
      <c r="BD1" s="142"/>
      <c r="BE1" s="142"/>
      <c r="BF1" s="142"/>
      <c r="BG1" s="142"/>
      <c r="BH1" s="142"/>
      <c r="BI1" s="142"/>
      <c r="BJ1" s="142"/>
      <c r="BK1" s="142"/>
      <c r="BL1" s="142"/>
      <c r="BM1" s="142"/>
      <c r="BN1" s="142"/>
      <c r="BO1" s="143" t="s">
        <v>29</v>
      </c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5"/>
    </row>
    <row r="2" spans="1:93" x14ac:dyDescent="0.25">
      <c r="A2" s="2"/>
      <c r="B2" s="2" t="s">
        <v>30</v>
      </c>
      <c r="C2" s="139" t="s">
        <v>32</v>
      </c>
      <c r="D2" s="139"/>
      <c r="E2" s="139"/>
      <c r="F2" s="10" t="s">
        <v>13</v>
      </c>
      <c r="G2" s="10" t="s">
        <v>14</v>
      </c>
      <c r="H2" s="10" t="s">
        <v>15</v>
      </c>
      <c r="I2" s="139" t="s">
        <v>19</v>
      </c>
      <c r="J2" s="139"/>
      <c r="K2" s="139"/>
      <c r="L2" s="10"/>
      <c r="M2" s="10"/>
      <c r="N2" s="10"/>
      <c r="O2" s="10"/>
      <c r="P2" s="139" t="s">
        <v>25</v>
      </c>
      <c r="Q2" s="139"/>
      <c r="R2" s="139"/>
      <c r="S2" s="9"/>
      <c r="T2" s="9"/>
      <c r="U2" s="9"/>
      <c r="V2" s="9"/>
      <c r="W2" s="9"/>
      <c r="X2" s="9"/>
      <c r="AA2" s="2"/>
      <c r="AB2" s="139" t="s">
        <v>19</v>
      </c>
      <c r="AC2" s="139"/>
      <c r="AD2" s="139"/>
      <c r="AE2" s="139"/>
      <c r="AF2" s="139"/>
      <c r="AG2" s="139"/>
      <c r="AH2" s="139"/>
      <c r="AI2" s="139"/>
      <c r="AJ2" s="139"/>
      <c r="AK2" s="139" t="s">
        <v>13</v>
      </c>
      <c r="AL2" s="139"/>
      <c r="AM2" s="139"/>
      <c r="AN2" s="139" t="s">
        <v>14</v>
      </c>
      <c r="AO2" s="139"/>
      <c r="AP2" s="139"/>
      <c r="AQ2" s="139" t="s">
        <v>15</v>
      </c>
      <c r="AR2" s="139"/>
      <c r="AS2" s="139"/>
      <c r="AT2" s="139" t="s">
        <v>36</v>
      </c>
      <c r="AU2" s="139"/>
      <c r="AV2" s="139"/>
      <c r="AW2" s="139"/>
      <c r="AX2" s="139"/>
      <c r="AY2" s="139"/>
      <c r="AZ2" s="139"/>
      <c r="BA2" s="139"/>
      <c r="BB2" s="139"/>
      <c r="BC2" s="139" t="s">
        <v>20</v>
      </c>
      <c r="BD2" s="139"/>
      <c r="BE2" s="139"/>
      <c r="BF2" s="139" t="s">
        <v>21</v>
      </c>
      <c r="BG2" s="139"/>
      <c r="BH2" s="139"/>
      <c r="BI2" s="139" t="s">
        <v>22</v>
      </c>
      <c r="BJ2" s="139"/>
      <c r="BK2" s="139"/>
      <c r="BL2" s="139" t="s">
        <v>23</v>
      </c>
      <c r="BM2" s="139"/>
      <c r="BN2" s="139"/>
      <c r="BO2" s="139" t="s">
        <v>25</v>
      </c>
      <c r="BP2" s="139"/>
      <c r="BQ2" s="139"/>
      <c r="BR2" s="139"/>
      <c r="BS2" s="139"/>
      <c r="BT2" s="139"/>
      <c r="BU2" s="139"/>
      <c r="BV2" s="139"/>
      <c r="BW2" s="139"/>
      <c r="BX2" s="139" t="s">
        <v>13</v>
      </c>
      <c r="BY2" s="139"/>
      <c r="BZ2" s="139"/>
      <c r="CA2" s="139" t="s">
        <v>21</v>
      </c>
      <c r="CB2" s="139"/>
      <c r="CC2" s="139"/>
      <c r="CD2" s="139" t="s">
        <v>26</v>
      </c>
      <c r="CE2" s="139"/>
      <c r="CF2" s="139"/>
      <c r="CG2" s="139" t="s">
        <v>20</v>
      </c>
      <c r="CH2" s="139"/>
      <c r="CI2" s="139"/>
      <c r="CJ2" s="139" t="s">
        <v>27</v>
      </c>
      <c r="CK2" s="139"/>
      <c r="CL2" s="139"/>
      <c r="CM2" s="146" t="s">
        <v>28</v>
      </c>
      <c r="CN2" s="147"/>
      <c r="CO2" s="148"/>
    </row>
    <row r="3" spans="1:93" ht="15.75" thickBot="1" x14ac:dyDescent="0.3">
      <c r="A3" s="2"/>
      <c r="B3" s="2" t="s">
        <v>31</v>
      </c>
      <c r="C3" s="10" t="s">
        <v>10</v>
      </c>
      <c r="D3" s="10" t="s">
        <v>11</v>
      </c>
      <c r="E3" s="10" t="s">
        <v>12</v>
      </c>
      <c r="F3" s="10"/>
      <c r="G3" s="10"/>
      <c r="H3" s="10"/>
      <c r="I3" s="10" t="s">
        <v>10</v>
      </c>
      <c r="J3" s="10" t="s">
        <v>11</v>
      </c>
      <c r="K3" s="10" t="s">
        <v>12</v>
      </c>
      <c r="L3" s="10" t="s">
        <v>20</v>
      </c>
      <c r="M3" s="10" t="s">
        <v>21</v>
      </c>
      <c r="N3" s="10" t="s">
        <v>22</v>
      </c>
      <c r="O3" s="10" t="s">
        <v>23</v>
      </c>
      <c r="P3" s="10" t="s">
        <v>10</v>
      </c>
      <c r="Q3" s="10" t="s">
        <v>11</v>
      </c>
      <c r="R3" s="10" t="s">
        <v>12</v>
      </c>
      <c r="S3" s="9" t="s">
        <v>13</v>
      </c>
      <c r="T3" s="9" t="s">
        <v>21</v>
      </c>
      <c r="U3" s="9" t="s">
        <v>26</v>
      </c>
      <c r="V3" s="9" t="s">
        <v>20</v>
      </c>
      <c r="W3" s="9" t="s">
        <v>27</v>
      </c>
      <c r="X3" s="9" t="s">
        <v>28</v>
      </c>
      <c r="AA3" s="2"/>
      <c r="AB3" s="138" t="s">
        <v>10</v>
      </c>
      <c r="AC3" s="138"/>
      <c r="AD3" s="138"/>
      <c r="AE3" s="138" t="s">
        <v>11</v>
      </c>
      <c r="AF3" s="138"/>
      <c r="AG3" s="138"/>
      <c r="AH3" s="138" t="s">
        <v>12</v>
      </c>
      <c r="AI3" s="138"/>
      <c r="AJ3" s="138"/>
      <c r="AK3" s="26"/>
      <c r="AL3" s="26"/>
      <c r="AM3" s="26"/>
      <c r="AN3" s="26"/>
      <c r="AO3" s="26"/>
      <c r="AP3" s="26"/>
      <c r="AQ3" s="26"/>
      <c r="AR3" s="36"/>
      <c r="AS3" s="36"/>
      <c r="AT3" s="138" t="s">
        <v>10</v>
      </c>
      <c r="AU3" s="138"/>
      <c r="AV3" s="138"/>
      <c r="AW3" s="138" t="s">
        <v>11</v>
      </c>
      <c r="AX3" s="138"/>
      <c r="AY3" s="138"/>
      <c r="AZ3" s="138" t="s">
        <v>12</v>
      </c>
      <c r="BA3" s="138"/>
      <c r="BB3" s="138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138" t="s">
        <v>10</v>
      </c>
      <c r="BP3" s="138"/>
      <c r="BQ3" s="138"/>
      <c r="BR3" s="138" t="s">
        <v>11</v>
      </c>
      <c r="BS3" s="138"/>
      <c r="BT3" s="138"/>
      <c r="BU3" s="138" t="s">
        <v>12</v>
      </c>
      <c r="BV3" s="138"/>
      <c r="BW3" s="138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</row>
    <row r="4" spans="1:93" ht="15.75" thickBot="1" x14ac:dyDescent="0.3">
      <c r="A4" s="2" t="s">
        <v>6</v>
      </c>
      <c r="B4" s="9" t="s">
        <v>18</v>
      </c>
      <c r="C4" s="4">
        <v>100</v>
      </c>
      <c r="D4" s="4">
        <v>100</v>
      </c>
      <c r="E4" s="4">
        <v>100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AA4" s="13" t="s">
        <v>18</v>
      </c>
      <c r="AB4" s="14">
        <v>10</v>
      </c>
      <c r="AC4" s="15">
        <v>11</v>
      </c>
      <c r="AD4" s="16">
        <v>11</v>
      </c>
      <c r="AE4" s="14">
        <v>10</v>
      </c>
      <c r="AF4" s="15">
        <v>11</v>
      </c>
      <c r="AG4" s="16">
        <v>11</v>
      </c>
      <c r="AH4" s="14">
        <v>10</v>
      </c>
      <c r="AI4" s="15">
        <v>11</v>
      </c>
      <c r="AJ4" s="16">
        <v>11</v>
      </c>
      <c r="AK4" s="65" cm="1">
        <f t="array" ref="AK4">IFERROR(_xlfn.IFS($AD$153=MAX($AD$153:AD155),AK5,$AD$154=MAX($AD$153:$AD$155),AK6,$AD$155=MAX($AD$153:$AD$155),AK7),0)</f>
        <v>6</v>
      </c>
      <c r="AL4" s="65" cm="1">
        <f t="array" ref="AL4">IFERROR(_xlfn.IFS($AD$153=MAX($AD$153:AI155),AL5,$AD$154=MAX($AD$153:$AD$155),AL6,$AD$155=MAX($AD$153:$AD$155),AL7),0)</f>
        <v>8</v>
      </c>
      <c r="AM4" s="65" cm="1">
        <f t="array" ref="AM4">IFERROR(_xlfn.IFS($AD$153=MAX($AD$153:AJ155),AM5,$AD$154=MAX($AD$153:$AD$155),AM6,$AD$155=MAX($AD$153:$AD$155),AM7),0)</f>
        <v>10</v>
      </c>
      <c r="AN4" s="65" cm="1">
        <f t="array" ref="AN4">IFERROR(_xlfn.IFS($AD$153=MAX($AD$153:AK155),AN5,$AD$154=MAX($AD$153:$AD$155),AN6,$AD$155=MAX($AD$153:$AD$155),AN7),0)</f>
        <v>8</v>
      </c>
      <c r="AO4" s="65" cm="1">
        <f t="array" ref="AO4">IFERROR(_xlfn.IFS($AD$153=MAX($AD$153:AL155),AO5,$AD$154=MAX($AD$153:$AD$155),AO6,$AD$155=MAX($AD$153:$AD$155),AO7),0)</f>
        <v>10</v>
      </c>
      <c r="AP4" s="65" cm="1">
        <f t="array" ref="AP4">IFERROR(_xlfn.IFS($AD$153=MAX($AD$153:AM155),AP5,$AD$154=MAX($AD$153:$AD$155),AP6,$AD$155=MAX($AD$153:$AD$155),AP7),0)</f>
        <v>11</v>
      </c>
      <c r="AQ4" s="65" cm="1">
        <f t="array" ref="AQ4">IFERROR(_xlfn.IFS($AD$153=MAX($AD$153:AN155),AQ5,$AD$154=MAX($AD$153:$AD$155),AQ6,$AD$155=MAX($AD$153:$AD$155),AQ7),0)</f>
        <v>6</v>
      </c>
      <c r="AR4" s="65" cm="1">
        <f t="array" ref="AR4">IFERROR(_xlfn.IFS($AD$153=MAX($AD$153:AO155),AR5,$AD$154=MAX($AD$153:$AD$155),AR6,$AD$155=MAX($AD$153:$AD$155),AR7),0)</f>
        <v>8</v>
      </c>
      <c r="AS4" s="65" cm="1">
        <f t="array" ref="AS4">IFERROR(_xlfn.IFS($AD$153=MAX($AD$153:AP155),AS5,$AD$154=MAX($AD$153:$AD$155),AS6,$AD$155=MAX($AD$153:$AD$155),AS7),0)</f>
        <v>10</v>
      </c>
      <c r="AT4" s="43"/>
      <c r="AU4" s="37"/>
      <c r="AV4" s="38"/>
      <c r="AW4" s="43"/>
      <c r="AX4" s="37"/>
      <c r="AY4" s="38"/>
      <c r="AZ4" s="43"/>
      <c r="BA4" s="37"/>
      <c r="BB4" s="38"/>
      <c r="BC4" s="43"/>
      <c r="BD4" s="37"/>
      <c r="BE4" s="38"/>
      <c r="BF4" s="43"/>
      <c r="BG4" s="37"/>
      <c r="BH4" s="38"/>
      <c r="BI4" s="43"/>
      <c r="BJ4" s="37"/>
      <c r="BK4" s="38"/>
      <c r="BL4" s="43"/>
      <c r="BM4" s="37"/>
      <c r="BN4" s="38"/>
      <c r="BO4" s="43"/>
      <c r="BP4" s="37"/>
      <c r="BQ4" s="38"/>
      <c r="BR4" s="43"/>
      <c r="BS4" s="37"/>
      <c r="BT4" s="38"/>
      <c r="BU4" s="43"/>
      <c r="BV4" s="37"/>
      <c r="BW4" s="38"/>
      <c r="BX4" s="43"/>
      <c r="BY4" s="37"/>
      <c r="BZ4" s="38"/>
      <c r="CA4" s="43"/>
      <c r="CB4" s="37"/>
      <c r="CC4" s="38"/>
      <c r="CD4" s="43"/>
      <c r="CE4" s="37"/>
      <c r="CF4" s="38"/>
      <c r="CG4" s="43"/>
      <c r="CH4" s="37"/>
      <c r="CI4" s="38"/>
      <c r="CJ4" s="43"/>
      <c r="CK4" s="37"/>
      <c r="CL4" s="38"/>
      <c r="CM4" s="43"/>
      <c r="CN4" s="37"/>
      <c r="CO4" s="38"/>
    </row>
    <row r="5" spans="1:93" ht="15.75" thickBot="1" x14ac:dyDescent="0.3">
      <c r="A5" s="2" t="s">
        <v>6</v>
      </c>
      <c r="B5" s="9" t="s">
        <v>10</v>
      </c>
      <c r="C5" s="4">
        <v>100</v>
      </c>
      <c r="D5" s="3"/>
      <c r="E5" s="3"/>
      <c r="F5" s="3">
        <v>50</v>
      </c>
      <c r="G5" s="3">
        <v>25</v>
      </c>
      <c r="H5" s="3">
        <v>25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AA5" s="13" t="s">
        <v>10</v>
      </c>
      <c r="AB5" s="14">
        <v>10</v>
      </c>
      <c r="AC5" s="15">
        <v>11</v>
      </c>
      <c r="AD5" s="16">
        <v>11</v>
      </c>
      <c r="AE5" s="19"/>
      <c r="AF5" s="12"/>
      <c r="AG5" s="20"/>
      <c r="AH5" s="19"/>
      <c r="AI5" s="12"/>
      <c r="AJ5" s="20"/>
      <c r="AK5" s="30">
        <v>4</v>
      </c>
      <c r="AL5" s="5">
        <v>6</v>
      </c>
      <c r="AM5" s="31">
        <v>8</v>
      </c>
      <c r="AN5" s="34">
        <v>2</v>
      </c>
      <c r="AO5" s="7">
        <v>4</v>
      </c>
      <c r="AP5" s="35">
        <v>6</v>
      </c>
      <c r="AQ5" s="34">
        <v>2</v>
      </c>
      <c r="AR5" s="7">
        <v>4</v>
      </c>
      <c r="AS5" s="35">
        <v>6</v>
      </c>
      <c r="AT5" s="24"/>
      <c r="AU5" s="2"/>
      <c r="AV5" s="25"/>
      <c r="AW5" s="24"/>
      <c r="AX5" s="2"/>
      <c r="AY5" s="25"/>
      <c r="AZ5" s="24"/>
      <c r="BA5" s="2"/>
      <c r="BB5" s="25"/>
      <c r="BC5" s="24"/>
      <c r="BD5" s="2"/>
      <c r="BE5" s="25"/>
      <c r="BF5" s="24"/>
      <c r="BG5" s="2"/>
      <c r="BH5" s="25"/>
      <c r="BI5" s="24"/>
      <c r="BJ5" s="2"/>
      <c r="BK5" s="25"/>
      <c r="BL5" s="24"/>
      <c r="BM5" s="2"/>
      <c r="BN5" s="25"/>
      <c r="BO5" s="24"/>
      <c r="BP5" s="2"/>
      <c r="BQ5" s="25"/>
      <c r="BR5" s="24"/>
      <c r="BS5" s="2"/>
      <c r="BT5" s="25"/>
      <c r="BU5" s="24"/>
      <c r="BV5" s="2"/>
      <c r="BW5" s="25"/>
      <c r="BX5" s="24"/>
      <c r="BY5" s="2"/>
      <c r="BZ5" s="25"/>
      <c r="CA5" s="24"/>
      <c r="CB5" s="2"/>
      <c r="CC5" s="25"/>
      <c r="CD5" s="24"/>
      <c r="CE5" s="2"/>
      <c r="CF5" s="25"/>
      <c r="CG5" s="24"/>
      <c r="CH5" s="2"/>
      <c r="CI5" s="25"/>
      <c r="CJ5" s="24"/>
      <c r="CK5" s="2"/>
      <c r="CL5" s="25"/>
      <c r="CM5" s="24"/>
      <c r="CN5" s="2"/>
      <c r="CO5" s="25"/>
    </row>
    <row r="6" spans="1:93" ht="15.75" thickBot="1" x14ac:dyDescent="0.3">
      <c r="A6" s="2" t="s">
        <v>6</v>
      </c>
      <c r="B6" s="9" t="s">
        <v>11</v>
      </c>
      <c r="C6" s="3"/>
      <c r="D6" s="4">
        <v>100</v>
      </c>
      <c r="E6" s="3"/>
      <c r="F6" s="3">
        <v>75</v>
      </c>
      <c r="G6" s="3">
        <v>100</v>
      </c>
      <c r="H6" s="67">
        <v>68.75</v>
      </c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AA6" s="13" t="s">
        <v>11</v>
      </c>
      <c r="AB6" s="19"/>
      <c r="AC6" s="12"/>
      <c r="AD6" s="20"/>
      <c r="AE6" s="14">
        <v>10</v>
      </c>
      <c r="AF6" s="15">
        <v>11</v>
      </c>
      <c r="AG6" s="16">
        <v>11</v>
      </c>
      <c r="AH6" s="24"/>
      <c r="AI6" s="2"/>
      <c r="AJ6" s="25"/>
      <c r="AK6" s="32">
        <v>6</v>
      </c>
      <c r="AL6" s="4">
        <v>8</v>
      </c>
      <c r="AM6" s="33">
        <v>10</v>
      </c>
      <c r="AN6" s="17">
        <v>8</v>
      </c>
      <c r="AO6" s="6">
        <v>10</v>
      </c>
      <c r="AP6" s="18">
        <v>11</v>
      </c>
      <c r="AQ6" s="32">
        <v>6</v>
      </c>
      <c r="AR6" s="4">
        <v>8</v>
      </c>
      <c r="AS6" s="33">
        <v>10</v>
      </c>
      <c r="AT6" s="24"/>
      <c r="AU6" s="2"/>
      <c r="AV6" s="25"/>
      <c r="AW6" s="24"/>
      <c r="AX6" s="2"/>
      <c r="AY6" s="25"/>
      <c r="AZ6" s="24"/>
      <c r="BA6" s="2"/>
      <c r="BB6" s="25"/>
      <c r="BC6" s="24"/>
      <c r="BD6" s="2"/>
      <c r="BE6" s="25"/>
      <c r="BF6" s="24"/>
      <c r="BG6" s="2"/>
      <c r="BH6" s="25"/>
      <c r="BI6" s="24"/>
      <c r="BJ6" s="2"/>
      <c r="BK6" s="25"/>
      <c r="BL6" s="24"/>
      <c r="BM6" s="2"/>
      <c r="BN6" s="25"/>
      <c r="BO6" s="24"/>
      <c r="BP6" s="2"/>
      <c r="BQ6" s="25"/>
      <c r="BR6" s="24"/>
      <c r="BS6" s="2"/>
      <c r="BT6" s="25"/>
      <c r="BU6" s="24"/>
      <c r="BV6" s="2"/>
      <c r="BW6" s="25"/>
      <c r="BX6" s="24"/>
      <c r="BY6" s="2"/>
      <c r="BZ6" s="25"/>
      <c r="CA6" s="24"/>
      <c r="CB6" s="2"/>
      <c r="CC6" s="25"/>
      <c r="CD6" s="24"/>
      <c r="CE6" s="2"/>
      <c r="CF6" s="25"/>
      <c r="CG6" s="24"/>
      <c r="CH6" s="2"/>
      <c r="CI6" s="25"/>
      <c r="CJ6" s="24"/>
      <c r="CK6" s="2"/>
      <c r="CL6" s="25"/>
      <c r="CM6" s="24"/>
      <c r="CN6" s="2"/>
      <c r="CO6" s="25"/>
    </row>
    <row r="7" spans="1:93" ht="15.75" thickBot="1" x14ac:dyDescent="0.3">
      <c r="A7" s="2" t="s">
        <v>6</v>
      </c>
      <c r="B7" s="9" t="s">
        <v>12</v>
      </c>
      <c r="C7" s="3"/>
      <c r="D7" s="3"/>
      <c r="E7" s="4">
        <v>100</v>
      </c>
      <c r="F7" s="3">
        <v>50</v>
      </c>
      <c r="G7" s="3">
        <v>-75</v>
      </c>
      <c r="H7" s="67">
        <v>-25</v>
      </c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AA7" s="13" t="s">
        <v>12</v>
      </c>
      <c r="AB7" s="19"/>
      <c r="AC7" s="12"/>
      <c r="AD7" s="20"/>
      <c r="AE7" s="19"/>
      <c r="AF7" s="12"/>
      <c r="AG7" s="20"/>
      <c r="AH7" s="14">
        <v>10</v>
      </c>
      <c r="AI7" s="15">
        <v>11</v>
      </c>
      <c r="AJ7" s="16">
        <v>11</v>
      </c>
      <c r="AK7" s="30">
        <v>4</v>
      </c>
      <c r="AL7" s="5">
        <v>6</v>
      </c>
      <c r="AM7" s="31">
        <v>8</v>
      </c>
      <c r="AN7" s="32">
        <v>-10</v>
      </c>
      <c r="AO7" s="4">
        <v>-8</v>
      </c>
      <c r="AP7" s="33">
        <v>-6</v>
      </c>
      <c r="AQ7" s="34">
        <v>-6</v>
      </c>
      <c r="AR7" s="7">
        <v>-4</v>
      </c>
      <c r="AS7" s="35">
        <v>-2</v>
      </c>
      <c r="AT7" s="24"/>
      <c r="AU7" s="2"/>
      <c r="AV7" s="25"/>
      <c r="AW7" s="24"/>
      <c r="AX7" s="2"/>
      <c r="AY7" s="25"/>
      <c r="AZ7" s="24"/>
      <c r="BA7" s="2"/>
      <c r="BB7" s="25"/>
      <c r="BC7" s="24"/>
      <c r="BD7" s="2"/>
      <c r="BE7" s="25"/>
      <c r="BF7" s="24"/>
      <c r="BG7" s="2"/>
      <c r="BH7" s="25"/>
      <c r="BI7" s="24"/>
      <c r="BJ7" s="2"/>
      <c r="BK7" s="25"/>
      <c r="BL7" s="24"/>
      <c r="BM7" s="2"/>
      <c r="BN7" s="25"/>
      <c r="BO7" s="24"/>
      <c r="BP7" s="2"/>
      <c r="BQ7" s="25"/>
      <c r="BR7" s="24"/>
      <c r="BS7" s="2"/>
      <c r="BT7" s="25"/>
      <c r="BU7" s="24"/>
      <c r="BV7" s="2"/>
      <c r="BW7" s="25"/>
      <c r="BX7" s="24"/>
      <c r="BY7" s="2"/>
      <c r="BZ7" s="25"/>
      <c r="CA7" s="24"/>
      <c r="CB7" s="2"/>
      <c r="CC7" s="25"/>
      <c r="CD7" s="24"/>
      <c r="CE7" s="2"/>
      <c r="CF7" s="25"/>
      <c r="CG7" s="24"/>
      <c r="CH7" s="2"/>
      <c r="CI7" s="25"/>
      <c r="CJ7" s="24"/>
      <c r="CK7" s="2"/>
      <c r="CL7" s="25"/>
      <c r="CM7" s="24"/>
      <c r="CN7" s="2"/>
      <c r="CO7" s="25"/>
    </row>
    <row r="8" spans="1:93" ht="15.75" thickBot="1" x14ac:dyDescent="0.3">
      <c r="A8" s="2" t="s">
        <v>6</v>
      </c>
      <c r="B8" s="9" t="s">
        <v>13</v>
      </c>
      <c r="C8" s="3"/>
      <c r="D8" s="3"/>
      <c r="E8" s="3"/>
      <c r="F8" s="4">
        <v>100</v>
      </c>
      <c r="G8" s="3"/>
      <c r="H8" s="3">
        <v>25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AA8" s="13" t="s">
        <v>13</v>
      </c>
      <c r="AB8" s="19"/>
      <c r="AC8" s="12"/>
      <c r="AD8" s="20"/>
      <c r="AE8" s="19"/>
      <c r="AF8" s="12"/>
      <c r="AG8" s="20"/>
      <c r="AH8" s="19"/>
      <c r="AI8" s="12"/>
      <c r="AJ8" s="20"/>
      <c r="AK8" s="14">
        <v>10</v>
      </c>
      <c r="AL8" s="15">
        <v>11</v>
      </c>
      <c r="AM8" s="16">
        <v>11</v>
      </c>
      <c r="AN8" s="19"/>
      <c r="AO8" s="12"/>
      <c r="AP8" s="20"/>
      <c r="AQ8" s="34">
        <v>2</v>
      </c>
      <c r="AR8" s="7">
        <v>4</v>
      </c>
      <c r="AS8" s="35">
        <v>6</v>
      </c>
      <c r="AT8" s="24"/>
      <c r="AU8" s="2"/>
      <c r="AV8" s="25"/>
      <c r="AW8" s="24"/>
      <c r="AX8" s="2"/>
      <c r="AY8" s="25"/>
      <c r="AZ8" s="24"/>
      <c r="BA8" s="2"/>
      <c r="BB8" s="25"/>
      <c r="BC8" s="24"/>
      <c r="BD8" s="2"/>
      <c r="BE8" s="25"/>
      <c r="BF8" s="24"/>
      <c r="BG8" s="2"/>
      <c r="BH8" s="25"/>
      <c r="BI8" s="24"/>
      <c r="BJ8" s="2"/>
      <c r="BK8" s="25"/>
      <c r="BL8" s="24"/>
      <c r="BM8" s="2"/>
      <c r="BN8" s="25"/>
      <c r="BO8" s="24"/>
      <c r="BP8" s="2"/>
      <c r="BQ8" s="25"/>
      <c r="BR8" s="24"/>
      <c r="BS8" s="2"/>
      <c r="BT8" s="25"/>
      <c r="BU8" s="24"/>
      <c r="BV8" s="2"/>
      <c r="BW8" s="25"/>
      <c r="BX8" s="24"/>
      <c r="BY8" s="2"/>
      <c r="BZ8" s="25"/>
      <c r="CA8" s="24"/>
      <c r="CB8" s="2"/>
      <c r="CC8" s="25"/>
      <c r="CD8" s="24"/>
      <c r="CE8" s="2"/>
      <c r="CF8" s="25"/>
      <c r="CG8" s="24"/>
      <c r="CH8" s="2"/>
      <c r="CI8" s="25"/>
      <c r="CJ8" s="24"/>
      <c r="CK8" s="2"/>
      <c r="CL8" s="25"/>
      <c r="CM8" s="24"/>
      <c r="CN8" s="2"/>
      <c r="CO8" s="25"/>
    </row>
    <row r="9" spans="1:93" ht="15.75" thickBot="1" x14ac:dyDescent="0.3">
      <c r="A9" s="2" t="s">
        <v>6</v>
      </c>
      <c r="B9" s="9" t="s">
        <v>14</v>
      </c>
      <c r="C9" s="3"/>
      <c r="D9" s="3"/>
      <c r="E9" s="3"/>
      <c r="F9" s="3"/>
      <c r="G9" s="4">
        <v>100</v>
      </c>
      <c r="H9" s="3">
        <v>50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AA9" s="13" t="s">
        <v>14</v>
      </c>
      <c r="AB9" s="19"/>
      <c r="AC9" s="12"/>
      <c r="AD9" s="20"/>
      <c r="AE9" s="19"/>
      <c r="AF9" s="12"/>
      <c r="AG9" s="20"/>
      <c r="AH9" s="19"/>
      <c r="AI9" s="12"/>
      <c r="AJ9" s="20"/>
      <c r="AK9" s="19"/>
      <c r="AL9" s="12"/>
      <c r="AM9" s="20"/>
      <c r="AN9" s="14">
        <v>10</v>
      </c>
      <c r="AO9" s="15">
        <v>11</v>
      </c>
      <c r="AP9" s="16">
        <v>11</v>
      </c>
      <c r="AQ9" s="30">
        <v>4</v>
      </c>
      <c r="AR9" s="5">
        <v>6</v>
      </c>
      <c r="AS9" s="31">
        <v>8</v>
      </c>
      <c r="AT9" s="24"/>
      <c r="AU9" s="2"/>
      <c r="AV9" s="25"/>
      <c r="AW9" s="24"/>
      <c r="AX9" s="2"/>
      <c r="AY9" s="25"/>
      <c r="AZ9" s="24"/>
      <c r="BA9" s="2"/>
      <c r="BB9" s="25"/>
      <c r="BC9" s="24"/>
      <c r="BD9" s="2"/>
      <c r="BE9" s="25"/>
      <c r="BF9" s="24"/>
      <c r="BG9" s="2"/>
      <c r="BH9" s="25"/>
      <c r="BI9" s="24"/>
      <c r="BJ9" s="2"/>
      <c r="BK9" s="25"/>
      <c r="BL9" s="24"/>
      <c r="BM9" s="2"/>
      <c r="BN9" s="25"/>
      <c r="BO9" s="24"/>
      <c r="BP9" s="2"/>
      <c r="BQ9" s="25"/>
      <c r="BR9" s="24"/>
      <c r="BS9" s="2"/>
      <c r="BT9" s="25"/>
      <c r="BU9" s="24"/>
      <c r="BV9" s="2"/>
      <c r="BW9" s="25"/>
      <c r="BX9" s="24"/>
      <c r="BY9" s="2"/>
      <c r="BZ9" s="25"/>
      <c r="CA9" s="24"/>
      <c r="CB9" s="2"/>
      <c r="CC9" s="25"/>
      <c r="CD9" s="24"/>
      <c r="CE9" s="2"/>
      <c r="CF9" s="25"/>
      <c r="CG9" s="24"/>
      <c r="CH9" s="2"/>
      <c r="CI9" s="25"/>
      <c r="CJ9" s="24"/>
      <c r="CK9" s="2"/>
      <c r="CL9" s="25"/>
      <c r="CM9" s="24"/>
      <c r="CN9" s="2"/>
      <c r="CO9" s="25"/>
    </row>
    <row r="10" spans="1:93" ht="15.75" thickBot="1" x14ac:dyDescent="0.3">
      <c r="A10" s="2" t="s">
        <v>6</v>
      </c>
      <c r="B10" s="9" t="s">
        <v>15</v>
      </c>
      <c r="C10" s="3"/>
      <c r="D10" s="3"/>
      <c r="E10" s="3"/>
      <c r="F10" s="3"/>
      <c r="G10" s="3"/>
      <c r="H10" s="4">
        <v>100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AA10" s="13" t="s">
        <v>15</v>
      </c>
      <c r="AB10" s="19"/>
      <c r="AC10" s="12"/>
      <c r="AD10" s="20"/>
      <c r="AE10" s="19"/>
      <c r="AF10" s="12"/>
      <c r="AG10" s="20"/>
      <c r="AH10" s="19"/>
      <c r="AI10" s="12"/>
      <c r="AJ10" s="20"/>
      <c r="AK10" s="19"/>
      <c r="AL10" s="12"/>
      <c r="AM10" s="20"/>
      <c r="AN10" s="19"/>
      <c r="AO10" s="12"/>
      <c r="AP10" s="20"/>
      <c r="AQ10" s="14">
        <v>10</v>
      </c>
      <c r="AR10" s="15">
        <v>11</v>
      </c>
      <c r="AS10" s="16">
        <v>11</v>
      </c>
      <c r="AT10" s="24"/>
      <c r="AU10" s="2"/>
      <c r="AV10" s="25"/>
      <c r="AW10" s="24"/>
      <c r="AX10" s="2"/>
      <c r="AY10" s="25"/>
      <c r="AZ10" s="24"/>
      <c r="BA10" s="2"/>
      <c r="BB10" s="25"/>
      <c r="BC10" s="24"/>
      <c r="BD10" s="2"/>
      <c r="BE10" s="25"/>
      <c r="BF10" s="24"/>
      <c r="BG10" s="2"/>
      <c r="BH10" s="25"/>
      <c r="BI10" s="24"/>
      <c r="BJ10" s="2"/>
      <c r="BK10" s="25"/>
      <c r="BL10" s="24"/>
      <c r="BM10" s="2"/>
      <c r="BN10" s="25"/>
      <c r="BO10" s="24"/>
      <c r="BP10" s="2"/>
      <c r="BQ10" s="25"/>
      <c r="BR10" s="24"/>
      <c r="BS10" s="2"/>
      <c r="BT10" s="25"/>
      <c r="BU10" s="24"/>
      <c r="BV10" s="2"/>
      <c r="BW10" s="25"/>
      <c r="BX10" s="24"/>
      <c r="BY10" s="2"/>
      <c r="BZ10" s="25"/>
      <c r="CA10" s="24"/>
      <c r="CB10" s="2"/>
      <c r="CC10" s="25"/>
      <c r="CD10" s="24"/>
      <c r="CE10" s="2"/>
      <c r="CF10" s="25"/>
      <c r="CG10" s="24"/>
      <c r="CH10" s="2"/>
      <c r="CI10" s="25"/>
      <c r="CJ10" s="24"/>
      <c r="CK10" s="2"/>
      <c r="CL10" s="25"/>
      <c r="CM10" s="24"/>
      <c r="CN10" s="2"/>
      <c r="CO10" s="25"/>
    </row>
    <row r="11" spans="1:93" ht="15.75" thickBot="1" x14ac:dyDescent="0.3">
      <c r="A11" s="2" t="s">
        <v>17</v>
      </c>
      <c r="B11" s="9" t="s">
        <v>19</v>
      </c>
      <c r="C11" s="3">
        <v>100</v>
      </c>
      <c r="D11" s="3">
        <v>100</v>
      </c>
      <c r="E11" s="3">
        <v>100</v>
      </c>
      <c r="F11" s="3"/>
      <c r="G11" s="3"/>
      <c r="H11" s="3"/>
      <c r="I11" s="4">
        <v>100</v>
      </c>
      <c r="J11" s="4">
        <v>100</v>
      </c>
      <c r="K11" s="4">
        <v>100</v>
      </c>
      <c r="L11" s="3"/>
      <c r="M11" s="3"/>
      <c r="N11" s="3"/>
      <c r="O11" s="3"/>
      <c r="P11" s="3">
        <v>100</v>
      </c>
      <c r="Q11" s="3">
        <v>100</v>
      </c>
      <c r="R11" s="3">
        <v>100</v>
      </c>
      <c r="S11" s="3"/>
      <c r="T11" s="3"/>
      <c r="U11" s="3"/>
      <c r="V11" s="3"/>
      <c r="W11" s="3"/>
      <c r="X11" s="3"/>
      <c r="AA11" s="13" t="s">
        <v>19</v>
      </c>
      <c r="AB11" s="14">
        <v>10</v>
      </c>
      <c r="AC11" s="15">
        <v>11</v>
      </c>
      <c r="AD11" s="16">
        <v>11</v>
      </c>
      <c r="AE11" s="14">
        <v>10</v>
      </c>
      <c r="AF11" s="15">
        <v>11</v>
      </c>
      <c r="AG11" s="16">
        <v>11</v>
      </c>
      <c r="AH11" s="14">
        <v>10</v>
      </c>
      <c r="AI11" s="15">
        <v>11</v>
      </c>
      <c r="AJ11" s="16">
        <v>11</v>
      </c>
      <c r="AK11" s="66">
        <f>AK4</f>
        <v>6</v>
      </c>
      <c r="AL11" s="66">
        <f t="shared" ref="AL11:AS11" si="0">AL4</f>
        <v>8</v>
      </c>
      <c r="AM11" s="66">
        <f t="shared" si="0"/>
        <v>10</v>
      </c>
      <c r="AN11" s="66">
        <f t="shared" si="0"/>
        <v>8</v>
      </c>
      <c r="AO11" s="66">
        <f t="shared" si="0"/>
        <v>10</v>
      </c>
      <c r="AP11" s="66">
        <f t="shared" si="0"/>
        <v>11</v>
      </c>
      <c r="AQ11" s="66">
        <f t="shared" si="0"/>
        <v>6</v>
      </c>
      <c r="AR11" s="66">
        <f t="shared" si="0"/>
        <v>8</v>
      </c>
      <c r="AS11" s="66">
        <f t="shared" si="0"/>
        <v>10</v>
      </c>
      <c r="AT11" s="14">
        <v>10</v>
      </c>
      <c r="AU11" s="15">
        <v>11</v>
      </c>
      <c r="AV11" s="16">
        <v>11</v>
      </c>
      <c r="AW11" s="14">
        <v>10</v>
      </c>
      <c r="AX11" s="15">
        <v>11</v>
      </c>
      <c r="AY11" s="16">
        <v>11</v>
      </c>
      <c r="AZ11" s="14">
        <v>10</v>
      </c>
      <c r="BA11" s="15">
        <v>11</v>
      </c>
      <c r="BB11" s="16">
        <v>11</v>
      </c>
      <c r="BC11" s="66" cm="1">
        <f t="array" ref="BC11">IFERROR(_xlfn.IFS($AD$160=MAX($AD$160:$AD$162),BC12,$AD$161=MAX($AD$160:$AD$162),BC13,$AD$162=MAX($AD$160:$AD$162),BC14),0)</f>
        <v>6</v>
      </c>
      <c r="BD11" s="66" cm="1">
        <f t="array" ref="BD11">IFERROR(_xlfn.IFS($AD$160=MAX($AD$160:$AD$162),BD12,$AD$161=MAX($AD$160:$AD$162),BD13,$AD$162=MAX($AD$160:$AD$162),BD14),0)</f>
        <v>8</v>
      </c>
      <c r="BE11" s="66" cm="1">
        <f t="array" ref="BE11">IFERROR(_xlfn.IFS($AD$160=MAX($AD$160:$AD$162),BE12,$AD$161=MAX($AD$160:$AD$162),BE13,$AD$162=MAX($AD$160:$AD$162),BE14),0)</f>
        <v>10</v>
      </c>
      <c r="BF11" s="66" cm="1">
        <f t="array" ref="BF11">IFERROR(_xlfn.IFS($AD$160=MAX($AD$160:$AD$162),BF12,$AD$161=MAX($AD$160:$AD$162),BF13,$AD$162=MAX($AD$160:$AD$162),BF14),0)</f>
        <v>2</v>
      </c>
      <c r="BG11" s="66" cm="1">
        <f t="array" ref="BG11">IFERROR(_xlfn.IFS($AD$160=MAX($AD$160:$AD$162),BG12,$AD$161=MAX($AD$160:$AD$162),BG13,$AD$162=MAX($AD$160:$AD$162),BG14),0)</f>
        <v>4</v>
      </c>
      <c r="BH11" s="66" cm="1">
        <f t="array" ref="BH11">IFERROR(_xlfn.IFS($AD$160=MAX($AD$160:$AD$162),BH12,$AD$161=MAX($AD$160:$AD$162),BH13,$AD$162=MAX($AD$160:$AD$162),BH14),0)</f>
        <v>6</v>
      </c>
      <c r="BI11" s="66" cm="1">
        <f t="array" ref="BI11">IFERROR(_xlfn.IFS($AD$160=MAX($AD$160:$AD$162),BI12,$AD$161=MAX($AD$160:$AD$162),BI13,$AD$162=MAX($AD$160:$AD$162),BI14),0)</f>
        <v>2</v>
      </c>
      <c r="BJ11" s="66" cm="1">
        <f t="array" ref="BJ11">IFERROR(_xlfn.IFS($AD$160=MAX($AD$160:$AD$162),BJ12,$AD$161=MAX($AD$160:$AD$162),BJ13,$AD$162=MAX($AD$160:$AD$162),BJ14),0)</f>
        <v>4</v>
      </c>
      <c r="BK11" s="66" cm="1">
        <f t="array" ref="BK11">IFERROR(_xlfn.IFS($AD$160=MAX($AD$160:$AD$162),BK12,$AD$161=MAX($AD$160:$AD$162),BK13,$AD$162=MAX($AD$160:$AD$162),BK14),0)</f>
        <v>6</v>
      </c>
      <c r="BL11" s="66" cm="1">
        <f t="array" ref="BL11">IFERROR(_xlfn.IFS($AD$160=MAX($AD$160:$AD$162),BL12,$AD$161=MAX($AD$160:$AD$162),BL13,$AD$162=MAX($AD$160:$AD$162),BL14),0)</f>
        <v>-4</v>
      </c>
      <c r="BM11" s="66" cm="1">
        <f t="array" ref="BM11">IFERROR(_xlfn.IFS($AD$160=MAX($AD$160:$AD$162),BM12,$AD$161=MAX($AD$160:$AD$162),BM13,$AD$162=MAX($AD$160:$AD$162),BM14),0)</f>
        <v>-2</v>
      </c>
      <c r="BN11" s="66" cm="1">
        <f t="array" ref="BN11">IFERROR(_xlfn.IFS($AD$160=MAX($AD$160:$AD$162),BN12,$AD$161=MAX($AD$160:$AD$162),BN13,$AD$162=MAX($AD$160:$AD$162),BN14),0)</f>
        <v>-1</v>
      </c>
      <c r="BO11" s="14">
        <v>10</v>
      </c>
      <c r="BP11" s="15">
        <v>11</v>
      </c>
      <c r="BQ11" s="16">
        <v>11</v>
      </c>
      <c r="BR11" s="14">
        <v>10</v>
      </c>
      <c r="BS11" s="15">
        <v>11</v>
      </c>
      <c r="BT11" s="16">
        <v>11</v>
      </c>
      <c r="BU11" s="14">
        <v>10</v>
      </c>
      <c r="BV11" s="15">
        <v>11</v>
      </c>
      <c r="BW11" s="16">
        <v>11</v>
      </c>
      <c r="BX11" s="66">
        <f>BX19</f>
        <v>6</v>
      </c>
      <c r="BY11" s="66">
        <f t="shared" ref="BY11:CO11" si="1">BY19</f>
        <v>8</v>
      </c>
      <c r="BZ11" s="66">
        <f t="shared" si="1"/>
        <v>10</v>
      </c>
      <c r="CA11" s="66">
        <f t="shared" si="1"/>
        <v>1</v>
      </c>
      <c r="CB11" s="66">
        <f t="shared" si="1"/>
        <v>2</v>
      </c>
      <c r="CC11" s="66">
        <f t="shared" si="1"/>
        <v>4</v>
      </c>
      <c r="CD11" s="66">
        <f t="shared" si="1"/>
        <v>8</v>
      </c>
      <c r="CE11" s="66">
        <f t="shared" si="1"/>
        <v>10</v>
      </c>
      <c r="CF11" s="66">
        <f t="shared" si="1"/>
        <v>11</v>
      </c>
      <c r="CG11" s="66">
        <f t="shared" ref="CG11:CI11" si="2">CG19</f>
        <v>2</v>
      </c>
      <c r="CH11" s="66">
        <f t="shared" si="2"/>
        <v>4</v>
      </c>
      <c r="CI11" s="66">
        <f t="shared" si="2"/>
        <v>6</v>
      </c>
      <c r="CJ11" s="66">
        <f t="shared" si="1"/>
        <v>6</v>
      </c>
      <c r="CK11" s="66">
        <f t="shared" si="1"/>
        <v>8</v>
      </c>
      <c r="CL11" s="66">
        <f t="shared" si="1"/>
        <v>10</v>
      </c>
      <c r="CM11" s="66">
        <f t="shared" si="1"/>
        <v>1</v>
      </c>
      <c r="CN11" s="66">
        <f t="shared" si="1"/>
        <v>2</v>
      </c>
      <c r="CO11" s="66">
        <f t="shared" si="1"/>
        <v>4</v>
      </c>
    </row>
    <row r="12" spans="1:93" ht="15.75" thickBot="1" x14ac:dyDescent="0.3">
      <c r="A12" s="2" t="s">
        <v>17</v>
      </c>
      <c r="B12" s="9" t="s">
        <v>10</v>
      </c>
      <c r="C12" s="3"/>
      <c r="D12" s="3"/>
      <c r="E12" s="3"/>
      <c r="F12" s="3"/>
      <c r="G12" s="3"/>
      <c r="H12" s="3"/>
      <c r="I12" s="4">
        <v>100</v>
      </c>
      <c r="J12" s="3"/>
      <c r="K12" s="3"/>
      <c r="L12" s="3">
        <v>50</v>
      </c>
      <c r="M12" s="3">
        <v>50</v>
      </c>
      <c r="N12" s="3">
        <v>6.25</v>
      </c>
      <c r="O12" s="136">
        <f>-M12/2</f>
        <v>-25</v>
      </c>
      <c r="P12" s="3"/>
      <c r="Q12" s="3"/>
      <c r="R12" s="3"/>
      <c r="S12" s="3"/>
      <c r="T12" s="3"/>
      <c r="U12" s="3"/>
      <c r="V12" s="3"/>
      <c r="W12" s="3"/>
      <c r="X12" s="3"/>
      <c r="AA12" s="13" t="s">
        <v>10</v>
      </c>
      <c r="AB12" s="66">
        <f>AB11</f>
        <v>10</v>
      </c>
      <c r="AC12" s="66">
        <f t="shared" ref="AC12:AJ14" si="3">AC11</f>
        <v>11</v>
      </c>
      <c r="AD12" s="66">
        <f t="shared" si="3"/>
        <v>11</v>
      </c>
      <c r="AE12" s="66">
        <f t="shared" si="3"/>
        <v>10</v>
      </c>
      <c r="AF12" s="66">
        <f t="shared" si="3"/>
        <v>11</v>
      </c>
      <c r="AG12" s="66">
        <f t="shared" si="3"/>
        <v>11</v>
      </c>
      <c r="AH12" s="66">
        <f t="shared" si="3"/>
        <v>10</v>
      </c>
      <c r="AI12" s="66">
        <f t="shared" si="3"/>
        <v>11</v>
      </c>
      <c r="AJ12" s="66">
        <f t="shared" si="3"/>
        <v>11</v>
      </c>
      <c r="AK12" s="66">
        <f>AK11</f>
        <v>6</v>
      </c>
      <c r="AL12" s="66">
        <f t="shared" ref="AL12:AS12" si="4">AL11</f>
        <v>8</v>
      </c>
      <c r="AM12" s="66">
        <f t="shared" si="4"/>
        <v>10</v>
      </c>
      <c r="AN12" s="66">
        <f t="shared" si="4"/>
        <v>8</v>
      </c>
      <c r="AO12" s="66">
        <f t="shared" si="4"/>
        <v>10</v>
      </c>
      <c r="AP12" s="66">
        <f t="shared" si="4"/>
        <v>11</v>
      </c>
      <c r="AQ12" s="66">
        <f t="shared" si="4"/>
        <v>6</v>
      </c>
      <c r="AR12" s="66">
        <f t="shared" si="4"/>
        <v>8</v>
      </c>
      <c r="AS12" s="66">
        <f t="shared" si="4"/>
        <v>10</v>
      </c>
      <c r="AT12" s="14">
        <v>10</v>
      </c>
      <c r="AU12" s="15">
        <v>11</v>
      </c>
      <c r="AV12" s="16">
        <v>11</v>
      </c>
      <c r="AW12" s="19"/>
      <c r="AX12" s="12"/>
      <c r="AY12" s="20"/>
      <c r="AZ12" s="19"/>
      <c r="BA12" s="12"/>
      <c r="BB12" s="20"/>
      <c r="BC12" s="30">
        <v>4</v>
      </c>
      <c r="BD12" s="5">
        <v>6</v>
      </c>
      <c r="BE12" s="31">
        <v>8</v>
      </c>
      <c r="BF12" s="30">
        <v>4</v>
      </c>
      <c r="BG12" s="5">
        <v>6</v>
      </c>
      <c r="BH12" s="31">
        <v>8</v>
      </c>
      <c r="BI12" s="39">
        <v>1</v>
      </c>
      <c r="BJ12" s="8">
        <v>2</v>
      </c>
      <c r="BK12" s="40">
        <v>4</v>
      </c>
      <c r="BL12" s="34">
        <v>-6</v>
      </c>
      <c r="BM12" s="7">
        <v>-4</v>
      </c>
      <c r="BN12" s="35">
        <v>-2</v>
      </c>
      <c r="BO12" s="66">
        <f>BO11</f>
        <v>10</v>
      </c>
      <c r="BP12" s="66">
        <f t="shared" ref="BP12:BW14" si="5">BP11</f>
        <v>11</v>
      </c>
      <c r="BQ12" s="66">
        <f t="shared" si="5"/>
        <v>11</v>
      </c>
      <c r="BR12" s="66">
        <f t="shared" si="5"/>
        <v>10</v>
      </c>
      <c r="BS12" s="66">
        <f t="shared" si="5"/>
        <v>11</v>
      </c>
      <c r="BT12" s="66">
        <f t="shared" si="5"/>
        <v>11</v>
      </c>
      <c r="BU12" s="66">
        <f t="shared" si="5"/>
        <v>10</v>
      </c>
      <c r="BV12" s="66">
        <f t="shared" si="5"/>
        <v>11</v>
      </c>
      <c r="BW12" s="66">
        <f t="shared" si="5"/>
        <v>11</v>
      </c>
      <c r="BX12" s="66">
        <f>BX11</f>
        <v>6</v>
      </c>
      <c r="BY12" s="66">
        <f t="shared" ref="BY12:CO14" si="6">BY11</f>
        <v>8</v>
      </c>
      <c r="BZ12" s="66">
        <f t="shared" si="6"/>
        <v>10</v>
      </c>
      <c r="CA12" s="66">
        <f t="shared" si="6"/>
        <v>1</v>
      </c>
      <c r="CB12" s="66">
        <f t="shared" si="6"/>
        <v>2</v>
      </c>
      <c r="CC12" s="66">
        <f t="shared" si="6"/>
        <v>4</v>
      </c>
      <c r="CD12" s="66">
        <f t="shared" si="6"/>
        <v>8</v>
      </c>
      <c r="CE12" s="66">
        <f t="shared" si="6"/>
        <v>10</v>
      </c>
      <c r="CF12" s="66">
        <f t="shared" si="6"/>
        <v>11</v>
      </c>
      <c r="CG12" s="66">
        <f t="shared" ref="CG12:CI12" si="7">CG11</f>
        <v>2</v>
      </c>
      <c r="CH12" s="66">
        <f t="shared" si="7"/>
        <v>4</v>
      </c>
      <c r="CI12" s="66">
        <f t="shared" si="7"/>
        <v>6</v>
      </c>
      <c r="CJ12" s="66">
        <f t="shared" si="6"/>
        <v>6</v>
      </c>
      <c r="CK12" s="66">
        <f t="shared" si="6"/>
        <v>8</v>
      </c>
      <c r="CL12" s="66">
        <f t="shared" si="6"/>
        <v>10</v>
      </c>
      <c r="CM12" s="66">
        <f t="shared" si="6"/>
        <v>1</v>
      </c>
      <c r="CN12" s="66">
        <f t="shared" si="6"/>
        <v>2</v>
      </c>
      <c r="CO12" s="66">
        <f t="shared" si="6"/>
        <v>4</v>
      </c>
    </row>
    <row r="13" spans="1:93" ht="15.75" thickBot="1" x14ac:dyDescent="0.3">
      <c r="A13" s="2" t="s">
        <v>17</v>
      </c>
      <c r="B13" s="9" t="s">
        <v>11</v>
      </c>
      <c r="C13" s="3"/>
      <c r="D13" s="3"/>
      <c r="E13" s="3"/>
      <c r="F13" s="3"/>
      <c r="G13" s="3"/>
      <c r="H13" s="3"/>
      <c r="I13" s="3"/>
      <c r="J13" s="4">
        <v>100</v>
      </c>
      <c r="K13" s="3"/>
      <c r="L13" s="3">
        <v>25</v>
      </c>
      <c r="M13" s="3">
        <v>75</v>
      </c>
      <c r="N13" s="67">
        <v>-15.625</v>
      </c>
      <c r="O13" s="136">
        <f t="shared" ref="O13:O14" si="8">-M13/2</f>
        <v>-37.5</v>
      </c>
      <c r="P13" s="3"/>
      <c r="Q13" s="3"/>
      <c r="R13" s="3"/>
      <c r="S13" s="3"/>
      <c r="T13" s="3"/>
      <c r="U13" s="3"/>
      <c r="V13" s="3"/>
      <c r="W13" s="3"/>
      <c r="X13" s="3"/>
      <c r="AA13" s="13" t="s">
        <v>11</v>
      </c>
      <c r="AB13" s="66">
        <f t="shared" ref="AB13:AB14" si="9">AB12</f>
        <v>10</v>
      </c>
      <c r="AC13" s="66">
        <f t="shared" si="3"/>
        <v>11</v>
      </c>
      <c r="AD13" s="66">
        <f t="shared" si="3"/>
        <v>11</v>
      </c>
      <c r="AE13" s="66">
        <f t="shared" si="3"/>
        <v>10</v>
      </c>
      <c r="AF13" s="66">
        <f t="shared" si="3"/>
        <v>11</v>
      </c>
      <c r="AG13" s="66">
        <f t="shared" si="3"/>
        <v>11</v>
      </c>
      <c r="AH13" s="66">
        <f t="shared" si="3"/>
        <v>10</v>
      </c>
      <c r="AI13" s="66">
        <f t="shared" si="3"/>
        <v>11</v>
      </c>
      <c r="AJ13" s="66">
        <f t="shared" si="3"/>
        <v>11</v>
      </c>
      <c r="AK13" s="66">
        <f t="shared" ref="AK13:AK14" si="10">AK12</f>
        <v>6</v>
      </c>
      <c r="AL13" s="66">
        <f t="shared" ref="AL13:AL14" si="11">AL12</f>
        <v>8</v>
      </c>
      <c r="AM13" s="66">
        <f t="shared" ref="AM13:AM14" si="12">AM12</f>
        <v>10</v>
      </c>
      <c r="AN13" s="66">
        <f t="shared" ref="AN13:AN14" si="13">AN12</f>
        <v>8</v>
      </c>
      <c r="AO13" s="66">
        <f t="shared" ref="AO13:AO14" si="14">AO12</f>
        <v>10</v>
      </c>
      <c r="AP13" s="66">
        <f t="shared" ref="AP13:AP14" si="15">AP12</f>
        <v>11</v>
      </c>
      <c r="AQ13" s="66">
        <f t="shared" ref="AQ13:AQ14" si="16">AQ12</f>
        <v>6</v>
      </c>
      <c r="AR13" s="66">
        <f t="shared" ref="AR13:AR14" si="17">AR12</f>
        <v>8</v>
      </c>
      <c r="AS13" s="66">
        <f t="shared" ref="AS13:AS14" si="18">AS12</f>
        <v>10</v>
      </c>
      <c r="AT13" s="19"/>
      <c r="AU13" s="12"/>
      <c r="AV13" s="20"/>
      <c r="AW13" s="14">
        <v>10</v>
      </c>
      <c r="AX13" s="15">
        <v>11</v>
      </c>
      <c r="AY13" s="16">
        <v>11</v>
      </c>
      <c r="AZ13" s="24"/>
      <c r="BA13" s="2"/>
      <c r="BB13" s="25"/>
      <c r="BC13" s="34">
        <v>2</v>
      </c>
      <c r="BD13" s="7">
        <v>4</v>
      </c>
      <c r="BE13" s="35">
        <v>6</v>
      </c>
      <c r="BF13" s="32">
        <v>6</v>
      </c>
      <c r="BG13" s="4">
        <v>8</v>
      </c>
      <c r="BH13" s="33">
        <v>10</v>
      </c>
      <c r="BI13" s="39">
        <v>-4</v>
      </c>
      <c r="BJ13" s="8">
        <v>-2</v>
      </c>
      <c r="BK13" s="40">
        <v>-1</v>
      </c>
      <c r="BL13" s="34">
        <v>-6</v>
      </c>
      <c r="BM13" s="7">
        <v>-4</v>
      </c>
      <c r="BN13" s="35">
        <v>-2</v>
      </c>
      <c r="BO13" s="66">
        <f t="shared" ref="BO13:BO14" si="19">BO12</f>
        <v>10</v>
      </c>
      <c r="BP13" s="66">
        <f t="shared" si="5"/>
        <v>11</v>
      </c>
      <c r="BQ13" s="66">
        <f t="shared" si="5"/>
        <v>11</v>
      </c>
      <c r="BR13" s="66">
        <f t="shared" si="5"/>
        <v>10</v>
      </c>
      <c r="BS13" s="66">
        <f t="shared" si="5"/>
        <v>11</v>
      </c>
      <c r="BT13" s="66">
        <f t="shared" si="5"/>
        <v>11</v>
      </c>
      <c r="BU13" s="66">
        <f t="shared" si="5"/>
        <v>10</v>
      </c>
      <c r="BV13" s="66">
        <f t="shared" si="5"/>
        <v>11</v>
      </c>
      <c r="BW13" s="66">
        <f t="shared" si="5"/>
        <v>11</v>
      </c>
      <c r="BX13" s="66">
        <f t="shared" ref="BX13:BX14" si="20">BX12</f>
        <v>6</v>
      </c>
      <c r="BY13" s="66">
        <f t="shared" si="6"/>
        <v>8</v>
      </c>
      <c r="BZ13" s="66">
        <f t="shared" si="6"/>
        <v>10</v>
      </c>
      <c r="CA13" s="66">
        <f t="shared" si="6"/>
        <v>1</v>
      </c>
      <c r="CB13" s="66">
        <f t="shared" si="6"/>
        <v>2</v>
      </c>
      <c r="CC13" s="66">
        <f t="shared" si="6"/>
        <v>4</v>
      </c>
      <c r="CD13" s="66">
        <f t="shared" si="6"/>
        <v>8</v>
      </c>
      <c r="CE13" s="66">
        <f t="shared" si="6"/>
        <v>10</v>
      </c>
      <c r="CF13" s="66">
        <f t="shared" si="6"/>
        <v>11</v>
      </c>
      <c r="CG13" s="66">
        <f t="shared" ref="CG13:CI13" si="21">CG12</f>
        <v>2</v>
      </c>
      <c r="CH13" s="66">
        <f t="shared" si="21"/>
        <v>4</v>
      </c>
      <c r="CI13" s="66">
        <f t="shared" si="21"/>
        <v>6</v>
      </c>
      <c r="CJ13" s="66">
        <f t="shared" si="6"/>
        <v>6</v>
      </c>
      <c r="CK13" s="66">
        <f t="shared" si="6"/>
        <v>8</v>
      </c>
      <c r="CL13" s="66">
        <f t="shared" si="6"/>
        <v>10</v>
      </c>
      <c r="CM13" s="66">
        <f t="shared" si="6"/>
        <v>1</v>
      </c>
      <c r="CN13" s="66">
        <f t="shared" si="6"/>
        <v>2</v>
      </c>
      <c r="CO13" s="66">
        <f t="shared" si="6"/>
        <v>4</v>
      </c>
    </row>
    <row r="14" spans="1:93" ht="15.75" thickBot="1" x14ac:dyDescent="0.3">
      <c r="A14" s="2" t="s">
        <v>17</v>
      </c>
      <c r="B14" s="9" t="s">
        <v>12</v>
      </c>
      <c r="C14" s="3"/>
      <c r="D14" s="3"/>
      <c r="E14" s="3"/>
      <c r="F14" s="3"/>
      <c r="G14" s="3"/>
      <c r="H14" s="3"/>
      <c r="I14" s="3"/>
      <c r="J14" s="3"/>
      <c r="K14" s="4">
        <v>100</v>
      </c>
      <c r="L14" s="3">
        <v>75</v>
      </c>
      <c r="M14" s="3">
        <v>25</v>
      </c>
      <c r="N14" s="3">
        <v>28.125</v>
      </c>
      <c r="O14" s="136">
        <f t="shared" si="8"/>
        <v>-12.5</v>
      </c>
      <c r="P14" s="3"/>
      <c r="Q14" s="3"/>
      <c r="R14" s="3"/>
      <c r="S14" s="3"/>
      <c r="T14" s="3"/>
      <c r="U14" s="3"/>
      <c r="V14" s="3"/>
      <c r="W14" s="3"/>
      <c r="X14" s="3"/>
      <c r="AA14" s="13" t="s">
        <v>12</v>
      </c>
      <c r="AB14" s="66">
        <f t="shared" si="9"/>
        <v>10</v>
      </c>
      <c r="AC14" s="66">
        <f t="shared" si="3"/>
        <v>11</v>
      </c>
      <c r="AD14" s="66">
        <f t="shared" si="3"/>
        <v>11</v>
      </c>
      <c r="AE14" s="66">
        <f t="shared" si="3"/>
        <v>10</v>
      </c>
      <c r="AF14" s="66">
        <f t="shared" si="3"/>
        <v>11</v>
      </c>
      <c r="AG14" s="66">
        <f t="shared" si="3"/>
        <v>11</v>
      </c>
      <c r="AH14" s="66">
        <f t="shared" si="3"/>
        <v>10</v>
      </c>
      <c r="AI14" s="66">
        <f t="shared" si="3"/>
        <v>11</v>
      </c>
      <c r="AJ14" s="66">
        <f t="shared" si="3"/>
        <v>11</v>
      </c>
      <c r="AK14" s="66">
        <f t="shared" si="10"/>
        <v>6</v>
      </c>
      <c r="AL14" s="66">
        <f t="shared" si="11"/>
        <v>8</v>
      </c>
      <c r="AM14" s="66">
        <f t="shared" si="12"/>
        <v>10</v>
      </c>
      <c r="AN14" s="66">
        <f t="shared" si="13"/>
        <v>8</v>
      </c>
      <c r="AO14" s="66">
        <f t="shared" si="14"/>
        <v>10</v>
      </c>
      <c r="AP14" s="66">
        <f t="shared" si="15"/>
        <v>11</v>
      </c>
      <c r="AQ14" s="66">
        <f t="shared" si="16"/>
        <v>6</v>
      </c>
      <c r="AR14" s="66">
        <f t="shared" si="17"/>
        <v>8</v>
      </c>
      <c r="AS14" s="66">
        <f t="shared" si="18"/>
        <v>10</v>
      </c>
      <c r="AT14" s="19"/>
      <c r="AU14" s="12"/>
      <c r="AV14" s="20"/>
      <c r="AW14" s="19"/>
      <c r="AX14" s="12"/>
      <c r="AY14" s="20"/>
      <c r="AZ14" s="14">
        <v>10</v>
      </c>
      <c r="BA14" s="15">
        <v>11</v>
      </c>
      <c r="BB14" s="16">
        <v>11</v>
      </c>
      <c r="BC14" s="32">
        <v>6</v>
      </c>
      <c r="BD14" s="4">
        <v>8</v>
      </c>
      <c r="BE14" s="33">
        <v>10</v>
      </c>
      <c r="BF14" s="34">
        <v>2</v>
      </c>
      <c r="BG14" s="7">
        <v>4</v>
      </c>
      <c r="BH14" s="35">
        <v>6</v>
      </c>
      <c r="BI14" s="34">
        <v>2</v>
      </c>
      <c r="BJ14" s="7">
        <v>4</v>
      </c>
      <c r="BK14" s="35">
        <v>6</v>
      </c>
      <c r="BL14" s="39">
        <v>-4</v>
      </c>
      <c r="BM14" s="8">
        <v>-2</v>
      </c>
      <c r="BN14" s="40">
        <v>-1</v>
      </c>
      <c r="BO14" s="66">
        <f t="shared" si="19"/>
        <v>10</v>
      </c>
      <c r="BP14" s="66">
        <f t="shared" si="5"/>
        <v>11</v>
      </c>
      <c r="BQ14" s="66">
        <f t="shared" si="5"/>
        <v>11</v>
      </c>
      <c r="BR14" s="66">
        <f t="shared" si="5"/>
        <v>10</v>
      </c>
      <c r="BS14" s="66">
        <f t="shared" si="5"/>
        <v>11</v>
      </c>
      <c r="BT14" s="66">
        <f t="shared" si="5"/>
        <v>11</v>
      </c>
      <c r="BU14" s="66">
        <f t="shared" si="5"/>
        <v>10</v>
      </c>
      <c r="BV14" s="66">
        <f t="shared" si="5"/>
        <v>11</v>
      </c>
      <c r="BW14" s="66">
        <f t="shared" si="5"/>
        <v>11</v>
      </c>
      <c r="BX14" s="66">
        <f t="shared" si="20"/>
        <v>6</v>
      </c>
      <c r="BY14" s="66">
        <f t="shared" si="6"/>
        <v>8</v>
      </c>
      <c r="BZ14" s="66">
        <f t="shared" si="6"/>
        <v>10</v>
      </c>
      <c r="CA14" s="66">
        <f t="shared" si="6"/>
        <v>1</v>
      </c>
      <c r="CB14" s="66">
        <f t="shared" si="6"/>
        <v>2</v>
      </c>
      <c r="CC14" s="66">
        <f t="shared" si="6"/>
        <v>4</v>
      </c>
      <c r="CD14" s="66">
        <f t="shared" si="6"/>
        <v>8</v>
      </c>
      <c r="CE14" s="66">
        <f t="shared" si="6"/>
        <v>10</v>
      </c>
      <c r="CF14" s="66">
        <f t="shared" si="6"/>
        <v>11</v>
      </c>
      <c r="CG14" s="66">
        <f t="shared" ref="CG14:CI14" si="22">CG13</f>
        <v>2</v>
      </c>
      <c r="CH14" s="66">
        <f t="shared" si="22"/>
        <v>4</v>
      </c>
      <c r="CI14" s="66">
        <f t="shared" si="22"/>
        <v>6</v>
      </c>
      <c r="CJ14" s="66">
        <f t="shared" si="6"/>
        <v>6</v>
      </c>
      <c r="CK14" s="66">
        <f t="shared" si="6"/>
        <v>8</v>
      </c>
      <c r="CL14" s="66">
        <f t="shared" si="6"/>
        <v>10</v>
      </c>
      <c r="CM14" s="66">
        <f t="shared" si="6"/>
        <v>1</v>
      </c>
      <c r="CN14" s="66">
        <f t="shared" si="6"/>
        <v>2</v>
      </c>
      <c r="CO14" s="66">
        <f t="shared" si="6"/>
        <v>4</v>
      </c>
    </row>
    <row r="15" spans="1:93" ht="15.75" thickBot="1" x14ac:dyDescent="0.3">
      <c r="A15" s="2" t="s">
        <v>17</v>
      </c>
      <c r="B15" s="9" t="s">
        <v>20</v>
      </c>
      <c r="C15" s="3"/>
      <c r="D15" s="3"/>
      <c r="E15" s="3"/>
      <c r="F15" s="3"/>
      <c r="G15" s="3"/>
      <c r="H15" s="3"/>
      <c r="I15" s="3"/>
      <c r="J15" s="3"/>
      <c r="K15" s="3"/>
      <c r="L15" s="4">
        <v>100</v>
      </c>
      <c r="M15" s="3"/>
      <c r="N15" s="3">
        <v>50</v>
      </c>
      <c r="O15" s="134"/>
      <c r="P15" s="3"/>
      <c r="Q15" s="3"/>
      <c r="R15" s="3"/>
      <c r="S15" s="3"/>
      <c r="T15" s="3"/>
      <c r="U15" s="3"/>
      <c r="V15" s="3"/>
      <c r="W15" s="3"/>
      <c r="X15" s="3"/>
      <c r="AA15" s="13" t="s">
        <v>20</v>
      </c>
      <c r="AB15" s="19"/>
      <c r="AC15" s="12"/>
      <c r="AD15" s="20"/>
      <c r="AE15" s="19"/>
      <c r="AF15" s="12"/>
      <c r="AG15" s="20"/>
      <c r="AH15" s="19"/>
      <c r="AI15" s="12"/>
      <c r="AJ15" s="20"/>
      <c r="AK15" s="19"/>
      <c r="AL15" s="12"/>
      <c r="AM15" s="20"/>
      <c r="AN15" s="19"/>
      <c r="AO15" s="12"/>
      <c r="AP15" s="20"/>
      <c r="AQ15" s="19"/>
      <c r="AR15" s="2"/>
      <c r="AS15" s="25"/>
      <c r="AT15" s="24"/>
      <c r="AU15" s="2"/>
      <c r="AV15" s="25"/>
      <c r="AW15" s="24"/>
      <c r="AX15" s="2"/>
      <c r="AY15" s="25"/>
      <c r="AZ15" s="24"/>
      <c r="BA15" s="2"/>
      <c r="BB15" s="25"/>
      <c r="BC15" s="14">
        <v>10</v>
      </c>
      <c r="BD15" s="15">
        <v>11</v>
      </c>
      <c r="BE15" s="16">
        <v>11</v>
      </c>
      <c r="BF15" s="24"/>
      <c r="BG15" s="2"/>
      <c r="BH15" s="25"/>
      <c r="BI15" s="30">
        <v>4</v>
      </c>
      <c r="BJ15" s="5">
        <v>6</v>
      </c>
      <c r="BK15" s="31">
        <v>8</v>
      </c>
      <c r="BL15" s="24"/>
      <c r="BM15" s="2"/>
      <c r="BN15" s="25"/>
      <c r="BO15" s="24"/>
      <c r="BP15" s="2"/>
      <c r="BQ15" s="25"/>
      <c r="BR15" s="24"/>
      <c r="BS15" s="2"/>
      <c r="BT15" s="25"/>
      <c r="BU15" s="24"/>
      <c r="BV15" s="2"/>
      <c r="BW15" s="25"/>
      <c r="BX15" s="19"/>
      <c r="BY15" s="64"/>
      <c r="BZ15" s="20"/>
      <c r="CA15" s="19"/>
      <c r="CB15" s="64"/>
      <c r="CC15" s="20"/>
      <c r="CD15" s="19"/>
      <c r="CE15" s="64"/>
      <c r="CF15" s="20"/>
      <c r="CG15" s="19"/>
      <c r="CH15" s="64"/>
      <c r="CI15" s="20"/>
      <c r="CJ15" s="19"/>
      <c r="CK15" s="64"/>
      <c r="CL15" s="20"/>
      <c r="CM15" s="19"/>
      <c r="CN15" s="64"/>
      <c r="CO15" s="20"/>
    </row>
    <row r="16" spans="1:93" ht="15.75" thickBot="1" x14ac:dyDescent="0.3">
      <c r="A16" s="2" t="s">
        <v>17</v>
      </c>
      <c r="B16" s="9" t="s">
        <v>21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4">
        <v>100</v>
      </c>
      <c r="N16" s="3">
        <f>O16/100*N18</f>
        <v>-37.5</v>
      </c>
      <c r="O16" s="3">
        <v>-50</v>
      </c>
      <c r="P16" s="3"/>
      <c r="Q16" s="3"/>
      <c r="R16" s="3"/>
      <c r="S16" s="3"/>
      <c r="T16" s="3"/>
      <c r="U16" s="3"/>
      <c r="V16" s="3"/>
      <c r="W16" s="3"/>
      <c r="X16" s="3"/>
      <c r="AA16" s="13" t="s">
        <v>21</v>
      </c>
      <c r="AB16" s="19"/>
      <c r="AC16" s="12"/>
      <c r="AD16" s="20"/>
      <c r="AE16" s="19"/>
      <c r="AF16" s="12"/>
      <c r="AG16" s="20"/>
      <c r="AH16" s="19"/>
      <c r="AI16" s="12"/>
      <c r="AJ16" s="20"/>
      <c r="AK16" s="19"/>
      <c r="AL16" s="12"/>
      <c r="AM16" s="20"/>
      <c r="AN16" s="19"/>
      <c r="AO16" s="12"/>
      <c r="AP16" s="20"/>
      <c r="AQ16" s="19"/>
      <c r="AR16" s="2"/>
      <c r="AS16" s="25"/>
      <c r="AT16" s="24"/>
      <c r="AU16" s="2"/>
      <c r="AV16" s="25"/>
      <c r="AW16" s="24"/>
      <c r="AX16" s="2"/>
      <c r="AY16" s="25"/>
      <c r="AZ16" s="24"/>
      <c r="BA16" s="2"/>
      <c r="BB16" s="25"/>
      <c r="BC16" s="24"/>
      <c r="BD16" s="2"/>
      <c r="BE16" s="25"/>
      <c r="BF16" s="14">
        <v>10</v>
      </c>
      <c r="BG16" s="15">
        <v>11</v>
      </c>
      <c r="BH16" s="16">
        <v>11</v>
      </c>
      <c r="BI16" s="34">
        <v>-6</v>
      </c>
      <c r="BJ16" s="7">
        <v>-4</v>
      </c>
      <c r="BK16" s="35">
        <v>-2</v>
      </c>
      <c r="BL16" s="30">
        <v>-8</v>
      </c>
      <c r="BM16" s="5">
        <v>-6</v>
      </c>
      <c r="BN16" s="31">
        <v>-4</v>
      </c>
      <c r="BO16" s="24"/>
      <c r="BP16" s="2"/>
      <c r="BQ16" s="25"/>
      <c r="BR16" s="24"/>
      <c r="BS16" s="2"/>
      <c r="BT16" s="25"/>
      <c r="BU16" s="24"/>
      <c r="BV16" s="2"/>
      <c r="BW16" s="25"/>
      <c r="BX16" s="19"/>
      <c r="BY16" s="64"/>
      <c r="BZ16" s="20"/>
      <c r="CA16" s="19"/>
      <c r="CB16" s="64"/>
      <c r="CC16" s="20"/>
      <c r="CD16" s="19"/>
      <c r="CE16" s="64"/>
      <c r="CF16" s="20"/>
      <c r="CG16" s="19"/>
      <c r="CH16" s="64"/>
      <c r="CI16" s="20"/>
      <c r="CJ16" s="19"/>
      <c r="CK16" s="64"/>
      <c r="CL16" s="20"/>
      <c r="CM16" s="19"/>
      <c r="CN16" s="64"/>
      <c r="CO16" s="20"/>
    </row>
    <row r="17" spans="1:93" x14ac:dyDescent="0.25">
      <c r="A17" s="2" t="s">
        <v>17</v>
      </c>
      <c r="B17" s="9" t="s">
        <v>22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4">
        <v>100</v>
      </c>
      <c r="O17" s="3"/>
      <c r="P17" s="3"/>
      <c r="Q17" s="3"/>
      <c r="R17" s="3"/>
      <c r="S17" s="3"/>
      <c r="T17" s="3"/>
      <c r="U17" s="3"/>
      <c r="V17" s="3"/>
      <c r="W17" s="3"/>
      <c r="X17" s="3"/>
      <c r="AA17" s="13" t="s">
        <v>22</v>
      </c>
      <c r="AB17" s="19"/>
      <c r="AC17" s="12"/>
      <c r="AD17" s="20"/>
      <c r="AE17" s="19"/>
      <c r="AF17" s="12"/>
      <c r="AG17" s="20"/>
      <c r="AH17" s="19"/>
      <c r="AI17" s="12"/>
      <c r="AJ17" s="20"/>
      <c r="AK17" s="19"/>
      <c r="AL17" s="12"/>
      <c r="AM17" s="20"/>
      <c r="AN17" s="19"/>
      <c r="AO17" s="12"/>
      <c r="AP17" s="20"/>
      <c r="AQ17" s="19"/>
      <c r="AR17" s="2"/>
      <c r="AS17" s="25"/>
      <c r="AT17" s="24"/>
      <c r="AU17" s="2"/>
      <c r="AV17" s="25"/>
      <c r="AW17" s="24"/>
      <c r="AX17" s="2"/>
      <c r="AY17" s="25"/>
      <c r="AZ17" s="24"/>
      <c r="BA17" s="2"/>
      <c r="BB17" s="25"/>
      <c r="BC17" s="24"/>
      <c r="BD17" s="2"/>
      <c r="BE17" s="25"/>
      <c r="BF17" s="24"/>
      <c r="BG17" s="2"/>
      <c r="BH17" s="25"/>
      <c r="BI17" s="14">
        <v>10</v>
      </c>
      <c r="BJ17" s="15">
        <v>11</v>
      </c>
      <c r="BK17" s="16">
        <v>11</v>
      </c>
      <c r="BL17" s="24"/>
      <c r="BM17" s="2"/>
      <c r="BN17" s="25"/>
      <c r="BO17" s="24"/>
      <c r="BP17" s="2"/>
      <c r="BQ17" s="25"/>
      <c r="BR17" s="24"/>
      <c r="BS17" s="2"/>
      <c r="BT17" s="25"/>
      <c r="BU17" s="24"/>
      <c r="BV17" s="2"/>
      <c r="BW17" s="25"/>
      <c r="BX17" s="19"/>
      <c r="BY17" s="64"/>
      <c r="BZ17" s="20"/>
      <c r="CA17" s="19"/>
      <c r="CB17" s="64"/>
      <c r="CC17" s="20"/>
      <c r="CD17" s="19"/>
      <c r="CE17" s="64"/>
      <c r="CF17" s="20"/>
      <c r="CG17" s="19"/>
      <c r="CH17" s="64"/>
      <c r="CI17" s="20"/>
      <c r="CJ17" s="19"/>
      <c r="CK17" s="64"/>
      <c r="CL17" s="20"/>
      <c r="CM17" s="19"/>
      <c r="CN17" s="64"/>
      <c r="CO17" s="20"/>
    </row>
    <row r="18" spans="1:93" ht="15.75" thickBot="1" x14ac:dyDescent="0.3">
      <c r="A18" s="2" t="s">
        <v>17</v>
      </c>
      <c r="B18" s="9" t="s">
        <v>23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>
        <v>75</v>
      </c>
      <c r="O18" s="4">
        <v>100</v>
      </c>
      <c r="P18" s="3"/>
      <c r="Q18" s="3"/>
      <c r="R18" s="3"/>
      <c r="S18" s="3"/>
      <c r="T18" s="3"/>
      <c r="U18" s="3"/>
      <c r="V18" s="3"/>
      <c r="W18" s="3"/>
      <c r="X18" s="3"/>
      <c r="AA18" s="13" t="s">
        <v>23</v>
      </c>
      <c r="AB18" s="19"/>
      <c r="AC18" s="12"/>
      <c r="AD18" s="20"/>
      <c r="AE18" s="19"/>
      <c r="AF18" s="12"/>
      <c r="AG18" s="20"/>
      <c r="AH18" s="19"/>
      <c r="AI18" s="12"/>
      <c r="AJ18" s="20"/>
      <c r="AK18" s="19"/>
      <c r="AL18" s="12"/>
      <c r="AM18" s="20"/>
      <c r="AN18" s="19"/>
      <c r="AO18" s="12"/>
      <c r="AP18" s="20"/>
      <c r="AQ18" s="19"/>
      <c r="AR18" s="2"/>
      <c r="AS18" s="25"/>
      <c r="AT18" s="24"/>
      <c r="AU18" s="2"/>
      <c r="AV18" s="25"/>
      <c r="AW18" s="24"/>
      <c r="AX18" s="2"/>
      <c r="AY18" s="25"/>
      <c r="AZ18" s="24"/>
      <c r="BA18" s="2"/>
      <c r="BB18" s="25"/>
      <c r="BC18" s="24"/>
      <c r="BD18" s="2"/>
      <c r="BE18" s="25"/>
      <c r="BF18" s="24"/>
      <c r="BG18" s="2"/>
      <c r="BH18" s="25"/>
      <c r="BI18" s="32">
        <v>6</v>
      </c>
      <c r="BJ18" s="4">
        <v>8</v>
      </c>
      <c r="BK18" s="33">
        <v>10</v>
      </c>
      <c r="BL18" s="17">
        <v>9</v>
      </c>
      <c r="BM18" s="6">
        <v>10</v>
      </c>
      <c r="BN18" s="18">
        <v>10</v>
      </c>
      <c r="BO18" s="24"/>
      <c r="BP18" s="2"/>
      <c r="BQ18" s="25"/>
      <c r="BR18" s="24"/>
      <c r="BS18" s="2"/>
      <c r="BT18" s="25"/>
      <c r="BU18" s="24"/>
      <c r="BV18" s="2"/>
      <c r="BW18" s="25"/>
      <c r="BX18" s="19"/>
      <c r="BY18" s="64"/>
      <c r="BZ18" s="20"/>
      <c r="CA18" s="19"/>
      <c r="CB18" s="64"/>
      <c r="CC18" s="20"/>
      <c r="CD18" s="19"/>
      <c r="CE18" s="64"/>
      <c r="CF18" s="20"/>
      <c r="CG18" s="19"/>
      <c r="CH18" s="64"/>
      <c r="CI18" s="20"/>
      <c r="CJ18" s="19"/>
      <c r="CK18" s="64"/>
      <c r="CL18" s="20"/>
      <c r="CM18" s="19"/>
      <c r="CN18" s="64"/>
      <c r="CO18" s="20"/>
    </row>
    <row r="19" spans="1:93" ht="15.75" thickBot="1" x14ac:dyDescent="0.3">
      <c r="A19" s="2" t="s">
        <v>24</v>
      </c>
      <c r="B19" s="9" t="s">
        <v>25</v>
      </c>
      <c r="C19" s="3">
        <v>100</v>
      </c>
      <c r="D19" s="3">
        <v>100</v>
      </c>
      <c r="E19" s="3">
        <v>100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4">
        <v>100</v>
      </c>
      <c r="Q19" s="4">
        <v>100</v>
      </c>
      <c r="R19" s="4">
        <v>100</v>
      </c>
      <c r="S19" s="3"/>
      <c r="T19" s="3"/>
      <c r="U19" s="3"/>
      <c r="V19" s="3"/>
      <c r="W19" s="3"/>
      <c r="X19" s="3"/>
      <c r="AA19" s="13" t="s">
        <v>25</v>
      </c>
      <c r="AB19" s="14">
        <v>10</v>
      </c>
      <c r="AC19" s="15">
        <v>11</v>
      </c>
      <c r="AD19" s="16">
        <v>11</v>
      </c>
      <c r="AE19" s="14">
        <v>10</v>
      </c>
      <c r="AF19" s="15">
        <v>11</v>
      </c>
      <c r="AG19" s="16">
        <v>11</v>
      </c>
      <c r="AH19" s="14">
        <v>10</v>
      </c>
      <c r="AI19" s="15">
        <v>11</v>
      </c>
      <c r="AJ19" s="16">
        <v>11</v>
      </c>
      <c r="AK19" s="66">
        <f>AK4</f>
        <v>6</v>
      </c>
      <c r="AL19" s="66">
        <f t="shared" ref="AL19:AS19" si="23">AL4</f>
        <v>8</v>
      </c>
      <c r="AM19" s="66">
        <f t="shared" si="23"/>
        <v>10</v>
      </c>
      <c r="AN19" s="66">
        <f t="shared" si="23"/>
        <v>8</v>
      </c>
      <c r="AO19" s="66">
        <f t="shared" si="23"/>
        <v>10</v>
      </c>
      <c r="AP19" s="66">
        <f t="shared" si="23"/>
        <v>11</v>
      </c>
      <c r="AQ19" s="66">
        <f t="shared" si="23"/>
        <v>6</v>
      </c>
      <c r="AR19" s="66">
        <f t="shared" si="23"/>
        <v>8</v>
      </c>
      <c r="AS19" s="66">
        <f t="shared" si="23"/>
        <v>10</v>
      </c>
      <c r="AT19" s="24"/>
      <c r="AU19" s="2"/>
      <c r="AV19" s="25"/>
      <c r="AW19" s="24"/>
      <c r="AX19" s="2"/>
      <c r="AY19" s="25"/>
      <c r="AZ19" s="24"/>
      <c r="BA19" s="2"/>
      <c r="BB19" s="25"/>
      <c r="BC19" s="24"/>
      <c r="BD19" s="2"/>
      <c r="BE19" s="25"/>
      <c r="BF19" s="24"/>
      <c r="BG19" s="2"/>
      <c r="BH19" s="25"/>
      <c r="BI19" s="24"/>
      <c r="BJ19" s="2"/>
      <c r="BK19" s="25"/>
      <c r="BL19" s="24"/>
      <c r="BM19" s="2"/>
      <c r="BN19" s="25"/>
      <c r="BO19" s="14">
        <v>10</v>
      </c>
      <c r="BP19" s="15">
        <v>11</v>
      </c>
      <c r="BQ19" s="16">
        <v>11</v>
      </c>
      <c r="BR19" s="14">
        <v>10</v>
      </c>
      <c r="BS19" s="15">
        <v>11</v>
      </c>
      <c r="BT19" s="16">
        <v>11</v>
      </c>
      <c r="BU19" s="14">
        <v>10</v>
      </c>
      <c r="BV19" s="15">
        <v>11</v>
      </c>
      <c r="BW19" s="16">
        <v>11</v>
      </c>
      <c r="BX19" s="66" cm="1">
        <f t="array" ref="BX19">IFERROR(_xlfn.IFS($AD$168=MAX($AD$168:$AD$170),BX20,$AD$169=MAX($AD$168:$AD$170),BX21,$AD$170=MAX($AD$168:$AD$170),BX22),0)</f>
        <v>6</v>
      </c>
      <c r="BY19" s="66" cm="1">
        <f t="array" ref="BY19">IFERROR(_xlfn.IFS($AD$168=MAX($AD$168:$AD$170),BY20,$AD$169=MAX($AD$168:$AD$170),BY21,$AD$170=MAX($AD$168:$AD$170),BY22),0)</f>
        <v>8</v>
      </c>
      <c r="BZ19" s="66" cm="1">
        <f t="array" ref="BZ19">IFERROR(_xlfn.IFS($AD$168=MAX($AD$168:$AD$170),BZ20,$AD$169=MAX($AD$168:$AD$170),BZ21,$AD$170=MAX($AD$168:$AD$170),BZ22),0)</f>
        <v>10</v>
      </c>
      <c r="CA19" s="66" cm="1">
        <f t="array" ref="CA19">IFERROR(_xlfn.IFS($AD$168=MAX($AD$168:$AD$170),CA20,$AD$169=MAX($AD$168:$AD$170),CA21,$AD$170=MAX($AD$168:$AD$170),CA22),0)</f>
        <v>1</v>
      </c>
      <c r="CB19" s="66" cm="1">
        <f t="array" ref="CB19">IFERROR(_xlfn.IFS($AD$168=MAX($AD$168:$AD$170),CB20,$AD$169=MAX($AD$168:$AD$170),CB21,$AD$170=MAX($AD$168:$AD$170),CB22),0)</f>
        <v>2</v>
      </c>
      <c r="CC19" s="66" cm="1">
        <f t="array" ref="CC19">IFERROR(_xlfn.IFS($AD$168=MAX($AD$168:$AD$170),CC20,$AD$169=MAX($AD$168:$AD$170),CC21,$AD$170=MAX($AD$168:$AD$170),CC22),0)</f>
        <v>4</v>
      </c>
      <c r="CD19" s="66" cm="1">
        <f t="array" ref="CD19">IFERROR(_xlfn.IFS($AD$168=MAX($AD$168:$AD$170),CD20,$AD$169=MAX($AD$168:$AD$170),CD21,$AD$170=MAX($AD$168:$AD$170),CD22),0)</f>
        <v>8</v>
      </c>
      <c r="CE19" s="66" cm="1">
        <f t="array" ref="CE19">IFERROR(_xlfn.IFS($AD$168=MAX($AD$168:$AD$170),CE20,$AD$169=MAX($AD$168:$AD$170),CE21,$AD$170=MAX($AD$168:$AD$170),CE22),0)</f>
        <v>10</v>
      </c>
      <c r="CF19" s="66" cm="1">
        <f t="array" ref="CF19">IFERROR(_xlfn.IFS($AD$168=MAX($AD$168:$AD$170),CF20,$AD$169=MAX($AD$168:$AD$170),CF21,$AD$170=MAX($AD$168:$AD$170),CF22),0)</f>
        <v>11</v>
      </c>
      <c r="CG19" s="66" cm="1">
        <f t="array" ref="CG19">IFERROR(_xlfn.IFS($AD$168=MAX($AD$168:$AD$170),CG20,$AD$169=MAX($AD$168:$AD$170),CG21,$AD$170=MAX($AD$168:$AD$170),CG22),0)</f>
        <v>2</v>
      </c>
      <c r="CH19" s="66" cm="1">
        <f t="array" ref="CH19">IFERROR(_xlfn.IFS($AD$168=MAX($AD$168:$AD$170),CH20,$AD$169=MAX($AD$168:$AD$170),CH21,$AD$170=MAX($AD$168:$AD$170),CH22),0)</f>
        <v>4</v>
      </c>
      <c r="CI19" s="66" cm="1">
        <f t="array" ref="CI19">IFERROR(_xlfn.IFS($AD$168=MAX($AD$168:$AD$170),CI20,$AD$169=MAX($AD$168:$AD$170),CI21,$AD$170=MAX($AD$168:$AD$170),CI22),0)</f>
        <v>6</v>
      </c>
      <c r="CJ19" s="66" cm="1">
        <f t="array" ref="CJ19">IFERROR(_xlfn.IFS($AD$168=MAX($AD$168:$AD$170),CJ20,$AD$169=MAX($AD$168:$AD$170),CJ21,$AD$170=MAX($AD$168:$AD$170),CJ22),0)</f>
        <v>6</v>
      </c>
      <c r="CK19" s="66" cm="1">
        <f t="array" ref="CK19">IFERROR(_xlfn.IFS($AD$168=MAX($AD$168:$AD$170),CK20,$AD$169=MAX($AD$168:$AD$170),CK21,$AD$170=MAX($AD$168:$AD$170),CK22),0)</f>
        <v>8</v>
      </c>
      <c r="CL19" s="66" cm="1">
        <f t="array" ref="CL19">IFERROR(_xlfn.IFS($AD$168=MAX($AD$168:$AD$170),CL20,$AD$169=MAX($AD$168:$AD$170),CL21,$AD$170=MAX($AD$168:$AD$170),CL22),0)</f>
        <v>10</v>
      </c>
      <c r="CM19" s="66" cm="1">
        <f t="array" ref="CM19">IFERROR(_xlfn.IFS($AD$168=MAX($AD$168:$AD$170),CM20,$AD$169=MAX($AD$168:$AD$170),CM21,$AD$170=MAX($AD$168:$AD$170),CM22),0)</f>
        <v>1</v>
      </c>
      <c r="CN19" s="66" cm="1">
        <f t="array" ref="CN19">IFERROR(_xlfn.IFS($AD$168=MAX($AD$168:$AD$170),CN20,$AD$169=MAX($AD$168:$AD$170),CN21,$AD$170=MAX($AD$168:$AD$170),CN22),0)</f>
        <v>2</v>
      </c>
      <c r="CO19" s="66" cm="1">
        <f t="array" ref="CO19">IFERROR(_xlfn.IFS($AD$168=MAX($AD$168:$AD$170),CO20,$AD$169=MAX($AD$168:$AD$170),CO21,$AD$170=MAX($AD$168:$AD$170),CO22),0)</f>
        <v>4</v>
      </c>
    </row>
    <row r="20" spans="1:93" ht="15.75" thickBot="1" x14ac:dyDescent="0.3">
      <c r="A20" s="2" t="s">
        <v>24</v>
      </c>
      <c r="B20" s="9" t="s">
        <v>10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4">
        <v>100</v>
      </c>
      <c r="Q20" s="3"/>
      <c r="R20" s="3"/>
      <c r="S20" s="3">
        <v>50</v>
      </c>
      <c r="T20" s="3">
        <f>U20*T$25/100</f>
        <v>3.515625</v>
      </c>
      <c r="U20" s="3">
        <v>25</v>
      </c>
      <c r="V20" s="3">
        <f>S20*V$23/100</f>
        <v>25</v>
      </c>
      <c r="W20" s="3">
        <f>U20*W$25/100</f>
        <v>18.75</v>
      </c>
      <c r="X20" s="3">
        <f>W20*X$27/100</f>
        <v>4.6875</v>
      </c>
      <c r="AA20" s="13" t="s">
        <v>10</v>
      </c>
      <c r="AB20" s="66">
        <f>AB19</f>
        <v>10</v>
      </c>
      <c r="AC20" s="66">
        <f t="shared" ref="AC20:AJ22" si="24">AC19</f>
        <v>11</v>
      </c>
      <c r="AD20" s="66">
        <f t="shared" si="24"/>
        <v>11</v>
      </c>
      <c r="AE20" s="66">
        <f t="shared" si="24"/>
        <v>10</v>
      </c>
      <c r="AF20" s="66">
        <f t="shared" si="24"/>
        <v>11</v>
      </c>
      <c r="AG20" s="66">
        <f t="shared" si="24"/>
        <v>11</v>
      </c>
      <c r="AH20" s="66">
        <f t="shared" si="24"/>
        <v>10</v>
      </c>
      <c r="AI20" s="66">
        <f t="shared" si="24"/>
        <v>11</v>
      </c>
      <c r="AJ20" s="66">
        <f t="shared" si="24"/>
        <v>11</v>
      </c>
      <c r="AK20" s="66">
        <f>AK19</f>
        <v>6</v>
      </c>
      <c r="AL20" s="66">
        <f t="shared" ref="AL20:AS22" si="25">AL19</f>
        <v>8</v>
      </c>
      <c r="AM20" s="66">
        <f t="shared" si="25"/>
        <v>10</v>
      </c>
      <c r="AN20" s="66">
        <f t="shared" si="25"/>
        <v>8</v>
      </c>
      <c r="AO20" s="66">
        <f t="shared" si="25"/>
        <v>10</v>
      </c>
      <c r="AP20" s="66">
        <f t="shared" si="25"/>
        <v>11</v>
      </c>
      <c r="AQ20" s="66">
        <f t="shared" si="25"/>
        <v>6</v>
      </c>
      <c r="AR20" s="66">
        <f t="shared" si="25"/>
        <v>8</v>
      </c>
      <c r="AS20" s="66">
        <f t="shared" si="25"/>
        <v>10</v>
      </c>
      <c r="AT20" s="24"/>
      <c r="AU20" s="2"/>
      <c r="AV20" s="25"/>
      <c r="AW20" s="24"/>
      <c r="AX20" s="2"/>
      <c r="AY20" s="25"/>
      <c r="AZ20" s="24"/>
      <c r="BA20" s="2"/>
      <c r="BB20" s="25"/>
      <c r="BC20" s="24"/>
      <c r="BD20" s="2"/>
      <c r="BE20" s="25"/>
      <c r="BF20" s="24"/>
      <c r="BG20" s="2"/>
      <c r="BH20" s="25"/>
      <c r="BI20" s="24"/>
      <c r="BJ20" s="2"/>
      <c r="BK20" s="25"/>
      <c r="BL20" s="24"/>
      <c r="BM20" s="2"/>
      <c r="BN20" s="25"/>
      <c r="BO20" s="14">
        <v>10</v>
      </c>
      <c r="BP20" s="15">
        <v>11</v>
      </c>
      <c r="BQ20" s="16">
        <v>11</v>
      </c>
      <c r="BR20" s="19"/>
      <c r="BS20" s="12"/>
      <c r="BT20" s="20"/>
      <c r="BU20" s="19"/>
      <c r="BV20" s="12"/>
      <c r="BW20" s="20"/>
      <c r="BX20" s="30">
        <v>4</v>
      </c>
      <c r="BY20" s="5">
        <v>6</v>
      </c>
      <c r="BZ20" s="31">
        <v>8</v>
      </c>
      <c r="CA20" s="39">
        <v>1</v>
      </c>
      <c r="CB20" s="8">
        <v>2</v>
      </c>
      <c r="CC20" s="40">
        <v>4</v>
      </c>
      <c r="CD20" s="34">
        <v>2</v>
      </c>
      <c r="CE20" s="7">
        <v>4</v>
      </c>
      <c r="CF20" s="35">
        <v>6</v>
      </c>
      <c r="CG20" s="34">
        <v>2</v>
      </c>
      <c r="CH20" s="7">
        <v>4</v>
      </c>
      <c r="CI20" s="35">
        <v>6</v>
      </c>
      <c r="CJ20" s="39">
        <v>1</v>
      </c>
      <c r="CK20" s="8">
        <v>2</v>
      </c>
      <c r="CL20" s="40">
        <v>4</v>
      </c>
      <c r="CM20" s="39">
        <v>1</v>
      </c>
      <c r="CN20" s="8">
        <v>2</v>
      </c>
      <c r="CO20" s="40">
        <v>4</v>
      </c>
    </row>
    <row r="21" spans="1:93" ht="15.75" thickBot="1" x14ac:dyDescent="0.3">
      <c r="A21" s="2" t="s">
        <v>24</v>
      </c>
      <c r="B21" s="9" t="s">
        <v>11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4">
        <v>100</v>
      </c>
      <c r="R21" s="3"/>
      <c r="S21" s="3">
        <v>75</v>
      </c>
      <c r="T21" s="3">
        <f t="shared" ref="T21:T22" si="26">U21*T$25/100</f>
        <v>14.0625</v>
      </c>
      <c r="U21" s="3">
        <v>100</v>
      </c>
      <c r="V21" s="123">
        <f t="shared" ref="V21:V22" si="27">S21*V$23/100</f>
        <v>37.5</v>
      </c>
      <c r="W21" s="3">
        <f t="shared" ref="W21:W22" si="28">U21*W$25/100</f>
        <v>75</v>
      </c>
      <c r="X21" s="3">
        <f t="shared" ref="X21:X22" si="29">W21*X$27/100</f>
        <v>18.75</v>
      </c>
      <c r="AA21" s="13" t="s">
        <v>11</v>
      </c>
      <c r="AB21" s="66">
        <f t="shared" ref="AB21:AB22" si="30">AB20</f>
        <v>10</v>
      </c>
      <c r="AC21" s="66">
        <f t="shared" si="24"/>
        <v>11</v>
      </c>
      <c r="AD21" s="66">
        <f t="shared" si="24"/>
        <v>11</v>
      </c>
      <c r="AE21" s="66">
        <f t="shared" si="24"/>
        <v>10</v>
      </c>
      <c r="AF21" s="66">
        <f t="shared" si="24"/>
        <v>11</v>
      </c>
      <c r="AG21" s="66">
        <f t="shared" si="24"/>
        <v>11</v>
      </c>
      <c r="AH21" s="66">
        <f t="shared" si="24"/>
        <v>10</v>
      </c>
      <c r="AI21" s="66">
        <f t="shared" si="24"/>
        <v>11</v>
      </c>
      <c r="AJ21" s="66">
        <f t="shared" si="24"/>
        <v>11</v>
      </c>
      <c r="AK21" s="66">
        <f t="shared" ref="AK21:AK22" si="31">AK20</f>
        <v>6</v>
      </c>
      <c r="AL21" s="66">
        <f t="shared" si="25"/>
        <v>8</v>
      </c>
      <c r="AM21" s="66">
        <f t="shared" si="25"/>
        <v>10</v>
      </c>
      <c r="AN21" s="66">
        <f t="shared" si="25"/>
        <v>8</v>
      </c>
      <c r="AO21" s="66">
        <f t="shared" si="25"/>
        <v>10</v>
      </c>
      <c r="AP21" s="66">
        <f t="shared" si="25"/>
        <v>11</v>
      </c>
      <c r="AQ21" s="66">
        <f t="shared" si="25"/>
        <v>6</v>
      </c>
      <c r="AR21" s="66">
        <f t="shared" si="25"/>
        <v>8</v>
      </c>
      <c r="AS21" s="66">
        <f t="shared" si="25"/>
        <v>10</v>
      </c>
      <c r="AT21" s="24"/>
      <c r="AU21" s="2"/>
      <c r="AV21" s="25"/>
      <c r="AW21" s="24"/>
      <c r="AX21" s="2"/>
      <c r="AY21" s="25"/>
      <c r="AZ21" s="24"/>
      <c r="BA21" s="2"/>
      <c r="BB21" s="25"/>
      <c r="BC21" s="24"/>
      <c r="BD21" s="2"/>
      <c r="BE21" s="25"/>
      <c r="BF21" s="24"/>
      <c r="BG21" s="2"/>
      <c r="BH21" s="25"/>
      <c r="BI21" s="24"/>
      <c r="BJ21" s="2"/>
      <c r="BK21" s="25"/>
      <c r="BL21" s="24"/>
      <c r="BM21" s="2"/>
      <c r="BN21" s="25"/>
      <c r="BO21" s="19"/>
      <c r="BP21" s="12"/>
      <c r="BQ21" s="20"/>
      <c r="BR21" s="14">
        <v>10</v>
      </c>
      <c r="BS21" s="15">
        <v>11</v>
      </c>
      <c r="BT21" s="16">
        <v>11</v>
      </c>
      <c r="BU21" s="24"/>
      <c r="BV21" s="2"/>
      <c r="BW21" s="25"/>
      <c r="BX21" s="32">
        <v>6</v>
      </c>
      <c r="BY21" s="4">
        <v>8</v>
      </c>
      <c r="BZ21" s="33">
        <v>10</v>
      </c>
      <c r="CA21" s="39">
        <v>1</v>
      </c>
      <c r="CB21" s="8">
        <v>2</v>
      </c>
      <c r="CC21" s="40">
        <v>4</v>
      </c>
      <c r="CD21" s="17">
        <v>8</v>
      </c>
      <c r="CE21" s="6">
        <v>10</v>
      </c>
      <c r="CF21" s="18">
        <v>11</v>
      </c>
      <c r="CG21" s="34">
        <v>2</v>
      </c>
      <c r="CH21" s="7">
        <v>4</v>
      </c>
      <c r="CI21" s="35">
        <v>6</v>
      </c>
      <c r="CJ21" s="32">
        <v>6</v>
      </c>
      <c r="CK21" s="4">
        <v>8</v>
      </c>
      <c r="CL21" s="33">
        <v>10</v>
      </c>
      <c r="CM21" s="39">
        <v>1</v>
      </c>
      <c r="CN21" s="8">
        <v>2</v>
      </c>
      <c r="CO21" s="40">
        <v>4</v>
      </c>
    </row>
    <row r="22" spans="1:93" ht="15.75" thickBot="1" x14ac:dyDescent="0.3">
      <c r="A22" s="2" t="s">
        <v>24</v>
      </c>
      <c r="B22" s="9" t="s">
        <v>12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4">
        <v>100</v>
      </c>
      <c r="S22" s="3">
        <v>50</v>
      </c>
      <c r="T22" s="3">
        <f t="shared" si="26"/>
        <v>-10.546875</v>
      </c>
      <c r="U22" s="3">
        <v>-75</v>
      </c>
      <c r="V22" s="123">
        <f t="shared" si="27"/>
        <v>25</v>
      </c>
      <c r="W22" s="3">
        <f t="shared" si="28"/>
        <v>-56.25</v>
      </c>
      <c r="X22" s="3">
        <f t="shared" si="29"/>
        <v>-14.0625</v>
      </c>
      <c r="AA22" s="13" t="s">
        <v>12</v>
      </c>
      <c r="AB22" s="66">
        <f t="shared" si="30"/>
        <v>10</v>
      </c>
      <c r="AC22" s="66">
        <f t="shared" si="24"/>
        <v>11</v>
      </c>
      <c r="AD22" s="66">
        <f t="shared" si="24"/>
        <v>11</v>
      </c>
      <c r="AE22" s="66">
        <f t="shared" si="24"/>
        <v>10</v>
      </c>
      <c r="AF22" s="66">
        <f t="shared" si="24"/>
        <v>11</v>
      </c>
      <c r="AG22" s="66">
        <f t="shared" si="24"/>
        <v>11</v>
      </c>
      <c r="AH22" s="66">
        <f t="shared" si="24"/>
        <v>10</v>
      </c>
      <c r="AI22" s="66">
        <f t="shared" si="24"/>
        <v>11</v>
      </c>
      <c r="AJ22" s="66">
        <f t="shared" si="24"/>
        <v>11</v>
      </c>
      <c r="AK22" s="66">
        <f t="shared" si="31"/>
        <v>6</v>
      </c>
      <c r="AL22" s="66">
        <f t="shared" si="25"/>
        <v>8</v>
      </c>
      <c r="AM22" s="66">
        <f t="shared" si="25"/>
        <v>10</v>
      </c>
      <c r="AN22" s="66">
        <f t="shared" si="25"/>
        <v>8</v>
      </c>
      <c r="AO22" s="66">
        <f t="shared" si="25"/>
        <v>10</v>
      </c>
      <c r="AP22" s="66">
        <f t="shared" si="25"/>
        <v>11</v>
      </c>
      <c r="AQ22" s="66">
        <f t="shared" si="25"/>
        <v>6</v>
      </c>
      <c r="AR22" s="66">
        <f t="shared" si="25"/>
        <v>8</v>
      </c>
      <c r="AS22" s="66">
        <f t="shared" si="25"/>
        <v>10</v>
      </c>
      <c r="AT22" s="24"/>
      <c r="AU22" s="2"/>
      <c r="AV22" s="25"/>
      <c r="AW22" s="24"/>
      <c r="AX22" s="2"/>
      <c r="AY22" s="25"/>
      <c r="AZ22" s="24"/>
      <c r="BA22" s="2"/>
      <c r="BB22" s="25"/>
      <c r="BC22" s="24"/>
      <c r="BD22" s="2"/>
      <c r="BE22" s="25"/>
      <c r="BF22" s="24"/>
      <c r="BG22" s="2"/>
      <c r="BH22" s="25"/>
      <c r="BI22" s="24"/>
      <c r="BJ22" s="2"/>
      <c r="BK22" s="25"/>
      <c r="BL22" s="24"/>
      <c r="BM22" s="2"/>
      <c r="BN22" s="25"/>
      <c r="BO22" s="19"/>
      <c r="BP22" s="12"/>
      <c r="BQ22" s="20"/>
      <c r="BR22" s="19"/>
      <c r="BS22" s="12"/>
      <c r="BT22" s="20"/>
      <c r="BU22" s="14">
        <v>10</v>
      </c>
      <c r="BV22" s="15">
        <v>11</v>
      </c>
      <c r="BW22" s="16">
        <v>11</v>
      </c>
      <c r="BX22" s="30">
        <v>4</v>
      </c>
      <c r="BY22" s="5">
        <v>6</v>
      </c>
      <c r="BZ22" s="31">
        <v>8</v>
      </c>
      <c r="CA22" s="39">
        <v>-4</v>
      </c>
      <c r="CB22" s="8">
        <v>-2</v>
      </c>
      <c r="CC22" s="40">
        <v>-1</v>
      </c>
      <c r="CD22" s="32">
        <v>-10</v>
      </c>
      <c r="CE22" s="4">
        <v>-8</v>
      </c>
      <c r="CF22" s="33">
        <v>-6</v>
      </c>
      <c r="CG22" s="34">
        <v>2</v>
      </c>
      <c r="CH22" s="7">
        <v>4</v>
      </c>
      <c r="CI22" s="35">
        <v>6</v>
      </c>
      <c r="CJ22" s="30">
        <v>-8</v>
      </c>
      <c r="CK22" s="5">
        <v>-6</v>
      </c>
      <c r="CL22" s="31">
        <v>-4</v>
      </c>
      <c r="CM22" s="39">
        <v>-4</v>
      </c>
      <c r="CN22" s="8">
        <v>-2</v>
      </c>
      <c r="CO22" s="40">
        <v>-1</v>
      </c>
    </row>
    <row r="23" spans="1:93" ht="15.75" thickBot="1" x14ac:dyDescent="0.3">
      <c r="A23" s="2" t="s">
        <v>24</v>
      </c>
      <c r="B23" s="9" t="s">
        <v>13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4">
        <v>100</v>
      </c>
      <c r="T23" s="3"/>
      <c r="U23" s="3"/>
      <c r="V23" s="3">
        <v>50</v>
      </c>
      <c r="W23" s="3"/>
      <c r="X23" s="3"/>
      <c r="AA23" s="13" t="s">
        <v>13</v>
      </c>
      <c r="AB23" s="19"/>
      <c r="AC23" s="12"/>
      <c r="AD23" s="20"/>
      <c r="AE23" s="19"/>
      <c r="AF23" s="12"/>
      <c r="AG23" s="20"/>
      <c r="AH23" s="19"/>
      <c r="AI23" s="12"/>
      <c r="AJ23" s="20"/>
      <c r="AK23" s="19"/>
      <c r="AL23" s="12"/>
      <c r="AM23" s="20"/>
      <c r="AN23" s="19"/>
      <c r="AO23" s="12"/>
      <c r="AP23" s="20"/>
      <c r="AQ23" s="19"/>
      <c r="AR23" s="2"/>
      <c r="AS23" s="25"/>
      <c r="AT23" s="24"/>
      <c r="AU23" s="2"/>
      <c r="AV23" s="25"/>
      <c r="AW23" s="24"/>
      <c r="AX23" s="2"/>
      <c r="AY23" s="25"/>
      <c r="AZ23" s="24"/>
      <c r="BA23" s="2"/>
      <c r="BB23" s="25"/>
      <c r="BC23" s="24"/>
      <c r="BD23" s="2"/>
      <c r="BE23" s="25"/>
      <c r="BF23" s="24"/>
      <c r="BG23" s="2"/>
      <c r="BH23" s="25"/>
      <c r="BI23" s="24"/>
      <c r="BJ23" s="2"/>
      <c r="BK23" s="25"/>
      <c r="BL23" s="24"/>
      <c r="BM23" s="2"/>
      <c r="BN23" s="25"/>
      <c r="BO23" s="24"/>
      <c r="BP23" s="2"/>
      <c r="BQ23" s="25"/>
      <c r="BR23" s="24"/>
      <c r="BS23" s="2"/>
      <c r="BT23" s="25"/>
      <c r="BU23" s="24"/>
      <c r="BV23" s="2"/>
      <c r="BW23" s="25"/>
      <c r="BX23" s="14">
        <v>10</v>
      </c>
      <c r="BY23" s="15">
        <v>11</v>
      </c>
      <c r="BZ23" s="16">
        <v>11</v>
      </c>
      <c r="CA23" s="19"/>
      <c r="CB23" s="64"/>
      <c r="CC23" s="20"/>
      <c r="CD23" s="19"/>
      <c r="CE23" s="64"/>
      <c r="CF23" s="20"/>
      <c r="CG23" s="30">
        <v>4</v>
      </c>
      <c r="CH23" s="5">
        <v>6</v>
      </c>
      <c r="CI23" s="31">
        <v>8</v>
      </c>
      <c r="CJ23" s="19"/>
      <c r="CK23" s="64"/>
      <c r="CL23" s="20"/>
      <c r="CM23" s="19"/>
      <c r="CN23" s="64"/>
      <c r="CO23" s="20"/>
    </row>
    <row r="24" spans="1:93" ht="15.75" thickBot="1" x14ac:dyDescent="0.3">
      <c r="A24" s="2" t="s">
        <v>24</v>
      </c>
      <c r="B24" s="9" t="s">
        <v>21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4">
        <v>100</v>
      </c>
      <c r="U24" s="3"/>
      <c r="V24" s="3"/>
      <c r="W24" s="3"/>
      <c r="X24" s="3"/>
      <c r="AA24" s="13" t="s">
        <v>21</v>
      </c>
      <c r="AB24" s="19"/>
      <c r="AC24" s="12"/>
      <c r="AD24" s="20"/>
      <c r="AE24" s="19"/>
      <c r="AF24" s="12"/>
      <c r="AG24" s="20"/>
      <c r="AH24" s="19"/>
      <c r="AI24" s="12"/>
      <c r="AJ24" s="20"/>
      <c r="AK24" s="19"/>
      <c r="AL24" s="12"/>
      <c r="AM24" s="20"/>
      <c r="AN24" s="19"/>
      <c r="AO24" s="12"/>
      <c r="AP24" s="20"/>
      <c r="AQ24" s="19"/>
      <c r="AR24" s="2"/>
      <c r="AS24" s="25"/>
      <c r="AT24" s="24"/>
      <c r="AU24" s="2"/>
      <c r="AV24" s="25"/>
      <c r="AW24" s="24"/>
      <c r="AX24" s="2"/>
      <c r="AY24" s="25"/>
      <c r="AZ24" s="24"/>
      <c r="BA24" s="2"/>
      <c r="BB24" s="25"/>
      <c r="BC24" s="24"/>
      <c r="BD24" s="2"/>
      <c r="BE24" s="25"/>
      <c r="BF24" s="24"/>
      <c r="BG24" s="2"/>
      <c r="BH24" s="25"/>
      <c r="BI24" s="24"/>
      <c r="BJ24" s="2"/>
      <c r="BK24" s="25"/>
      <c r="BL24" s="24"/>
      <c r="BM24" s="2"/>
      <c r="BN24" s="25"/>
      <c r="BO24" s="24"/>
      <c r="BP24" s="2"/>
      <c r="BQ24" s="25"/>
      <c r="BR24" s="24"/>
      <c r="BS24" s="2"/>
      <c r="BT24" s="25"/>
      <c r="BU24" s="24"/>
      <c r="BV24" s="2"/>
      <c r="BW24" s="25"/>
      <c r="BX24" s="19"/>
      <c r="BY24" s="64"/>
      <c r="BZ24" s="20"/>
      <c r="CA24" s="14">
        <v>10</v>
      </c>
      <c r="CB24" s="15">
        <v>11</v>
      </c>
      <c r="CC24" s="16">
        <v>11</v>
      </c>
      <c r="CD24" s="19"/>
      <c r="CE24" s="64"/>
      <c r="CF24" s="20"/>
      <c r="CG24" s="19"/>
      <c r="CH24" s="64"/>
      <c r="CI24" s="20"/>
      <c r="CJ24" s="19"/>
      <c r="CK24" s="64"/>
      <c r="CL24" s="20"/>
      <c r="CM24" s="19"/>
      <c r="CN24" s="64"/>
      <c r="CO24" s="20"/>
    </row>
    <row r="25" spans="1:93" ht="15.75" thickBot="1" x14ac:dyDescent="0.3">
      <c r="A25" s="2" t="s">
        <v>24</v>
      </c>
      <c r="B25" s="9" t="s">
        <v>26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>
        <v>14.0625</v>
      </c>
      <c r="U25" s="4">
        <v>100</v>
      </c>
      <c r="V25" s="3"/>
      <c r="W25" s="3">
        <v>75</v>
      </c>
      <c r="X25" s="3">
        <f>W25*X27/100</f>
        <v>18.75</v>
      </c>
      <c r="AA25" s="13" t="s">
        <v>26</v>
      </c>
      <c r="AB25" s="19"/>
      <c r="AC25" s="12"/>
      <c r="AD25" s="20"/>
      <c r="AE25" s="19"/>
      <c r="AF25" s="12"/>
      <c r="AG25" s="20"/>
      <c r="AH25" s="19"/>
      <c r="AI25" s="12"/>
      <c r="AJ25" s="20"/>
      <c r="AK25" s="19"/>
      <c r="AL25" s="12"/>
      <c r="AM25" s="20"/>
      <c r="AN25" s="19"/>
      <c r="AO25" s="12"/>
      <c r="AP25" s="20"/>
      <c r="AQ25" s="19"/>
      <c r="AR25" s="2"/>
      <c r="AS25" s="25"/>
      <c r="AT25" s="24"/>
      <c r="AU25" s="2"/>
      <c r="AV25" s="25"/>
      <c r="AW25" s="24"/>
      <c r="AX25" s="2"/>
      <c r="AY25" s="25"/>
      <c r="AZ25" s="24"/>
      <c r="BA25" s="2"/>
      <c r="BB25" s="25"/>
      <c r="BC25" s="24"/>
      <c r="BD25" s="2"/>
      <c r="BE25" s="25"/>
      <c r="BF25" s="24"/>
      <c r="BG25" s="2"/>
      <c r="BH25" s="25"/>
      <c r="BI25" s="24"/>
      <c r="BJ25" s="2"/>
      <c r="BK25" s="25"/>
      <c r="BL25" s="24"/>
      <c r="BM25" s="2"/>
      <c r="BN25" s="25"/>
      <c r="BO25" s="24"/>
      <c r="BP25" s="2"/>
      <c r="BQ25" s="25"/>
      <c r="BR25" s="24"/>
      <c r="BS25" s="2"/>
      <c r="BT25" s="25"/>
      <c r="BU25" s="24"/>
      <c r="BV25" s="2"/>
      <c r="BW25" s="25"/>
      <c r="BX25" s="19"/>
      <c r="BY25" s="64"/>
      <c r="BZ25" s="20"/>
      <c r="CA25" s="39">
        <v>1</v>
      </c>
      <c r="CB25" s="8">
        <v>2</v>
      </c>
      <c r="CC25" s="40">
        <v>4</v>
      </c>
      <c r="CD25" s="14">
        <v>10</v>
      </c>
      <c r="CE25" s="15">
        <v>11</v>
      </c>
      <c r="CF25" s="16">
        <v>11</v>
      </c>
      <c r="CG25" s="19"/>
      <c r="CH25" s="64"/>
      <c r="CI25" s="20"/>
      <c r="CJ25" s="32">
        <v>6</v>
      </c>
      <c r="CK25" s="4">
        <v>8</v>
      </c>
      <c r="CL25" s="33">
        <v>10</v>
      </c>
      <c r="CM25" s="39">
        <v>1</v>
      </c>
      <c r="CN25" s="8">
        <v>2</v>
      </c>
      <c r="CO25" s="40">
        <v>4</v>
      </c>
    </row>
    <row r="26" spans="1:93" ht="15.75" thickBot="1" x14ac:dyDescent="0.3">
      <c r="A26" s="2" t="s">
        <v>24</v>
      </c>
      <c r="B26" s="9" t="s">
        <v>20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4">
        <v>100</v>
      </c>
      <c r="W26" s="3"/>
      <c r="X26" s="3"/>
      <c r="AA26" s="13" t="s">
        <v>20</v>
      </c>
      <c r="AB26" s="19"/>
      <c r="AC26" s="12"/>
      <c r="AD26" s="20"/>
      <c r="AE26" s="19"/>
      <c r="AF26" s="12"/>
      <c r="AG26" s="20"/>
      <c r="AH26" s="19"/>
      <c r="AI26" s="12"/>
      <c r="AJ26" s="20"/>
      <c r="AK26" s="19"/>
      <c r="AL26" s="12"/>
      <c r="AM26" s="20"/>
      <c r="AN26" s="19"/>
      <c r="AO26" s="12"/>
      <c r="AP26" s="20"/>
      <c r="AQ26" s="19"/>
      <c r="AR26" s="2"/>
      <c r="AS26" s="25"/>
      <c r="AT26" s="24"/>
      <c r="AU26" s="2"/>
      <c r="AV26" s="25"/>
      <c r="AW26" s="24"/>
      <c r="AX26" s="2"/>
      <c r="AY26" s="25"/>
      <c r="AZ26" s="24"/>
      <c r="BA26" s="2"/>
      <c r="BB26" s="25"/>
      <c r="BC26" s="24"/>
      <c r="BD26" s="2"/>
      <c r="BE26" s="25"/>
      <c r="BF26" s="24"/>
      <c r="BG26" s="2"/>
      <c r="BH26" s="25"/>
      <c r="BI26" s="24"/>
      <c r="BJ26" s="2"/>
      <c r="BK26" s="25"/>
      <c r="BL26" s="24"/>
      <c r="BM26" s="2"/>
      <c r="BN26" s="25"/>
      <c r="BO26" s="24"/>
      <c r="BP26" s="2"/>
      <c r="BQ26" s="25"/>
      <c r="BR26" s="24"/>
      <c r="BS26" s="2"/>
      <c r="BT26" s="25"/>
      <c r="BU26" s="24"/>
      <c r="BV26" s="2"/>
      <c r="BW26" s="25"/>
      <c r="BX26" s="19"/>
      <c r="BY26" s="64"/>
      <c r="BZ26" s="20"/>
      <c r="CA26" s="19"/>
      <c r="CB26" s="64"/>
      <c r="CC26" s="20"/>
      <c r="CD26" s="19"/>
      <c r="CE26" s="64"/>
      <c r="CF26" s="20"/>
      <c r="CG26" s="14">
        <v>10</v>
      </c>
      <c r="CH26" s="15">
        <v>11</v>
      </c>
      <c r="CI26" s="16">
        <v>11</v>
      </c>
      <c r="CJ26" s="19"/>
      <c r="CK26" s="64"/>
      <c r="CL26" s="20"/>
      <c r="CM26" s="19"/>
      <c r="CN26" s="64"/>
      <c r="CO26" s="20"/>
    </row>
    <row r="27" spans="1:93" ht="15.75" thickBot="1" x14ac:dyDescent="0.3">
      <c r="A27" s="2" t="s">
        <v>24</v>
      </c>
      <c r="B27" s="9" t="s">
        <v>27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>
        <v>18.75</v>
      </c>
      <c r="U27" s="3"/>
      <c r="V27" s="3"/>
      <c r="W27" s="4">
        <v>100</v>
      </c>
      <c r="X27" s="3">
        <v>25</v>
      </c>
      <c r="AA27" s="13" t="s">
        <v>27</v>
      </c>
      <c r="AB27" s="19"/>
      <c r="AC27" s="12"/>
      <c r="AD27" s="20"/>
      <c r="AE27" s="19"/>
      <c r="AF27" s="12"/>
      <c r="AG27" s="20"/>
      <c r="AH27" s="19"/>
      <c r="AI27" s="12"/>
      <c r="AJ27" s="20"/>
      <c r="AK27" s="19"/>
      <c r="AL27" s="12"/>
      <c r="AM27" s="20"/>
      <c r="AN27" s="19"/>
      <c r="AO27" s="12"/>
      <c r="AP27" s="20"/>
      <c r="AQ27" s="19"/>
      <c r="AR27" s="2"/>
      <c r="AS27" s="25"/>
      <c r="AT27" s="24"/>
      <c r="AU27" s="2"/>
      <c r="AV27" s="25"/>
      <c r="AW27" s="24"/>
      <c r="AX27" s="2"/>
      <c r="AY27" s="25"/>
      <c r="AZ27" s="24"/>
      <c r="BA27" s="2"/>
      <c r="BB27" s="25"/>
      <c r="BC27" s="24"/>
      <c r="BD27" s="2"/>
      <c r="BE27" s="25"/>
      <c r="BF27" s="24"/>
      <c r="BG27" s="2"/>
      <c r="BH27" s="25"/>
      <c r="BI27" s="24"/>
      <c r="BJ27" s="2"/>
      <c r="BK27" s="25"/>
      <c r="BL27" s="24"/>
      <c r="BM27" s="2"/>
      <c r="BN27" s="25"/>
      <c r="BO27" s="24"/>
      <c r="BP27" s="2"/>
      <c r="BQ27" s="25"/>
      <c r="BR27" s="24"/>
      <c r="BS27" s="2"/>
      <c r="BT27" s="25"/>
      <c r="BU27" s="24"/>
      <c r="BV27" s="2"/>
      <c r="BW27" s="25"/>
      <c r="BX27" s="19"/>
      <c r="BY27" s="64"/>
      <c r="BZ27" s="20"/>
      <c r="CA27" s="39">
        <v>1</v>
      </c>
      <c r="CB27" s="8">
        <v>2</v>
      </c>
      <c r="CC27" s="40">
        <v>4</v>
      </c>
      <c r="CD27" s="19"/>
      <c r="CE27" s="64"/>
      <c r="CF27" s="20"/>
      <c r="CG27" s="19"/>
      <c r="CH27" s="64"/>
      <c r="CI27" s="20"/>
      <c r="CJ27" s="14">
        <v>10</v>
      </c>
      <c r="CK27" s="15">
        <v>11</v>
      </c>
      <c r="CL27" s="16">
        <v>11</v>
      </c>
      <c r="CM27" s="34">
        <v>2</v>
      </c>
      <c r="CN27" s="7">
        <v>4</v>
      </c>
      <c r="CO27" s="35">
        <v>6</v>
      </c>
    </row>
    <row r="28" spans="1:93" ht="15.75" thickBot="1" x14ac:dyDescent="0.3">
      <c r="A28" s="2" t="s">
        <v>24</v>
      </c>
      <c r="B28" s="9" t="s">
        <v>28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>
        <v>75</v>
      </c>
      <c r="U28" s="3"/>
      <c r="V28" s="3"/>
      <c r="W28" s="3"/>
      <c r="X28" s="4">
        <v>100</v>
      </c>
      <c r="AA28" s="13" t="s">
        <v>28</v>
      </c>
      <c r="AB28" s="21"/>
      <c r="AC28" s="22"/>
      <c r="AD28" s="23"/>
      <c r="AE28" s="21"/>
      <c r="AF28" s="22"/>
      <c r="AG28" s="23"/>
      <c r="AH28" s="21"/>
      <c r="AI28" s="22"/>
      <c r="AJ28" s="23"/>
      <c r="AK28" s="21"/>
      <c r="AL28" s="22"/>
      <c r="AM28" s="23"/>
      <c r="AN28" s="21"/>
      <c r="AO28" s="22"/>
      <c r="AP28" s="23"/>
      <c r="AQ28" s="21"/>
      <c r="AR28" s="41"/>
      <c r="AS28" s="42"/>
      <c r="AT28" s="44"/>
      <c r="AU28" s="41"/>
      <c r="AV28" s="42"/>
      <c r="AW28" s="44"/>
      <c r="AX28" s="41"/>
      <c r="AY28" s="42"/>
      <c r="AZ28" s="44"/>
      <c r="BA28" s="41"/>
      <c r="BB28" s="42"/>
      <c r="BC28" s="44"/>
      <c r="BD28" s="41"/>
      <c r="BE28" s="42"/>
      <c r="BF28" s="44"/>
      <c r="BG28" s="41"/>
      <c r="BH28" s="42"/>
      <c r="BI28" s="44"/>
      <c r="BJ28" s="41"/>
      <c r="BK28" s="42"/>
      <c r="BL28" s="44"/>
      <c r="BM28" s="41"/>
      <c r="BN28" s="42"/>
      <c r="BO28" s="44"/>
      <c r="BP28" s="41"/>
      <c r="BQ28" s="42"/>
      <c r="BR28" s="44"/>
      <c r="BS28" s="41"/>
      <c r="BT28" s="42"/>
      <c r="BU28" s="44"/>
      <c r="BV28" s="41"/>
      <c r="BW28" s="42"/>
      <c r="BX28" s="21"/>
      <c r="BY28" s="22"/>
      <c r="BZ28" s="23"/>
      <c r="CA28" s="45">
        <v>6</v>
      </c>
      <c r="CB28" s="46">
        <v>8</v>
      </c>
      <c r="CC28" s="47">
        <v>10</v>
      </c>
      <c r="CD28" s="21"/>
      <c r="CE28" s="22"/>
      <c r="CF28" s="23"/>
      <c r="CG28" s="21"/>
      <c r="CH28" s="22"/>
      <c r="CI28" s="23"/>
      <c r="CJ28" s="21"/>
      <c r="CK28" s="22"/>
      <c r="CL28" s="23"/>
      <c r="CM28" s="14">
        <v>10</v>
      </c>
      <c r="CN28" s="15">
        <v>11</v>
      </c>
      <c r="CO28" s="16">
        <v>11</v>
      </c>
    </row>
    <row r="31" spans="1:93" x14ac:dyDescent="0.25">
      <c r="AB31" s="58" cm="1">
        <f t="array" ref="AB31">_xlfn.IFS(Respuestas!G10="Importancia:",0,Respuestas!G10="Muy Alta",_xlfn.IFS(Respuestas!H10="Certeza:",0,Respuestas!H10=Respuestas!$F$1,Polarizacion!$J$7,Respuestas!H10=Respuestas!$F$2,Polarizacion!$G$7,Respuestas!H10=Respuestas!$F$3,Polarizacion!$D$7),Respuestas!G10="Alta",_xlfn.IFS(Respuestas!H10="Certeza:",0,Respuestas!H10=Respuestas!$F$1,Polarizacion!$J$8,Respuestas!H10=Respuestas!$F$2,Polarizacion!$G$8,Respuestas!H10=Respuestas!$F$3,Polarizacion!$D$8),Respuestas!G10="Media",_xlfn.IFS(Respuestas!H10="Certeza:",0,Respuestas!H10=Respuestas!$F$1,Polarizacion!$J$9,Respuestas!H10=Respuestas!$F$2,Polarizacion!$G$9,Respuestas!H10=Respuestas!$F$3,Polarizacion!$D$9),Respuestas!G10="Baja",_xlfn.IFS(Respuestas!H10="Certeza:",0,Respuestas!H10=Respuestas!$F$1,Polarizacion!$J$10,Respuestas!H10=Respuestas!$F$2,Polarizacion!$G$10,Respuestas!H10=Respuestas!$F$3,Polarizacion!$D$10),Respuestas!G10="Muy Baja",_xlfn.IFS(Respuestas!H10="Certeza:",0,Respuestas!H10=Respuestas!$F$1,Polarizacion!$J$11,Respuestas!H10=Respuestas!$F$2,Polarizacion!$G$11,Respuestas!H10=Respuestas!$F$3,Polarizacion!$D$11))</f>
        <v>9.5197526411172735</v>
      </c>
      <c r="AC31" s="58" cm="1">
        <f t="array" ref="AC31">_xlfn.IFS(Respuestas!G10="Importancia:",0,Respuestas!G10="Muy Alta",_xlfn.IFS(Respuestas!H10="Certeza:",0,Respuestas!H10=Respuestas!$F$1,Polarizacion!$K$7,Respuestas!H10=Respuestas!$F$2,Polarizacion!$H$7,Respuestas!H10=Respuestas!$F$3,Polarizacion!$E$7),Respuestas!G10="Alta",_xlfn.IFS(Respuestas!H10="Certeza:",0,Respuestas!H10=Respuestas!$F$1,Polarizacion!$K$8,Respuestas!H10=Respuestas!$F$2,Polarizacion!$H$8,Respuestas!H10=Respuestas!$F$3,Polarizacion!$E$8),Respuestas!G10="Media",_xlfn.IFS(Respuestas!H10="Certeza:",0,Respuestas!H10=Respuestas!$F$1,Polarizacion!$K$9,Respuestas!H10=Respuestas!$F$2,Polarizacion!$H$9,Respuestas!H10=Respuestas!$F$3,Polarizacion!$E$9),Respuestas!G10="Baja",_xlfn.IFS(Respuestas!H10="Certeza:",0,Respuestas!H10=Respuestas!$F$1,Polarizacion!$K$10,Respuestas!H10=Respuestas!$F$2,Polarizacion!$H$10,Respuestas!H10=Respuestas!$F$3,Polarizacion!$E$10),Respuestas!G10="Muy Baja",_xlfn.IFS(Respuestas!H10="Certeza:",0,Respuestas!H10=Respuestas!$F$1,Polarizacion!$K$11,Respuestas!H10=Respuestas!$F$2,Polarizacion!$H$11,Respuestas!H10=Respuestas!$F$3,Polarizacion!$E$11))</f>
        <v>9.6666666666666661</v>
      </c>
      <c r="AD31" s="58" cm="1">
        <f t="array" ref="AD31">_xlfn.IFS(Respuestas!G10="Importancia:",0,Respuestas!G10="Muy Alta",_xlfn.IFS(Respuestas!H10="Certeza:",0,Respuestas!H10=Respuestas!$F$1,Polarizacion!$L$7,Respuestas!H10=Respuestas!$F$2,Polarizacion!$I$7,Respuestas!H10=Respuestas!$F$3,Polarizacion!$F$7),Respuestas!G10="Alta",_xlfn.IFS(Respuestas!H10="Certeza:",0,Respuestas!H10=Respuestas!$F$1,Polarizacion!$L$8,Respuestas!H10=Respuestas!$F$2,Polarizacion!$I$8,Respuestas!H10=Respuestas!$F$3,Polarizacion!$F$8),Respuestas!G10="Media",_xlfn.IFS(Respuestas!H10="Certeza:",0,Respuestas!H10=Respuestas!$F$1,Polarizacion!$L$9,Respuestas!H10=Respuestas!$F$2,Polarizacion!$I$9,Respuestas!H10=Respuestas!$F$3,Polarizacion!$F$9),Respuestas!G10="Baja",_xlfn.IFS(Respuestas!H10="Certeza:",0,Respuestas!H10=Respuestas!$F$1,Polarizacion!$L$10,Respuestas!H10=Respuestas!$F$2,Polarizacion!$I$10,Respuestas!H10=Respuestas!$F$3,Polarizacion!$F$10),Respuestas!G10="Muy Baja",_xlfn.IFS(Respuestas!H10="Certeza:",0,Respuestas!H10=Respuestas!$F$1,Polarizacion!$L$11,Respuestas!H10=Respuestas!$F$2,Polarizacion!$I$11,Respuestas!H10=Respuestas!$F$3,Polarizacion!$F$11))</f>
        <v>9.9231282255422926</v>
      </c>
      <c r="AT31" s="58" cm="1">
        <f t="array" ref="AT31">_xlfn.IFS(Respuestas!G11="Importancia:",0,Respuestas!G11="Muy Alta",_xlfn.IFS(Respuestas!H11="Certeza:",0,Respuestas!H11=Respuestas!$F$1,Polarizacion!$J$7,Respuestas!H11=Respuestas!$F$2,Polarizacion!$G$7,Respuestas!H11=Respuestas!$F$3,Polarizacion!$D$7),Respuestas!G11="Alta",_xlfn.IFS(Respuestas!H11="Certeza:",0,Respuestas!H11=Respuestas!$F$1,Polarizacion!$J$8,Respuestas!H11=Respuestas!$F$2,Polarizacion!$G$8,Respuestas!H11=Respuestas!$F$3,Polarizacion!$D$8),Respuestas!G11="Media",_xlfn.IFS(Respuestas!H11="Certeza:",0,Respuestas!H11=Respuestas!$F$1,Polarizacion!$J$9,Respuestas!H11=Respuestas!$F$2,Polarizacion!$G$9,Respuestas!H11=Respuestas!$F$3,Polarizacion!$D$9),Respuestas!G11="Baja",_xlfn.IFS(Respuestas!H11="Certeza:",0,Respuestas!H11=Respuestas!$F$1,Polarizacion!$J$10,Respuestas!H11=Respuestas!$F$2,Polarizacion!$G$10,Respuestas!H11=Respuestas!$F$3,Polarizacion!$D$10),Respuestas!G11="Muy Baja",_xlfn.IFS(Respuestas!H11="Certeza:",0,Respuestas!H11=Respuestas!$F$1,Polarizacion!$J$11,Respuestas!H11=Respuestas!$F$2,Polarizacion!$G$11,Respuestas!H11=Respuestas!$F$3,Polarizacion!$D$11))</f>
        <v>9.5197526411172735</v>
      </c>
      <c r="AU31" s="58" cm="1">
        <f t="array" ref="AU31">_xlfn.IFS(Respuestas!G11="Importancia:",0,Respuestas!G11="Muy Alta",_xlfn.IFS(Respuestas!H11="Certeza:",0,Respuestas!H11=Respuestas!$F$1,Polarizacion!$K$7,Respuestas!H11=Respuestas!$F$2,Polarizacion!$H$7,Respuestas!H11=Respuestas!$F$3,Polarizacion!$E$7),Respuestas!G11="Alta",_xlfn.IFS(Respuestas!H11="Certeza:",0,Respuestas!H11=Respuestas!$F$1,Polarizacion!$K$8,Respuestas!H11=Respuestas!$F$2,Polarizacion!$H$8,Respuestas!H11=Respuestas!$F$3,Polarizacion!$E$8),Respuestas!G11="Media",_xlfn.IFS(Respuestas!H11="Certeza:",0,Respuestas!H11=Respuestas!$F$1,Polarizacion!$K$9,Respuestas!H11=Respuestas!$F$2,Polarizacion!$H$9,Respuestas!H11=Respuestas!$F$3,Polarizacion!$E$9),Respuestas!G11="Baja",_xlfn.IFS(Respuestas!H11="Certeza:",0,Respuestas!H11=Respuestas!$F$1,Polarizacion!$K$10,Respuestas!H11=Respuestas!$F$2,Polarizacion!$H$10,Respuestas!H11=Respuestas!$F$3,Polarizacion!$E$10),Respuestas!G11="Muy Baja",_xlfn.IFS(Respuestas!H11="Certeza:",0,Respuestas!H11=Respuestas!$F$1,Polarizacion!$K$11,Respuestas!H11=Respuestas!$F$2,Polarizacion!$H$11,Respuestas!H11=Respuestas!$F$3,Polarizacion!$E$11))</f>
        <v>9.6666666666666661</v>
      </c>
      <c r="AV31" s="58" cm="1">
        <f t="array" ref="AV31">_xlfn.IFS(Respuestas!G11="Importancia:",0,Respuestas!G11="Muy Alta",_xlfn.IFS(Respuestas!H11="Certeza:",0,Respuestas!H11=Respuestas!$F$1,Polarizacion!$L$7,Respuestas!H11=Respuestas!$F$2,Polarizacion!$I$7,Respuestas!H11=Respuestas!$F$3,Polarizacion!$F$7),Respuestas!G11="Alta",_xlfn.IFS(Respuestas!H11="Certeza:",0,Respuestas!H11=Respuestas!$F$1,Polarizacion!$L$8,Respuestas!H11=Respuestas!$F$2,Polarizacion!$I$8,Respuestas!H11=Respuestas!$F$3,Polarizacion!$F$8),Respuestas!G11="Media",_xlfn.IFS(Respuestas!H11="Certeza:",0,Respuestas!H11=Respuestas!$F$1,Polarizacion!$L$9,Respuestas!H11=Respuestas!$F$2,Polarizacion!$I$9,Respuestas!H11=Respuestas!$F$3,Polarizacion!$F$9),Respuestas!G11="Baja",_xlfn.IFS(Respuestas!H11="Certeza:",0,Respuestas!H11=Respuestas!$F$1,Polarizacion!$L$10,Respuestas!H11=Respuestas!$F$2,Polarizacion!$I$10,Respuestas!H11=Respuestas!$F$3,Polarizacion!$F$10),Respuestas!G11="Muy Baja",_xlfn.IFS(Respuestas!H11="Certeza:",0,Respuestas!H11=Respuestas!$F$1,Polarizacion!$L$11,Respuestas!H11=Respuestas!$F$2,Polarizacion!$I$11,Respuestas!H11=Respuestas!$F$3,Polarizacion!$F$11))</f>
        <v>9.9231282255422926</v>
      </c>
      <c r="BO31" s="58" cm="1">
        <f t="array" ref="BO31">_xlfn.IFS(Respuestas!G12="Importancia:",0,Respuestas!G12="Muy Alta",_xlfn.IFS(Respuestas!H12="Certeza:",0,Respuestas!H12=Respuestas!$F$1,Polarizacion!$J$7,Respuestas!H12=Respuestas!$F$2,Polarizacion!$G$7,Respuestas!H12=Respuestas!$F$3,Polarizacion!$D$7),Respuestas!G12="Alta",_xlfn.IFS(Respuestas!H12="Certeza:",0,Respuestas!H12=Respuestas!$F$1,Polarizacion!$J$8,Respuestas!H12=Respuestas!$F$2,Polarizacion!$G$8,Respuestas!H12=Respuestas!$F$3,Polarizacion!$D$8),Respuestas!G12="Media",_xlfn.IFS(Respuestas!H12="Certeza:",0,Respuestas!H12=Respuestas!$F$1,Polarizacion!$J$9,Respuestas!H12=Respuestas!$F$2,Polarizacion!$G$9,Respuestas!H12=Respuestas!$F$3,Polarizacion!$D$9),Respuestas!G12="Baja",_xlfn.IFS(Respuestas!H12="Certeza:",0,Respuestas!H12=Respuestas!$F$1,Polarizacion!$J$10,Respuestas!H12=Respuestas!$F$2,Polarizacion!$G$10,Respuestas!H12=Respuestas!$F$3,Polarizacion!$D$10),Respuestas!G12="Muy Baja",_xlfn.IFS(Respuestas!H12="Certeza:",0,Respuestas!H12=Respuestas!$F$1,Polarizacion!$J$11,Respuestas!H12=Respuestas!$F$2,Polarizacion!$G$11,Respuestas!H12=Respuestas!$F$3,Polarizacion!$D$11))</f>
        <v>9.5197526411172735</v>
      </c>
      <c r="BP31" s="58" cm="1">
        <f t="array" ref="BP31">_xlfn.IFS(Respuestas!G12="Importancia:",0,Respuestas!G12="Muy Alta",_xlfn.IFS(Respuestas!H12="Certeza:",0,Respuestas!H12=Respuestas!$F$1,Polarizacion!$K$7,Respuestas!H12=Respuestas!$F$2,Polarizacion!$H$7,Respuestas!H12=Respuestas!$F$3,Polarizacion!$E$7),Respuestas!G12="Alta",_xlfn.IFS(Respuestas!H12="Certeza:",0,Respuestas!H12=Respuestas!$F$1,Polarizacion!$K$8,Respuestas!H12=Respuestas!$F$2,Polarizacion!$H$8,Respuestas!H12=Respuestas!$F$3,Polarizacion!$E$8),Respuestas!G12="Media",_xlfn.IFS(Respuestas!H12="Certeza:",0,Respuestas!H12=Respuestas!$F$1,Polarizacion!$K$9,Respuestas!H12=Respuestas!$F$2,Polarizacion!$H$9,Respuestas!H12=Respuestas!$F$3,Polarizacion!$E$9),Respuestas!G12="Baja",_xlfn.IFS(Respuestas!H12="Certeza:",0,Respuestas!H12=Respuestas!$F$1,Polarizacion!$K$10,Respuestas!H12=Respuestas!$F$2,Polarizacion!$H$10,Respuestas!H12=Respuestas!$F$3,Polarizacion!$E$10),Respuestas!G12="Muy Baja",_xlfn.IFS(Respuestas!H12="Certeza:",0,Respuestas!H12=Respuestas!$F$1,Polarizacion!$K$11,Respuestas!H12=Respuestas!$F$2,Polarizacion!$H$11,Respuestas!H12=Respuestas!$F$3,Polarizacion!$E$11))</f>
        <v>9.6666666666666661</v>
      </c>
      <c r="BQ31" s="58" cm="1">
        <f t="array" ref="BQ31">_xlfn.IFS(Respuestas!G12="Importancia:",0,Respuestas!G12="Muy Alta",_xlfn.IFS(Respuestas!H12="Certeza:",0,Respuestas!H12=Respuestas!$F$1,Polarizacion!$L$7,Respuestas!H12=Respuestas!$F$2,Polarizacion!$I$7,Respuestas!H12=Respuestas!$F$3,Polarizacion!$F$7),Respuestas!G12="Alta",_xlfn.IFS(Respuestas!H12="Certeza:",0,Respuestas!H12=Respuestas!$F$1,Polarizacion!$L$8,Respuestas!H12=Respuestas!$F$2,Polarizacion!$I$8,Respuestas!H12=Respuestas!$F$3,Polarizacion!$F$8),Respuestas!G12="Media",_xlfn.IFS(Respuestas!H12="Certeza:",0,Respuestas!H12=Respuestas!$F$1,Polarizacion!$L$9,Respuestas!H12=Respuestas!$F$2,Polarizacion!$I$9,Respuestas!H12=Respuestas!$F$3,Polarizacion!$F$9),Respuestas!G12="Baja",_xlfn.IFS(Respuestas!H12="Certeza:",0,Respuestas!H12=Respuestas!$F$1,Polarizacion!$L$10,Respuestas!H12=Respuestas!$F$2,Polarizacion!$I$10,Respuestas!H12=Respuestas!$F$3,Polarizacion!$F$10),Respuestas!G12="Muy Baja",_xlfn.IFS(Respuestas!H12="Certeza:",0,Respuestas!H12=Respuestas!$F$1,Polarizacion!$L$11,Respuestas!H12=Respuestas!$F$2,Polarizacion!$I$11,Respuestas!H12=Respuestas!$F$3,Polarizacion!$F$11))</f>
        <v>9.9231282255422926</v>
      </c>
    </row>
    <row r="32" spans="1:93" x14ac:dyDescent="0.25">
      <c r="AA32" s="2"/>
      <c r="AB32" s="58" cm="1">
        <f t="array" ref="AB32">_xlfn.IFS(Respuestas!C10="Importancia:",0,Respuestas!C10="Muy Alta",_xlfn.IFS(Respuestas!D10="Certeza:",0,Respuestas!D10=Respuestas!$F$1,Polarizacion!$J$7,Respuestas!D10=Respuestas!$F$2,Polarizacion!$G$7,Respuestas!D10=Respuestas!$F$3,Polarizacion!$D$7),Respuestas!C10="Alta",_xlfn.IFS(Respuestas!D10="Certeza:",0,Respuestas!D10=Respuestas!$F$1,Polarizacion!$J$8,Respuestas!D10=Respuestas!$F$2,Polarizacion!$G$8,Respuestas!D10=Respuestas!$F$3,Polarizacion!$D$8),Respuestas!C10="Media",_xlfn.IFS(Respuestas!D10="Certeza:",0,Respuestas!D10=Respuestas!$F$1,Polarizacion!$J$9,Respuestas!D10=Respuestas!$F$2,Polarizacion!$G$9,Respuestas!D10=Respuestas!$F$3,Polarizacion!$D$9),Respuestas!C10="Baja",_xlfn.IFS(Respuestas!D10="Certeza:",0,Respuestas!D10=Respuestas!$F$1,Polarizacion!$J$10,Respuestas!D10=Respuestas!$F$2,Polarizacion!$G$10,Respuestas!D10=Respuestas!$F$3,Polarizacion!$D$10),Respuestas!C10="Muy Baja",_xlfn.IFS(Respuestas!D10="Certeza:",0,Respuestas!D10=Respuestas!$F$1,Polarizacion!$J$11,Respuestas!D10=Respuestas!$F$2,Polarizacion!$G$11,Respuestas!D10=Respuestas!$F$3,Polarizacion!$D$11))</f>
        <v>9.5197526411172735</v>
      </c>
      <c r="AC32" s="58" cm="1">
        <f t="array" ref="AC32">_xlfn.IFS(Respuestas!C10="Importancia:",0,Respuestas!C10="Muy Alta",_xlfn.IFS(Respuestas!D10="Certeza:",0,Respuestas!D10=Respuestas!$F$1,Polarizacion!$K$7,Respuestas!D10=Respuestas!$F$2,Polarizacion!$H$7,Respuestas!D10=Respuestas!$F$3,Polarizacion!$E$7),Respuestas!C10="Alta",_xlfn.IFS(Respuestas!D10="Certeza:",0,Respuestas!D10=Respuestas!$F$1,Polarizacion!$K$8,Respuestas!D10=Respuestas!$F$2,Polarizacion!$H$8,Respuestas!D10=Respuestas!$F$3,Polarizacion!$E$8),Respuestas!C10="Media",_xlfn.IFS(Respuestas!D10="Certeza:",0,Respuestas!D10=Respuestas!$F$1,Polarizacion!$K$9,Respuestas!D10=Respuestas!$F$2,Polarizacion!$H$9,Respuestas!D10=Respuestas!$F$3,Polarizacion!$E$9),Respuestas!C10="Baja",_xlfn.IFS(Respuestas!D10="Certeza:",0,Respuestas!D10=Respuestas!$F$1,Polarizacion!$K$10,Respuestas!D10=Respuestas!$F$2,Polarizacion!$H$10,Respuestas!D10=Respuestas!$F$3,Polarizacion!$E$10),Respuestas!C10="Muy Baja",_xlfn.IFS(Respuestas!D10="Certeza:",0,Respuestas!D10=Respuestas!$F$1,Polarizacion!$K$11,Respuestas!D10=Respuestas!$F$2,Polarizacion!$H$11,Respuestas!D10=Respuestas!$F$3,Polarizacion!$E$11))</f>
        <v>9.6666666666666661</v>
      </c>
      <c r="AD32" s="58" cm="1">
        <f t="array" ref="AD32">_xlfn.IFS(Respuestas!C10="Importancia:",0,Respuestas!C10="Muy Alta",_xlfn.IFS(Respuestas!D10="Certeza:",0,Respuestas!D10=Respuestas!$F$1,Polarizacion!$L$7,Respuestas!D10=Respuestas!$F$2,Polarizacion!$I$7,Respuestas!D10=Respuestas!$F$3,Polarizacion!$F$7),Respuestas!C10="Alta",_xlfn.IFS(Respuestas!D10="Certeza:",0,Respuestas!D10=Respuestas!$F$1,Polarizacion!$L$8,Respuestas!D10=Respuestas!$F$2,Polarizacion!$I$8,Respuestas!D10=Respuestas!$F$3,Polarizacion!$F$8),Respuestas!C10="Media",_xlfn.IFS(Respuestas!D10="Certeza:",0,Respuestas!D10=Respuestas!$F$1,Polarizacion!$L$9,Respuestas!D10=Respuestas!$F$2,Polarizacion!$I$9,Respuestas!D10=Respuestas!$F$3,Polarizacion!$F$9),Respuestas!C10="Baja",_xlfn.IFS(Respuestas!D10="Certeza:",0,Respuestas!D10=Respuestas!$F$1,Polarizacion!$L$10,Respuestas!D10=Respuestas!$F$2,Polarizacion!$I$10,Respuestas!D10=Respuestas!$F$3,Polarizacion!$F$10),Respuestas!C10="Muy Baja",_xlfn.IFS(Respuestas!D10="Certeza:",0,Respuestas!D10=Respuestas!$F$1,Polarizacion!$L$11,Respuestas!D10=Respuestas!$F$2,Polarizacion!$I$11,Respuestas!D10=Respuestas!$F$3,Polarizacion!$F$11))</f>
        <v>9.9231282255422926</v>
      </c>
      <c r="AE32" s="11" t="s">
        <v>37</v>
      </c>
      <c r="AF32" s="11" t="s">
        <v>37</v>
      </c>
      <c r="AG32" s="11" t="s">
        <v>37</v>
      </c>
      <c r="AH32" s="11" t="s">
        <v>37</v>
      </c>
      <c r="AI32" s="11" t="s">
        <v>37</v>
      </c>
      <c r="AJ32" s="11" t="s">
        <v>37</v>
      </c>
      <c r="AK32" s="58" cm="1">
        <f t="array" ref="AK32">_xlfn.IFS(Respuestas!C14="Importancia:",0,Respuestas!C14="Muy Alta",_xlfn.IFS(Respuestas!D14="Certeza:",0,Respuestas!D14=Respuestas!$F$1,Polarizacion!$J$7,Respuestas!D14=Respuestas!$F$2,Polarizacion!$G$7,Respuestas!D14=Respuestas!$F$3,Polarizacion!$D$7),Respuestas!C14="Alta",_xlfn.IFS(Respuestas!D14="Certeza:",0,Respuestas!D14=Respuestas!$F$1,Polarizacion!$J$8,Respuestas!D14=Respuestas!$F$2,Polarizacion!$G$8,Respuestas!D14=Respuestas!$F$3,Polarizacion!$D$8),Respuestas!C14="Media",_xlfn.IFS(Respuestas!D14="Certeza:",0,Respuestas!D14=Respuestas!$F$1,Polarizacion!$J$9,Respuestas!D14=Respuestas!$F$2,Polarizacion!$G$9,Respuestas!D14=Respuestas!$F$3,Polarizacion!$D$9),Respuestas!C14="Baja",_xlfn.IFS(Respuestas!D14="Certeza:",0,Respuestas!D14=Respuestas!$F$1,Polarizacion!$J$10,Respuestas!D14=Respuestas!$F$2,Polarizacion!$G$10,Respuestas!D14=Respuestas!$F$3,Polarizacion!$D$10),Respuestas!C14="Muy Baja",_xlfn.IFS(Respuestas!D14="Certeza:",0,Respuestas!D14=Respuestas!$F$1,Polarizacion!$J$11,Respuestas!D14=Respuestas!$F$2,Polarizacion!$G$11,Respuestas!D14=Respuestas!$F$3,Polarizacion!$D$11))</f>
        <v>9.5197526411172735</v>
      </c>
      <c r="AL32" s="58" cm="1">
        <f t="array" ref="AL32">_xlfn.IFS(Respuestas!C14="Importancia:",0,Respuestas!C14="Muy Alta",_xlfn.IFS(Respuestas!D14="Certeza:",0,Respuestas!D14=Respuestas!$F$1,Polarizacion!$K$7,Respuestas!D14=Respuestas!$F$2,Polarizacion!$H$7,Respuestas!D14=Respuestas!$F$3,Polarizacion!$E$7),Respuestas!C14="Alta",_xlfn.IFS(Respuestas!D14="Certeza:",0,Respuestas!D14=Respuestas!$F$1,Polarizacion!$K$8,Respuestas!D14=Respuestas!$F$2,Polarizacion!$H$8,Respuestas!D14=Respuestas!$F$3,Polarizacion!$E$8),Respuestas!C14="Media",_xlfn.IFS(Respuestas!D14="Certeza:",0,Respuestas!D14=Respuestas!$F$1,Polarizacion!$K$9,Respuestas!D14=Respuestas!$F$2,Polarizacion!$H$9,Respuestas!D14=Respuestas!$F$3,Polarizacion!$E$9),Respuestas!C14="Baja",_xlfn.IFS(Respuestas!D14="Certeza:",0,Respuestas!D14=Respuestas!$F$1,Polarizacion!$K$10,Respuestas!D14=Respuestas!$F$2,Polarizacion!$H$10,Respuestas!D14=Respuestas!$F$3,Polarizacion!$E$10),Respuestas!C14="Muy Baja",_xlfn.IFS(Respuestas!D14="Certeza:",0,Respuestas!D14=Respuestas!$F$1,Polarizacion!$K$11,Respuestas!D14=Respuestas!$F$2,Polarizacion!$H$11,Respuestas!D14=Respuestas!$F$3,Polarizacion!$E$11))</f>
        <v>9.6666666666666661</v>
      </c>
      <c r="AM32" s="58" cm="1">
        <f t="array" ref="AM32">_xlfn.IFS(Respuestas!C14="Importancia:",0,Respuestas!C14="Muy Alta",_xlfn.IFS(Respuestas!D14="Certeza:",0,Respuestas!D14=Respuestas!$F$1,Polarizacion!$L$7,Respuestas!D14=Respuestas!$F$2,Polarizacion!$I$7,Respuestas!D14=Respuestas!$F$3,Polarizacion!$F$7),Respuestas!C14="Alta",_xlfn.IFS(Respuestas!D14="Certeza:",0,Respuestas!D14=Respuestas!$F$1,Polarizacion!$L$8,Respuestas!D14=Respuestas!$F$2,Polarizacion!$I$8,Respuestas!D14=Respuestas!$F$3,Polarizacion!$F$8),Respuestas!C14="Media",_xlfn.IFS(Respuestas!D14="Certeza:",0,Respuestas!D14=Respuestas!$F$1,Polarizacion!$L$9,Respuestas!D14=Respuestas!$F$2,Polarizacion!$I$9,Respuestas!D14=Respuestas!$F$3,Polarizacion!$F$9),Respuestas!C14="Baja",_xlfn.IFS(Respuestas!D14="Certeza:",0,Respuestas!D14=Respuestas!$F$1,Polarizacion!$L$10,Respuestas!D14=Respuestas!$F$2,Polarizacion!$I$10,Respuestas!D14=Respuestas!$F$3,Polarizacion!$F$10),Respuestas!C14="Muy Baja",_xlfn.IFS(Respuestas!D14="Certeza:",0,Respuestas!D14=Respuestas!$F$1,Polarizacion!$L$11,Respuestas!D14=Respuestas!$F$2,Polarizacion!$I$11,Respuestas!D14=Respuestas!$F$3,Polarizacion!$F$11))</f>
        <v>9.9231282255422926</v>
      </c>
      <c r="AN32" s="58" cm="1">
        <f t="array" ref="AN32">_xlfn.IFS(Respuestas!C15="Importancia:",0,Respuestas!C15="Muy Alta",_xlfn.IFS(Respuestas!D15="Certeza:",0,Respuestas!D15=Respuestas!$F$1,Polarizacion!$J$7,Respuestas!D15=Respuestas!$F$2,Polarizacion!$G$7,Respuestas!D15=Respuestas!$F$3,Polarizacion!$D$7),Respuestas!C15="Alta",_xlfn.IFS(Respuestas!D15="Certeza:",0,Respuestas!D15=Respuestas!$F$1,Polarizacion!$J$8,Respuestas!D15=Respuestas!$F$2,Polarizacion!$G$8,Respuestas!D15=Respuestas!$F$3,Polarizacion!$D$8),Respuestas!C15="Media",_xlfn.IFS(Respuestas!D15="Certeza:",0,Respuestas!D15=Respuestas!$F$1,Polarizacion!$J$9,Respuestas!D15=Respuestas!$F$2,Polarizacion!$G$9,Respuestas!D15=Respuestas!$F$3,Polarizacion!$D$9),Respuestas!C15="Baja",_xlfn.IFS(Respuestas!D15="Certeza:",0,Respuestas!D15=Respuestas!$F$1,Polarizacion!$J$10,Respuestas!D15=Respuestas!$F$2,Polarizacion!$G$10,Respuestas!D15=Respuestas!$F$3,Polarizacion!$D$10),Respuestas!C15="Muy Baja",_xlfn.IFS(Respuestas!D15="Certeza:",0,Respuestas!D15=Respuestas!$F$1,Polarizacion!$J$11,Respuestas!D15=Respuestas!$F$2,Polarizacion!$G$11,Respuestas!D15=Respuestas!$F$3,Polarizacion!$D$11))</f>
        <v>9.5197526411172735</v>
      </c>
      <c r="AO32" s="58" cm="1">
        <f t="array" ref="AO32">_xlfn.IFS(Respuestas!C15="Importancia:",0,Respuestas!C15="Muy Alta",_xlfn.IFS(Respuestas!D15="Certeza:",0,Respuestas!D15=Respuestas!$F$1,Polarizacion!$K$7,Respuestas!D15=Respuestas!$F$2,Polarizacion!$H$7,Respuestas!D15=Respuestas!$F$3,Polarizacion!$E$7),Respuestas!C15="Alta",_xlfn.IFS(Respuestas!D15="Certeza:",0,Respuestas!D15=Respuestas!$F$1,Polarizacion!$K$8,Respuestas!D15=Respuestas!$F$2,Polarizacion!$H$8,Respuestas!D15=Respuestas!$F$3,Polarizacion!$E$8),Respuestas!C15="Media",_xlfn.IFS(Respuestas!D15="Certeza:",0,Respuestas!D15=Respuestas!$F$1,Polarizacion!$K$9,Respuestas!D15=Respuestas!$F$2,Polarizacion!$H$9,Respuestas!D15=Respuestas!$F$3,Polarizacion!$E$9),Respuestas!C15="Baja",_xlfn.IFS(Respuestas!D15="Certeza:",0,Respuestas!D15=Respuestas!$F$1,Polarizacion!$K$10,Respuestas!D15=Respuestas!$F$2,Polarizacion!$H$10,Respuestas!D15=Respuestas!$F$3,Polarizacion!$E$10),Respuestas!C15="Muy Baja",_xlfn.IFS(Respuestas!D15="Certeza:",0,Respuestas!D15=Respuestas!$F$1,Polarizacion!$K$11,Respuestas!D15=Respuestas!$F$2,Polarizacion!$H$11,Respuestas!D15=Respuestas!$F$3,Polarizacion!$E$11))</f>
        <v>9.6666666666666661</v>
      </c>
      <c r="AP32" s="58" cm="1">
        <f t="array" ref="AP32">_xlfn.IFS(Respuestas!C15="Importancia:",0,Respuestas!C15="Muy Alta",_xlfn.IFS(Respuestas!D15="Certeza:",0,Respuestas!D15=Respuestas!$F$1,Polarizacion!$L$7,Respuestas!D15=Respuestas!$F$2,Polarizacion!$I$7,Respuestas!D15=Respuestas!$F$3,Polarizacion!$F$7),Respuestas!C15="Alta",_xlfn.IFS(Respuestas!D15="Certeza:",0,Respuestas!D15=Respuestas!$F$1,Polarizacion!$L$8,Respuestas!D15=Respuestas!$F$2,Polarizacion!$I$8,Respuestas!D15=Respuestas!$F$3,Polarizacion!$F$8),Respuestas!C15="Media",_xlfn.IFS(Respuestas!D15="Certeza:",0,Respuestas!D15=Respuestas!$F$1,Polarizacion!$L$9,Respuestas!D15=Respuestas!$F$2,Polarizacion!$I$9,Respuestas!D15=Respuestas!$F$3,Polarizacion!$F$9),Respuestas!C15="Baja",_xlfn.IFS(Respuestas!D15="Certeza:",0,Respuestas!D15=Respuestas!$F$1,Polarizacion!$L$10,Respuestas!D15=Respuestas!$F$2,Polarizacion!$I$10,Respuestas!D15=Respuestas!$F$3,Polarizacion!$F$10),Respuestas!C15="Muy Baja",_xlfn.IFS(Respuestas!D15="Certeza:",0,Respuestas!D15=Respuestas!$F$1,Polarizacion!$L$11,Respuestas!D15=Respuestas!$F$2,Polarizacion!$I$11,Respuestas!D15=Respuestas!$F$3,Polarizacion!$F$11))</f>
        <v>9.9231282255422926</v>
      </c>
      <c r="AQ32" s="58" cm="1">
        <f t="array" ref="AQ32">_xlfn.IFS(Respuestas!C16="Importancia:",0,Respuestas!C16="Muy Alta",_xlfn.IFS(Respuestas!D16="Certeza:",0,Respuestas!D16=Respuestas!$F$1,Polarizacion!$J$7,Respuestas!D16=Respuestas!$F$2,Polarizacion!$G$7,Respuestas!D16=Respuestas!$F$3,Polarizacion!$D$7),Respuestas!C16="Alta",_xlfn.IFS(Respuestas!D16="Certeza:",0,Respuestas!D16=Respuestas!$F$1,Polarizacion!$J$8,Respuestas!D16=Respuestas!$F$2,Polarizacion!$G$8,Respuestas!D16=Respuestas!$F$3,Polarizacion!$D$8),Respuestas!C16="Media",_xlfn.IFS(Respuestas!D16="Certeza:",0,Respuestas!D16=Respuestas!$F$1,Polarizacion!$J$9,Respuestas!D16=Respuestas!$F$2,Polarizacion!$G$9,Respuestas!D16=Respuestas!$F$3,Polarizacion!$D$9),Respuestas!C16="Baja",_xlfn.IFS(Respuestas!D16="Certeza:",0,Respuestas!D16=Respuestas!$F$1,Polarizacion!$J$10,Respuestas!D16=Respuestas!$F$2,Polarizacion!$G$10,Respuestas!D16=Respuestas!$F$3,Polarizacion!$D$10),Respuestas!C16="Muy Baja",_xlfn.IFS(Respuestas!D16="Certeza:",0,Respuestas!D16=Respuestas!$F$1,Polarizacion!$J$11,Respuestas!D16=Respuestas!$F$2,Polarizacion!$G$11,Respuestas!D16=Respuestas!$F$3,Polarizacion!$D$11))</f>
        <v>9.5197526411172735</v>
      </c>
      <c r="AR32" s="58" cm="1">
        <f t="array" ref="AR32">_xlfn.IFS(Respuestas!C16="Importancia:",0,Respuestas!C16="Muy Alta",_xlfn.IFS(Respuestas!D16="Certeza:",0,Respuestas!D16=Respuestas!$F$1,Polarizacion!$K$7,Respuestas!D16=Respuestas!$F$2,Polarizacion!$H$7,Respuestas!D16=Respuestas!$F$3,Polarizacion!$E$7),Respuestas!C16="Alta",_xlfn.IFS(Respuestas!D16="Certeza:",0,Respuestas!D16=Respuestas!$F$1,Polarizacion!$K$8,Respuestas!D16=Respuestas!$F$2,Polarizacion!$H$8,Respuestas!D16=Respuestas!$F$3,Polarizacion!$E$8),Respuestas!C16="Media",_xlfn.IFS(Respuestas!D16="Certeza:",0,Respuestas!D16=Respuestas!$F$1,Polarizacion!$K$9,Respuestas!D16=Respuestas!$F$2,Polarizacion!$H$9,Respuestas!D16=Respuestas!$F$3,Polarizacion!$E$9),Respuestas!C16="Baja",_xlfn.IFS(Respuestas!D16="Certeza:",0,Respuestas!D16=Respuestas!$F$1,Polarizacion!$K$10,Respuestas!D16=Respuestas!$F$2,Polarizacion!$H$10,Respuestas!D16=Respuestas!$F$3,Polarizacion!$E$10),Respuestas!C16="Muy Baja",_xlfn.IFS(Respuestas!D16="Certeza:",0,Respuestas!D16=Respuestas!$F$1,Polarizacion!$K$11,Respuestas!D16=Respuestas!$F$2,Polarizacion!$H$11,Respuestas!D16=Respuestas!$F$3,Polarizacion!$E$11))</f>
        <v>9.6666666666666661</v>
      </c>
      <c r="AS32" s="58" cm="1">
        <f t="array" ref="AS32">_xlfn.IFS(Respuestas!C16="Importancia:",0,Respuestas!C16="Muy Alta",_xlfn.IFS(Respuestas!D16="Certeza:",0,Respuestas!D16=Respuestas!$F$1,Polarizacion!$L$7,Respuestas!D16=Respuestas!$F$2,Polarizacion!$I$7,Respuestas!D16=Respuestas!$F$3,Polarizacion!$F$7),Respuestas!C16="Alta",_xlfn.IFS(Respuestas!D16="Certeza:",0,Respuestas!D16=Respuestas!$F$1,Polarizacion!$L$8,Respuestas!D16=Respuestas!$F$2,Polarizacion!$I$8,Respuestas!D16=Respuestas!$F$3,Polarizacion!$F$8),Respuestas!C16="Media",_xlfn.IFS(Respuestas!D16="Certeza:",0,Respuestas!D16=Respuestas!$F$1,Polarizacion!$L$9,Respuestas!D16=Respuestas!$F$2,Polarizacion!$I$9,Respuestas!D16=Respuestas!$F$3,Polarizacion!$F$9),Respuestas!C16="Baja",_xlfn.IFS(Respuestas!D16="Certeza:",0,Respuestas!D16=Respuestas!$F$1,Polarizacion!$L$10,Respuestas!D16=Respuestas!$F$2,Polarizacion!$I$10,Respuestas!D16=Respuestas!$F$3,Polarizacion!$F$10),Respuestas!C16="Muy Baja",_xlfn.IFS(Respuestas!D16="Certeza:",0,Respuestas!D16=Respuestas!$F$1,Polarizacion!$L$11,Respuestas!D16=Respuestas!$F$2,Polarizacion!$I$11,Respuestas!D16=Respuestas!$F$3,Polarizacion!$F$11))</f>
        <v>9.9231282255422926</v>
      </c>
      <c r="AT32" s="58" cm="1">
        <f t="array" ref="AT32">_xlfn.IFS(Respuestas!C17="Importancia:",0,Respuestas!C17="Muy Alta",_xlfn.IFS(Respuestas!D17="Certeza:",0,Respuestas!D17=Respuestas!$F$1,Polarizacion!$J$7,Respuestas!D17=Respuestas!$F$2,Polarizacion!$G$7,Respuestas!D17=Respuestas!$F$3,Polarizacion!$D$7),Respuestas!C17="Alta",_xlfn.IFS(Respuestas!D17="Certeza:",0,Respuestas!D17=Respuestas!$F$1,Polarizacion!$J$8,Respuestas!D17=Respuestas!$F$2,Polarizacion!$G$8,Respuestas!D17=Respuestas!$F$3,Polarizacion!$D$8),Respuestas!C17="Media",_xlfn.IFS(Respuestas!D17="Certeza:",0,Respuestas!D17=Respuestas!$F$1,Polarizacion!$J$9,Respuestas!D17=Respuestas!$F$2,Polarizacion!$G$9,Respuestas!D17=Respuestas!$F$3,Polarizacion!$D$9),Respuestas!C17="Baja",_xlfn.IFS(Respuestas!D17="Certeza:",0,Respuestas!D17=Respuestas!$F$1,Polarizacion!$J$10,Respuestas!D17=Respuestas!$F$2,Polarizacion!$G$10,Respuestas!D17=Respuestas!$F$3,Polarizacion!$D$10),Respuestas!C17="Muy Baja",_xlfn.IFS(Respuestas!D17="Certeza:",0,Respuestas!D17=Respuestas!$F$1,Polarizacion!$J$11,Respuestas!D17=Respuestas!$F$2,Polarizacion!$G$11,Respuestas!D17=Respuestas!$F$3,Polarizacion!$D$11))</f>
        <v>9.5197526411172735</v>
      </c>
      <c r="AU32" s="58" cm="1">
        <f t="array" ref="AU32">_xlfn.IFS(Respuestas!C17="Importancia:",0,Respuestas!C17="Muy Alta",_xlfn.IFS(Respuestas!D17="Certeza:",0,Respuestas!D17=Respuestas!$F$1,Polarizacion!$K$7,Respuestas!D17=Respuestas!$F$2,Polarizacion!$H$7,Respuestas!D17=Respuestas!$F$3,Polarizacion!$E$7),Respuestas!C17="Alta",_xlfn.IFS(Respuestas!D17="Certeza:",0,Respuestas!D17=Respuestas!$F$1,Polarizacion!$K$8,Respuestas!D17=Respuestas!$F$2,Polarizacion!$H$8,Respuestas!D17=Respuestas!$F$3,Polarizacion!$E$8),Respuestas!C17="Media",_xlfn.IFS(Respuestas!D17="Certeza:",0,Respuestas!D17=Respuestas!$F$1,Polarizacion!$K$9,Respuestas!D17=Respuestas!$F$2,Polarizacion!$H$9,Respuestas!D17=Respuestas!$F$3,Polarizacion!$E$9),Respuestas!C17="Baja",_xlfn.IFS(Respuestas!D17="Certeza:",0,Respuestas!D17=Respuestas!$F$1,Polarizacion!$K$10,Respuestas!D17=Respuestas!$F$2,Polarizacion!$H$10,Respuestas!D17=Respuestas!$F$3,Polarizacion!$E$10),Respuestas!C17="Muy Baja",_xlfn.IFS(Respuestas!D17="Certeza:",0,Respuestas!D17=Respuestas!$F$1,Polarizacion!$K$11,Respuestas!D17=Respuestas!$F$2,Polarizacion!$H$11,Respuestas!D17=Respuestas!$F$3,Polarizacion!$E$11))</f>
        <v>9.6666666666666661</v>
      </c>
      <c r="AV32" s="58" cm="1">
        <f t="array" ref="AV32">_xlfn.IFS(Respuestas!C17="Importancia:",0,Respuestas!C17="Muy Alta",_xlfn.IFS(Respuestas!D17="Certeza:",0,Respuestas!D17=Respuestas!$F$1,Polarizacion!$L$7,Respuestas!D17=Respuestas!$F$2,Polarizacion!$I$7,Respuestas!D17=Respuestas!$F$3,Polarizacion!$F$7),Respuestas!C17="Alta",_xlfn.IFS(Respuestas!D17="Certeza:",0,Respuestas!D17=Respuestas!$F$1,Polarizacion!$L$8,Respuestas!D17=Respuestas!$F$2,Polarizacion!$I$8,Respuestas!D17=Respuestas!$F$3,Polarizacion!$F$8),Respuestas!C17="Media",_xlfn.IFS(Respuestas!D17="Certeza:",0,Respuestas!D17=Respuestas!$F$1,Polarizacion!$L$9,Respuestas!D17=Respuestas!$F$2,Polarizacion!$I$9,Respuestas!D17=Respuestas!$F$3,Polarizacion!$F$9),Respuestas!C17="Baja",_xlfn.IFS(Respuestas!D17="Certeza:",0,Respuestas!D17=Respuestas!$F$1,Polarizacion!$L$10,Respuestas!D17=Respuestas!$F$2,Polarizacion!$I$10,Respuestas!D17=Respuestas!$F$3,Polarizacion!$F$10),Respuestas!C17="Muy Baja",_xlfn.IFS(Respuestas!D17="Certeza:",0,Respuestas!D17=Respuestas!$F$1,Polarizacion!$L$11,Respuestas!D17=Respuestas!$F$2,Polarizacion!$I$11,Respuestas!D17=Respuestas!$F$3,Polarizacion!$F$11))</f>
        <v>9.9231282255422926</v>
      </c>
      <c r="AW32" s="11" t="s">
        <v>37</v>
      </c>
      <c r="AX32" s="11" t="s">
        <v>37</v>
      </c>
      <c r="AY32" s="11" t="s">
        <v>37</v>
      </c>
      <c r="AZ32" s="11" t="s">
        <v>37</v>
      </c>
      <c r="BA32" s="11" t="s">
        <v>37</v>
      </c>
      <c r="BB32" s="11" t="s">
        <v>37</v>
      </c>
      <c r="BC32" s="58" cm="1">
        <f t="array" ref="BC32">_xlfn.IFS(Respuestas!C21="Importancia:",0,Respuestas!C21="Muy Alta",_xlfn.IFS(Respuestas!D21="Certeza:",0,Respuestas!D21=Respuestas!$F$1,Polarizacion!$J$7,Respuestas!D21=Respuestas!$F$2,Polarizacion!$G$7,Respuestas!D21=Respuestas!$F$3,Polarizacion!$D$7),Respuestas!C21="Alta",_xlfn.IFS(Respuestas!D21="Certeza:",0,Respuestas!D21=Respuestas!$F$1,Polarizacion!$J$8,Respuestas!D21=Respuestas!$F$2,Polarizacion!$G$8,Respuestas!D21=Respuestas!$F$3,Polarizacion!$D$8),Respuestas!C21="Media",_xlfn.IFS(Respuestas!D21="Certeza:",0,Respuestas!D21=Respuestas!$F$1,Polarizacion!$J$9,Respuestas!D21=Respuestas!$F$2,Polarizacion!$G$9,Respuestas!D21=Respuestas!$F$3,Polarizacion!$D$9),Respuestas!C21="Baja",_xlfn.IFS(Respuestas!D21="Certeza:",0,Respuestas!D21=Respuestas!$F$1,Polarizacion!$J$10,Respuestas!D21=Respuestas!$F$2,Polarizacion!$G$10,Respuestas!D21=Respuestas!$F$3,Polarizacion!$D$10),Respuestas!C21="Muy Baja",_xlfn.IFS(Respuestas!D21="Certeza:",0,Respuestas!D21=Respuestas!$F$1,Polarizacion!$J$11,Respuestas!D21=Respuestas!$F$2,Polarizacion!$G$11,Respuestas!D21=Respuestas!$F$3,Polarizacion!$D$11))</f>
        <v>9.5197526411172735</v>
      </c>
      <c r="BD32" s="58" cm="1">
        <f t="array" ref="BD32">_xlfn.IFS(Respuestas!C21="Importancia:",0,Respuestas!C21="Muy Alta",_xlfn.IFS(Respuestas!D21="Certeza:",0,Respuestas!D21=Respuestas!$F$1,Polarizacion!$K$7,Respuestas!D21=Respuestas!$F$2,Polarizacion!$H$7,Respuestas!D21=Respuestas!$F$3,Polarizacion!$E$7),Respuestas!C21="Alta",_xlfn.IFS(Respuestas!D21="Certeza:",0,Respuestas!D21=Respuestas!$F$1,Polarizacion!$K$8,Respuestas!D21=Respuestas!$F$2,Polarizacion!$H$8,Respuestas!D21=Respuestas!$F$3,Polarizacion!$E$8),Respuestas!C21="Media",_xlfn.IFS(Respuestas!D21="Certeza:",0,Respuestas!D21=Respuestas!$F$1,Polarizacion!$K$9,Respuestas!D21=Respuestas!$F$2,Polarizacion!$H$9,Respuestas!D21=Respuestas!$F$3,Polarizacion!$E$9),Respuestas!C21="Baja",_xlfn.IFS(Respuestas!D21="Certeza:",0,Respuestas!D21=Respuestas!$F$1,Polarizacion!$K$10,Respuestas!D21=Respuestas!$F$2,Polarizacion!$H$10,Respuestas!D21=Respuestas!$F$3,Polarizacion!$E$10),Respuestas!C21="Muy Baja",_xlfn.IFS(Respuestas!D21="Certeza:",0,Respuestas!D21=Respuestas!$F$1,Polarizacion!$K$11,Respuestas!D21=Respuestas!$F$2,Polarizacion!$H$11,Respuestas!D21=Respuestas!$F$3,Polarizacion!$E$11))</f>
        <v>9.6666666666666661</v>
      </c>
      <c r="BE32" s="58" cm="1">
        <f t="array" ref="BE32">_xlfn.IFS(Respuestas!C21="Importancia:",0,Respuestas!C21="Muy Alta",_xlfn.IFS(Respuestas!D21="Certeza:",0,Respuestas!D21=Respuestas!$F$1,Polarizacion!$L$7,Respuestas!D21=Respuestas!$F$2,Polarizacion!$I$7,Respuestas!D21=Respuestas!$F$3,Polarizacion!$F$7),Respuestas!C21="Alta",_xlfn.IFS(Respuestas!D21="Certeza:",0,Respuestas!D21=Respuestas!$F$1,Polarizacion!$L$8,Respuestas!D21=Respuestas!$F$2,Polarizacion!$I$8,Respuestas!D21=Respuestas!$F$3,Polarizacion!$F$8),Respuestas!C21="Media",_xlfn.IFS(Respuestas!D21="Certeza:",0,Respuestas!D21=Respuestas!$F$1,Polarizacion!$L$9,Respuestas!D21=Respuestas!$F$2,Polarizacion!$I$9,Respuestas!D21=Respuestas!$F$3,Polarizacion!$F$9),Respuestas!C21="Baja",_xlfn.IFS(Respuestas!D21="Certeza:",0,Respuestas!D21=Respuestas!$F$1,Polarizacion!$L$10,Respuestas!D21=Respuestas!$F$2,Polarizacion!$I$10,Respuestas!D21=Respuestas!$F$3,Polarizacion!$F$10),Respuestas!C21="Muy Baja",_xlfn.IFS(Respuestas!D21="Certeza:",0,Respuestas!D21=Respuestas!$F$1,Polarizacion!$L$11,Respuestas!D21=Respuestas!$F$2,Polarizacion!$I$11,Respuestas!D21=Respuestas!$F$3,Polarizacion!$F$11))</f>
        <v>9.9231282255422926</v>
      </c>
      <c r="BF32" s="58" cm="1">
        <f t="array" ref="BF32">_xlfn.IFS(Respuestas!C22="Importancia:",0,Respuestas!C22="Muy Alta",_xlfn.IFS(Respuestas!D22="Certeza:",0,Respuestas!D22=Respuestas!$F$1,Polarizacion!$J$7,Respuestas!D22=Respuestas!$F$2,Polarizacion!$G$7,Respuestas!D22=Respuestas!$F$3,Polarizacion!$D$7),Respuestas!C22="Alta",_xlfn.IFS(Respuestas!D22="Certeza:",0,Respuestas!D22=Respuestas!$F$1,Polarizacion!$J$8,Respuestas!D22=Respuestas!$F$2,Polarizacion!$G$8,Respuestas!D22=Respuestas!$F$3,Polarizacion!$D$8),Respuestas!C22="Media",_xlfn.IFS(Respuestas!D22="Certeza:",0,Respuestas!D22=Respuestas!$F$1,Polarizacion!$J$9,Respuestas!D22=Respuestas!$F$2,Polarizacion!$G$9,Respuestas!D22=Respuestas!$F$3,Polarizacion!$D$9),Respuestas!C22="Baja",_xlfn.IFS(Respuestas!D22="Certeza:",0,Respuestas!D22=Respuestas!$F$1,Polarizacion!$J$10,Respuestas!D22=Respuestas!$F$2,Polarizacion!$G$10,Respuestas!D22=Respuestas!$F$3,Polarizacion!$D$10),Respuestas!C22="Muy Baja",_xlfn.IFS(Respuestas!D22="Certeza:",0,Respuestas!D22=Respuestas!$F$1,Polarizacion!$J$11,Respuestas!D22=Respuestas!$F$2,Polarizacion!$G$11,Respuestas!D22=Respuestas!$F$3,Polarizacion!$D$11))</f>
        <v>9.5197526411172735</v>
      </c>
      <c r="BG32" s="58" cm="1">
        <f t="array" ref="BG32">_xlfn.IFS(Respuestas!C22="Importancia:",0,Respuestas!C22="Muy Alta",_xlfn.IFS(Respuestas!D22="Certeza:",0,Respuestas!D22=Respuestas!$F$1,Polarizacion!$K$7,Respuestas!D22=Respuestas!$F$2,Polarizacion!$H$7,Respuestas!D22=Respuestas!$F$3,Polarizacion!$E$7),Respuestas!C22="Alta",_xlfn.IFS(Respuestas!D22="Certeza:",0,Respuestas!D22=Respuestas!$F$1,Polarizacion!$K$8,Respuestas!D22=Respuestas!$F$2,Polarizacion!$H$8,Respuestas!D22=Respuestas!$F$3,Polarizacion!$E$8),Respuestas!C22="Media",_xlfn.IFS(Respuestas!D22="Certeza:",0,Respuestas!D22=Respuestas!$F$1,Polarizacion!$K$9,Respuestas!D22=Respuestas!$F$2,Polarizacion!$H$9,Respuestas!D22=Respuestas!$F$3,Polarizacion!$E$9),Respuestas!C22="Baja",_xlfn.IFS(Respuestas!D22="Certeza:",0,Respuestas!D22=Respuestas!$F$1,Polarizacion!$K$10,Respuestas!D22=Respuestas!$F$2,Polarizacion!$H$10,Respuestas!D22=Respuestas!$F$3,Polarizacion!$E$10),Respuestas!C22="Muy Baja",_xlfn.IFS(Respuestas!D22="Certeza:",0,Respuestas!D22=Respuestas!$F$1,Polarizacion!$K$11,Respuestas!D22=Respuestas!$F$2,Polarizacion!$H$11,Respuestas!D22=Respuestas!$F$3,Polarizacion!$E$11))</f>
        <v>9.6666666666666661</v>
      </c>
      <c r="BH32" s="58" cm="1">
        <f t="array" ref="BH32">_xlfn.IFS(Respuestas!C22="Importancia:",0,Respuestas!C22="Muy Alta",_xlfn.IFS(Respuestas!D22="Certeza:",0,Respuestas!D22=Respuestas!$F$1,Polarizacion!$L$7,Respuestas!D22=Respuestas!$F$2,Polarizacion!$I$7,Respuestas!D22=Respuestas!$F$3,Polarizacion!$F$7),Respuestas!C22="Alta",_xlfn.IFS(Respuestas!D22="Certeza:",0,Respuestas!D22=Respuestas!$F$1,Polarizacion!$L$8,Respuestas!D22=Respuestas!$F$2,Polarizacion!$I$8,Respuestas!D22=Respuestas!$F$3,Polarizacion!$F$8),Respuestas!C22="Media",_xlfn.IFS(Respuestas!D22="Certeza:",0,Respuestas!D22=Respuestas!$F$1,Polarizacion!$L$9,Respuestas!D22=Respuestas!$F$2,Polarizacion!$I$9,Respuestas!D22=Respuestas!$F$3,Polarizacion!$F$9),Respuestas!C22="Baja",_xlfn.IFS(Respuestas!D22="Certeza:",0,Respuestas!D22=Respuestas!$F$1,Polarizacion!$L$10,Respuestas!D22=Respuestas!$F$2,Polarizacion!$I$10,Respuestas!D22=Respuestas!$F$3,Polarizacion!$F$10),Respuestas!C22="Muy Baja",_xlfn.IFS(Respuestas!D22="Certeza:",0,Respuestas!D22=Respuestas!$F$1,Polarizacion!$L$11,Respuestas!D22=Respuestas!$F$2,Polarizacion!$I$11,Respuestas!D22=Respuestas!$F$3,Polarizacion!$F$11))</f>
        <v>9.9231282255422926</v>
      </c>
      <c r="BI32" s="58" cm="1">
        <f t="array" ref="BI32">_xlfn.IFS(Respuestas!C23="Importancia:",0,Respuestas!C23="Muy Alta",_xlfn.IFS(Respuestas!D23="Certeza:",0,Respuestas!D23=Respuestas!$F$1,Polarizacion!$J$7,Respuestas!D23=Respuestas!$F$2,Polarizacion!$G$7,Respuestas!D23=Respuestas!$F$3,Polarizacion!$D$7),Respuestas!C23="Alta",_xlfn.IFS(Respuestas!D23="Certeza:",0,Respuestas!D23=Respuestas!$F$1,Polarizacion!$J$8,Respuestas!D23=Respuestas!$F$2,Polarizacion!$G$8,Respuestas!D23=Respuestas!$F$3,Polarizacion!$D$8),Respuestas!C23="Media",_xlfn.IFS(Respuestas!D23="Certeza:",0,Respuestas!D23=Respuestas!$F$1,Polarizacion!$J$9,Respuestas!D23=Respuestas!$F$2,Polarizacion!$G$9,Respuestas!D23=Respuestas!$F$3,Polarizacion!$D$9),Respuestas!C23="Baja",_xlfn.IFS(Respuestas!D23="Certeza:",0,Respuestas!D23=Respuestas!$F$1,Polarizacion!$J$10,Respuestas!D23=Respuestas!$F$2,Polarizacion!$G$10,Respuestas!D23=Respuestas!$F$3,Polarizacion!$D$10),Respuestas!C23="Muy Baja",_xlfn.IFS(Respuestas!D23="Certeza:",0,Respuestas!D23=Respuestas!$F$1,Polarizacion!$J$11,Respuestas!D23=Respuestas!$F$2,Polarizacion!$G$11,Respuestas!D23=Respuestas!$F$3,Polarizacion!$D$11))</f>
        <v>9.5197526411172735</v>
      </c>
      <c r="BJ32" s="58" cm="1">
        <f t="array" ref="BJ32">_xlfn.IFS(Respuestas!C23="Importancia:",0,Respuestas!C23="Muy Alta",_xlfn.IFS(Respuestas!D23="Certeza:",0,Respuestas!D23=Respuestas!$F$1,Polarizacion!$K$7,Respuestas!D23=Respuestas!$F$2,Polarizacion!$H$7,Respuestas!D23=Respuestas!$F$3,Polarizacion!$E$7),Respuestas!C23="Alta",_xlfn.IFS(Respuestas!D23="Certeza:",0,Respuestas!D23=Respuestas!$F$1,Polarizacion!$K$8,Respuestas!D23=Respuestas!$F$2,Polarizacion!$H$8,Respuestas!D23=Respuestas!$F$3,Polarizacion!$E$8),Respuestas!C23="Media",_xlfn.IFS(Respuestas!D23="Certeza:",0,Respuestas!D23=Respuestas!$F$1,Polarizacion!$K$9,Respuestas!D23=Respuestas!$F$2,Polarizacion!$H$9,Respuestas!D23=Respuestas!$F$3,Polarizacion!$E$9),Respuestas!C23="Baja",_xlfn.IFS(Respuestas!D23="Certeza:",0,Respuestas!D23=Respuestas!$F$1,Polarizacion!$K$10,Respuestas!D23=Respuestas!$F$2,Polarizacion!$H$10,Respuestas!D23=Respuestas!$F$3,Polarizacion!$E$10),Respuestas!C23="Muy Baja",_xlfn.IFS(Respuestas!D23="Certeza:",0,Respuestas!D23=Respuestas!$F$1,Polarizacion!$K$11,Respuestas!D23=Respuestas!$F$2,Polarizacion!$H$11,Respuestas!D23=Respuestas!$F$3,Polarizacion!$E$11))</f>
        <v>9.6666666666666661</v>
      </c>
      <c r="BK32" s="58" cm="1">
        <f t="array" ref="BK32">_xlfn.IFS(Respuestas!C23="Importancia:",0,Respuestas!C23="Muy Alta",_xlfn.IFS(Respuestas!D23="Certeza:",0,Respuestas!D23=Respuestas!$F$1,Polarizacion!$L$7,Respuestas!D23=Respuestas!$F$2,Polarizacion!$I$7,Respuestas!D23=Respuestas!$F$3,Polarizacion!$F$7),Respuestas!C23="Alta",_xlfn.IFS(Respuestas!D23="Certeza:",0,Respuestas!D23=Respuestas!$F$1,Polarizacion!$L$8,Respuestas!D23=Respuestas!$F$2,Polarizacion!$I$8,Respuestas!D23=Respuestas!$F$3,Polarizacion!$F$8),Respuestas!C23="Media",_xlfn.IFS(Respuestas!D23="Certeza:",0,Respuestas!D23=Respuestas!$F$1,Polarizacion!$L$9,Respuestas!D23=Respuestas!$F$2,Polarizacion!$I$9,Respuestas!D23=Respuestas!$F$3,Polarizacion!$F$9),Respuestas!C23="Baja",_xlfn.IFS(Respuestas!D23="Certeza:",0,Respuestas!D23=Respuestas!$F$1,Polarizacion!$L$10,Respuestas!D23=Respuestas!$F$2,Polarizacion!$I$10,Respuestas!D23=Respuestas!$F$3,Polarizacion!$F$10),Respuestas!C23="Muy Baja",_xlfn.IFS(Respuestas!D23="Certeza:",0,Respuestas!D23=Respuestas!$F$1,Polarizacion!$L$11,Respuestas!D23=Respuestas!$F$2,Polarizacion!$I$11,Respuestas!D23=Respuestas!$F$3,Polarizacion!$F$11))</f>
        <v>9.9231282255422926</v>
      </c>
      <c r="BL32" s="58" cm="1">
        <f t="array" ref="BL32">_xlfn.IFS(Respuestas!C24="Importancia:",0,Respuestas!C24="Muy Alta",_xlfn.IFS(Respuestas!D24="Certeza:",0,Respuestas!D24=Respuestas!$F$1,Polarizacion!$J$7,Respuestas!D24=Respuestas!$F$2,Polarizacion!$G$7,Respuestas!D24=Respuestas!$F$3,Polarizacion!$D$7),Respuestas!C24="Alta",_xlfn.IFS(Respuestas!D24="Certeza:",0,Respuestas!D24=Respuestas!$F$1,Polarizacion!$J$8,Respuestas!D24=Respuestas!$F$2,Polarizacion!$G$8,Respuestas!D24=Respuestas!$F$3,Polarizacion!$D$8),Respuestas!C24="Media",_xlfn.IFS(Respuestas!D24="Certeza:",0,Respuestas!D24=Respuestas!$F$1,Polarizacion!$J$9,Respuestas!D24=Respuestas!$F$2,Polarizacion!$G$9,Respuestas!D24=Respuestas!$F$3,Polarizacion!$D$9),Respuestas!C24="Baja",_xlfn.IFS(Respuestas!D24="Certeza:",0,Respuestas!D24=Respuestas!$F$1,Polarizacion!$J$10,Respuestas!D24=Respuestas!$F$2,Polarizacion!$G$10,Respuestas!D24=Respuestas!$F$3,Polarizacion!$D$10),Respuestas!C24="Muy Baja",_xlfn.IFS(Respuestas!D24="Certeza:",0,Respuestas!D24=Respuestas!$F$1,Polarizacion!$J$11,Respuestas!D24=Respuestas!$F$2,Polarizacion!$G$11,Respuestas!D24=Respuestas!$F$3,Polarizacion!$D$11))</f>
        <v>9.5197526411172735</v>
      </c>
      <c r="BM32" s="58" cm="1">
        <f t="array" ref="BM32">_xlfn.IFS(Respuestas!C24="Importancia:",0,Respuestas!C24="Muy Alta",_xlfn.IFS(Respuestas!D24="Certeza:",0,Respuestas!D24=Respuestas!$F$1,Polarizacion!$K$7,Respuestas!D24=Respuestas!$F$2,Polarizacion!$H$7,Respuestas!D24=Respuestas!$F$3,Polarizacion!$E$7),Respuestas!C24="Alta",_xlfn.IFS(Respuestas!D24="Certeza:",0,Respuestas!D24=Respuestas!$F$1,Polarizacion!$K$8,Respuestas!D24=Respuestas!$F$2,Polarizacion!$H$8,Respuestas!D24=Respuestas!$F$3,Polarizacion!$E$8),Respuestas!C24="Media",_xlfn.IFS(Respuestas!D24="Certeza:",0,Respuestas!D24=Respuestas!$F$1,Polarizacion!$K$9,Respuestas!D24=Respuestas!$F$2,Polarizacion!$H$9,Respuestas!D24=Respuestas!$F$3,Polarizacion!$E$9),Respuestas!C24="Baja",_xlfn.IFS(Respuestas!D24="Certeza:",0,Respuestas!D24=Respuestas!$F$1,Polarizacion!$K$10,Respuestas!D24=Respuestas!$F$2,Polarizacion!$H$10,Respuestas!D24=Respuestas!$F$3,Polarizacion!$E$10),Respuestas!C24="Muy Baja",_xlfn.IFS(Respuestas!D24="Certeza:",0,Respuestas!D24=Respuestas!$F$1,Polarizacion!$K$11,Respuestas!D24=Respuestas!$F$2,Polarizacion!$H$11,Respuestas!D24=Respuestas!$F$3,Polarizacion!$E$11))</f>
        <v>9.6666666666666661</v>
      </c>
      <c r="BN32" s="58" cm="1">
        <f t="array" ref="BN32">_xlfn.IFS(Respuestas!C24="Importancia:",0,Respuestas!C24="Muy Alta",_xlfn.IFS(Respuestas!D24="Certeza:",0,Respuestas!D24=Respuestas!$F$1,Polarizacion!$L$7,Respuestas!D24=Respuestas!$F$2,Polarizacion!$I$7,Respuestas!D24=Respuestas!$F$3,Polarizacion!$F$7),Respuestas!C24="Alta",_xlfn.IFS(Respuestas!D24="Certeza:",0,Respuestas!D24=Respuestas!$F$1,Polarizacion!$L$8,Respuestas!D24=Respuestas!$F$2,Polarizacion!$I$8,Respuestas!D24=Respuestas!$F$3,Polarizacion!$F$8),Respuestas!C24="Media",_xlfn.IFS(Respuestas!D24="Certeza:",0,Respuestas!D24=Respuestas!$F$1,Polarizacion!$L$9,Respuestas!D24=Respuestas!$F$2,Polarizacion!$I$9,Respuestas!D24=Respuestas!$F$3,Polarizacion!$F$9),Respuestas!C24="Baja",_xlfn.IFS(Respuestas!D24="Certeza:",0,Respuestas!D24=Respuestas!$F$1,Polarizacion!$L$10,Respuestas!D24=Respuestas!$F$2,Polarizacion!$I$10,Respuestas!D24=Respuestas!$F$3,Polarizacion!$F$10),Respuestas!C24="Muy Baja",_xlfn.IFS(Respuestas!D24="Certeza:",0,Respuestas!D24=Respuestas!$F$1,Polarizacion!$L$11,Respuestas!D24=Respuestas!$F$2,Polarizacion!$I$11,Respuestas!D24=Respuestas!$F$3,Polarizacion!$F$11))</f>
        <v>9.9231282255422926</v>
      </c>
      <c r="BO32" s="58" cm="1">
        <f t="array" ref="BO32">_xlfn.IFS(Respuestas!C25="Importancia:",0,Respuestas!C25="Muy Alta",_xlfn.IFS(Respuestas!D25="Certeza:",0,Respuestas!D25=Respuestas!$F$1,Polarizacion!$J$7,Respuestas!D25=Respuestas!$F$2,Polarizacion!$G$7,Respuestas!D25=Respuestas!$F$3,Polarizacion!$D$7),Respuestas!C25="Alta",_xlfn.IFS(Respuestas!D25="Certeza:",0,Respuestas!D25=Respuestas!$F$1,Polarizacion!$J$8,Respuestas!D25=Respuestas!$F$2,Polarizacion!$G$8,Respuestas!D25=Respuestas!$F$3,Polarizacion!$D$8),Respuestas!C25="Media",_xlfn.IFS(Respuestas!D25="Certeza:",0,Respuestas!D25=Respuestas!$F$1,Polarizacion!$J$9,Respuestas!D25=Respuestas!$F$2,Polarizacion!$G$9,Respuestas!D25=Respuestas!$F$3,Polarizacion!$D$9),Respuestas!C25="Baja",_xlfn.IFS(Respuestas!D25="Certeza:",0,Respuestas!D25=Respuestas!$F$1,Polarizacion!$J$10,Respuestas!D25=Respuestas!$F$2,Polarizacion!$G$10,Respuestas!D25=Respuestas!$F$3,Polarizacion!$D$10),Respuestas!C25="Muy Baja",_xlfn.IFS(Respuestas!D25="Certeza:",0,Respuestas!D25=Respuestas!$F$1,Polarizacion!$J$11,Respuestas!D25=Respuestas!$F$2,Polarizacion!$G$11,Respuestas!D25=Respuestas!$F$3,Polarizacion!$D$11))</f>
        <v>9.5197526411172735</v>
      </c>
      <c r="BP32" s="58" cm="1">
        <f t="array" ref="BP32">_xlfn.IFS(Respuestas!C25="Importancia:",0,Respuestas!C25="Muy Alta",_xlfn.IFS(Respuestas!D25="Certeza:",0,Respuestas!D25=Respuestas!$F$1,Polarizacion!$K$7,Respuestas!D25=Respuestas!$F$2,Polarizacion!$H$7,Respuestas!D25=Respuestas!$F$3,Polarizacion!$E$7),Respuestas!C25="Alta",_xlfn.IFS(Respuestas!D25="Certeza:",0,Respuestas!D25=Respuestas!$F$1,Polarizacion!$K$8,Respuestas!D25=Respuestas!$F$2,Polarizacion!$H$8,Respuestas!D25=Respuestas!$F$3,Polarizacion!$E$8),Respuestas!C25="Media",_xlfn.IFS(Respuestas!D25="Certeza:",0,Respuestas!D25=Respuestas!$F$1,Polarizacion!$K$9,Respuestas!D25=Respuestas!$F$2,Polarizacion!$H$9,Respuestas!D25=Respuestas!$F$3,Polarizacion!$E$9),Respuestas!C25="Baja",_xlfn.IFS(Respuestas!D25="Certeza:",0,Respuestas!D25=Respuestas!$F$1,Polarizacion!$K$10,Respuestas!D25=Respuestas!$F$2,Polarizacion!$H$10,Respuestas!D25=Respuestas!$F$3,Polarizacion!$E$10),Respuestas!C25="Muy Baja",_xlfn.IFS(Respuestas!D25="Certeza:",0,Respuestas!D25=Respuestas!$F$1,Polarizacion!$K$11,Respuestas!D25=Respuestas!$F$2,Polarizacion!$H$11,Respuestas!D25=Respuestas!$F$3,Polarizacion!$E$11))</f>
        <v>9.6666666666666661</v>
      </c>
      <c r="BQ32" s="58" cm="1">
        <f t="array" ref="BQ32">_xlfn.IFS(Respuestas!C25="Importancia:",0,Respuestas!C25="Muy Alta",_xlfn.IFS(Respuestas!D25="Certeza:",0,Respuestas!D25=Respuestas!$F$1,Polarizacion!$L$7,Respuestas!D25=Respuestas!$F$2,Polarizacion!$I$7,Respuestas!D25=Respuestas!$F$3,Polarizacion!$F$7),Respuestas!C25="Alta",_xlfn.IFS(Respuestas!D25="Certeza:",0,Respuestas!D25=Respuestas!$F$1,Polarizacion!$L$8,Respuestas!D25=Respuestas!$F$2,Polarizacion!$I$8,Respuestas!D25=Respuestas!$F$3,Polarizacion!$F$8),Respuestas!C25="Media",_xlfn.IFS(Respuestas!D25="Certeza:",0,Respuestas!D25=Respuestas!$F$1,Polarizacion!$L$9,Respuestas!D25=Respuestas!$F$2,Polarizacion!$I$9,Respuestas!D25=Respuestas!$F$3,Polarizacion!$F$9),Respuestas!C25="Baja",_xlfn.IFS(Respuestas!D25="Certeza:",0,Respuestas!D25=Respuestas!$F$1,Polarizacion!$L$10,Respuestas!D25=Respuestas!$F$2,Polarizacion!$I$10,Respuestas!D25=Respuestas!$F$3,Polarizacion!$F$10),Respuestas!C25="Muy Baja",_xlfn.IFS(Respuestas!D25="Certeza:",0,Respuestas!D25=Respuestas!$F$1,Polarizacion!$L$11,Respuestas!D25=Respuestas!$F$2,Polarizacion!$I$11,Respuestas!D25=Respuestas!$F$3,Polarizacion!$F$11))</f>
        <v>9.9231282255422926</v>
      </c>
      <c r="BR32" s="11" t="s">
        <v>37</v>
      </c>
      <c r="BS32" s="11" t="s">
        <v>37</v>
      </c>
      <c r="BT32" s="11" t="s">
        <v>37</v>
      </c>
      <c r="BU32" s="11" t="s">
        <v>37</v>
      </c>
      <c r="BV32" s="11" t="s">
        <v>37</v>
      </c>
      <c r="BW32" s="11" t="s">
        <v>37</v>
      </c>
      <c r="BX32" s="58" cm="1">
        <f t="array" ref="BX32">_xlfn.IFS(Respuestas!C29="Importancia:",0,Respuestas!C29="Muy Alta",_xlfn.IFS(Respuestas!D29="Certeza:",0,Respuestas!D29=Respuestas!$F$1,Polarizacion!$J$7,Respuestas!D29=Respuestas!$F$2,Polarizacion!$G$7,Respuestas!D29=Respuestas!$F$3,Polarizacion!$D$7),Respuestas!C29="Alta",_xlfn.IFS(Respuestas!D29="Certeza:",0,Respuestas!D29=Respuestas!$F$1,Polarizacion!$J$8,Respuestas!D29=Respuestas!$F$2,Polarizacion!$G$8,Respuestas!D29=Respuestas!$F$3,Polarizacion!$D$8),Respuestas!C29="Media",_xlfn.IFS(Respuestas!D29="Certeza:",0,Respuestas!D29=Respuestas!$F$1,Polarizacion!$J$9,Respuestas!D29=Respuestas!$F$2,Polarizacion!$G$9,Respuestas!D29=Respuestas!$F$3,Polarizacion!$D$9),Respuestas!C29="Baja",_xlfn.IFS(Respuestas!D29="Certeza:",0,Respuestas!D29=Respuestas!$F$1,Polarizacion!$J$10,Respuestas!D29=Respuestas!$F$2,Polarizacion!$G$10,Respuestas!D29=Respuestas!$F$3,Polarizacion!$D$10),Respuestas!C29="Muy Baja",_xlfn.IFS(Respuestas!D29="Certeza:",0,Respuestas!D29=Respuestas!$F$1,Polarizacion!$J$11,Respuestas!D29=Respuestas!$F$2,Polarizacion!$G$11,Respuestas!D29=Respuestas!$F$3,Polarizacion!$D$11))</f>
        <v>9.5197526411172735</v>
      </c>
      <c r="BY32" s="58" cm="1">
        <f t="array" ref="BY32">_xlfn.IFS(Respuestas!C29="Importancia:",0,Respuestas!C29="Muy Alta",_xlfn.IFS(Respuestas!D29="Certeza:",0,Respuestas!D29=Respuestas!$F$1,Polarizacion!$K$7,Respuestas!D29=Respuestas!$F$2,Polarizacion!$H$7,Respuestas!D29=Respuestas!$F$3,Polarizacion!$E$7),Respuestas!C29="Alta",_xlfn.IFS(Respuestas!D29="Certeza:",0,Respuestas!D29=Respuestas!$F$1,Polarizacion!$K$8,Respuestas!D29=Respuestas!$F$2,Polarizacion!$H$8,Respuestas!D29=Respuestas!$F$3,Polarizacion!$E$8),Respuestas!C29="Media",_xlfn.IFS(Respuestas!D29="Certeza:",0,Respuestas!D29=Respuestas!$F$1,Polarizacion!$K$9,Respuestas!D29=Respuestas!$F$2,Polarizacion!$H$9,Respuestas!D29=Respuestas!$F$3,Polarizacion!$E$9),Respuestas!C29="Baja",_xlfn.IFS(Respuestas!D29="Certeza:",0,Respuestas!D29=Respuestas!$F$1,Polarizacion!$K$10,Respuestas!D29=Respuestas!$F$2,Polarizacion!$H$10,Respuestas!D29=Respuestas!$F$3,Polarizacion!$E$10),Respuestas!C29="Muy Baja",_xlfn.IFS(Respuestas!D29="Certeza:",0,Respuestas!D29=Respuestas!$F$1,Polarizacion!$K$11,Respuestas!D29=Respuestas!$F$2,Polarizacion!$H$11,Respuestas!D29=Respuestas!$F$3,Polarizacion!$E$11))</f>
        <v>9.6666666666666661</v>
      </c>
      <c r="BZ32" s="58" cm="1">
        <f t="array" ref="BZ32">_xlfn.IFS(Respuestas!C29="Importancia:",0,Respuestas!C29="Muy Alta",_xlfn.IFS(Respuestas!D29="Certeza:",0,Respuestas!D29=Respuestas!$F$1,Polarizacion!$L$7,Respuestas!D29=Respuestas!$F$2,Polarizacion!$I$7,Respuestas!D29=Respuestas!$F$3,Polarizacion!$F$7),Respuestas!C29="Alta",_xlfn.IFS(Respuestas!D29="Certeza:",0,Respuestas!D29=Respuestas!$F$1,Polarizacion!$L$8,Respuestas!D29=Respuestas!$F$2,Polarizacion!$I$8,Respuestas!D29=Respuestas!$F$3,Polarizacion!$F$8),Respuestas!C29="Media",_xlfn.IFS(Respuestas!D29="Certeza:",0,Respuestas!D29=Respuestas!$F$1,Polarizacion!$L$9,Respuestas!D29=Respuestas!$F$2,Polarizacion!$I$9,Respuestas!D29=Respuestas!$F$3,Polarizacion!$F$9),Respuestas!C29="Baja",_xlfn.IFS(Respuestas!D29="Certeza:",0,Respuestas!D29=Respuestas!$F$1,Polarizacion!$L$10,Respuestas!D29=Respuestas!$F$2,Polarizacion!$I$10,Respuestas!D29=Respuestas!$F$3,Polarizacion!$F$10),Respuestas!C29="Muy Baja",_xlfn.IFS(Respuestas!D29="Certeza:",0,Respuestas!D29=Respuestas!$F$1,Polarizacion!$L$11,Respuestas!D29=Respuestas!$F$2,Polarizacion!$I$11,Respuestas!D29=Respuestas!$F$3,Polarizacion!$F$11))</f>
        <v>9.9231282255422926</v>
      </c>
      <c r="CA32" s="58" cm="1">
        <f t="array" ref="CA32">_xlfn.IFS(Respuestas!C30="Importancia:",0,Respuestas!C30="Muy Alta",_xlfn.IFS(Respuestas!D30="Certeza:",0,Respuestas!D30=Respuestas!$F$1,Polarizacion!$J$7,Respuestas!D30=Respuestas!$F$2,Polarizacion!$G$7,Respuestas!D30=Respuestas!$F$3,Polarizacion!$D$7),Respuestas!C30="Alta",_xlfn.IFS(Respuestas!D30="Certeza:",0,Respuestas!D30=Respuestas!$F$1,Polarizacion!$J$8,Respuestas!D30=Respuestas!$F$2,Polarizacion!$G$8,Respuestas!D30=Respuestas!$F$3,Polarizacion!$D$8),Respuestas!C30="Media",_xlfn.IFS(Respuestas!D30="Certeza:",0,Respuestas!D30=Respuestas!$F$1,Polarizacion!$J$9,Respuestas!D30=Respuestas!$F$2,Polarizacion!$G$9,Respuestas!D30=Respuestas!$F$3,Polarizacion!$D$9),Respuestas!C30="Baja",_xlfn.IFS(Respuestas!D30="Certeza:",0,Respuestas!D30=Respuestas!$F$1,Polarizacion!$J$10,Respuestas!D30=Respuestas!$F$2,Polarizacion!$G$10,Respuestas!D30=Respuestas!$F$3,Polarizacion!$D$10),Respuestas!C30="Muy Baja",_xlfn.IFS(Respuestas!D30="Certeza:",0,Respuestas!D30=Respuestas!$F$1,Polarizacion!$J$11,Respuestas!D30=Respuestas!$F$2,Polarizacion!$G$11,Respuestas!D30=Respuestas!$F$3,Polarizacion!$D$11))</f>
        <v>9.5197526411172735</v>
      </c>
      <c r="CB32" s="58" cm="1">
        <f t="array" ref="CB32">_xlfn.IFS(Respuestas!C30="Importancia:",0,Respuestas!C30="Muy Alta",_xlfn.IFS(Respuestas!D30="Certeza:",0,Respuestas!D30=Respuestas!$F$1,Polarizacion!$K$7,Respuestas!D30=Respuestas!$F$2,Polarizacion!$H$7,Respuestas!D30=Respuestas!$F$3,Polarizacion!$E$7),Respuestas!C30="Alta",_xlfn.IFS(Respuestas!D30="Certeza:",0,Respuestas!D30=Respuestas!$F$1,Polarizacion!$K$8,Respuestas!D30=Respuestas!$F$2,Polarizacion!$H$8,Respuestas!D30=Respuestas!$F$3,Polarizacion!$E$8),Respuestas!C30="Media",_xlfn.IFS(Respuestas!D30="Certeza:",0,Respuestas!D30=Respuestas!$F$1,Polarizacion!$K$9,Respuestas!D30=Respuestas!$F$2,Polarizacion!$H$9,Respuestas!D30=Respuestas!$F$3,Polarizacion!$E$9),Respuestas!C30="Baja",_xlfn.IFS(Respuestas!D30="Certeza:",0,Respuestas!D30=Respuestas!$F$1,Polarizacion!$K$10,Respuestas!D30=Respuestas!$F$2,Polarizacion!$H$10,Respuestas!D30=Respuestas!$F$3,Polarizacion!$E$10),Respuestas!C30="Muy Baja",_xlfn.IFS(Respuestas!D30="Certeza:",0,Respuestas!D30=Respuestas!$F$1,Polarizacion!$K$11,Respuestas!D30=Respuestas!$F$2,Polarizacion!$H$11,Respuestas!D30=Respuestas!$F$3,Polarizacion!$E$11))</f>
        <v>9.6666666666666661</v>
      </c>
      <c r="CC32" s="58" cm="1">
        <f t="array" ref="CC32">_xlfn.IFS(Respuestas!C30="Importancia:",0,Respuestas!C30="Muy Alta",_xlfn.IFS(Respuestas!D30="Certeza:",0,Respuestas!D30=Respuestas!$F$1,Polarizacion!$L$7,Respuestas!D30=Respuestas!$F$2,Polarizacion!$I$7,Respuestas!D30=Respuestas!$F$3,Polarizacion!$F$7),Respuestas!C30="Alta",_xlfn.IFS(Respuestas!D30="Certeza:",0,Respuestas!D30=Respuestas!$F$1,Polarizacion!$L$8,Respuestas!D30=Respuestas!$F$2,Polarizacion!$I$8,Respuestas!D30=Respuestas!$F$3,Polarizacion!$F$8),Respuestas!C30="Media",_xlfn.IFS(Respuestas!D30="Certeza:",0,Respuestas!D30=Respuestas!$F$1,Polarizacion!$L$9,Respuestas!D30=Respuestas!$F$2,Polarizacion!$I$9,Respuestas!D30=Respuestas!$F$3,Polarizacion!$F$9),Respuestas!C30="Baja",_xlfn.IFS(Respuestas!D30="Certeza:",0,Respuestas!D30=Respuestas!$F$1,Polarizacion!$L$10,Respuestas!D30=Respuestas!$F$2,Polarizacion!$I$10,Respuestas!D30=Respuestas!$F$3,Polarizacion!$F$10),Respuestas!C30="Muy Baja",_xlfn.IFS(Respuestas!D30="Certeza:",0,Respuestas!D30=Respuestas!$F$1,Polarizacion!$L$11,Respuestas!D30=Respuestas!$F$2,Polarizacion!$I$11,Respuestas!D30=Respuestas!$F$3,Polarizacion!$F$11))</f>
        <v>9.9231282255422926</v>
      </c>
      <c r="CD32" s="58" cm="1">
        <f t="array" ref="CD32">_xlfn.IFS(Respuestas!C31="Importancia:",0,Respuestas!C31="Muy Alta",_xlfn.IFS(Respuestas!D31="Certeza:",0,Respuestas!D31=Respuestas!$F$1,Polarizacion!$J$7,Respuestas!D31=Respuestas!$F$2,Polarizacion!$G$7,Respuestas!D31=Respuestas!$F$3,Polarizacion!$D$7),Respuestas!C31="Alta",_xlfn.IFS(Respuestas!D31="Certeza:",0,Respuestas!D31=Respuestas!$F$1,Polarizacion!$J$8,Respuestas!D31=Respuestas!$F$2,Polarizacion!$G$8,Respuestas!D31=Respuestas!$F$3,Polarizacion!$D$8),Respuestas!C31="Media",_xlfn.IFS(Respuestas!D31="Certeza:",0,Respuestas!D31=Respuestas!$F$1,Polarizacion!$J$9,Respuestas!D31=Respuestas!$F$2,Polarizacion!$G$9,Respuestas!D31=Respuestas!$F$3,Polarizacion!$D$9),Respuestas!C31="Baja",_xlfn.IFS(Respuestas!D31="Certeza:",0,Respuestas!D31=Respuestas!$F$1,Polarizacion!$J$10,Respuestas!D31=Respuestas!$F$2,Polarizacion!$G$10,Respuestas!D31=Respuestas!$F$3,Polarizacion!$D$10),Respuestas!C31="Muy Baja",_xlfn.IFS(Respuestas!D31="Certeza:",0,Respuestas!D31=Respuestas!$F$1,Polarizacion!$J$11,Respuestas!D31=Respuestas!$F$2,Polarizacion!$G$11,Respuestas!D31=Respuestas!$F$3,Polarizacion!$D$11))</f>
        <v>9.5197526411172735</v>
      </c>
      <c r="CE32" s="58" cm="1">
        <f t="array" ref="CE32">_xlfn.IFS(Respuestas!C31="Importancia:",0,Respuestas!C31="Muy Alta",_xlfn.IFS(Respuestas!D31="Certeza:",0,Respuestas!D31=Respuestas!$F$1,Polarizacion!$K$7,Respuestas!D31=Respuestas!$F$2,Polarizacion!$H$7,Respuestas!D31=Respuestas!$F$3,Polarizacion!$E$7),Respuestas!C31="Alta",_xlfn.IFS(Respuestas!D31="Certeza:",0,Respuestas!D31=Respuestas!$F$1,Polarizacion!$K$8,Respuestas!D31=Respuestas!$F$2,Polarizacion!$H$8,Respuestas!D31=Respuestas!$F$3,Polarizacion!$E$8),Respuestas!C31="Media",_xlfn.IFS(Respuestas!D31="Certeza:",0,Respuestas!D31=Respuestas!$F$1,Polarizacion!$K$9,Respuestas!D31=Respuestas!$F$2,Polarizacion!$H$9,Respuestas!D31=Respuestas!$F$3,Polarizacion!$E$9),Respuestas!C31="Baja",_xlfn.IFS(Respuestas!D31="Certeza:",0,Respuestas!D31=Respuestas!$F$1,Polarizacion!$K$10,Respuestas!D31=Respuestas!$F$2,Polarizacion!$H$10,Respuestas!D31=Respuestas!$F$3,Polarizacion!$E$10),Respuestas!C31="Muy Baja",_xlfn.IFS(Respuestas!D31="Certeza:",0,Respuestas!D31=Respuestas!$F$1,Polarizacion!$K$11,Respuestas!D31=Respuestas!$F$2,Polarizacion!$H$11,Respuestas!D31=Respuestas!$F$3,Polarizacion!$E$11))</f>
        <v>9.6666666666666661</v>
      </c>
      <c r="CF32" s="58" cm="1">
        <f t="array" ref="CF32">_xlfn.IFS(Respuestas!C31="Importancia:",0,Respuestas!C31="Muy Alta",_xlfn.IFS(Respuestas!D31="Certeza:",0,Respuestas!D31=Respuestas!$F$1,Polarizacion!$L$7,Respuestas!D31=Respuestas!$F$2,Polarizacion!$I$7,Respuestas!D31=Respuestas!$F$3,Polarizacion!$F$7),Respuestas!C31="Alta",_xlfn.IFS(Respuestas!D31="Certeza:",0,Respuestas!D31=Respuestas!$F$1,Polarizacion!$L$8,Respuestas!D31=Respuestas!$F$2,Polarizacion!$I$8,Respuestas!D31=Respuestas!$F$3,Polarizacion!$F$8),Respuestas!C31="Media",_xlfn.IFS(Respuestas!D31="Certeza:",0,Respuestas!D31=Respuestas!$F$1,Polarizacion!$L$9,Respuestas!D31=Respuestas!$F$2,Polarizacion!$I$9,Respuestas!D31=Respuestas!$F$3,Polarizacion!$F$9),Respuestas!C31="Baja",_xlfn.IFS(Respuestas!D31="Certeza:",0,Respuestas!D31=Respuestas!$F$1,Polarizacion!$L$10,Respuestas!D31=Respuestas!$F$2,Polarizacion!$I$10,Respuestas!D31=Respuestas!$F$3,Polarizacion!$F$10),Respuestas!C31="Muy Baja",_xlfn.IFS(Respuestas!D31="Certeza:",0,Respuestas!D31=Respuestas!$F$1,Polarizacion!$L$11,Respuestas!D31=Respuestas!$F$2,Polarizacion!$I$11,Respuestas!D31=Respuestas!$F$3,Polarizacion!$F$11))</f>
        <v>9.9231282255422926</v>
      </c>
      <c r="CG32" s="58" cm="1">
        <f t="array" ref="CG32">_xlfn.IFS(Respuestas!C32="Importancia:",0,Respuestas!C32="Muy Alta",_xlfn.IFS(Respuestas!D32="Certeza:",0,Respuestas!D32=Respuestas!$F$1,Polarizacion!$J$7,Respuestas!D32=Respuestas!$F$2,Polarizacion!$G$7,Respuestas!D32=Respuestas!$F$3,Polarizacion!$D$7),Respuestas!C32="Alta",_xlfn.IFS(Respuestas!D32="Certeza:",0,Respuestas!D32=Respuestas!$F$1,Polarizacion!$J$8,Respuestas!D32=Respuestas!$F$2,Polarizacion!$G$8,Respuestas!D32=Respuestas!$F$3,Polarizacion!$D$8),Respuestas!C32="Media",_xlfn.IFS(Respuestas!D32="Certeza:",0,Respuestas!D32=Respuestas!$F$1,Polarizacion!$J$9,Respuestas!D32=Respuestas!$F$2,Polarizacion!$G$9,Respuestas!D32=Respuestas!$F$3,Polarizacion!$D$9),Respuestas!C32="Baja",_xlfn.IFS(Respuestas!D32="Certeza:",0,Respuestas!D32=Respuestas!$F$1,Polarizacion!$J$10,Respuestas!D32=Respuestas!$F$2,Polarizacion!$G$10,Respuestas!D32=Respuestas!$F$3,Polarizacion!$D$10),Respuestas!C32="Muy Baja",_xlfn.IFS(Respuestas!D32="Certeza:",0,Respuestas!D32=Respuestas!$F$1,Polarizacion!$J$11,Respuestas!D32=Respuestas!$F$2,Polarizacion!$G$11,Respuestas!D32=Respuestas!$F$3,Polarizacion!$D$11))</f>
        <v>9.5197526411172735</v>
      </c>
      <c r="CH32" s="58" cm="1">
        <f t="array" ref="CH32">_xlfn.IFS(Respuestas!C32="Importancia:",0,Respuestas!C32="Muy Alta",_xlfn.IFS(Respuestas!D32="Certeza:",0,Respuestas!D32=Respuestas!$F$1,Polarizacion!$K$7,Respuestas!D32=Respuestas!$F$2,Polarizacion!$H$7,Respuestas!D32=Respuestas!$F$3,Polarizacion!$E$7),Respuestas!C32="Alta",_xlfn.IFS(Respuestas!D32="Certeza:",0,Respuestas!D32=Respuestas!$F$1,Polarizacion!$K$8,Respuestas!D32=Respuestas!$F$2,Polarizacion!$H$8,Respuestas!D32=Respuestas!$F$3,Polarizacion!$E$8),Respuestas!C32="Media",_xlfn.IFS(Respuestas!D32="Certeza:",0,Respuestas!D32=Respuestas!$F$1,Polarizacion!$K$9,Respuestas!D32=Respuestas!$F$2,Polarizacion!$H$9,Respuestas!D32=Respuestas!$F$3,Polarizacion!$E$9),Respuestas!C32="Baja",_xlfn.IFS(Respuestas!D32="Certeza:",0,Respuestas!D32=Respuestas!$F$1,Polarizacion!$K$10,Respuestas!D32=Respuestas!$F$2,Polarizacion!$H$10,Respuestas!D32=Respuestas!$F$3,Polarizacion!$E$10),Respuestas!C32="Muy Baja",_xlfn.IFS(Respuestas!D32="Certeza:",0,Respuestas!D32=Respuestas!$F$1,Polarizacion!$K$11,Respuestas!D32=Respuestas!$F$2,Polarizacion!$H$11,Respuestas!D32=Respuestas!$F$3,Polarizacion!$E$11))</f>
        <v>9.6666666666666661</v>
      </c>
      <c r="CI32" s="58" cm="1">
        <f t="array" ref="CI32">_xlfn.IFS(Respuestas!C32="Importancia:",0,Respuestas!C32="Muy Alta",_xlfn.IFS(Respuestas!D32="Certeza:",0,Respuestas!D32=Respuestas!$F$1,Polarizacion!$L$7,Respuestas!D32=Respuestas!$F$2,Polarizacion!$I$7,Respuestas!D32=Respuestas!$F$3,Polarizacion!$F$7),Respuestas!C32="Alta",_xlfn.IFS(Respuestas!D32="Certeza:",0,Respuestas!D32=Respuestas!$F$1,Polarizacion!$L$8,Respuestas!D32=Respuestas!$F$2,Polarizacion!$I$8,Respuestas!D32=Respuestas!$F$3,Polarizacion!$F$8),Respuestas!C32="Media",_xlfn.IFS(Respuestas!D32="Certeza:",0,Respuestas!D32=Respuestas!$F$1,Polarizacion!$L$9,Respuestas!D32=Respuestas!$F$2,Polarizacion!$I$9,Respuestas!D32=Respuestas!$F$3,Polarizacion!$F$9),Respuestas!C32="Baja",_xlfn.IFS(Respuestas!D32="Certeza:",0,Respuestas!D32=Respuestas!$F$1,Polarizacion!$L$10,Respuestas!D32=Respuestas!$F$2,Polarizacion!$I$10,Respuestas!D32=Respuestas!$F$3,Polarizacion!$F$10),Respuestas!C32="Muy Baja",_xlfn.IFS(Respuestas!D32="Certeza:",0,Respuestas!D32=Respuestas!$F$1,Polarizacion!$L$11,Respuestas!D32=Respuestas!$F$2,Polarizacion!$I$11,Respuestas!D32=Respuestas!$F$3,Polarizacion!$F$11))</f>
        <v>9.9231282255422926</v>
      </c>
      <c r="CJ32" s="58" cm="1">
        <f t="array" ref="CJ32">_xlfn.IFS(Respuestas!C33="Importancia:",0,Respuestas!C33="Muy Alta",_xlfn.IFS(Respuestas!D33="Certeza:",0,Respuestas!D33=Respuestas!$F$1,Polarizacion!$J$7,Respuestas!D33=Respuestas!$F$2,Polarizacion!$G$7,Respuestas!D33=Respuestas!$F$3,Polarizacion!$D$7),Respuestas!C33="Alta",_xlfn.IFS(Respuestas!D33="Certeza:",0,Respuestas!D33=Respuestas!$F$1,Polarizacion!$J$8,Respuestas!D33=Respuestas!$F$2,Polarizacion!$G$8,Respuestas!D33=Respuestas!$F$3,Polarizacion!$D$8),Respuestas!C33="Media",_xlfn.IFS(Respuestas!D33="Certeza:",0,Respuestas!D33=Respuestas!$F$1,Polarizacion!$J$9,Respuestas!D33=Respuestas!$F$2,Polarizacion!$G$9,Respuestas!D33=Respuestas!$F$3,Polarizacion!$D$9),Respuestas!C33="Baja",_xlfn.IFS(Respuestas!D33="Certeza:",0,Respuestas!D33=Respuestas!$F$1,Polarizacion!$J$10,Respuestas!D33=Respuestas!$F$2,Polarizacion!$G$10,Respuestas!D33=Respuestas!$F$3,Polarizacion!$D$10),Respuestas!C33="Muy Baja",_xlfn.IFS(Respuestas!D33="Certeza:",0,Respuestas!D33=Respuestas!$F$1,Polarizacion!$J$11,Respuestas!D33=Respuestas!$F$2,Polarizacion!$G$11,Respuestas!D33=Respuestas!$F$3,Polarizacion!$D$11))</f>
        <v>9.5197526411172735</v>
      </c>
      <c r="CK32" s="58" cm="1">
        <f t="array" ref="CK32">_xlfn.IFS(Respuestas!C33="Importancia:",0,Respuestas!C33="Muy Alta",_xlfn.IFS(Respuestas!D33="Certeza:",0,Respuestas!D33=Respuestas!$F$1,Polarizacion!$K$7,Respuestas!D33=Respuestas!$F$2,Polarizacion!$H$7,Respuestas!D33=Respuestas!$F$3,Polarizacion!$E$7),Respuestas!C33="Alta",_xlfn.IFS(Respuestas!D33="Certeza:",0,Respuestas!D33=Respuestas!$F$1,Polarizacion!$K$8,Respuestas!D33=Respuestas!$F$2,Polarizacion!$H$8,Respuestas!D33=Respuestas!$F$3,Polarizacion!$E$8),Respuestas!C33="Media",_xlfn.IFS(Respuestas!D33="Certeza:",0,Respuestas!D33=Respuestas!$F$1,Polarizacion!$K$9,Respuestas!D33=Respuestas!$F$2,Polarizacion!$H$9,Respuestas!D33=Respuestas!$F$3,Polarizacion!$E$9),Respuestas!C33="Baja",_xlfn.IFS(Respuestas!D33="Certeza:",0,Respuestas!D33=Respuestas!$F$1,Polarizacion!$K$10,Respuestas!D33=Respuestas!$F$2,Polarizacion!$H$10,Respuestas!D33=Respuestas!$F$3,Polarizacion!$E$10),Respuestas!C33="Muy Baja",_xlfn.IFS(Respuestas!D33="Certeza:",0,Respuestas!D33=Respuestas!$F$1,Polarizacion!$K$11,Respuestas!D33=Respuestas!$F$2,Polarizacion!$H$11,Respuestas!D33=Respuestas!$F$3,Polarizacion!$E$11))</f>
        <v>9.6666666666666661</v>
      </c>
      <c r="CL32" s="58" cm="1">
        <f t="array" ref="CL32">_xlfn.IFS(Respuestas!C33="Importancia:",0,Respuestas!C33="Muy Alta",_xlfn.IFS(Respuestas!D33="Certeza:",0,Respuestas!D33=Respuestas!$F$1,Polarizacion!$L$7,Respuestas!D33=Respuestas!$F$2,Polarizacion!$I$7,Respuestas!D33=Respuestas!$F$3,Polarizacion!$F$7),Respuestas!C33="Alta",_xlfn.IFS(Respuestas!D33="Certeza:",0,Respuestas!D33=Respuestas!$F$1,Polarizacion!$L$8,Respuestas!D33=Respuestas!$F$2,Polarizacion!$I$8,Respuestas!D33=Respuestas!$F$3,Polarizacion!$F$8),Respuestas!C33="Media",_xlfn.IFS(Respuestas!D33="Certeza:",0,Respuestas!D33=Respuestas!$F$1,Polarizacion!$L$9,Respuestas!D33=Respuestas!$F$2,Polarizacion!$I$9,Respuestas!D33=Respuestas!$F$3,Polarizacion!$F$9),Respuestas!C33="Baja",_xlfn.IFS(Respuestas!D33="Certeza:",0,Respuestas!D33=Respuestas!$F$1,Polarizacion!$L$10,Respuestas!D33=Respuestas!$F$2,Polarizacion!$I$10,Respuestas!D33=Respuestas!$F$3,Polarizacion!$F$10),Respuestas!C33="Muy Baja",_xlfn.IFS(Respuestas!D33="Certeza:",0,Respuestas!D33=Respuestas!$F$1,Polarizacion!$L$11,Respuestas!D33=Respuestas!$F$2,Polarizacion!$I$11,Respuestas!D33=Respuestas!$F$3,Polarizacion!$F$11))</f>
        <v>9.9231282255422926</v>
      </c>
      <c r="CM32" s="58" cm="1">
        <f t="array" ref="CM32">_xlfn.IFS(Respuestas!C34="Importancia:",0,Respuestas!C34="Muy Alta",_xlfn.IFS(Respuestas!D34="Certeza:",0,Respuestas!D34=Respuestas!$F$1,Polarizacion!$J$7,Respuestas!D34=Respuestas!$F$2,Polarizacion!$G$7,Respuestas!D34=Respuestas!$F$3,Polarizacion!$D$7),Respuestas!C34="Alta",_xlfn.IFS(Respuestas!D34="Certeza:",0,Respuestas!D34=Respuestas!$F$1,Polarizacion!$J$8,Respuestas!D34=Respuestas!$F$2,Polarizacion!$G$8,Respuestas!D34=Respuestas!$F$3,Polarizacion!$D$8),Respuestas!C34="Media",_xlfn.IFS(Respuestas!D34="Certeza:",0,Respuestas!D34=Respuestas!$F$1,Polarizacion!$J$9,Respuestas!D34=Respuestas!$F$2,Polarizacion!$G$9,Respuestas!D34=Respuestas!$F$3,Polarizacion!$D$9),Respuestas!C34="Baja",_xlfn.IFS(Respuestas!D34="Certeza:",0,Respuestas!D34=Respuestas!$F$1,Polarizacion!$J$10,Respuestas!D34=Respuestas!$F$2,Polarizacion!$G$10,Respuestas!D34=Respuestas!$F$3,Polarizacion!$D$10),Respuestas!C34="Muy Baja",_xlfn.IFS(Respuestas!D34="Certeza:",0,Respuestas!D34=Respuestas!$F$1,Polarizacion!$J$11,Respuestas!D34=Respuestas!$F$2,Polarizacion!$G$11,Respuestas!D34=Respuestas!$F$3,Polarizacion!$D$11))</f>
        <v>9.5197526411172735</v>
      </c>
      <c r="CN32" s="58" cm="1">
        <f t="array" ref="CN32">_xlfn.IFS(Respuestas!C34="Importancia:",0,Respuestas!C34="Muy Alta",_xlfn.IFS(Respuestas!D34="Certeza:",0,Respuestas!D34=Respuestas!$F$1,Polarizacion!$K$7,Respuestas!D34=Respuestas!$F$2,Polarizacion!$H$7,Respuestas!D34=Respuestas!$F$3,Polarizacion!$E$7),Respuestas!C34="Alta",_xlfn.IFS(Respuestas!D34="Certeza:",0,Respuestas!D34=Respuestas!$F$1,Polarizacion!$K$8,Respuestas!D34=Respuestas!$F$2,Polarizacion!$H$8,Respuestas!D34=Respuestas!$F$3,Polarizacion!$E$8),Respuestas!C34="Media",_xlfn.IFS(Respuestas!D34="Certeza:",0,Respuestas!D34=Respuestas!$F$1,Polarizacion!$K$9,Respuestas!D34=Respuestas!$F$2,Polarizacion!$H$9,Respuestas!D34=Respuestas!$F$3,Polarizacion!$E$9),Respuestas!C34="Baja",_xlfn.IFS(Respuestas!D34="Certeza:",0,Respuestas!D34=Respuestas!$F$1,Polarizacion!$K$10,Respuestas!D34=Respuestas!$F$2,Polarizacion!$H$10,Respuestas!D34=Respuestas!$F$3,Polarizacion!$E$10),Respuestas!C34="Muy Baja",_xlfn.IFS(Respuestas!D34="Certeza:",0,Respuestas!D34=Respuestas!$F$1,Polarizacion!$K$11,Respuestas!D34=Respuestas!$F$2,Polarizacion!$H$11,Respuestas!D34=Respuestas!$F$3,Polarizacion!$E$11))</f>
        <v>9.6666666666666661</v>
      </c>
      <c r="CO32" s="58" cm="1">
        <f t="array" ref="CO32">_xlfn.IFS(Respuestas!C34="Importancia:",0,Respuestas!C34="Muy Alta",_xlfn.IFS(Respuestas!D34="Certeza:",0,Respuestas!D34=Respuestas!$F$1,Polarizacion!$L$7,Respuestas!D34=Respuestas!$F$2,Polarizacion!$I$7,Respuestas!D34=Respuestas!$F$3,Polarizacion!$F$7),Respuestas!C34="Alta",_xlfn.IFS(Respuestas!D34="Certeza:",0,Respuestas!D34=Respuestas!$F$1,Polarizacion!$L$8,Respuestas!D34=Respuestas!$F$2,Polarizacion!$I$8,Respuestas!D34=Respuestas!$F$3,Polarizacion!$F$8),Respuestas!C34="Media",_xlfn.IFS(Respuestas!D34="Certeza:",0,Respuestas!D34=Respuestas!$F$1,Polarizacion!$L$9,Respuestas!D34=Respuestas!$F$2,Polarizacion!$I$9,Respuestas!D34=Respuestas!$F$3,Polarizacion!$F$9),Respuestas!C34="Baja",_xlfn.IFS(Respuestas!D34="Certeza:",0,Respuestas!D34=Respuestas!$F$1,Polarizacion!$L$10,Respuestas!D34=Respuestas!$F$2,Polarizacion!$I$10,Respuestas!D34=Respuestas!$F$3,Polarizacion!$F$10),Respuestas!C34="Muy Baja",_xlfn.IFS(Respuestas!D34="Certeza:",0,Respuestas!D34=Respuestas!$F$1,Polarizacion!$L$11,Respuestas!D34=Respuestas!$F$2,Polarizacion!$I$11,Respuestas!D34=Respuestas!$F$3,Polarizacion!$F$11))</f>
        <v>9.9231282255422926</v>
      </c>
    </row>
    <row r="33" spans="19:93" ht="15.75" thickBot="1" x14ac:dyDescent="0.3">
      <c r="AA33" s="2"/>
      <c r="AB33" s="58" cm="1">
        <f t="array" ref="AB33">_xlfn.IFS(Respuestas!C11="Importancia:",0,Respuestas!C11="Muy Alta",_xlfn.IFS(Respuestas!D11="Certeza:",0,Respuestas!D11=Respuestas!$F$1,Polarizacion!$J$7,Respuestas!D11=Respuestas!$F$2,Polarizacion!$G$7,Respuestas!D11=Respuestas!$F$3,Polarizacion!$D$7),Respuestas!C11="Alta",_xlfn.IFS(Respuestas!D11="Certeza:",0,Respuestas!D11=Respuestas!$F$1,Polarizacion!$J$8,Respuestas!D11=Respuestas!$F$2,Polarizacion!$G$8,Respuestas!D11=Respuestas!$F$3,Polarizacion!$D$8),Respuestas!C11="Media",_xlfn.IFS(Respuestas!D11="Certeza:",0,Respuestas!D11=Respuestas!$F$1,Polarizacion!$J$9,Respuestas!D11=Respuestas!$F$2,Polarizacion!$G$9,Respuestas!D11=Respuestas!$F$3,Polarizacion!$D$9),Respuestas!C11="Baja",_xlfn.IFS(Respuestas!D11="Certeza:",0,Respuestas!D11=Respuestas!$F$1,Polarizacion!$J$10,Respuestas!D11=Respuestas!$F$2,Polarizacion!$G$10,Respuestas!D11=Respuestas!$F$3,Polarizacion!$D$10),Respuestas!C11="Muy Baja",_xlfn.IFS(Respuestas!D11="Certeza:",0,Respuestas!D11=Respuestas!$F$1,Polarizacion!$J$11,Respuestas!D11=Respuestas!$F$2,Polarizacion!$G$11,Respuestas!D11=Respuestas!$F$3,Polarizacion!$D$11))</f>
        <v>9.5197526411172735</v>
      </c>
      <c r="AC33" s="58" cm="1">
        <f t="array" ref="AC33">_xlfn.IFS(Respuestas!C11="Importancia:",0,Respuestas!C11="Muy Alta",_xlfn.IFS(Respuestas!D11="Certeza:",0,Respuestas!D11=Respuestas!$F$1,Polarizacion!$K$7,Respuestas!D11=Respuestas!$F$2,Polarizacion!$H$7,Respuestas!D11=Respuestas!$F$3,Polarizacion!$E$7),Respuestas!C11="Alta",_xlfn.IFS(Respuestas!D11="Certeza:",0,Respuestas!D11=Respuestas!$F$1,Polarizacion!$K$8,Respuestas!D11=Respuestas!$F$2,Polarizacion!$H$8,Respuestas!D11=Respuestas!$F$3,Polarizacion!$E$8),Respuestas!C11="Media",_xlfn.IFS(Respuestas!D11="Certeza:",0,Respuestas!D11=Respuestas!$F$1,Polarizacion!$K$9,Respuestas!D11=Respuestas!$F$2,Polarizacion!$H$9,Respuestas!D11=Respuestas!$F$3,Polarizacion!$E$9),Respuestas!C11="Baja",_xlfn.IFS(Respuestas!D11="Certeza:",0,Respuestas!D11=Respuestas!$F$1,Polarizacion!$K$10,Respuestas!D11=Respuestas!$F$2,Polarizacion!$H$10,Respuestas!D11=Respuestas!$F$3,Polarizacion!$E$10),Respuestas!C11="Muy Baja",_xlfn.IFS(Respuestas!D11="Certeza:",0,Respuestas!D11=Respuestas!$F$1,Polarizacion!$K$11,Respuestas!D11=Respuestas!$F$2,Polarizacion!$H$11,Respuestas!D11=Respuestas!$F$3,Polarizacion!$E$11))</f>
        <v>9.6666666666666661</v>
      </c>
      <c r="AD33" s="58" cm="1">
        <f t="array" ref="AD33">_xlfn.IFS(Respuestas!C11="Importancia:",0,Respuestas!C11="Muy Alta",_xlfn.IFS(Respuestas!D11="Certeza:",0,Respuestas!D11=Respuestas!$F$1,Polarizacion!$L$7,Respuestas!D11=Respuestas!$F$2,Polarizacion!$I$7,Respuestas!D11=Respuestas!$F$3,Polarizacion!$F$7),Respuestas!C11="Alta",_xlfn.IFS(Respuestas!D11="Certeza:",0,Respuestas!D11=Respuestas!$F$1,Polarizacion!$L$8,Respuestas!D11=Respuestas!$F$2,Polarizacion!$I$8,Respuestas!D11=Respuestas!$F$3,Polarizacion!$F$8),Respuestas!C11="Media",_xlfn.IFS(Respuestas!D11="Certeza:",0,Respuestas!D11=Respuestas!$F$1,Polarizacion!$L$9,Respuestas!D11=Respuestas!$F$2,Polarizacion!$I$9,Respuestas!D11=Respuestas!$F$3,Polarizacion!$F$9),Respuestas!C11="Baja",_xlfn.IFS(Respuestas!D11="Certeza:",0,Respuestas!D11=Respuestas!$F$1,Polarizacion!$L$10,Respuestas!D11=Respuestas!$F$2,Polarizacion!$I$10,Respuestas!D11=Respuestas!$F$3,Polarizacion!$F$10),Respuestas!C11="Muy Baja",_xlfn.IFS(Respuestas!D11="Certeza:",0,Respuestas!D11=Respuestas!$F$1,Polarizacion!$L$11,Respuestas!D11=Respuestas!$F$2,Polarizacion!$I$11,Respuestas!D11=Respuestas!$F$3,Polarizacion!$F$11))</f>
        <v>9.9231282255422926</v>
      </c>
      <c r="AE33" s="58" cm="1">
        <f t="array" ref="AE33">_xlfn.IFS(Respuestas!C12="Importancia:",0,Respuestas!C12="Muy Alta",_xlfn.IFS(Respuestas!D12="Certeza:",0,Respuestas!D12=Respuestas!$F$1,Polarizacion!$J$7,Respuestas!D12=Respuestas!$F$2,Polarizacion!$G$7,Respuestas!D12=Respuestas!$F$3,Polarizacion!$D$7),Respuestas!C12="Alta",_xlfn.IFS(Respuestas!D12="Certeza:",0,Respuestas!D12=Respuestas!$F$1,Polarizacion!$J$8,Respuestas!D12=Respuestas!$F$2,Polarizacion!$G$8,Respuestas!D12=Respuestas!$F$3,Polarizacion!$D$8),Respuestas!C12="Media",_xlfn.IFS(Respuestas!D12="Certeza:",0,Respuestas!D12=Respuestas!$F$1,Polarizacion!$J$9,Respuestas!D12=Respuestas!$F$2,Polarizacion!$G$9,Respuestas!D12=Respuestas!$F$3,Polarizacion!$D$9),Respuestas!C12="Baja",_xlfn.IFS(Respuestas!D12="Certeza:",0,Respuestas!D12=Respuestas!$F$1,Polarizacion!$J$10,Respuestas!D12=Respuestas!$F$2,Polarizacion!$G$10,Respuestas!D12=Respuestas!$F$3,Polarizacion!$D$10),Respuestas!C12="Muy Baja",_xlfn.IFS(Respuestas!D12="Certeza:",0,Respuestas!D12=Respuestas!$F$1,Polarizacion!$J$11,Respuestas!D12=Respuestas!$F$2,Polarizacion!$G$11,Respuestas!D12=Respuestas!$F$3,Polarizacion!$D$11))</f>
        <v>9.5197526411172735</v>
      </c>
      <c r="AF33" s="58" cm="1">
        <f t="array" ref="AF33">_xlfn.IFS(Respuestas!C12="Importancia:",0,Respuestas!C12="Muy Alta",_xlfn.IFS(Respuestas!D12="Certeza:",0,Respuestas!D12=Respuestas!$F$1,Polarizacion!$K$7,Respuestas!D12=Respuestas!$F$2,Polarizacion!$H$7,Respuestas!D12=Respuestas!$F$3,Polarizacion!$E$7),Respuestas!C12="Alta",_xlfn.IFS(Respuestas!D12="Certeza:",0,Respuestas!D12=Respuestas!$F$1,Polarizacion!$K$8,Respuestas!D12=Respuestas!$F$2,Polarizacion!$H$8,Respuestas!D12=Respuestas!$F$3,Polarizacion!$E$8),Respuestas!C12="Media",_xlfn.IFS(Respuestas!D12="Certeza:",0,Respuestas!D12=Respuestas!$F$1,Polarizacion!$K$9,Respuestas!D12=Respuestas!$F$2,Polarizacion!$H$9,Respuestas!D12=Respuestas!$F$3,Polarizacion!$E$9),Respuestas!C12="Baja",_xlfn.IFS(Respuestas!D12="Certeza:",0,Respuestas!D12=Respuestas!$F$1,Polarizacion!$K$10,Respuestas!D12=Respuestas!$F$2,Polarizacion!$H$10,Respuestas!D12=Respuestas!$F$3,Polarizacion!$E$10),Respuestas!C12="Muy Baja",_xlfn.IFS(Respuestas!D12="Certeza:",0,Respuestas!D12=Respuestas!$F$1,Polarizacion!$K$11,Respuestas!D12=Respuestas!$F$2,Polarizacion!$H$11,Respuestas!D12=Respuestas!$F$3,Polarizacion!$E$11))</f>
        <v>9.6666666666666661</v>
      </c>
      <c r="AG33" s="58" cm="1">
        <f t="array" ref="AG33">_xlfn.IFS(Respuestas!C12="Importancia:",0,Respuestas!C12="Muy Alta",_xlfn.IFS(Respuestas!D12="Certeza:",0,Respuestas!D12=Respuestas!$F$1,Polarizacion!$L$7,Respuestas!D12=Respuestas!$F$2,Polarizacion!$I$7,Respuestas!D12=Respuestas!$F$3,Polarizacion!$F$7),Respuestas!C12="Alta",_xlfn.IFS(Respuestas!D12="Certeza:",0,Respuestas!D12=Respuestas!$F$1,Polarizacion!$L$8,Respuestas!D12=Respuestas!$F$2,Polarizacion!$I$8,Respuestas!D12=Respuestas!$F$3,Polarizacion!$F$8),Respuestas!C12="Media",_xlfn.IFS(Respuestas!D12="Certeza:",0,Respuestas!D12=Respuestas!$F$1,Polarizacion!$L$9,Respuestas!D12=Respuestas!$F$2,Polarizacion!$I$9,Respuestas!D12=Respuestas!$F$3,Polarizacion!$F$9),Respuestas!C12="Baja",_xlfn.IFS(Respuestas!D12="Certeza:",0,Respuestas!D12=Respuestas!$F$1,Polarizacion!$L$10,Respuestas!D12=Respuestas!$F$2,Polarizacion!$I$10,Respuestas!D12=Respuestas!$F$3,Polarizacion!$F$10),Respuestas!C12="Muy Baja",_xlfn.IFS(Respuestas!D12="Certeza:",0,Respuestas!D12=Respuestas!$F$1,Polarizacion!$L$11,Respuestas!D12=Respuestas!$F$2,Polarizacion!$I$11,Respuestas!D12=Respuestas!$F$3,Polarizacion!$F$11))</f>
        <v>9.9231282255422926</v>
      </c>
      <c r="AH33" s="58" cm="1">
        <f t="array" ref="AH33">_xlfn.IFS(Respuestas!C13="Importancia:",0,Respuestas!C13="Muy Alta",_xlfn.IFS(Respuestas!D13="Certeza:",0,Respuestas!D13=Respuestas!$F$1,Polarizacion!$J$7,Respuestas!D13=Respuestas!$F$2,Polarizacion!$G$7,Respuestas!D13=Respuestas!$F$3,Polarizacion!$D$7),Respuestas!C13="Alta",_xlfn.IFS(Respuestas!D13="Certeza:",0,Respuestas!D13=Respuestas!$F$1,Polarizacion!$J$8,Respuestas!D13=Respuestas!$F$2,Polarizacion!$G$8,Respuestas!D13=Respuestas!$F$3,Polarizacion!$D$8),Respuestas!C13="Media",_xlfn.IFS(Respuestas!D13="Certeza:",0,Respuestas!D13=Respuestas!$F$1,Polarizacion!$J$9,Respuestas!D13=Respuestas!$F$2,Polarizacion!$G$9,Respuestas!D13=Respuestas!$F$3,Polarizacion!$D$9),Respuestas!C13="Baja",_xlfn.IFS(Respuestas!D13="Certeza:",0,Respuestas!D13=Respuestas!$F$1,Polarizacion!$J$10,Respuestas!D13=Respuestas!$F$2,Polarizacion!$G$10,Respuestas!D13=Respuestas!$F$3,Polarizacion!$D$10),Respuestas!C13="Muy Baja",_xlfn.IFS(Respuestas!D13="Certeza:",0,Respuestas!D13=Respuestas!$F$1,Polarizacion!$J$11,Respuestas!D13=Respuestas!$F$2,Polarizacion!$G$11,Respuestas!D13=Respuestas!$F$3,Polarizacion!$D$11))</f>
        <v>9.5197526411172735</v>
      </c>
      <c r="AI33" s="58" cm="1">
        <f t="array" ref="AI33">_xlfn.IFS(Respuestas!C13="Importancia:",0,Respuestas!C13="Muy Alta",_xlfn.IFS(Respuestas!D13="Certeza:",0,Respuestas!D13=Respuestas!$F$1,Polarizacion!$K$7,Respuestas!D13=Respuestas!$F$2,Polarizacion!$H$7,Respuestas!D13=Respuestas!$F$3,Polarizacion!$E$7),Respuestas!C13="Alta",_xlfn.IFS(Respuestas!D13="Certeza:",0,Respuestas!D13=Respuestas!$F$1,Polarizacion!$K$8,Respuestas!D13=Respuestas!$F$2,Polarizacion!$H$8,Respuestas!D13=Respuestas!$F$3,Polarizacion!$E$8),Respuestas!C13="Media",_xlfn.IFS(Respuestas!D13="Certeza:",0,Respuestas!D13=Respuestas!$F$1,Polarizacion!$K$9,Respuestas!D13=Respuestas!$F$2,Polarizacion!$H$9,Respuestas!D13=Respuestas!$F$3,Polarizacion!$E$9),Respuestas!C13="Baja",_xlfn.IFS(Respuestas!D13="Certeza:",0,Respuestas!D13=Respuestas!$F$1,Polarizacion!$K$10,Respuestas!D13=Respuestas!$F$2,Polarizacion!$H$10,Respuestas!D13=Respuestas!$F$3,Polarizacion!$E$10),Respuestas!C13="Muy Baja",_xlfn.IFS(Respuestas!D13="Certeza:",0,Respuestas!D13=Respuestas!$F$1,Polarizacion!$K$11,Respuestas!D13=Respuestas!$F$2,Polarizacion!$H$11,Respuestas!D13=Respuestas!$F$3,Polarizacion!$E$11))</f>
        <v>9.6666666666666661</v>
      </c>
      <c r="AJ33" s="58" cm="1">
        <f t="array" ref="AJ33">_xlfn.IFS(Respuestas!C13="Importancia:",0,Respuestas!C13="Muy Alta",_xlfn.IFS(Respuestas!D13="Certeza:",0,Respuestas!D13=Respuestas!$F$1,Polarizacion!$L$7,Respuestas!D13=Respuestas!$F$2,Polarizacion!$I$7,Respuestas!D13=Respuestas!$F$3,Polarizacion!$F$7),Respuestas!C13="Alta",_xlfn.IFS(Respuestas!D13="Certeza:",0,Respuestas!D13=Respuestas!$F$1,Polarizacion!$L$8,Respuestas!D13=Respuestas!$F$2,Polarizacion!$I$8,Respuestas!D13=Respuestas!$F$3,Polarizacion!$F$8),Respuestas!C13="Media",_xlfn.IFS(Respuestas!D13="Certeza:",0,Respuestas!D13=Respuestas!$F$1,Polarizacion!$L$9,Respuestas!D13=Respuestas!$F$2,Polarizacion!$I$9,Respuestas!D13=Respuestas!$F$3,Polarizacion!$F$9),Respuestas!C13="Baja",_xlfn.IFS(Respuestas!D13="Certeza:",0,Respuestas!D13=Respuestas!$F$1,Polarizacion!$L$10,Respuestas!D13=Respuestas!$F$2,Polarizacion!$I$10,Respuestas!D13=Respuestas!$F$3,Polarizacion!$F$10),Respuestas!C13="Muy Baja",_xlfn.IFS(Respuestas!D13="Certeza:",0,Respuestas!D13=Respuestas!$F$1,Polarizacion!$L$11,Respuestas!D13=Respuestas!$F$2,Polarizacion!$I$11,Respuestas!D13=Respuestas!$F$3,Polarizacion!$F$11))</f>
        <v>9.9231282255422926</v>
      </c>
      <c r="AK33" s="11" t="s">
        <v>37</v>
      </c>
      <c r="AL33" s="11" t="s">
        <v>37</v>
      </c>
      <c r="AM33" s="11" t="s">
        <v>37</v>
      </c>
      <c r="AN33" s="11" t="s">
        <v>37</v>
      </c>
      <c r="AO33" s="11" t="s">
        <v>37</v>
      </c>
      <c r="AP33" s="11" t="s">
        <v>37</v>
      </c>
      <c r="AQ33" s="11" t="s">
        <v>37</v>
      </c>
      <c r="AR33" s="11" t="s">
        <v>37</v>
      </c>
      <c r="AS33" s="11" t="s">
        <v>37</v>
      </c>
      <c r="AT33" s="58" cm="1">
        <f t="array" ref="AT33">_xlfn.IFS(Respuestas!C18="Importancia:",0,Respuestas!C18="Muy Alta",_xlfn.IFS(Respuestas!D18="Certeza:",0,Respuestas!D18=Respuestas!$F$1,Polarizacion!$J$7,Respuestas!D18=Respuestas!$F$2,Polarizacion!$G$7,Respuestas!D18=Respuestas!$F$3,Polarizacion!$D$7),Respuestas!C18="Alta",_xlfn.IFS(Respuestas!D18="Certeza:",0,Respuestas!D18=Respuestas!$F$1,Polarizacion!$J$8,Respuestas!D18=Respuestas!$F$2,Polarizacion!$G$8,Respuestas!D18=Respuestas!$F$3,Polarizacion!$D$8),Respuestas!C18="Media",_xlfn.IFS(Respuestas!D18="Certeza:",0,Respuestas!D18=Respuestas!$F$1,Polarizacion!$J$9,Respuestas!D18=Respuestas!$F$2,Polarizacion!$G$9,Respuestas!D18=Respuestas!$F$3,Polarizacion!$D$9),Respuestas!C18="Baja",_xlfn.IFS(Respuestas!D18="Certeza:",0,Respuestas!D18=Respuestas!$F$1,Polarizacion!$J$10,Respuestas!D18=Respuestas!$F$2,Polarizacion!$G$10,Respuestas!D18=Respuestas!$F$3,Polarizacion!$D$10),Respuestas!C18="Muy Baja",_xlfn.IFS(Respuestas!D18="Certeza:",0,Respuestas!D18=Respuestas!$F$1,Polarizacion!$J$11,Respuestas!D18=Respuestas!$F$2,Polarizacion!$G$11,Respuestas!D18=Respuestas!$F$3,Polarizacion!$D$11))</f>
        <v>9.5197526411172735</v>
      </c>
      <c r="AU33" s="58" cm="1">
        <f t="array" ref="AU33">_xlfn.IFS(Respuestas!C18="Importancia:",0,Respuestas!C18="Muy Alta",_xlfn.IFS(Respuestas!D18="Certeza:",0,Respuestas!D18=Respuestas!$F$1,Polarizacion!$K$7,Respuestas!D18=Respuestas!$F$2,Polarizacion!$H$7,Respuestas!D18=Respuestas!$F$3,Polarizacion!$E$7),Respuestas!C18="Alta",_xlfn.IFS(Respuestas!D18="Certeza:",0,Respuestas!D18=Respuestas!$F$1,Polarizacion!$K$8,Respuestas!D18=Respuestas!$F$2,Polarizacion!$H$8,Respuestas!D18=Respuestas!$F$3,Polarizacion!$E$8),Respuestas!C18="Media",_xlfn.IFS(Respuestas!D18="Certeza:",0,Respuestas!D18=Respuestas!$F$1,Polarizacion!$K$9,Respuestas!D18=Respuestas!$F$2,Polarizacion!$H$9,Respuestas!D18=Respuestas!$F$3,Polarizacion!$E$9),Respuestas!C18="Baja",_xlfn.IFS(Respuestas!D18="Certeza:",0,Respuestas!D18=Respuestas!$F$1,Polarizacion!$K$10,Respuestas!D18=Respuestas!$F$2,Polarizacion!$H$10,Respuestas!D18=Respuestas!$F$3,Polarizacion!$E$10),Respuestas!C18="Muy Baja",_xlfn.IFS(Respuestas!D18="Certeza:",0,Respuestas!D18=Respuestas!$F$1,Polarizacion!$K$11,Respuestas!D18=Respuestas!$F$2,Polarizacion!$H$11,Respuestas!D18=Respuestas!$F$3,Polarizacion!$E$11))</f>
        <v>9.6666666666666661</v>
      </c>
      <c r="AV33" s="58" cm="1">
        <f t="array" ref="AV33">_xlfn.IFS(Respuestas!C18="Importancia:",0,Respuestas!C18="Muy Alta",_xlfn.IFS(Respuestas!D18="Certeza:",0,Respuestas!D18=Respuestas!$F$1,Polarizacion!$L$7,Respuestas!D18=Respuestas!$F$2,Polarizacion!$I$7,Respuestas!D18=Respuestas!$F$3,Polarizacion!$F$7),Respuestas!C18="Alta",_xlfn.IFS(Respuestas!D18="Certeza:",0,Respuestas!D18=Respuestas!$F$1,Polarizacion!$L$8,Respuestas!D18=Respuestas!$F$2,Polarizacion!$I$8,Respuestas!D18=Respuestas!$F$3,Polarizacion!$F$8),Respuestas!C18="Media",_xlfn.IFS(Respuestas!D18="Certeza:",0,Respuestas!D18=Respuestas!$F$1,Polarizacion!$L$9,Respuestas!D18=Respuestas!$F$2,Polarizacion!$I$9,Respuestas!D18=Respuestas!$F$3,Polarizacion!$F$9),Respuestas!C18="Baja",_xlfn.IFS(Respuestas!D18="Certeza:",0,Respuestas!D18=Respuestas!$F$1,Polarizacion!$L$10,Respuestas!D18=Respuestas!$F$2,Polarizacion!$I$10,Respuestas!D18=Respuestas!$F$3,Polarizacion!$F$10),Respuestas!C18="Muy Baja",_xlfn.IFS(Respuestas!D18="Certeza:",0,Respuestas!D18=Respuestas!$F$1,Polarizacion!$L$11,Respuestas!D18=Respuestas!$F$2,Polarizacion!$I$11,Respuestas!D18=Respuestas!$F$3,Polarizacion!$F$11))</f>
        <v>9.9231282255422926</v>
      </c>
      <c r="AW33" s="58" cm="1">
        <f t="array" ref="AW33">_xlfn.IFS(Respuestas!C19="Importancia:",0,Respuestas!C19="Muy Alta",_xlfn.IFS(Respuestas!D19="Certeza:",0,Respuestas!D19=Respuestas!$F$1,Polarizacion!$J$7,Respuestas!D19=Respuestas!$F$2,Polarizacion!$G$7,Respuestas!D19=Respuestas!$F$3,Polarizacion!$D$7),Respuestas!C19="Alta",_xlfn.IFS(Respuestas!D19="Certeza:",0,Respuestas!D19=Respuestas!$F$1,Polarizacion!$J$8,Respuestas!D19=Respuestas!$F$2,Polarizacion!$G$8,Respuestas!D19=Respuestas!$F$3,Polarizacion!$D$8),Respuestas!C19="Media",_xlfn.IFS(Respuestas!D19="Certeza:",0,Respuestas!D19=Respuestas!$F$1,Polarizacion!$J$9,Respuestas!D19=Respuestas!$F$2,Polarizacion!$G$9,Respuestas!D19=Respuestas!$F$3,Polarizacion!$D$9),Respuestas!C19="Baja",_xlfn.IFS(Respuestas!D19="Certeza:",0,Respuestas!D19=Respuestas!$F$1,Polarizacion!$J$10,Respuestas!D19=Respuestas!$F$2,Polarizacion!$G$10,Respuestas!D19=Respuestas!$F$3,Polarizacion!$D$10),Respuestas!C19="Muy Baja",_xlfn.IFS(Respuestas!D19="Certeza:",0,Respuestas!D19=Respuestas!$F$1,Polarizacion!$J$11,Respuestas!D19=Respuestas!$F$2,Polarizacion!$G$11,Respuestas!D19=Respuestas!$F$3,Polarizacion!$D$11))</f>
        <v>9.5197526411172735</v>
      </c>
      <c r="AX33" s="58" cm="1">
        <f t="array" ref="AX33">_xlfn.IFS(Respuestas!C19="Importancia:",0,Respuestas!C19="Muy Alta",_xlfn.IFS(Respuestas!D19="Certeza:",0,Respuestas!D19=Respuestas!$F$1,Polarizacion!$K$7,Respuestas!D19=Respuestas!$F$2,Polarizacion!$H$7,Respuestas!D19=Respuestas!$F$3,Polarizacion!$E$7),Respuestas!C19="Alta",_xlfn.IFS(Respuestas!D19="Certeza:",0,Respuestas!D19=Respuestas!$F$1,Polarizacion!$K$8,Respuestas!D19=Respuestas!$F$2,Polarizacion!$H$8,Respuestas!D19=Respuestas!$F$3,Polarizacion!$E$8),Respuestas!C19="Media",_xlfn.IFS(Respuestas!D19="Certeza:",0,Respuestas!D19=Respuestas!$F$1,Polarizacion!$K$9,Respuestas!D19=Respuestas!$F$2,Polarizacion!$H$9,Respuestas!D19=Respuestas!$F$3,Polarizacion!$E$9),Respuestas!C19="Baja",_xlfn.IFS(Respuestas!D19="Certeza:",0,Respuestas!D19=Respuestas!$F$1,Polarizacion!$K$10,Respuestas!D19=Respuestas!$F$2,Polarizacion!$H$10,Respuestas!D19=Respuestas!$F$3,Polarizacion!$E$10),Respuestas!C19="Muy Baja",_xlfn.IFS(Respuestas!D19="Certeza:",0,Respuestas!D19=Respuestas!$F$1,Polarizacion!$K$11,Respuestas!D19=Respuestas!$F$2,Polarizacion!$H$11,Respuestas!D19=Respuestas!$F$3,Polarizacion!$E$11))</f>
        <v>9.6666666666666661</v>
      </c>
      <c r="AY33" s="58" cm="1">
        <f t="array" ref="AY33">_xlfn.IFS(Respuestas!C19="Importancia:",0,Respuestas!C19="Muy Alta",_xlfn.IFS(Respuestas!D19="Certeza:",0,Respuestas!D19=Respuestas!$F$1,Polarizacion!$L$7,Respuestas!D19=Respuestas!$F$2,Polarizacion!$I$7,Respuestas!D19=Respuestas!$F$3,Polarizacion!$F$7),Respuestas!C19="Alta",_xlfn.IFS(Respuestas!D19="Certeza:",0,Respuestas!D19=Respuestas!$F$1,Polarizacion!$L$8,Respuestas!D19=Respuestas!$F$2,Polarizacion!$I$8,Respuestas!D19=Respuestas!$F$3,Polarizacion!$F$8),Respuestas!C19="Media",_xlfn.IFS(Respuestas!D19="Certeza:",0,Respuestas!D19=Respuestas!$F$1,Polarizacion!$L$9,Respuestas!D19=Respuestas!$F$2,Polarizacion!$I$9,Respuestas!D19=Respuestas!$F$3,Polarizacion!$F$9),Respuestas!C19="Baja",_xlfn.IFS(Respuestas!D19="Certeza:",0,Respuestas!D19=Respuestas!$F$1,Polarizacion!$L$10,Respuestas!D19=Respuestas!$F$2,Polarizacion!$I$10,Respuestas!D19=Respuestas!$F$3,Polarizacion!$F$10),Respuestas!C19="Muy Baja",_xlfn.IFS(Respuestas!D19="Certeza:",0,Respuestas!D19=Respuestas!$F$1,Polarizacion!$L$11,Respuestas!D19=Respuestas!$F$2,Polarizacion!$I$11,Respuestas!D19=Respuestas!$F$3,Polarizacion!$F$11))</f>
        <v>9.9231282255422926</v>
      </c>
      <c r="AZ33" s="58" cm="1">
        <f t="array" ref="AZ33">_xlfn.IFS(Respuestas!C20="Importancia:",0,Respuestas!C20="Muy Alta",_xlfn.IFS(Respuestas!D20="Certeza:",0,Respuestas!D20=Respuestas!$F$1,Polarizacion!$J$7,Respuestas!D20=Respuestas!$F$2,Polarizacion!$G$7,Respuestas!D20=Respuestas!$F$3,Polarizacion!$D$7),Respuestas!C20="Alta",_xlfn.IFS(Respuestas!D20="Certeza:",0,Respuestas!D20=Respuestas!$F$1,Polarizacion!$J$8,Respuestas!D20=Respuestas!$F$2,Polarizacion!$G$8,Respuestas!D20=Respuestas!$F$3,Polarizacion!$D$8),Respuestas!C20="Media",_xlfn.IFS(Respuestas!D20="Certeza:",0,Respuestas!D20=Respuestas!$F$1,Polarizacion!$J$9,Respuestas!D20=Respuestas!$F$2,Polarizacion!$G$9,Respuestas!D20=Respuestas!$F$3,Polarizacion!$D$9),Respuestas!C20="Baja",_xlfn.IFS(Respuestas!D20="Certeza:",0,Respuestas!D20=Respuestas!$F$1,Polarizacion!$J$10,Respuestas!D20=Respuestas!$F$2,Polarizacion!$G$10,Respuestas!D20=Respuestas!$F$3,Polarizacion!$D$10),Respuestas!C20="Muy Baja",_xlfn.IFS(Respuestas!D20="Certeza:",0,Respuestas!D20=Respuestas!$F$1,Polarizacion!$J$11,Respuestas!D20=Respuestas!$F$2,Polarizacion!$G$11,Respuestas!D20=Respuestas!$F$3,Polarizacion!$D$11))</f>
        <v>9.5197526411172735</v>
      </c>
      <c r="BA33" s="58" cm="1">
        <f t="array" ref="BA33">_xlfn.IFS(Respuestas!C20="Importancia:",0,Respuestas!C20="Muy Alta",_xlfn.IFS(Respuestas!D20="Certeza:",0,Respuestas!D20=Respuestas!$F$1,Polarizacion!$K$7,Respuestas!D20=Respuestas!$F$2,Polarizacion!$H$7,Respuestas!D20=Respuestas!$F$3,Polarizacion!$E$7),Respuestas!C20="Alta",_xlfn.IFS(Respuestas!D20="Certeza:",0,Respuestas!D20=Respuestas!$F$1,Polarizacion!$K$8,Respuestas!D20=Respuestas!$F$2,Polarizacion!$H$8,Respuestas!D20=Respuestas!$F$3,Polarizacion!$E$8),Respuestas!C20="Media",_xlfn.IFS(Respuestas!D20="Certeza:",0,Respuestas!D20=Respuestas!$F$1,Polarizacion!$K$9,Respuestas!D20=Respuestas!$F$2,Polarizacion!$H$9,Respuestas!D20=Respuestas!$F$3,Polarizacion!$E$9),Respuestas!C20="Baja",_xlfn.IFS(Respuestas!D20="Certeza:",0,Respuestas!D20=Respuestas!$F$1,Polarizacion!$K$10,Respuestas!D20=Respuestas!$F$2,Polarizacion!$H$10,Respuestas!D20=Respuestas!$F$3,Polarizacion!$E$10),Respuestas!C20="Muy Baja",_xlfn.IFS(Respuestas!D20="Certeza:",0,Respuestas!D20=Respuestas!$F$1,Polarizacion!$K$11,Respuestas!D20=Respuestas!$F$2,Polarizacion!$H$11,Respuestas!D20=Respuestas!$F$3,Polarizacion!$E$11))</f>
        <v>9.6666666666666661</v>
      </c>
      <c r="BB33" s="58" cm="1">
        <f t="array" ref="BB33">_xlfn.IFS(Respuestas!C20="Importancia:",0,Respuestas!C20="Muy Alta",_xlfn.IFS(Respuestas!D20="Certeza:",0,Respuestas!D20=Respuestas!$F$1,Polarizacion!$L$7,Respuestas!D20=Respuestas!$F$2,Polarizacion!$I$7,Respuestas!D20=Respuestas!$F$3,Polarizacion!$F$7),Respuestas!C20="Alta",_xlfn.IFS(Respuestas!D20="Certeza:",0,Respuestas!D20=Respuestas!$F$1,Polarizacion!$L$8,Respuestas!D20=Respuestas!$F$2,Polarizacion!$I$8,Respuestas!D20=Respuestas!$F$3,Polarizacion!$F$8),Respuestas!C20="Media",_xlfn.IFS(Respuestas!D20="Certeza:",0,Respuestas!D20=Respuestas!$F$1,Polarizacion!$L$9,Respuestas!D20=Respuestas!$F$2,Polarizacion!$I$9,Respuestas!D20=Respuestas!$F$3,Polarizacion!$F$9),Respuestas!C20="Baja",_xlfn.IFS(Respuestas!D20="Certeza:",0,Respuestas!D20=Respuestas!$F$1,Polarizacion!$L$10,Respuestas!D20=Respuestas!$F$2,Polarizacion!$I$10,Respuestas!D20=Respuestas!$F$3,Polarizacion!$F$10),Respuestas!C20="Muy Baja",_xlfn.IFS(Respuestas!D20="Certeza:",0,Respuestas!D20=Respuestas!$F$1,Polarizacion!$L$11,Respuestas!D20=Respuestas!$F$2,Polarizacion!$I$11,Respuestas!D20=Respuestas!$F$3,Polarizacion!$F$11))</f>
        <v>9.9231282255422926</v>
      </c>
      <c r="BC33" s="11" t="s">
        <v>37</v>
      </c>
      <c r="BD33" s="11" t="s">
        <v>37</v>
      </c>
      <c r="BE33" s="11" t="s">
        <v>37</v>
      </c>
      <c r="BF33" s="11" t="s">
        <v>37</v>
      </c>
      <c r="BG33" s="11" t="s">
        <v>37</v>
      </c>
      <c r="BH33" s="11" t="s">
        <v>37</v>
      </c>
      <c r="BI33" s="11" t="s">
        <v>37</v>
      </c>
      <c r="BJ33" s="11" t="s">
        <v>37</v>
      </c>
      <c r="BK33" s="11" t="s">
        <v>37</v>
      </c>
      <c r="BL33" s="11" t="s">
        <v>37</v>
      </c>
      <c r="BM33" s="11" t="s">
        <v>37</v>
      </c>
      <c r="BN33" s="11" t="s">
        <v>37</v>
      </c>
      <c r="BO33" s="58" cm="1">
        <f t="array" ref="BO33">_xlfn.IFS(Respuestas!C26="Importancia:",0,Respuestas!C26="Muy Alta",_xlfn.IFS(Respuestas!D26="Certeza:",0,Respuestas!D26=Respuestas!$F$1,Polarizacion!$J$7,Respuestas!D26=Respuestas!$F$2,Polarizacion!$G$7,Respuestas!D26=Respuestas!$F$3,Polarizacion!$D$7),Respuestas!C26="Alta",_xlfn.IFS(Respuestas!D26="Certeza:",0,Respuestas!D26=Respuestas!$F$1,Polarizacion!$J$8,Respuestas!D26=Respuestas!$F$2,Polarizacion!$G$8,Respuestas!D26=Respuestas!$F$3,Polarizacion!$D$8),Respuestas!C26="Media",_xlfn.IFS(Respuestas!D26="Certeza:",0,Respuestas!D26=Respuestas!$F$1,Polarizacion!$J$9,Respuestas!D26=Respuestas!$F$2,Polarizacion!$G$9,Respuestas!D26=Respuestas!$F$3,Polarizacion!$D$9),Respuestas!C26="Baja",_xlfn.IFS(Respuestas!D26="Certeza:",0,Respuestas!D26=Respuestas!$F$1,Polarizacion!$J$10,Respuestas!D26=Respuestas!$F$2,Polarizacion!$G$10,Respuestas!D26=Respuestas!$F$3,Polarizacion!$D$10),Respuestas!C26="Muy Baja",_xlfn.IFS(Respuestas!D26="Certeza:",0,Respuestas!D26=Respuestas!$F$1,Polarizacion!$J$11,Respuestas!D26=Respuestas!$F$2,Polarizacion!$G$11,Respuestas!D26=Respuestas!$F$3,Polarizacion!$D$11))</f>
        <v>9.5197526411172735</v>
      </c>
      <c r="BP33" s="58" cm="1">
        <f t="array" ref="BP33">_xlfn.IFS(Respuestas!C26="Importancia:",0,Respuestas!C26="Muy Alta",_xlfn.IFS(Respuestas!D26="Certeza:",0,Respuestas!D26=Respuestas!$F$1,Polarizacion!$K$7,Respuestas!D26=Respuestas!$F$2,Polarizacion!$H$7,Respuestas!D26=Respuestas!$F$3,Polarizacion!$E$7),Respuestas!C26="Alta",_xlfn.IFS(Respuestas!D26="Certeza:",0,Respuestas!D26=Respuestas!$F$1,Polarizacion!$K$8,Respuestas!D26=Respuestas!$F$2,Polarizacion!$H$8,Respuestas!D26=Respuestas!$F$3,Polarizacion!$E$8),Respuestas!C26="Media",_xlfn.IFS(Respuestas!D26="Certeza:",0,Respuestas!D26=Respuestas!$F$1,Polarizacion!$K$9,Respuestas!D26=Respuestas!$F$2,Polarizacion!$H$9,Respuestas!D26=Respuestas!$F$3,Polarizacion!$E$9),Respuestas!C26="Baja",_xlfn.IFS(Respuestas!D26="Certeza:",0,Respuestas!D26=Respuestas!$F$1,Polarizacion!$K$10,Respuestas!D26=Respuestas!$F$2,Polarizacion!$H$10,Respuestas!D26=Respuestas!$F$3,Polarizacion!$E$10),Respuestas!C26="Muy Baja",_xlfn.IFS(Respuestas!D26="Certeza:",0,Respuestas!D26=Respuestas!$F$1,Polarizacion!$K$11,Respuestas!D26=Respuestas!$F$2,Polarizacion!$H$11,Respuestas!D26=Respuestas!$F$3,Polarizacion!$E$11))</f>
        <v>9.6666666666666661</v>
      </c>
      <c r="BQ33" s="58" cm="1">
        <f t="array" ref="BQ33">_xlfn.IFS(Respuestas!C26="Importancia:",0,Respuestas!C26="Muy Alta",_xlfn.IFS(Respuestas!D26="Certeza:",0,Respuestas!D26=Respuestas!$F$1,Polarizacion!$L$7,Respuestas!D26=Respuestas!$F$2,Polarizacion!$I$7,Respuestas!D26=Respuestas!$F$3,Polarizacion!$F$7),Respuestas!C26="Alta",_xlfn.IFS(Respuestas!D26="Certeza:",0,Respuestas!D26=Respuestas!$F$1,Polarizacion!$L$8,Respuestas!D26=Respuestas!$F$2,Polarizacion!$I$8,Respuestas!D26=Respuestas!$F$3,Polarizacion!$F$8),Respuestas!C26="Media",_xlfn.IFS(Respuestas!D26="Certeza:",0,Respuestas!D26=Respuestas!$F$1,Polarizacion!$L$9,Respuestas!D26=Respuestas!$F$2,Polarizacion!$I$9,Respuestas!D26=Respuestas!$F$3,Polarizacion!$F$9),Respuestas!C26="Baja",_xlfn.IFS(Respuestas!D26="Certeza:",0,Respuestas!D26=Respuestas!$F$1,Polarizacion!$L$10,Respuestas!D26=Respuestas!$F$2,Polarizacion!$I$10,Respuestas!D26=Respuestas!$F$3,Polarizacion!$F$10),Respuestas!C26="Muy Baja",_xlfn.IFS(Respuestas!D26="Certeza:",0,Respuestas!D26=Respuestas!$F$1,Polarizacion!$L$11,Respuestas!D26=Respuestas!$F$2,Polarizacion!$I$11,Respuestas!D26=Respuestas!$F$3,Polarizacion!$F$11))</f>
        <v>9.9231282255422926</v>
      </c>
      <c r="BR33" s="58" cm="1">
        <f t="array" ref="BR33">_xlfn.IFS(Respuestas!C27="Importancia:",0,Respuestas!C27="Muy Alta",_xlfn.IFS(Respuestas!D27="Certeza:",0,Respuestas!D27=Respuestas!$F$1,Polarizacion!$J$7,Respuestas!D27=Respuestas!$F$2,Polarizacion!$G$7,Respuestas!D27=Respuestas!$F$3,Polarizacion!$D$7),Respuestas!C27="Alta",_xlfn.IFS(Respuestas!D27="Certeza:",0,Respuestas!D27=Respuestas!$F$1,Polarizacion!$J$8,Respuestas!D27=Respuestas!$F$2,Polarizacion!$G$8,Respuestas!D27=Respuestas!$F$3,Polarizacion!$D$8),Respuestas!C27="Media",_xlfn.IFS(Respuestas!D27="Certeza:",0,Respuestas!D27=Respuestas!$F$1,Polarizacion!$J$9,Respuestas!D27=Respuestas!$F$2,Polarizacion!$G$9,Respuestas!D27=Respuestas!$F$3,Polarizacion!$D$9),Respuestas!C27="Baja",_xlfn.IFS(Respuestas!D27="Certeza:",0,Respuestas!D27=Respuestas!$F$1,Polarizacion!$J$10,Respuestas!D27=Respuestas!$F$2,Polarizacion!$G$10,Respuestas!D27=Respuestas!$F$3,Polarizacion!$D$10),Respuestas!C27="Muy Baja",_xlfn.IFS(Respuestas!D27="Certeza:",0,Respuestas!D27=Respuestas!$F$1,Polarizacion!$J$11,Respuestas!D27=Respuestas!$F$2,Polarizacion!$G$11,Respuestas!D27=Respuestas!$F$3,Polarizacion!$D$11))</f>
        <v>9.5197526411172735</v>
      </c>
      <c r="BS33" s="58" cm="1">
        <f t="array" ref="BS33">_xlfn.IFS(Respuestas!C27="Importancia:",0,Respuestas!C27="Muy Alta",_xlfn.IFS(Respuestas!D27="Certeza:",0,Respuestas!D27=Respuestas!$F$1,Polarizacion!$K$7,Respuestas!D27=Respuestas!$F$2,Polarizacion!$H$7,Respuestas!D27=Respuestas!$F$3,Polarizacion!$E$7),Respuestas!C27="Alta",_xlfn.IFS(Respuestas!D27="Certeza:",0,Respuestas!D27=Respuestas!$F$1,Polarizacion!$K$8,Respuestas!D27=Respuestas!$F$2,Polarizacion!$H$8,Respuestas!D27=Respuestas!$F$3,Polarizacion!$E$8),Respuestas!C27="Media",_xlfn.IFS(Respuestas!D27="Certeza:",0,Respuestas!D27=Respuestas!$F$1,Polarizacion!$K$9,Respuestas!D27=Respuestas!$F$2,Polarizacion!$H$9,Respuestas!D27=Respuestas!$F$3,Polarizacion!$E$9),Respuestas!C27="Baja",_xlfn.IFS(Respuestas!D27="Certeza:",0,Respuestas!D27=Respuestas!$F$1,Polarizacion!$K$10,Respuestas!D27=Respuestas!$F$2,Polarizacion!$H$10,Respuestas!D27=Respuestas!$F$3,Polarizacion!$E$10),Respuestas!C27="Muy Baja",_xlfn.IFS(Respuestas!D27="Certeza:",0,Respuestas!D27=Respuestas!$F$1,Polarizacion!$K$11,Respuestas!D27=Respuestas!$F$2,Polarizacion!$H$11,Respuestas!D27=Respuestas!$F$3,Polarizacion!$E$11))</f>
        <v>9.6666666666666661</v>
      </c>
      <c r="BT33" s="58" cm="1">
        <f t="array" ref="BT33">_xlfn.IFS(Respuestas!C27="Importancia:",0,Respuestas!C27="Muy Alta",_xlfn.IFS(Respuestas!D27="Certeza:",0,Respuestas!D27=Respuestas!$F$1,Polarizacion!$L$7,Respuestas!D27=Respuestas!$F$2,Polarizacion!$I$7,Respuestas!D27=Respuestas!$F$3,Polarizacion!$F$7),Respuestas!C27="Alta",_xlfn.IFS(Respuestas!D27="Certeza:",0,Respuestas!D27=Respuestas!$F$1,Polarizacion!$L$8,Respuestas!D27=Respuestas!$F$2,Polarizacion!$I$8,Respuestas!D27=Respuestas!$F$3,Polarizacion!$F$8),Respuestas!C27="Media",_xlfn.IFS(Respuestas!D27="Certeza:",0,Respuestas!D27=Respuestas!$F$1,Polarizacion!$L$9,Respuestas!D27=Respuestas!$F$2,Polarizacion!$I$9,Respuestas!D27=Respuestas!$F$3,Polarizacion!$F$9),Respuestas!C27="Baja",_xlfn.IFS(Respuestas!D27="Certeza:",0,Respuestas!D27=Respuestas!$F$1,Polarizacion!$L$10,Respuestas!D27=Respuestas!$F$2,Polarizacion!$I$10,Respuestas!D27=Respuestas!$F$3,Polarizacion!$F$10),Respuestas!C27="Muy Baja",_xlfn.IFS(Respuestas!D27="Certeza:",0,Respuestas!D27=Respuestas!$F$1,Polarizacion!$L$11,Respuestas!D27=Respuestas!$F$2,Polarizacion!$I$11,Respuestas!D27=Respuestas!$F$3,Polarizacion!$F$11))</f>
        <v>9.9231282255422926</v>
      </c>
      <c r="BU33" s="58" cm="1">
        <f t="array" ref="BU33">_xlfn.IFS(Respuestas!C28="Importancia:",0,Respuestas!C28="Muy Alta",_xlfn.IFS(Respuestas!D28="Certeza:",0,Respuestas!D28=Respuestas!$F$1,Polarizacion!$J$7,Respuestas!D28=Respuestas!$F$2,Polarizacion!$G$7,Respuestas!D28=Respuestas!$F$3,Polarizacion!$D$7),Respuestas!C28="Alta",_xlfn.IFS(Respuestas!D28="Certeza:",0,Respuestas!D28=Respuestas!$F$1,Polarizacion!$J$8,Respuestas!D28=Respuestas!$F$2,Polarizacion!$G$8,Respuestas!D28=Respuestas!$F$3,Polarizacion!$D$8),Respuestas!C28="Media",_xlfn.IFS(Respuestas!D28="Certeza:",0,Respuestas!D28=Respuestas!$F$1,Polarizacion!$J$9,Respuestas!D28=Respuestas!$F$2,Polarizacion!$G$9,Respuestas!D28=Respuestas!$F$3,Polarizacion!$D$9),Respuestas!C28="Baja",_xlfn.IFS(Respuestas!D28="Certeza:",0,Respuestas!D28=Respuestas!$F$1,Polarizacion!$J$10,Respuestas!D28=Respuestas!$F$2,Polarizacion!$G$10,Respuestas!D28=Respuestas!$F$3,Polarizacion!$D$10),Respuestas!C28="Muy Baja",_xlfn.IFS(Respuestas!D28="Certeza:",0,Respuestas!D28=Respuestas!$F$1,Polarizacion!$J$11,Respuestas!D28=Respuestas!$F$2,Polarizacion!$G$11,Respuestas!D28=Respuestas!$F$3,Polarizacion!$D$11))</f>
        <v>9.5197526411172735</v>
      </c>
      <c r="BV33" s="58" cm="1">
        <f t="array" ref="BV33">_xlfn.IFS(Respuestas!C28="Importancia:",0,Respuestas!C28="Muy Alta",_xlfn.IFS(Respuestas!D28="Certeza:",0,Respuestas!D28=Respuestas!$F$1,Polarizacion!$K$7,Respuestas!D28=Respuestas!$F$2,Polarizacion!$H$7,Respuestas!D28=Respuestas!$F$3,Polarizacion!$E$7),Respuestas!C28="Alta",_xlfn.IFS(Respuestas!D28="Certeza:",0,Respuestas!D28=Respuestas!$F$1,Polarizacion!$K$8,Respuestas!D28=Respuestas!$F$2,Polarizacion!$H$8,Respuestas!D28=Respuestas!$F$3,Polarizacion!$E$8),Respuestas!C28="Media",_xlfn.IFS(Respuestas!D28="Certeza:",0,Respuestas!D28=Respuestas!$F$1,Polarizacion!$K$9,Respuestas!D28=Respuestas!$F$2,Polarizacion!$H$9,Respuestas!D28=Respuestas!$F$3,Polarizacion!$E$9),Respuestas!C28="Baja",_xlfn.IFS(Respuestas!D28="Certeza:",0,Respuestas!D28=Respuestas!$F$1,Polarizacion!$K$10,Respuestas!D28=Respuestas!$F$2,Polarizacion!$H$10,Respuestas!D28=Respuestas!$F$3,Polarizacion!$E$10),Respuestas!C28="Muy Baja",_xlfn.IFS(Respuestas!D28="Certeza:",0,Respuestas!D28=Respuestas!$F$1,Polarizacion!$K$11,Respuestas!D28=Respuestas!$F$2,Polarizacion!$H$11,Respuestas!D28=Respuestas!$F$3,Polarizacion!$E$11))</f>
        <v>9.6666666666666661</v>
      </c>
      <c r="BW33" s="58" cm="1">
        <f t="array" ref="BW33">_xlfn.IFS(Respuestas!C28="Importancia:",0,Respuestas!C28="Muy Alta",_xlfn.IFS(Respuestas!D28="Certeza:",0,Respuestas!D28=Respuestas!$F$1,Polarizacion!$L$7,Respuestas!D28=Respuestas!$F$2,Polarizacion!$I$7,Respuestas!D28=Respuestas!$F$3,Polarizacion!$F$7),Respuestas!C28="Alta",_xlfn.IFS(Respuestas!D28="Certeza:",0,Respuestas!D28=Respuestas!$F$1,Polarizacion!$L$8,Respuestas!D28=Respuestas!$F$2,Polarizacion!$I$8,Respuestas!D28=Respuestas!$F$3,Polarizacion!$F$8),Respuestas!C28="Media",_xlfn.IFS(Respuestas!D28="Certeza:",0,Respuestas!D28=Respuestas!$F$1,Polarizacion!$L$9,Respuestas!D28=Respuestas!$F$2,Polarizacion!$I$9,Respuestas!D28=Respuestas!$F$3,Polarizacion!$F$9),Respuestas!C28="Baja",_xlfn.IFS(Respuestas!D28="Certeza:",0,Respuestas!D28=Respuestas!$F$1,Polarizacion!$L$10,Respuestas!D28=Respuestas!$F$2,Polarizacion!$I$10,Respuestas!D28=Respuestas!$F$3,Polarizacion!$F$10),Respuestas!C28="Muy Baja",_xlfn.IFS(Respuestas!D28="Certeza:",0,Respuestas!D28=Respuestas!$F$1,Polarizacion!$L$11,Respuestas!D28=Respuestas!$F$2,Polarizacion!$I$11,Respuestas!D28=Respuestas!$F$3,Polarizacion!$F$11))</f>
        <v>9.9231282255422926</v>
      </c>
      <c r="BX33" s="11" t="s">
        <v>37</v>
      </c>
      <c r="BY33" s="11" t="s">
        <v>37</v>
      </c>
      <c r="BZ33" s="11" t="s">
        <v>37</v>
      </c>
      <c r="CA33" s="11" t="s">
        <v>37</v>
      </c>
      <c r="CB33" s="11" t="s">
        <v>37</v>
      </c>
      <c r="CC33" s="11" t="s">
        <v>37</v>
      </c>
      <c r="CD33" s="11" t="s">
        <v>37</v>
      </c>
      <c r="CE33" s="11" t="s">
        <v>37</v>
      </c>
      <c r="CF33" s="11" t="s">
        <v>37</v>
      </c>
      <c r="CG33" s="11" t="s">
        <v>37</v>
      </c>
      <c r="CH33" s="11" t="s">
        <v>37</v>
      </c>
      <c r="CI33" s="11" t="s">
        <v>37</v>
      </c>
      <c r="CJ33" s="11" t="s">
        <v>37</v>
      </c>
      <c r="CK33" s="11" t="s">
        <v>37</v>
      </c>
      <c r="CL33" s="11" t="s">
        <v>37</v>
      </c>
      <c r="CM33" s="11" t="s">
        <v>37</v>
      </c>
      <c r="CN33" s="11" t="s">
        <v>37</v>
      </c>
      <c r="CO33" s="11" t="s">
        <v>37</v>
      </c>
    </row>
    <row r="34" spans="19:93" x14ac:dyDescent="0.25">
      <c r="AA34" s="9" t="s">
        <v>18</v>
      </c>
      <c r="AB34" s="14">
        <f>AB4</f>
        <v>10</v>
      </c>
      <c r="AC34" s="15">
        <f t="shared" ref="AC34:CN34" si="32">AC4</f>
        <v>11</v>
      </c>
      <c r="AD34" s="16">
        <f t="shared" si="32"/>
        <v>11</v>
      </c>
      <c r="AE34" s="14">
        <f t="shared" si="32"/>
        <v>10</v>
      </c>
      <c r="AF34" s="15">
        <f t="shared" si="32"/>
        <v>11</v>
      </c>
      <c r="AG34" s="16">
        <f t="shared" si="32"/>
        <v>11</v>
      </c>
      <c r="AH34" s="14">
        <f t="shared" si="32"/>
        <v>10</v>
      </c>
      <c r="AI34" s="15">
        <f t="shared" si="32"/>
        <v>11</v>
      </c>
      <c r="AJ34" s="16">
        <f t="shared" si="32"/>
        <v>11</v>
      </c>
      <c r="AK34" s="65">
        <f t="shared" si="32"/>
        <v>6</v>
      </c>
      <c r="AL34" s="65">
        <f t="shared" si="32"/>
        <v>8</v>
      </c>
      <c r="AM34" s="65">
        <f t="shared" si="32"/>
        <v>10</v>
      </c>
      <c r="AN34" s="65">
        <f t="shared" si="32"/>
        <v>8</v>
      </c>
      <c r="AO34" s="65">
        <f t="shared" si="32"/>
        <v>10</v>
      </c>
      <c r="AP34" s="65">
        <f t="shared" si="32"/>
        <v>11</v>
      </c>
      <c r="AQ34" s="65">
        <f t="shared" si="32"/>
        <v>6</v>
      </c>
      <c r="AR34" s="65">
        <f t="shared" si="32"/>
        <v>8</v>
      </c>
      <c r="AS34" s="65">
        <f t="shared" si="32"/>
        <v>10</v>
      </c>
      <c r="AT34" s="27">
        <f t="shared" si="32"/>
        <v>0</v>
      </c>
      <c r="AU34" s="28">
        <f t="shared" si="32"/>
        <v>0</v>
      </c>
      <c r="AV34" s="29">
        <f t="shared" si="32"/>
        <v>0</v>
      </c>
      <c r="AW34" s="27">
        <f t="shared" si="32"/>
        <v>0</v>
      </c>
      <c r="AX34" s="28">
        <f t="shared" si="32"/>
        <v>0</v>
      </c>
      <c r="AY34" s="29">
        <f t="shared" si="32"/>
        <v>0</v>
      </c>
      <c r="AZ34" s="27">
        <f t="shared" si="32"/>
        <v>0</v>
      </c>
      <c r="BA34" s="28">
        <f t="shared" si="32"/>
        <v>0</v>
      </c>
      <c r="BB34" s="29">
        <f t="shared" si="32"/>
        <v>0</v>
      </c>
      <c r="BC34" s="27">
        <f t="shared" si="32"/>
        <v>0</v>
      </c>
      <c r="BD34" s="28">
        <f t="shared" si="32"/>
        <v>0</v>
      </c>
      <c r="BE34" s="29">
        <f t="shared" si="32"/>
        <v>0</v>
      </c>
      <c r="BF34" s="27">
        <f t="shared" si="32"/>
        <v>0</v>
      </c>
      <c r="BG34" s="28">
        <f t="shared" si="32"/>
        <v>0</v>
      </c>
      <c r="BH34" s="29">
        <f t="shared" si="32"/>
        <v>0</v>
      </c>
      <c r="BI34" s="27">
        <f t="shared" si="32"/>
        <v>0</v>
      </c>
      <c r="BJ34" s="28">
        <f t="shared" si="32"/>
        <v>0</v>
      </c>
      <c r="BK34" s="29">
        <f t="shared" si="32"/>
        <v>0</v>
      </c>
      <c r="BL34" s="27">
        <f t="shared" si="32"/>
        <v>0</v>
      </c>
      <c r="BM34" s="28">
        <f t="shared" si="32"/>
        <v>0</v>
      </c>
      <c r="BN34" s="29">
        <f t="shared" si="32"/>
        <v>0</v>
      </c>
      <c r="BO34" s="27">
        <f t="shared" si="32"/>
        <v>0</v>
      </c>
      <c r="BP34" s="28">
        <f t="shared" si="32"/>
        <v>0</v>
      </c>
      <c r="BQ34" s="29">
        <f t="shared" si="32"/>
        <v>0</v>
      </c>
      <c r="BR34" s="27">
        <f t="shared" si="32"/>
        <v>0</v>
      </c>
      <c r="BS34" s="28">
        <f t="shared" si="32"/>
        <v>0</v>
      </c>
      <c r="BT34" s="29">
        <f t="shared" si="32"/>
        <v>0</v>
      </c>
      <c r="BU34" s="27">
        <f t="shared" si="32"/>
        <v>0</v>
      </c>
      <c r="BV34" s="28">
        <f t="shared" si="32"/>
        <v>0</v>
      </c>
      <c r="BW34" s="29">
        <f t="shared" si="32"/>
        <v>0</v>
      </c>
      <c r="BX34" s="27">
        <f t="shared" si="32"/>
        <v>0</v>
      </c>
      <c r="BY34" s="28">
        <f t="shared" si="32"/>
        <v>0</v>
      </c>
      <c r="BZ34" s="29">
        <f t="shared" si="32"/>
        <v>0</v>
      </c>
      <c r="CA34" s="27">
        <f t="shared" si="32"/>
        <v>0</v>
      </c>
      <c r="CB34" s="28">
        <f t="shared" si="32"/>
        <v>0</v>
      </c>
      <c r="CC34" s="29">
        <f t="shared" si="32"/>
        <v>0</v>
      </c>
      <c r="CD34" s="27">
        <f t="shared" si="32"/>
        <v>0</v>
      </c>
      <c r="CE34" s="28">
        <f t="shared" si="32"/>
        <v>0</v>
      </c>
      <c r="CF34" s="29">
        <f t="shared" si="32"/>
        <v>0</v>
      </c>
      <c r="CG34" s="27">
        <f t="shared" si="32"/>
        <v>0</v>
      </c>
      <c r="CH34" s="28">
        <f t="shared" si="32"/>
        <v>0</v>
      </c>
      <c r="CI34" s="29">
        <f t="shared" si="32"/>
        <v>0</v>
      </c>
      <c r="CJ34" s="27">
        <f t="shared" si="32"/>
        <v>0</v>
      </c>
      <c r="CK34" s="28">
        <f t="shared" si="32"/>
        <v>0</v>
      </c>
      <c r="CL34" s="29">
        <f t="shared" si="32"/>
        <v>0</v>
      </c>
      <c r="CM34" s="27">
        <f t="shared" si="32"/>
        <v>0</v>
      </c>
      <c r="CN34" s="28">
        <f t="shared" si="32"/>
        <v>0</v>
      </c>
      <c r="CO34" s="29">
        <f t="shared" ref="CO34:CO58" si="33">CO4</f>
        <v>0</v>
      </c>
    </row>
    <row r="35" spans="19:93" x14ac:dyDescent="0.25">
      <c r="AA35" s="9" t="s">
        <v>10</v>
      </c>
      <c r="AB35" s="17">
        <f t="shared" ref="AB35:CM35" si="34">AB5</f>
        <v>10</v>
      </c>
      <c r="AC35" s="6">
        <f t="shared" si="34"/>
        <v>11</v>
      </c>
      <c r="AD35" s="18">
        <f t="shared" si="34"/>
        <v>11</v>
      </c>
      <c r="AE35" s="19">
        <f t="shared" si="34"/>
        <v>0</v>
      </c>
      <c r="AF35" s="64">
        <f t="shared" si="34"/>
        <v>0</v>
      </c>
      <c r="AG35" s="20">
        <f t="shared" si="34"/>
        <v>0</v>
      </c>
      <c r="AH35" s="19">
        <f t="shared" si="34"/>
        <v>0</v>
      </c>
      <c r="AI35" s="64">
        <f t="shared" si="34"/>
        <v>0</v>
      </c>
      <c r="AJ35" s="20">
        <f t="shared" si="34"/>
        <v>0</v>
      </c>
      <c r="AK35" s="30">
        <f t="shared" si="34"/>
        <v>4</v>
      </c>
      <c r="AL35" s="5">
        <f t="shared" si="34"/>
        <v>6</v>
      </c>
      <c r="AM35" s="31">
        <f t="shared" si="34"/>
        <v>8</v>
      </c>
      <c r="AN35" s="34">
        <f t="shared" si="34"/>
        <v>2</v>
      </c>
      <c r="AO35" s="7">
        <f t="shared" si="34"/>
        <v>4</v>
      </c>
      <c r="AP35" s="35">
        <f t="shared" si="34"/>
        <v>6</v>
      </c>
      <c r="AQ35" s="34">
        <f t="shared" si="34"/>
        <v>2</v>
      </c>
      <c r="AR35" s="7">
        <f t="shared" si="34"/>
        <v>4</v>
      </c>
      <c r="AS35" s="35">
        <f t="shared" si="34"/>
        <v>6</v>
      </c>
      <c r="AT35" s="19">
        <f t="shared" si="34"/>
        <v>0</v>
      </c>
      <c r="AU35" s="64">
        <f t="shared" si="34"/>
        <v>0</v>
      </c>
      <c r="AV35" s="20">
        <f t="shared" si="34"/>
        <v>0</v>
      </c>
      <c r="AW35" s="19">
        <f t="shared" si="34"/>
        <v>0</v>
      </c>
      <c r="AX35" s="64">
        <f t="shared" si="34"/>
        <v>0</v>
      </c>
      <c r="AY35" s="20">
        <f t="shared" si="34"/>
        <v>0</v>
      </c>
      <c r="AZ35" s="19">
        <f t="shared" si="34"/>
        <v>0</v>
      </c>
      <c r="BA35" s="64">
        <f t="shared" si="34"/>
        <v>0</v>
      </c>
      <c r="BB35" s="20">
        <f t="shared" si="34"/>
        <v>0</v>
      </c>
      <c r="BC35" s="19">
        <f t="shared" si="34"/>
        <v>0</v>
      </c>
      <c r="BD35" s="64">
        <f t="shared" si="34"/>
        <v>0</v>
      </c>
      <c r="BE35" s="20">
        <f t="shared" si="34"/>
        <v>0</v>
      </c>
      <c r="BF35" s="19">
        <f t="shared" si="34"/>
        <v>0</v>
      </c>
      <c r="BG35" s="64">
        <f t="shared" si="34"/>
        <v>0</v>
      </c>
      <c r="BH35" s="20">
        <f t="shared" si="34"/>
        <v>0</v>
      </c>
      <c r="BI35" s="19">
        <f t="shared" si="34"/>
        <v>0</v>
      </c>
      <c r="BJ35" s="64">
        <f t="shared" si="34"/>
        <v>0</v>
      </c>
      <c r="BK35" s="20">
        <f t="shared" si="34"/>
        <v>0</v>
      </c>
      <c r="BL35" s="19">
        <f t="shared" si="34"/>
        <v>0</v>
      </c>
      <c r="BM35" s="64">
        <f t="shared" si="34"/>
        <v>0</v>
      </c>
      <c r="BN35" s="20">
        <f t="shared" si="34"/>
        <v>0</v>
      </c>
      <c r="BO35" s="19">
        <f t="shared" si="34"/>
        <v>0</v>
      </c>
      <c r="BP35" s="64">
        <f t="shared" si="34"/>
        <v>0</v>
      </c>
      <c r="BQ35" s="20">
        <f t="shared" si="34"/>
        <v>0</v>
      </c>
      <c r="BR35" s="19">
        <f t="shared" si="34"/>
        <v>0</v>
      </c>
      <c r="BS35" s="64">
        <f t="shared" si="34"/>
        <v>0</v>
      </c>
      <c r="BT35" s="20">
        <f t="shared" si="34"/>
        <v>0</v>
      </c>
      <c r="BU35" s="19">
        <f t="shared" si="34"/>
        <v>0</v>
      </c>
      <c r="BV35" s="64">
        <f t="shared" si="34"/>
        <v>0</v>
      </c>
      <c r="BW35" s="20">
        <f t="shared" si="34"/>
        <v>0</v>
      </c>
      <c r="BX35" s="19">
        <f t="shared" si="34"/>
        <v>0</v>
      </c>
      <c r="BY35" s="64">
        <f t="shared" si="34"/>
        <v>0</v>
      </c>
      <c r="BZ35" s="20">
        <f t="shared" si="34"/>
        <v>0</v>
      </c>
      <c r="CA35" s="19">
        <f t="shared" si="34"/>
        <v>0</v>
      </c>
      <c r="CB35" s="64">
        <f t="shared" si="34"/>
        <v>0</v>
      </c>
      <c r="CC35" s="20">
        <f t="shared" si="34"/>
        <v>0</v>
      </c>
      <c r="CD35" s="19">
        <f t="shared" si="34"/>
        <v>0</v>
      </c>
      <c r="CE35" s="64">
        <f t="shared" si="34"/>
        <v>0</v>
      </c>
      <c r="CF35" s="20">
        <f t="shared" si="34"/>
        <v>0</v>
      </c>
      <c r="CG35" s="19">
        <f t="shared" si="34"/>
        <v>0</v>
      </c>
      <c r="CH35" s="64">
        <f t="shared" si="34"/>
        <v>0</v>
      </c>
      <c r="CI35" s="20">
        <f t="shared" si="34"/>
        <v>0</v>
      </c>
      <c r="CJ35" s="19">
        <f t="shared" si="34"/>
        <v>0</v>
      </c>
      <c r="CK35" s="64">
        <f t="shared" si="34"/>
        <v>0</v>
      </c>
      <c r="CL35" s="20">
        <f t="shared" si="34"/>
        <v>0</v>
      </c>
      <c r="CM35" s="19">
        <f t="shared" si="34"/>
        <v>0</v>
      </c>
      <c r="CN35" s="64">
        <f t="shared" ref="CN35" si="35">CN5</f>
        <v>0</v>
      </c>
      <c r="CO35" s="20">
        <f t="shared" si="33"/>
        <v>0</v>
      </c>
    </row>
    <row r="36" spans="19:93" x14ac:dyDescent="0.25">
      <c r="AA36" s="9" t="s">
        <v>11</v>
      </c>
      <c r="AB36" s="19">
        <f t="shared" ref="AB36:CM36" si="36">AB6</f>
        <v>0</v>
      </c>
      <c r="AC36" s="64">
        <f t="shared" si="36"/>
        <v>0</v>
      </c>
      <c r="AD36" s="20">
        <f t="shared" si="36"/>
        <v>0</v>
      </c>
      <c r="AE36" s="17">
        <f t="shared" si="36"/>
        <v>10</v>
      </c>
      <c r="AF36" s="6">
        <f t="shared" si="36"/>
        <v>11</v>
      </c>
      <c r="AG36" s="18">
        <f t="shared" si="36"/>
        <v>11</v>
      </c>
      <c r="AH36" s="19">
        <f t="shared" si="36"/>
        <v>0</v>
      </c>
      <c r="AI36" s="64">
        <f t="shared" si="36"/>
        <v>0</v>
      </c>
      <c r="AJ36" s="20">
        <f t="shared" si="36"/>
        <v>0</v>
      </c>
      <c r="AK36" s="32">
        <f t="shared" si="36"/>
        <v>6</v>
      </c>
      <c r="AL36" s="4">
        <f t="shared" si="36"/>
        <v>8</v>
      </c>
      <c r="AM36" s="33">
        <f t="shared" si="36"/>
        <v>10</v>
      </c>
      <c r="AN36" s="17">
        <f t="shared" si="36"/>
        <v>8</v>
      </c>
      <c r="AO36" s="6">
        <f t="shared" si="36"/>
        <v>10</v>
      </c>
      <c r="AP36" s="18">
        <f t="shared" si="36"/>
        <v>11</v>
      </c>
      <c r="AQ36" s="32">
        <f t="shared" si="36"/>
        <v>6</v>
      </c>
      <c r="AR36" s="4">
        <f t="shared" si="36"/>
        <v>8</v>
      </c>
      <c r="AS36" s="33">
        <f t="shared" si="36"/>
        <v>10</v>
      </c>
      <c r="AT36" s="19">
        <f t="shared" si="36"/>
        <v>0</v>
      </c>
      <c r="AU36" s="64">
        <f t="shared" si="36"/>
        <v>0</v>
      </c>
      <c r="AV36" s="20">
        <f t="shared" si="36"/>
        <v>0</v>
      </c>
      <c r="AW36" s="19">
        <f t="shared" si="36"/>
        <v>0</v>
      </c>
      <c r="AX36" s="64">
        <f t="shared" si="36"/>
        <v>0</v>
      </c>
      <c r="AY36" s="20">
        <f t="shared" si="36"/>
        <v>0</v>
      </c>
      <c r="AZ36" s="19">
        <f t="shared" si="36"/>
        <v>0</v>
      </c>
      <c r="BA36" s="64">
        <f t="shared" si="36"/>
        <v>0</v>
      </c>
      <c r="BB36" s="20">
        <f t="shared" si="36"/>
        <v>0</v>
      </c>
      <c r="BC36" s="19">
        <f t="shared" si="36"/>
        <v>0</v>
      </c>
      <c r="BD36" s="64">
        <f t="shared" si="36"/>
        <v>0</v>
      </c>
      <c r="BE36" s="20">
        <f t="shared" si="36"/>
        <v>0</v>
      </c>
      <c r="BF36" s="19">
        <f t="shared" si="36"/>
        <v>0</v>
      </c>
      <c r="BG36" s="64">
        <f t="shared" si="36"/>
        <v>0</v>
      </c>
      <c r="BH36" s="20">
        <f t="shared" si="36"/>
        <v>0</v>
      </c>
      <c r="BI36" s="19">
        <f t="shared" si="36"/>
        <v>0</v>
      </c>
      <c r="BJ36" s="64">
        <f t="shared" si="36"/>
        <v>0</v>
      </c>
      <c r="BK36" s="20">
        <f t="shared" si="36"/>
        <v>0</v>
      </c>
      <c r="BL36" s="19">
        <f t="shared" si="36"/>
        <v>0</v>
      </c>
      <c r="BM36" s="64">
        <f t="shared" si="36"/>
        <v>0</v>
      </c>
      <c r="BN36" s="20">
        <f t="shared" si="36"/>
        <v>0</v>
      </c>
      <c r="BO36" s="19">
        <f t="shared" si="36"/>
        <v>0</v>
      </c>
      <c r="BP36" s="64">
        <f t="shared" si="36"/>
        <v>0</v>
      </c>
      <c r="BQ36" s="20">
        <f t="shared" si="36"/>
        <v>0</v>
      </c>
      <c r="BR36" s="19">
        <f t="shared" si="36"/>
        <v>0</v>
      </c>
      <c r="BS36" s="64">
        <f t="shared" si="36"/>
        <v>0</v>
      </c>
      <c r="BT36" s="20">
        <f t="shared" si="36"/>
        <v>0</v>
      </c>
      <c r="BU36" s="19">
        <f t="shared" si="36"/>
        <v>0</v>
      </c>
      <c r="BV36" s="64">
        <f t="shared" si="36"/>
        <v>0</v>
      </c>
      <c r="BW36" s="20">
        <f t="shared" si="36"/>
        <v>0</v>
      </c>
      <c r="BX36" s="19">
        <f t="shared" si="36"/>
        <v>0</v>
      </c>
      <c r="BY36" s="64">
        <f t="shared" si="36"/>
        <v>0</v>
      </c>
      <c r="BZ36" s="20">
        <f t="shared" si="36"/>
        <v>0</v>
      </c>
      <c r="CA36" s="19">
        <f t="shared" si="36"/>
        <v>0</v>
      </c>
      <c r="CB36" s="64">
        <f t="shared" si="36"/>
        <v>0</v>
      </c>
      <c r="CC36" s="20">
        <f t="shared" si="36"/>
        <v>0</v>
      </c>
      <c r="CD36" s="19">
        <f t="shared" si="36"/>
        <v>0</v>
      </c>
      <c r="CE36" s="64">
        <f t="shared" si="36"/>
        <v>0</v>
      </c>
      <c r="CF36" s="20">
        <f t="shared" si="36"/>
        <v>0</v>
      </c>
      <c r="CG36" s="19">
        <f t="shared" si="36"/>
        <v>0</v>
      </c>
      <c r="CH36" s="64">
        <f t="shared" si="36"/>
        <v>0</v>
      </c>
      <c r="CI36" s="20">
        <f t="shared" si="36"/>
        <v>0</v>
      </c>
      <c r="CJ36" s="19">
        <f t="shared" si="36"/>
        <v>0</v>
      </c>
      <c r="CK36" s="64">
        <f t="shared" si="36"/>
        <v>0</v>
      </c>
      <c r="CL36" s="20">
        <f t="shared" si="36"/>
        <v>0</v>
      </c>
      <c r="CM36" s="19">
        <f t="shared" si="36"/>
        <v>0</v>
      </c>
      <c r="CN36" s="64">
        <f t="shared" ref="CN36" si="37">CN6</f>
        <v>0</v>
      </c>
      <c r="CO36" s="20">
        <f t="shared" si="33"/>
        <v>0</v>
      </c>
    </row>
    <row r="37" spans="19:93" x14ac:dyDescent="0.25">
      <c r="AA37" s="9" t="s">
        <v>12</v>
      </c>
      <c r="AB37" s="19">
        <f t="shared" ref="AB37:CM37" si="38">AB7</f>
        <v>0</v>
      </c>
      <c r="AC37" s="64">
        <f t="shared" si="38"/>
        <v>0</v>
      </c>
      <c r="AD37" s="20">
        <f t="shared" si="38"/>
        <v>0</v>
      </c>
      <c r="AE37" s="19">
        <f t="shared" si="38"/>
        <v>0</v>
      </c>
      <c r="AF37" s="64">
        <f t="shared" si="38"/>
        <v>0</v>
      </c>
      <c r="AG37" s="20">
        <f t="shared" si="38"/>
        <v>0</v>
      </c>
      <c r="AH37" s="17">
        <f t="shared" si="38"/>
        <v>10</v>
      </c>
      <c r="AI37" s="6">
        <f t="shared" si="38"/>
        <v>11</v>
      </c>
      <c r="AJ37" s="18">
        <f t="shared" si="38"/>
        <v>11</v>
      </c>
      <c r="AK37" s="30">
        <f t="shared" si="38"/>
        <v>4</v>
      </c>
      <c r="AL37" s="5">
        <f t="shared" si="38"/>
        <v>6</v>
      </c>
      <c r="AM37" s="31">
        <f t="shared" si="38"/>
        <v>8</v>
      </c>
      <c r="AN37" s="32">
        <f t="shared" si="38"/>
        <v>-10</v>
      </c>
      <c r="AO37" s="4">
        <f t="shared" si="38"/>
        <v>-8</v>
      </c>
      <c r="AP37" s="33">
        <f t="shared" si="38"/>
        <v>-6</v>
      </c>
      <c r="AQ37" s="34">
        <f t="shared" si="38"/>
        <v>-6</v>
      </c>
      <c r="AR37" s="7">
        <f t="shared" si="38"/>
        <v>-4</v>
      </c>
      <c r="AS37" s="35">
        <f t="shared" si="38"/>
        <v>-2</v>
      </c>
      <c r="AT37" s="19">
        <f t="shared" si="38"/>
        <v>0</v>
      </c>
      <c r="AU37" s="64">
        <f t="shared" si="38"/>
        <v>0</v>
      </c>
      <c r="AV37" s="20">
        <f t="shared" si="38"/>
        <v>0</v>
      </c>
      <c r="AW37" s="19">
        <f t="shared" si="38"/>
        <v>0</v>
      </c>
      <c r="AX37" s="64">
        <f t="shared" si="38"/>
        <v>0</v>
      </c>
      <c r="AY37" s="20">
        <f t="shared" si="38"/>
        <v>0</v>
      </c>
      <c r="AZ37" s="19">
        <f t="shared" si="38"/>
        <v>0</v>
      </c>
      <c r="BA37" s="64">
        <f t="shared" si="38"/>
        <v>0</v>
      </c>
      <c r="BB37" s="20">
        <f t="shared" si="38"/>
        <v>0</v>
      </c>
      <c r="BC37" s="19">
        <f t="shared" si="38"/>
        <v>0</v>
      </c>
      <c r="BD37" s="64">
        <f t="shared" si="38"/>
        <v>0</v>
      </c>
      <c r="BE37" s="20">
        <f t="shared" si="38"/>
        <v>0</v>
      </c>
      <c r="BF37" s="19">
        <f t="shared" si="38"/>
        <v>0</v>
      </c>
      <c r="BG37" s="64">
        <f t="shared" si="38"/>
        <v>0</v>
      </c>
      <c r="BH37" s="20">
        <f t="shared" si="38"/>
        <v>0</v>
      </c>
      <c r="BI37" s="19">
        <f t="shared" si="38"/>
        <v>0</v>
      </c>
      <c r="BJ37" s="64">
        <f t="shared" si="38"/>
        <v>0</v>
      </c>
      <c r="BK37" s="20">
        <f t="shared" si="38"/>
        <v>0</v>
      </c>
      <c r="BL37" s="19">
        <f t="shared" si="38"/>
        <v>0</v>
      </c>
      <c r="BM37" s="64">
        <f t="shared" si="38"/>
        <v>0</v>
      </c>
      <c r="BN37" s="20">
        <f t="shared" si="38"/>
        <v>0</v>
      </c>
      <c r="BO37" s="19">
        <f t="shared" si="38"/>
        <v>0</v>
      </c>
      <c r="BP37" s="64">
        <f t="shared" si="38"/>
        <v>0</v>
      </c>
      <c r="BQ37" s="20">
        <f t="shared" si="38"/>
        <v>0</v>
      </c>
      <c r="BR37" s="19">
        <f t="shared" si="38"/>
        <v>0</v>
      </c>
      <c r="BS37" s="64">
        <f t="shared" si="38"/>
        <v>0</v>
      </c>
      <c r="BT37" s="20">
        <f t="shared" si="38"/>
        <v>0</v>
      </c>
      <c r="BU37" s="19">
        <f t="shared" si="38"/>
        <v>0</v>
      </c>
      <c r="BV37" s="64">
        <f t="shared" si="38"/>
        <v>0</v>
      </c>
      <c r="BW37" s="20">
        <f t="shared" si="38"/>
        <v>0</v>
      </c>
      <c r="BX37" s="19">
        <f t="shared" si="38"/>
        <v>0</v>
      </c>
      <c r="BY37" s="64">
        <f t="shared" si="38"/>
        <v>0</v>
      </c>
      <c r="BZ37" s="20">
        <f t="shared" si="38"/>
        <v>0</v>
      </c>
      <c r="CA37" s="19">
        <f t="shared" si="38"/>
        <v>0</v>
      </c>
      <c r="CB37" s="64">
        <f t="shared" si="38"/>
        <v>0</v>
      </c>
      <c r="CC37" s="20">
        <f t="shared" si="38"/>
        <v>0</v>
      </c>
      <c r="CD37" s="19">
        <f t="shared" si="38"/>
        <v>0</v>
      </c>
      <c r="CE37" s="64">
        <f t="shared" si="38"/>
        <v>0</v>
      </c>
      <c r="CF37" s="20">
        <f t="shared" si="38"/>
        <v>0</v>
      </c>
      <c r="CG37" s="19">
        <f t="shared" si="38"/>
        <v>0</v>
      </c>
      <c r="CH37" s="64">
        <f t="shared" si="38"/>
        <v>0</v>
      </c>
      <c r="CI37" s="20">
        <f t="shared" si="38"/>
        <v>0</v>
      </c>
      <c r="CJ37" s="19">
        <f t="shared" si="38"/>
        <v>0</v>
      </c>
      <c r="CK37" s="64">
        <f t="shared" si="38"/>
        <v>0</v>
      </c>
      <c r="CL37" s="20">
        <f t="shared" si="38"/>
        <v>0</v>
      </c>
      <c r="CM37" s="19">
        <f t="shared" si="38"/>
        <v>0</v>
      </c>
      <c r="CN37" s="64">
        <f t="shared" ref="CN37" si="39">CN7</f>
        <v>0</v>
      </c>
      <c r="CO37" s="20">
        <f t="shared" si="33"/>
        <v>0</v>
      </c>
    </row>
    <row r="38" spans="19:93" x14ac:dyDescent="0.25">
      <c r="AA38" s="9" t="s">
        <v>13</v>
      </c>
      <c r="AB38" s="19">
        <f t="shared" ref="AB38:CM38" si="40">AB8</f>
        <v>0</v>
      </c>
      <c r="AC38" s="64">
        <f t="shared" si="40"/>
        <v>0</v>
      </c>
      <c r="AD38" s="20">
        <f t="shared" si="40"/>
        <v>0</v>
      </c>
      <c r="AE38" s="19">
        <f t="shared" si="40"/>
        <v>0</v>
      </c>
      <c r="AF38" s="64">
        <f t="shared" si="40"/>
        <v>0</v>
      </c>
      <c r="AG38" s="20">
        <f t="shared" si="40"/>
        <v>0</v>
      </c>
      <c r="AH38" s="19">
        <f t="shared" si="40"/>
        <v>0</v>
      </c>
      <c r="AI38" s="64">
        <f t="shared" si="40"/>
        <v>0</v>
      </c>
      <c r="AJ38" s="20">
        <f t="shared" si="40"/>
        <v>0</v>
      </c>
      <c r="AK38" s="17">
        <f t="shared" si="40"/>
        <v>10</v>
      </c>
      <c r="AL38" s="6">
        <f t="shared" si="40"/>
        <v>11</v>
      </c>
      <c r="AM38" s="18">
        <f t="shared" si="40"/>
        <v>11</v>
      </c>
      <c r="AN38" s="19">
        <f t="shared" si="40"/>
        <v>0</v>
      </c>
      <c r="AO38" s="64">
        <f t="shared" si="40"/>
        <v>0</v>
      </c>
      <c r="AP38" s="20">
        <f t="shared" si="40"/>
        <v>0</v>
      </c>
      <c r="AQ38" s="34">
        <f t="shared" si="40"/>
        <v>2</v>
      </c>
      <c r="AR38" s="7">
        <f t="shared" si="40"/>
        <v>4</v>
      </c>
      <c r="AS38" s="35">
        <f t="shared" si="40"/>
        <v>6</v>
      </c>
      <c r="AT38" s="19">
        <f t="shared" si="40"/>
        <v>0</v>
      </c>
      <c r="AU38" s="64">
        <f t="shared" si="40"/>
        <v>0</v>
      </c>
      <c r="AV38" s="20">
        <f t="shared" si="40"/>
        <v>0</v>
      </c>
      <c r="AW38" s="19">
        <f t="shared" si="40"/>
        <v>0</v>
      </c>
      <c r="AX38" s="64">
        <f t="shared" si="40"/>
        <v>0</v>
      </c>
      <c r="AY38" s="20">
        <f t="shared" si="40"/>
        <v>0</v>
      </c>
      <c r="AZ38" s="19">
        <f t="shared" si="40"/>
        <v>0</v>
      </c>
      <c r="BA38" s="64">
        <f t="shared" si="40"/>
        <v>0</v>
      </c>
      <c r="BB38" s="20">
        <f t="shared" si="40"/>
        <v>0</v>
      </c>
      <c r="BC38" s="19">
        <f t="shared" si="40"/>
        <v>0</v>
      </c>
      <c r="BD38" s="64">
        <f t="shared" si="40"/>
        <v>0</v>
      </c>
      <c r="BE38" s="20">
        <f t="shared" si="40"/>
        <v>0</v>
      </c>
      <c r="BF38" s="19">
        <f t="shared" si="40"/>
        <v>0</v>
      </c>
      <c r="BG38" s="64">
        <f t="shared" si="40"/>
        <v>0</v>
      </c>
      <c r="BH38" s="20">
        <f t="shared" si="40"/>
        <v>0</v>
      </c>
      <c r="BI38" s="19">
        <f t="shared" si="40"/>
        <v>0</v>
      </c>
      <c r="BJ38" s="64">
        <f t="shared" si="40"/>
        <v>0</v>
      </c>
      <c r="BK38" s="20">
        <f t="shared" si="40"/>
        <v>0</v>
      </c>
      <c r="BL38" s="19">
        <f t="shared" si="40"/>
        <v>0</v>
      </c>
      <c r="BM38" s="64">
        <f t="shared" si="40"/>
        <v>0</v>
      </c>
      <c r="BN38" s="20">
        <f t="shared" si="40"/>
        <v>0</v>
      </c>
      <c r="BO38" s="19">
        <f t="shared" si="40"/>
        <v>0</v>
      </c>
      <c r="BP38" s="64">
        <f t="shared" si="40"/>
        <v>0</v>
      </c>
      <c r="BQ38" s="20">
        <f t="shared" si="40"/>
        <v>0</v>
      </c>
      <c r="BR38" s="19">
        <f t="shared" si="40"/>
        <v>0</v>
      </c>
      <c r="BS38" s="64">
        <f t="shared" si="40"/>
        <v>0</v>
      </c>
      <c r="BT38" s="20">
        <f t="shared" si="40"/>
        <v>0</v>
      </c>
      <c r="BU38" s="19">
        <f t="shared" si="40"/>
        <v>0</v>
      </c>
      <c r="BV38" s="64">
        <f t="shared" si="40"/>
        <v>0</v>
      </c>
      <c r="BW38" s="20">
        <f t="shared" si="40"/>
        <v>0</v>
      </c>
      <c r="BX38" s="19">
        <f t="shared" si="40"/>
        <v>0</v>
      </c>
      <c r="BY38" s="64">
        <f t="shared" si="40"/>
        <v>0</v>
      </c>
      <c r="BZ38" s="20">
        <f t="shared" si="40"/>
        <v>0</v>
      </c>
      <c r="CA38" s="19">
        <f t="shared" si="40"/>
        <v>0</v>
      </c>
      <c r="CB38" s="64">
        <f t="shared" si="40"/>
        <v>0</v>
      </c>
      <c r="CC38" s="20">
        <f t="shared" si="40"/>
        <v>0</v>
      </c>
      <c r="CD38" s="19">
        <f t="shared" si="40"/>
        <v>0</v>
      </c>
      <c r="CE38" s="64">
        <f t="shared" si="40"/>
        <v>0</v>
      </c>
      <c r="CF38" s="20">
        <f t="shared" si="40"/>
        <v>0</v>
      </c>
      <c r="CG38" s="19">
        <f t="shared" si="40"/>
        <v>0</v>
      </c>
      <c r="CH38" s="64">
        <f t="shared" si="40"/>
        <v>0</v>
      </c>
      <c r="CI38" s="20">
        <f t="shared" si="40"/>
        <v>0</v>
      </c>
      <c r="CJ38" s="19">
        <f t="shared" si="40"/>
        <v>0</v>
      </c>
      <c r="CK38" s="64">
        <f t="shared" si="40"/>
        <v>0</v>
      </c>
      <c r="CL38" s="20">
        <f t="shared" si="40"/>
        <v>0</v>
      </c>
      <c r="CM38" s="19">
        <f t="shared" si="40"/>
        <v>0</v>
      </c>
      <c r="CN38" s="64">
        <f t="shared" ref="CN38" si="41">CN8</f>
        <v>0</v>
      </c>
      <c r="CO38" s="20">
        <f t="shared" si="33"/>
        <v>0</v>
      </c>
    </row>
    <row r="39" spans="19:93" x14ac:dyDescent="0.25">
      <c r="AA39" s="9" t="s">
        <v>14</v>
      </c>
      <c r="AB39" s="19">
        <f t="shared" ref="AB39:CM39" si="42">AB9</f>
        <v>0</v>
      </c>
      <c r="AC39" s="64">
        <f t="shared" si="42"/>
        <v>0</v>
      </c>
      <c r="AD39" s="20">
        <f t="shared" si="42"/>
        <v>0</v>
      </c>
      <c r="AE39" s="19">
        <f t="shared" si="42"/>
        <v>0</v>
      </c>
      <c r="AF39" s="64">
        <f t="shared" si="42"/>
        <v>0</v>
      </c>
      <c r="AG39" s="20">
        <f t="shared" si="42"/>
        <v>0</v>
      </c>
      <c r="AH39" s="19">
        <f t="shared" si="42"/>
        <v>0</v>
      </c>
      <c r="AI39" s="64">
        <f t="shared" si="42"/>
        <v>0</v>
      </c>
      <c r="AJ39" s="20">
        <f t="shared" si="42"/>
        <v>0</v>
      </c>
      <c r="AK39" s="19">
        <f t="shared" si="42"/>
        <v>0</v>
      </c>
      <c r="AL39" s="64">
        <f t="shared" si="42"/>
        <v>0</v>
      </c>
      <c r="AM39" s="20">
        <f t="shared" si="42"/>
        <v>0</v>
      </c>
      <c r="AN39" s="17">
        <f t="shared" si="42"/>
        <v>10</v>
      </c>
      <c r="AO39" s="6">
        <f t="shared" si="42"/>
        <v>11</v>
      </c>
      <c r="AP39" s="18">
        <f t="shared" si="42"/>
        <v>11</v>
      </c>
      <c r="AQ39" s="30">
        <f t="shared" si="42"/>
        <v>4</v>
      </c>
      <c r="AR39" s="5">
        <f t="shared" si="42"/>
        <v>6</v>
      </c>
      <c r="AS39" s="31">
        <f t="shared" si="42"/>
        <v>8</v>
      </c>
      <c r="AT39" s="19">
        <f t="shared" si="42"/>
        <v>0</v>
      </c>
      <c r="AU39" s="64">
        <f t="shared" si="42"/>
        <v>0</v>
      </c>
      <c r="AV39" s="20">
        <f t="shared" si="42"/>
        <v>0</v>
      </c>
      <c r="AW39" s="19">
        <f t="shared" si="42"/>
        <v>0</v>
      </c>
      <c r="AX39" s="64">
        <f t="shared" si="42"/>
        <v>0</v>
      </c>
      <c r="AY39" s="20">
        <f t="shared" si="42"/>
        <v>0</v>
      </c>
      <c r="AZ39" s="19">
        <f t="shared" si="42"/>
        <v>0</v>
      </c>
      <c r="BA39" s="64">
        <f t="shared" si="42"/>
        <v>0</v>
      </c>
      <c r="BB39" s="20">
        <f t="shared" si="42"/>
        <v>0</v>
      </c>
      <c r="BC39" s="19">
        <f t="shared" si="42"/>
        <v>0</v>
      </c>
      <c r="BD39" s="64">
        <f t="shared" si="42"/>
        <v>0</v>
      </c>
      <c r="BE39" s="20">
        <f t="shared" si="42"/>
        <v>0</v>
      </c>
      <c r="BF39" s="19">
        <f t="shared" si="42"/>
        <v>0</v>
      </c>
      <c r="BG39" s="64">
        <f t="shared" si="42"/>
        <v>0</v>
      </c>
      <c r="BH39" s="20">
        <f t="shared" si="42"/>
        <v>0</v>
      </c>
      <c r="BI39" s="19">
        <f t="shared" si="42"/>
        <v>0</v>
      </c>
      <c r="BJ39" s="64">
        <f t="shared" si="42"/>
        <v>0</v>
      </c>
      <c r="BK39" s="20">
        <f t="shared" si="42"/>
        <v>0</v>
      </c>
      <c r="BL39" s="19">
        <f t="shared" si="42"/>
        <v>0</v>
      </c>
      <c r="BM39" s="64">
        <f t="shared" si="42"/>
        <v>0</v>
      </c>
      <c r="BN39" s="20">
        <f t="shared" si="42"/>
        <v>0</v>
      </c>
      <c r="BO39" s="19">
        <f t="shared" si="42"/>
        <v>0</v>
      </c>
      <c r="BP39" s="64">
        <f t="shared" si="42"/>
        <v>0</v>
      </c>
      <c r="BQ39" s="20">
        <f t="shared" si="42"/>
        <v>0</v>
      </c>
      <c r="BR39" s="19">
        <f t="shared" si="42"/>
        <v>0</v>
      </c>
      <c r="BS39" s="64">
        <f t="shared" si="42"/>
        <v>0</v>
      </c>
      <c r="BT39" s="20">
        <f t="shared" si="42"/>
        <v>0</v>
      </c>
      <c r="BU39" s="19">
        <f t="shared" si="42"/>
        <v>0</v>
      </c>
      <c r="BV39" s="64">
        <f t="shared" si="42"/>
        <v>0</v>
      </c>
      <c r="BW39" s="20">
        <f t="shared" si="42"/>
        <v>0</v>
      </c>
      <c r="BX39" s="19">
        <f t="shared" si="42"/>
        <v>0</v>
      </c>
      <c r="BY39" s="64">
        <f t="shared" si="42"/>
        <v>0</v>
      </c>
      <c r="BZ39" s="20">
        <f t="shared" si="42"/>
        <v>0</v>
      </c>
      <c r="CA39" s="19">
        <f t="shared" si="42"/>
        <v>0</v>
      </c>
      <c r="CB39" s="64">
        <f t="shared" si="42"/>
        <v>0</v>
      </c>
      <c r="CC39" s="20">
        <f t="shared" si="42"/>
        <v>0</v>
      </c>
      <c r="CD39" s="19">
        <f t="shared" si="42"/>
        <v>0</v>
      </c>
      <c r="CE39" s="64">
        <f t="shared" si="42"/>
        <v>0</v>
      </c>
      <c r="CF39" s="20">
        <f t="shared" si="42"/>
        <v>0</v>
      </c>
      <c r="CG39" s="19">
        <f t="shared" si="42"/>
        <v>0</v>
      </c>
      <c r="CH39" s="64">
        <f t="shared" si="42"/>
        <v>0</v>
      </c>
      <c r="CI39" s="20">
        <f t="shared" si="42"/>
        <v>0</v>
      </c>
      <c r="CJ39" s="19">
        <f t="shared" si="42"/>
        <v>0</v>
      </c>
      <c r="CK39" s="64">
        <f t="shared" si="42"/>
        <v>0</v>
      </c>
      <c r="CL39" s="20">
        <f t="shared" si="42"/>
        <v>0</v>
      </c>
      <c r="CM39" s="19">
        <f t="shared" si="42"/>
        <v>0</v>
      </c>
      <c r="CN39" s="64">
        <f t="shared" ref="CN39" si="43">CN9</f>
        <v>0</v>
      </c>
      <c r="CO39" s="20">
        <f t="shared" si="33"/>
        <v>0</v>
      </c>
    </row>
    <row r="40" spans="19:93" x14ac:dyDescent="0.25">
      <c r="AA40" s="9" t="s">
        <v>15</v>
      </c>
      <c r="AB40" s="19">
        <f t="shared" ref="AB40:CM40" si="44">AB10</f>
        <v>0</v>
      </c>
      <c r="AC40" s="64">
        <f t="shared" si="44"/>
        <v>0</v>
      </c>
      <c r="AD40" s="20">
        <f t="shared" si="44"/>
        <v>0</v>
      </c>
      <c r="AE40" s="19">
        <f t="shared" si="44"/>
        <v>0</v>
      </c>
      <c r="AF40" s="64">
        <f t="shared" si="44"/>
        <v>0</v>
      </c>
      <c r="AG40" s="20">
        <f t="shared" si="44"/>
        <v>0</v>
      </c>
      <c r="AH40" s="19">
        <f t="shared" si="44"/>
        <v>0</v>
      </c>
      <c r="AI40" s="64">
        <f t="shared" si="44"/>
        <v>0</v>
      </c>
      <c r="AJ40" s="20">
        <f t="shared" si="44"/>
        <v>0</v>
      </c>
      <c r="AK40" s="19">
        <f t="shared" si="44"/>
        <v>0</v>
      </c>
      <c r="AL40" s="64">
        <f t="shared" si="44"/>
        <v>0</v>
      </c>
      <c r="AM40" s="20">
        <f t="shared" si="44"/>
        <v>0</v>
      </c>
      <c r="AN40" s="19">
        <f t="shared" si="44"/>
        <v>0</v>
      </c>
      <c r="AO40" s="64">
        <f t="shared" si="44"/>
        <v>0</v>
      </c>
      <c r="AP40" s="20">
        <f t="shared" si="44"/>
        <v>0</v>
      </c>
      <c r="AQ40" s="17">
        <f t="shared" si="44"/>
        <v>10</v>
      </c>
      <c r="AR40" s="6">
        <f t="shared" si="44"/>
        <v>11</v>
      </c>
      <c r="AS40" s="18">
        <f t="shared" si="44"/>
        <v>11</v>
      </c>
      <c r="AT40" s="19">
        <f t="shared" si="44"/>
        <v>0</v>
      </c>
      <c r="AU40" s="64">
        <f t="shared" si="44"/>
        <v>0</v>
      </c>
      <c r="AV40" s="20">
        <f t="shared" si="44"/>
        <v>0</v>
      </c>
      <c r="AW40" s="19">
        <f t="shared" si="44"/>
        <v>0</v>
      </c>
      <c r="AX40" s="64">
        <f t="shared" si="44"/>
        <v>0</v>
      </c>
      <c r="AY40" s="20">
        <f t="shared" si="44"/>
        <v>0</v>
      </c>
      <c r="AZ40" s="19">
        <f t="shared" si="44"/>
        <v>0</v>
      </c>
      <c r="BA40" s="64">
        <f t="shared" si="44"/>
        <v>0</v>
      </c>
      <c r="BB40" s="20">
        <f t="shared" si="44"/>
        <v>0</v>
      </c>
      <c r="BC40" s="19">
        <f t="shared" si="44"/>
        <v>0</v>
      </c>
      <c r="BD40" s="64">
        <f t="shared" si="44"/>
        <v>0</v>
      </c>
      <c r="BE40" s="20">
        <f t="shared" si="44"/>
        <v>0</v>
      </c>
      <c r="BF40" s="19">
        <f t="shared" si="44"/>
        <v>0</v>
      </c>
      <c r="BG40" s="64">
        <f t="shared" si="44"/>
        <v>0</v>
      </c>
      <c r="BH40" s="20">
        <f t="shared" si="44"/>
        <v>0</v>
      </c>
      <c r="BI40" s="19">
        <f t="shared" si="44"/>
        <v>0</v>
      </c>
      <c r="BJ40" s="64">
        <f t="shared" si="44"/>
        <v>0</v>
      </c>
      <c r="BK40" s="20">
        <f t="shared" si="44"/>
        <v>0</v>
      </c>
      <c r="BL40" s="19">
        <f t="shared" si="44"/>
        <v>0</v>
      </c>
      <c r="BM40" s="64">
        <f t="shared" si="44"/>
        <v>0</v>
      </c>
      <c r="BN40" s="20">
        <f t="shared" si="44"/>
        <v>0</v>
      </c>
      <c r="BO40" s="19">
        <f t="shared" si="44"/>
        <v>0</v>
      </c>
      <c r="BP40" s="64">
        <f t="shared" si="44"/>
        <v>0</v>
      </c>
      <c r="BQ40" s="20">
        <f t="shared" si="44"/>
        <v>0</v>
      </c>
      <c r="BR40" s="19">
        <f t="shared" si="44"/>
        <v>0</v>
      </c>
      <c r="BS40" s="64">
        <f t="shared" si="44"/>
        <v>0</v>
      </c>
      <c r="BT40" s="20">
        <f t="shared" si="44"/>
        <v>0</v>
      </c>
      <c r="BU40" s="19">
        <f t="shared" si="44"/>
        <v>0</v>
      </c>
      <c r="BV40" s="64">
        <f t="shared" si="44"/>
        <v>0</v>
      </c>
      <c r="BW40" s="20">
        <f t="shared" si="44"/>
        <v>0</v>
      </c>
      <c r="BX40" s="19">
        <f t="shared" si="44"/>
        <v>0</v>
      </c>
      <c r="BY40" s="64">
        <f t="shared" si="44"/>
        <v>0</v>
      </c>
      <c r="BZ40" s="20">
        <f t="shared" si="44"/>
        <v>0</v>
      </c>
      <c r="CA40" s="19">
        <f t="shared" si="44"/>
        <v>0</v>
      </c>
      <c r="CB40" s="64">
        <f t="shared" si="44"/>
        <v>0</v>
      </c>
      <c r="CC40" s="20">
        <f t="shared" si="44"/>
        <v>0</v>
      </c>
      <c r="CD40" s="19">
        <f t="shared" si="44"/>
        <v>0</v>
      </c>
      <c r="CE40" s="64">
        <f t="shared" si="44"/>
        <v>0</v>
      </c>
      <c r="CF40" s="20">
        <f t="shared" si="44"/>
        <v>0</v>
      </c>
      <c r="CG40" s="19">
        <f t="shared" si="44"/>
        <v>0</v>
      </c>
      <c r="CH40" s="64">
        <f t="shared" si="44"/>
        <v>0</v>
      </c>
      <c r="CI40" s="20">
        <f t="shared" si="44"/>
        <v>0</v>
      </c>
      <c r="CJ40" s="19">
        <f t="shared" si="44"/>
        <v>0</v>
      </c>
      <c r="CK40" s="64">
        <f t="shared" si="44"/>
        <v>0</v>
      </c>
      <c r="CL40" s="20">
        <f t="shared" si="44"/>
        <v>0</v>
      </c>
      <c r="CM40" s="19">
        <f t="shared" si="44"/>
        <v>0</v>
      </c>
      <c r="CN40" s="64">
        <f t="shared" ref="CN40" si="45">CN10</f>
        <v>0</v>
      </c>
      <c r="CO40" s="20">
        <f t="shared" si="33"/>
        <v>0</v>
      </c>
    </row>
    <row r="41" spans="19:93" x14ac:dyDescent="0.25">
      <c r="AA41" s="9" t="s">
        <v>19</v>
      </c>
      <c r="AB41" s="17">
        <f t="shared" ref="AB41:CM41" si="46">AB11</f>
        <v>10</v>
      </c>
      <c r="AC41" s="6">
        <f t="shared" si="46"/>
        <v>11</v>
      </c>
      <c r="AD41" s="18">
        <f t="shared" si="46"/>
        <v>11</v>
      </c>
      <c r="AE41" s="17">
        <f t="shared" si="46"/>
        <v>10</v>
      </c>
      <c r="AF41" s="6">
        <f t="shared" si="46"/>
        <v>11</v>
      </c>
      <c r="AG41" s="18">
        <f t="shared" si="46"/>
        <v>11</v>
      </c>
      <c r="AH41" s="17">
        <f t="shared" si="46"/>
        <v>10</v>
      </c>
      <c r="AI41" s="6">
        <f t="shared" si="46"/>
        <v>11</v>
      </c>
      <c r="AJ41" s="18">
        <f t="shared" si="46"/>
        <v>11</v>
      </c>
      <c r="AK41" s="66">
        <f t="shared" si="46"/>
        <v>6</v>
      </c>
      <c r="AL41" s="66">
        <f t="shared" si="46"/>
        <v>8</v>
      </c>
      <c r="AM41" s="66">
        <f t="shared" si="46"/>
        <v>10</v>
      </c>
      <c r="AN41" s="66">
        <f t="shared" si="46"/>
        <v>8</v>
      </c>
      <c r="AO41" s="66">
        <f t="shared" si="46"/>
        <v>10</v>
      </c>
      <c r="AP41" s="66">
        <f t="shared" si="46"/>
        <v>11</v>
      </c>
      <c r="AQ41" s="66">
        <f t="shared" si="46"/>
        <v>6</v>
      </c>
      <c r="AR41" s="66">
        <f t="shared" si="46"/>
        <v>8</v>
      </c>
      <c r="AS41" s="66">
        <f t="shared" si="46"/>
        <v>10</v>
      </c>
      <c r="AT41" s="17">
        <f t="shared" si="46"/>
        <v>10</v>
      </c>
      <c r="AU41" s="6">
        <f t="shared" si="46"/>
        <v>11</v>
      </c>
      <c r="AV41" s="18">
        <f t="shared" si="46"/>
        <v>11</v>
      </c>
      <c r="AW41" s="17">
        <f t="shared" si="46"/>
        <v>10</v>
      </c>
      <c r="AX41" s="6">
        <f t="shared" si="46"/>
        <v>11</v>
      </c>
      <c r="AY41" s="18">
        <f t="shared" si="46"/>
        <v>11</v>
      </c>
      <c r="AZ41" s="17">
        <f t="shared" si="46"/>
        <v>10</v>
      </c>
      <c r="BA41" s="6">
        <f t="shared" si="46"/>
        <v>11</v>
      </c>
      <c r="BB41" s="18">
        <f t="shared" si="46"/>
        <v>11</v>
      </c>
      <c r="BC41" s="66">
        <f t="shared" si="46"/>
        <v>6</v>
      </c>
      <c r="BD41" s="66">
        <f t="shared" si="46"/>
        <v>8</v>
      </c>
      <c r="BE41" s="66">
        <f t="shared" si="46"/>
        <v>10</v>
      </c>
      <c r="BF41" s="66">
        <f t="shared" si="46"/>
        <v>2</v>
      </c>
      <c r="BG41" s="66">
        <f t="shared" si="46"/>
        <v>4</v>
      </c>
      <c r="BH41" s="66">
        <f t="shared" si="46"/>
        <v>6</v>
      </c>
      <c r="BI41" s="66">
        <f t="shared" si="46"/>
        <v>2</v>
      </c>
      <c r="BJ41" s="66">
        <f t="shared" si="46"/>
        <v>4</v>
      </c>
      <c r="BK41" s="66">
        <f t="shared" si="46"/>
        <v>6</v>
      </c>
      <c r="BL41" s="66">
        <f t="shared" si="46"/>
        <v>-4</v>
      </c>
      <c r="BM41" s="66">
        <f t="shared" si="46"/>
        <v>-2</v>
      </c>
      <c r="BN41" s="66">
        <f t="shared" si="46"/>
        <v>-1</v>
      </c>
      <c r="BO41" s="17">
        <f t="shared" si="46"/>
        <v>10</v>
      </c>
      <c r="BP41" s="6">
        <f t="shared" si="46"/>
        <v>11</v>
      </c>
      <c r="BQ41" s="18">
        <f t="shared" si="46"/>
        <v>11</v>
      </c>
      <c r="BR41" s="17">
        <f t="shared" si="46"/>
        <v>10</v>
      </c>
      <c r="BS41" s="6">
        <f t="shared" si="46"/>
        <v>11</v>
      </c>
      <c r="BT41" s="18">
        <f t="shared" si="46"/>
        <v>11</v>
      </c>
      <c r="BU41" s="17">
        <f t="shared" si="46"/>
        <v>10</v>
      </c>
      <c r="BV41" s="6">
        <f t="shared" si="46"/>
        <v>11</v>
      </c>
      <c r="BW41" s="18">
        <f t="shared" si="46"/>
        <v>11</v>
      </c>
      <c r="BX41" s="66">
        <f t="shared" si="46"/>
        <v>6</v>
      </c>
      <c r="BY41" s="67">
        <f t="shared" si="46"/>
        <v>8</v>
      </c>
      <c r="BZ41" s="68">
        <f t="shared" si="46"/>
        <v>10</v>
      </c>
      <c r="CA41" s="66">
        <f t="shared" si="46"/>
        <v>1</v>
      </c>
      <c r="CB41" s="67">
        <f t="shared" si="46"/>
        <v>2</v>
      </c>
      <c r="CC41" s="68">
        <f t="shared" si="46"/>
        <v>4</v>
      </c>
      <c r="CD41" s="66">
        <f t="shared" si="46"/>
        <v>8</v>
      </c>
      <c r="CE41" s="67">
        <f t="shared" si="46"/>
        <v>10</v>
      </c>
      <c r="CF41" s="68">
        <f t="shared" si="46"/>
        <v>11</v>
      </c>
      <c r="CG41" s="66">
        <f>CG11</f>
        <v>2</v>
      </c>
      <c r="CH41" s="67">
        <f t="shared" si="46"/>
        <v>4</v>
      </c>
      <c r="CI41" s="68">
        <f t="shared" si="46"/>
        <v>6</v>
      </c>
      <c r="CJ41" s="66">
        <f t="shared" si="46"/>
        <v>6</v>
      </c>
      <c r="CK41" s="67">
        <f t="shared" si="46"/>
        <v>8</v>
      </c>
      <c r="CL41" s="68">
        <f t="shared" si="46"/>
        <v>10</v>
      </c>
      <c r="CM41" s="66">
        <f t="shared" si="46"/>
        <v>1</v>
      </c>
      <c r="CN41" s="67">
        <f t="shared" ref="CN41" si="47">CN11</f>
        <v>2</v>
      </c>
      <c r="CO41" s="68">
        <f t="shared" si="33"/>
        <v>4</v>
      </c>
    </row>
    <row r="42" spans="19:93" x14ac:dyDescent="0.25">
      <c r="S42" s="1"/>
      <c r="T42" s="1"/>
      <c r="U42" s="1"/>
      <c r="Y42" s="1"/>
      <c r="AA42" s="9" t="s">
        <v>10</v>
      </c>
      <c r="AB42" s="19">
        <f t="shared" ref="AB42:CM42" si="48">AB12</f>
        <v>10</v>
      </c>
      <c r="AC42" s="64">
        <f t="shared" si="48"/>
        <v>11</v>
      </c>
      <c r="AD42" s="20">
        <f t="shared" si="48"/>
        <v>11</v>
      </c>
      <c r="AE42" s="19">
        <f t="shared" si="48"/>
        <v>10</v>
      </c>
      <c r="AF42" s="64">
        <f t="shared" si="48"/>
        <v>11</v>
      </c>
      <c r="AG42" s="20">
        <f t="shared" si="48"/>
        <v>11</v>
      </c>
      <c r="AH42" s="19">
        <f t="shared" si="48"/>
        <v>10</v>
      </c>
      <c r="AI42" s="64">
        <f t="shared" si="48"/>
        <v>11</v>
      </c>
      <c r="AJ42" s="20">
        <f t="shared" si="48"/>
        <v>11</v>
      </c>
      <c r="AK42" s="66">
        <f t="shared" si="48"/>
        <v>6</v>
      </c>
      <c r="AL42" s="66">
        <f t="shared" si="48"/>
        <v>8</v>
      </c>
      <c r="AM42" s="66">
        <f t="shared" si="48"/>
        <v>10</v>
      </c>
      <c r="AN42" s="66">
        <f t="shared" si="48"/>
        <v>8</v>
      </c>
      <c r="AO42" s="66">
        <f t="shared" si="48"/>
        <v>10</v>
      </c>
      <c r="AP42" s="66">
        <f t="shared" si="48"/>
        <v>11</v>
      </c>
      <c r="AQ42" s="66">
        <f t="shared" si="48"/>
        <v>6</v>
      </c>
      <c r="AR42" s="66">
        <f t="shared" si="48"/>
        <v>8</v>
      </c>
      <c r="AS42" s="66">
        <f t="shared" si="48"/>
        <v>10</v>
      </c>
      <c r="AT42" s="17">
        <f t="shared" si="48"/>
        <v>10</v>
      </c>
      <c r="AU42" s="6">
        <f t="shared" si="48"/>
        <v>11</v>
      </c>
      <c r="AV42" s="18">
        <f t="shared" si="48"/>
        <v>11</v>
      </c>
      <c r="AW42" s="19">
        <f t="shared" si="48"/>
        <v>0</v>
      </c>
      <c r="AX42" s="64">
        <f t="shared" si="48"/>
        <v>0</v>
      </c>
      <c r="AY42" s="20">
        <f t="shared" si="48"/>
        <v>0</v>
      </c>
      <c r="AZ42" s="19">
        <f t="shared" si="48"/>
        <v>0</v>
      </c>
      <c r="BA42" s="64">
        <f t="shared" si="48"/>
        <v>0</v>
      </c>
      <c r="BB42" s="20">
        <f t="shared" si="48"/>
        <v>0</v>
      </c>
      <c r="BC42" s="30">
        <f t="shared" si="48"/>
        <v>4</v>
      </c>
      <c r="BD42" s="5">
        <f t="shared" si="48"/>
        <v>6</v>
      </c>
      <c r="BE42" s="31">
        <f t="shared" si="48"/>
        <v>8</v>
      </c>
      <c r="BF42" s="30">
        <f t="shared" si="48"/>
        <v>4</v>
      </c>
      <c r="BG42" s="5">
        <f t="shared" si="48"/>
        <v>6</v>
      </c>
      <c r="BH42" s="31">
        <f t="shared" si="48"/>
        <v>8</v>
      </c>
      <c r="BI42" s="39">
        <f t="shared" si="48"/>
        <v>1</v>
      </c>
      <c r="BJ42" s="8">
        <f t="shared" si="48"/>
        <v>2</v>
      </c>
      <c r="BK42" s="40">
        <f t="shared" si="48"/>
        <v>4</v>
      </c>
      <c r="BL42" s="34">
        <v>-6</v>
      </c>
      <c r="BM42" s="7">
        <v>-4</v>
      </c>
      <c r="BN42" s="35">
        <v>-2</v>
      </c>
      <c r="BO42" s="19">
        <f t="shared" si="48"/>
        <v>10</v>
      </c>
      <c r="BP42" s="64">
        <f t="shared" si="48"/>
        <v>11</v>
      </c>
      <c r="BQ42" s="20">
        <f t="shared" si="48"/>
        <v>11</v>
      </c>
      <c r="BR42" s="19">
        <f t="shared" si="48"/>
        <v>10</v>
      </c>
      <c r="BS42" s="64">
        <f t="shared" si="48"/>
        <v>11</v>
      </c>
      <c r="BT42" s="20">
        <f t="shared" si="48"/>
        <v>11</v>
      </c>
      <c r="BU42" s="19">
        <f t="shared" si="48"/>
        <v>10</v>
      </c>
      <c r="BV42" s="64">
        <f t="shared" si="48"/>
        <v>11</v>
      </c>
      <c r="BW42" s="20">
        <f t="shared" si="48"/>
        <v>11</v>
      </c>
      <c r="BX42" s="66">
        <f t="shared" si="48"/>
        <v>6</v>
      </c>
      <c r="BY42" s="67">
        <f t="shared" si="48"/>
        <v>8</v>
      </c>
      <c r="BZ42" s="68">
        <f t="shared" si="48"/>
        <v>10</v>
      </c>
      <c r="CA42" s="66">
        <f t="shared" si="48"/>
        <v>1</v>
      </c>
      <c r="CB42" s="67">
        <f t="shared" si="48"/>
        <v>2</v>
      </c>
      <c r="CC42" s="68">
        <f t="shared" si="48"/>
        <v>4</v>
      </c>
      <c r="CD42" s="66">
        <f t="shared" si="48"/>
        <v>8</v>
      </c>
      <c r="CE42" s="67">
        <f t="shared" si="48"/>
        <v>10</v>
      </c>
      <c r="CF42" s="68">
        <f t="shared" si="48"/>
        <v>11</v>
      </c>
      <c r="CG42" s="66">
        <f>CG12</f>
        <v>2</v>
      </c>
      <c r="CH42" s="67">
        <f t="shared" si="48"/>
        <v>4</v>
      </c>
      <c r="CI42" s="68">
        <f t="shared" si="48"/>
        <v>6</v>
      </c>
      <c r="CJ42" s="66">
        <f t="shared" si="48"/>
        <v>6</v>
      </c>
      <c r="CK42" s="67">
        <f t="shared" si="48"/>
        <v>8</v>
      </c>
      <c r="CL42" s="68">
        <f t="shared" si="48"/>
        <v>10</v>
      </c>
      <c r="CM42" s="66">
        <f t="shared" si="48"/>
        <v>1</v>
      </c>
      <c r="CN42" s="67">
        <f t="shared" ref="CN42" si="49">CN12</f>
        <v>2</v>
      </c>
      <c r="CO42" s="68">
        <f t="shared" si="33"/>
        <v>4</v>
      </c>
    </row>
    <row r="43" spans="19:93" x14ac:dyDescent="0.25">
      <c r="S43" s="1"/>
      <c r="T43" s="1"/>
      <c r="U43" s="1"/>
      <c r="Y43" s="1"/>
      <c r="AA43" s="9" t="s">
        <v>11</v>
      </c>
      <c r="AB43" s="19">
        <f t="shared" ref="AB43:CM43" si="50">AB13</f>
        <v>10</v>
      </c>
      <c r="AC43" s="64">
        <f t="shared" si="50"/>
        <v>11</v>
      </c>
      <c r="AD43" s="20">
        <f t="shared" si="50"/>
        <v>11</v>
      </c>
      <c r="AE43" s="19">
        <f t="shared" si="50"/>
        <v>10</v>
      </c>
      <c r="AF43" s="64">
        <f t="shared" si="50"/>
        <v>11</v>
      </c>
      <c r="AG43" s="20">
        <f t="shared" si="50"/>
        <v>11</v>
      </c>
      <c r="AH43" s="19">
        <f t="shared" si="50"/>
        <v>10</v>
      </c>
      <c r="AI43" s="64">
        <f t="shared" si="50"/>
        <v>11</v>
      </c>
      <c r="AJ43" s="20">
        <f t="shared" si="50"/>
        <v>11</v>
      </c>
      <c r="AK43" s="66">
        <f t="shared" si="50"/>
        <v>6</v>
      </c>
      <c r="AL43" s="66">
        <f t="shared" si="50"/>
        <v>8</v>
      </c>
      <c r="AM43" s="66">
        <f t="shared" si="50"/>
        <v>10</v>
      </c>
      <c r="AN43" s="66">
        <f t="shared" si="50"/>
        <v>8</v>
      </c>
      <c r="AO43" s="66">
        <f t="shared" si="50"/>
        <v>10</v>
      </c>
      <c r="AP43" s="66">
        <f t="shared" si="50"/>
        <v>11</v>
      </c>
      <c r="AQ43" s="66">
        <f t="shared" si="50"/>
        <v>6</v>
      </c>
      <c r="AR43" s="66">
        <f t="shared" si="50"/>
        <v>8</v>
      </c>
      <c r="AS43" s="66">
        <f t="shared" si="50"/>
        <v>10</v>
      </c>
      <c r="AT43" s="19">
        <f t="shared" si="50"/>
        <v>0</v>
      </c>
      <c r="AU43" s="64">
        <f t="shared" si="50"/>
        <v>0</v>
      </c>
      <c r="AV43" s="20">
        <f t="shared" si="50"/>
        <v>0</v>
      </c>
      <c r="AW43" s="17">
        <f t="shared" si="50"/>
        <v>10</v>
      </c>
      <c r="AX43" s="6">
        <f t="shared" si="50"/>
        <v>11</v>
      </c>
      <c r="AY43" s="18">
        <f t="shared" si="50"/>
        <v>11</v>
      </c>
      <c r="AZ43" s="19">
        <f t="shared" si="50"/>
        <v>0</v>
      </c>
      <c r="BA43" s="64">
        <f t="shared" si="50"/>
        <v>0</v>
      </c>
      <c r="BB43" s="20">
        <f t="shared" si="50"/>
        <v>0</v>
      </c>
      <c r="BC43" s="34">
        <f t="shared" si="50"/>
        <v>2</v>
      </c>
      <c r="BD43" s="7">
        <f t="shared" si="50"/>
        <v>4</v>
      </c>
      <c r="BE43" s="35">
        <f t="shared" si="50"/>
        <v>6</v>
      </c>
      <c r="BF43" s="32">
        <f t="shared" si="50"/>
        <v>6</v>
      </c>
      <c r="BG43" s="4">
        <f t="shared" si="50"/>
        <v>8</v>
      </c>
      <c r="BH43" s="33">
        <f t="shared" si="50"/>
        <v>10</v>
      </c>
      <c r="BI43" s="39">
        <f t="shared" si="50"/>
        <v>-4</v>
      </c>
      <c r="BJ43" s="8">
        <f t="shared" si="50"/>
        <v>-2</v>
      </c>
      <c r="BK43" s="40">
        <f t="shared" si="50"/>
        <v>-1</v>
      </c>
      <c r="BL43" s="34">
        <v>-6</v>
      </c>
      <c r="BM43" s="7">
        <v>-4</v>
      </c>
      <c r="BN43" s="35">
        <v>-2</v>
      </c>
      <c r="BO43" s="19">
        <f t="shared" si="50"/>
        <v>10</v>
      </c>
      <c r="BP43" s="64">
        <f t="shared" si="50"/>
        <v>11</v>
      </c>
      <c r="BQ43" s="20">
        <f t="shared" si="50"/>
        <v>11</v>
      </c>
      <c r="BR43" s="19">
        <f t="shared" si="50"/>
        <v>10</v>
      </c>
      <c r="BS43" s="64">
        <f t="shared" si="50"/>
        <v>11</v>
      </c>
      <c r="BT43" s="20">
        <f t="shared" si="50"/>
        <v>11</v>
      </c>
      <c r="BU43" s="19">
        <f t="shared" si="50"/>
        <v>10</v>
      </c>
      <c r="BV43" s="64">
        <f t="shared" si="50"/>
        <v>11</v>
      </c>
      <c r="BW43" s="20">
        <f t="shared" si="50"/>
        <v>11</v>
      </c>
      <c r="BX43" s="66">
        <f t="shared" si="50"/>
        <v>6</v>
      </c>
      <c r="BY43" s="67">
        <f t="shared" si="50"/>
        <v>8</v>
      </c>
      <c r="BZ43" s="68">
        <f t="shared" si="50"/>
        <v>10</v>
      </c>
      <c r="CA43" s="66">
        <f t="shared" si="50"/>
        <v>1</v>
      </c>
      <c r="CB43" s="67">
        <f t="shared" si="50"/>
        <v>2</v>
      </c>
      <c r="CC43" s="68">
        <f t="shared" si="50"/>
        <v>4</v>
      </c>
      <c r="CD43" s="66">
        <f t="shared" si="50"/>
        <v>8</v>
      </c>
      <c r="CE43" s="67">
        <f t="shared" si="50"/>
        <v>10</v>
      </c>
      <c r="CF43" s="68">
        <f t="shared" si="50"/>
        <v>11</v>
      </c>
      <c r="CG43" s="66">
        <f>CG13</f>
        <v>2</v>
      </c>
      <c r="CH43" s="67">
        <f t="shared" si="50"/>
        <v>4</v>
      </c>
      <c r="CI43" s="68">
        <f t="shared" si="50"/>
        <v>6</v>
      </c>
      <c r="CJ43" s="66">
        <f t="shared" si="50"/>
        <v>6</v>
      </c>
      <c r="CK43" s="67">
        <f t="shared" si="50"/>
        <v>8</v>
      </c>
      <c r="CL43" s="68">
        <f t="shared" si="50"/>
        <v>10</v>
      </c>
      <c r="CM43" s="66">
        <f t="shared" si="50"/>
        <v>1</v>
      </c>
      <c r="CN43" s="67">
        <f t="shared" ref="CN43" si="51">CN13</f>
        <v>2</v>
      </c>
      <c r="CO43" s="68">
        <f t="shared" si="33"/>
        <v>4</v>
      </c>
    </row>
    <row r="44" spans="19:93" x14ac:dyDescent="0.25">
      <c r="S44" s="1"/>
      <c r="T44" s="1"/>
      <c r="U44" s="1"/>
      <c r="Y44" s="1"/>
      <c r="AA44" s="9" t="s">
        <v>12</v>
      </c>
      <c r="AB44" s="19">
        <f t="shared" ref="AB44:CM44" si="52">AB14</f>
        <v>10</v>
      </c>
      <c r="AC44" s="64">
        <f t="shared" si="52"/>
        <v>11</v>
      </c>
      <c r="AD44" s="20">
        <f t="shared" si="52"/>
        <v>11</v>
      </c>
      <c r="AE44" s="19">
        <f t="shared" si="52"/>
        <v>10</v>
      </c>
      <c r="AF44" s="64">
        <f t="shared" si="52"/>
        <v>11</v>
      </c>
      <c r="AG44" s="20">
        <f t="shared" si="52"/>
        <v>11</v>
      </c>
      <c r="AH44" s="19">
        <f t="shared" si="52"/>
        <v>10</v>
      </c>
      <c r="AI44" s="64">
        <f t="shared" si="52"/>
        <v>11</v>
      </c>
      <c r="AJ44" s="20">
        <f t="shared" si="52"/>
        <v>11</v>
      </c>
      <c r="AK44" s="66">
        <f t="shared" si="52"/>
        <v>6</v>
      </c>
      <c r="AL44" s="66">
        <f t="shared" si="52"/>
        <v>8</v>
      </c>
      <c r="AM44" s="66">
        <f t="shared" si="52"/>
        <v>10</v>
      </c>
      <c r="AN44" s="66">
        <f t="shared" si="52"/>
        <v>8</v>
      </c>
      <c r="AO44" s="66">
        <f t="shared" si="52"/>
        <v>10</v>
      </c>
      <c r="AP44" s="66">
        <f t="shared" si="52"/>
        <v>11</v>
      </c>
      <c r="AQ44" s="66">
        <f t="shared" si="52"/>
        <v>6</v>
      </c>
      <c r="AR44" s="66">
        <f t="shared" si="52"/>
        <v>8</v>
      </c>
      <c r="AS44" s="66">
        <f t="shared" si="52"/>
        <v>10</v>
      </c>
      <c r="AT44" s="19">
        <f t="shared" si="52"/>
        <v>0</v>
      </c>
      <c r="AU44" s="64">
        <f t="shared" si="52"/>
        <v>0</v>
      </c>
      <c r="AV44" s="20">
        <f t="shared" si="52"/>
        <v>0</v>
      </c>
      <c r="AW44" s="19">
        <f t="shared" si="52"/>
        <v>0</v>
      </c>
      <c r="AX44" s="64">
        <f t="shared" si="52"/>
        <v>0</v>
      </c>
      <c r="AY44" s="20">
        <f t="shared" si="52"/>
        <v>0</v>
      </c>
      <c r="AZ44" s="17">
        <f t="shared" si="52"/>
        <v>10</v>
      </c>
      <c r="BA44" s="6">
        <f t="shared" si="52"/>
        <v>11</v>
      </c>
      <c r="BB44" s="18">
        <f t="shared" si="52"/>
        <v>11</v>
      </c>
      <c r="BC44" s="32">
        <f t="shared" si="52"/>
        <v>6</v>
      </c>
      <c r="BD44" s="4">
        <f t="shared" si="52"/>
        <v>8</v>
      </c>
      <c r="BE44" s="33">
        <f t="shared" si="52"/>
        <v>10</v>
      </c>
      <c r="BF44" s="34">
        <f t="shared" si="52"/>
        <v>2</v>
      </c>
      <c r="BG44" s="7">
        <f t="shared" si="52"/>
        <v>4</v>
      </c>
      <c r="BH44" s="35">
        <f t="shared" si="52"/>
        <v>6</v>
      </c>
      <c r="BI44" s="34">
        <f t="shared" si="52"/>
        <v>2</v>
      </c>
      <c r="BJ44" s="7">
        <f t="shared" si="52"/>
        <v>4</v>
      </c>
      <c r="BK44" s="35">
        <f t="shared" si="52"/>
        <v>6</v>
      </c>
      <c r="BL44" s="39">
        <v>-4</v>
      </c>
      <c r="BM44" s="8">
        <v>-2</v>
      </c>
      <c r="BN44" s="40">
        <v>-1</v>
      </c>
      <c r="BO44" s="19">
        <f t="shared" si="52"/>
        <v>10</v>
      </c>
      <c r="BP44" s="64">
        <f t="shared" si="52"/>
        <v>11</v>
      </c>
      <c r="BQ44" s="20">
        <f t="shared" si="52"/>
        <v>11</v>
      </c>
      <c r="BR44" s="19">
        <f t="shared" si="52"/>
        <v>10</v>
      </c>
      <c r="BS44" s="64">
        <f t="shared" si="52"/>
        <v>11</v>
      </c>
      <c r="BT44" s="20">
        <f t="shared" si="52"/>
        <v>11</v>
      </c>
      <c r="BU44" s="19">
        <f t="shared" si="52"/>
        <v>10</v>
      </c>
      <c r="BV44" s="64">
        <f t="shared" si="52"/>
        <v>11</v>
      </c>
      <c r="BW44" s="20">
        <f t="shared" si="52"/>
        <v>11</v>
      </c>
      <c r="BX44" s="66">
        <f t="shared" si="52"/>
        <v>6</v>
      </c>
      <c r="BY44" s="67">
        <f t="shared" si="52"/>
        <v>8</v>
      </c>
      <c r="BZ44" s="68">
        <f t="shared" si="52"/>
        <v>10</v>
      </c>
      <c r="CA44" s="66">
        <f t="shared" si="52"/>
        <v>1</v>
      </c>
      <c r="CB44" s="67">
        <f t="shared" si="52"/>
        <v>2</v>
      </c>
      <c r="CC44" s="68">
        <f t="shared" si="52"/>
        <v>4</v>
      </c>
      <c r="CD44" s="66">
        <f t="shared" si="52"/>
        <v>8</v>
      </c>
      <c r="CE44" s="67">
        <f t="shared" si="52"/>
        <v>10</v>
      </c>
      <c r="CF44" s="68">
        <f t="shared" si="52"/>
        <v>11</v>
      </c>
      <c r="CG44" s="66">
        <f>CG14</f>
        <v>2</v>
      </c>
      <c r="CH44" s="67">
        <f t="shared" si="52"/>
        <v>4</v>
      </c>
      <c r="CI44" s="68">
        <f t="shared" si="52"/>
        <v>6</v>
      </c>
      <c r="CJ44" s="66">
        <f t="shared" si="52"/>
        <v>6</v>
      </c>
      <c r="CK44" s="67">
        <f t="shared" si="52"/>
        <v>8</v>
      </c>
      <c r="CL44" s="68">
        <f t="shared" si="52"/>
        <v>10</v>
      </c>
      <c r="CM44" s="66">
        <f t="shared" si="52"/>
        <v>1</v>
      </c>
      <c r="CN44" s="67">
        <f t="shared" ref="CN44" si="53">CN14</f>
        <v>2</v>
      </c>
      <c r="CO44" s="68">
        <f t="shared" si="33"/>
        <v>4</v>
      </c>
    </row>
    <row r="45" spans="19:93" x14ac:dyDescent="0.25">
      <c r="S45" s="1"/>
      <c r="T45" s="1"/>
      <c r="U45" s="1"/>
      <c r="Y45" s="1"/>
      <c r="AA45" s="9" t="s">
        <v>20</v>
      </c>
      <c r="AB45" s="19">
        <f t="shared" ref="AB45:CM45" si="54">AB15</f>
        <v>0</v>
      </c>
      <c r="AC45" s="64">
        <f t="shared" si="54"/>
        <v>0</v>
      </c>
      <c r="AD45" s="20">
        <f t="shared" si="54"/>
        <v>0</v>
      </c>
      <c r="AE45" s="19">
        <f t="shared" si="54"/>
        <v>0</v>
      </c>
      <c r="AF45" s="64">
        <f t="shared" si="54"/>
        <v>0</v>
      </c>
      <c r="AG45" s="20">
        <f t="shared" si="54"/>
        <v>0</v>
      </c>
      <c r="AH45" s="19">
        <f t="shared" si="54"/>
        <v>0</v>
      </c>
      <c r="AI45" s="64">
        <f t="shared" si="54"/>
        <v>0</v>
      </c>
      <c r="AJ45" s="20">
        <f t="shared" si="54"/>
        <v>0</v>
      </c>
      <c r="AK45" s="19">
        <f t="shared" si="54"/>
        <v>0</v>
      </c>
      <c r="AL45" s="19">
        <f t="shared" si="54"/>
        <v>0</v>
      </c>
      <c r="AM45" s="19">
        <f t="shared" si="54"/>
        <v>0</v>
      </c>
      <c r="AN45" s="19">
        <f t="shared" si="54"/>
        <v>0</v>
      </c>
      <c r="AO45" s="19">
        <f t="shared" si="54"/>
        <v>0</v>
      </c>
      <c r="AP45" s="19">
        <f t="shared" si="54"/>
        <v>0</v>
      </c>
      <c r="AQ45" s="19">
        <f t="shared" si="54"/>
        <v>0</v>
      </c>
      <c r="AR45" s="19">
        <f t="shared" si="54"/>
        <v>0</v>
      </c>
      <c r="AS45" s="19">
        <f t="shared" si="54"/>
        <v>0</v>
      </c>
      <c r="AT45" s="19">
        <f t="shared" si="54"/>
        <v>0</v>
      </c>
      <c r="AU45" s="64">
        <f t="shared" si="54"/>
        <v>0</v>
      </c>
      <c r="AV45" s="20">
        <f t="shared" si="54"/>
        <v>0</v>
      </c>
      <c r="AW45" s="19">
        <f t="shared" si="54"/>
        <v>0</v>
      </c>
      <c r="AX45" s="64">
        <f t="shared" si="54"/>
        <v>0</v>
      </c>
      <c r="AY45" s="20">
        <f t="shared" si="54"/>
        <v>0</v>
      </c>
      <c r="AZ45" s="19">
        <f t="shared" si="54"/>
        <v>0</v>
      </c>
      <c r="BA45" s="64">
        <f t="shared" si="54"/>
        <v>0</v>
      </c>
      <c r="BB45" s="20">
        <f t="shared" si="54"/>
        <v>0</v>
      </c>
      <c r="BC45" s="17">
        <f t="shared" si="54"/>
        <v>10</v>
      </c>
      <c r="BD45" s="6">
        <f t="shared" si="54"/>
        <v>11</v>
      </c>
      <c r="BE45" s="18">
        <f t="shared" si="54"/>
        <v>11</v>
      </c>
      <c r="BF45" s="19">
        <f t="shared" si="54"/>
        <v>0</v>
      </c>
      <c r="BG45" s="64">
        <f t="shared" si="54"/>
        <v>0</v>
      </c>
      <c r="BH45" s="20">
        <f t="shared" si="54"/>
        <v>0</v>
      </c>
      <c r="BI45" s="30">
        <f t="shared" si="54"/>
        <v>4</v>
      </c>
      <c r="BJ45" s="5">
        <f t="shared" si="54"/>
        <v>6</v>
      </c>
      <c r="BK45" s="31">
        <f t="shared" si="54"/>
        <v>8</v>
      </c>
      <c r="BL45" s="19">
        <f t="shared" si="54"/>
        <v>0</v>
      </c>
      <c r="BM45" s="64">
        <f t="shared" si="54"/>
        <v>0</v>
      </c>
      <c r="BN45" s="20">
        <f t="shared" si="54"/>
        <v>0</v>
      </c>
      <c r="BO45" s="19">
        <f t="shared" si="54"/>
        <v>0</v>
      </c>
      <c r="BP45" s="64">
        <f t="shared" si="54"/>
        <v>0</v>
      </c>
      <c r="BQ45" s="20">
        <f t="shared" si="54"/>
        <v>0</v>
      </c>
      <c r="BR45" s="19">
        <f t="shared" si="54"/>
        <v>0</v>
      </c>
      <c r="BS45" s="64">
        <f t="shared" si="54"/>
        <v>0</v>
      </c>
      <c r="BT45" s="20">
        <f t="shared" si="54"/>
        <v>0</v>
      </c>
      <c r="BU45" s="19">
        <f t="shared" si="54"/>
        <v>0</v>
      </c>
      <c r="BV45" s="64">
        <f t="shared" si="54"/>
        <v>0</v>
      </c>
      <c r="BW45" s="20">
        <f t="shared" si="54"/>
        <v>0</v>
      </c>
      <c r="BX45" s="19">
        <f t="shared" si="54"/>
        <v>0</v>
      </c>
      <c r="BY45" s="64">
        <f t="shared" si="54"/>
        <v>0</v>
      </c>
      <c r="BZ45" s="20">
        <f t="shared" si="54"/>
        <v>0</v>
      </c>
      <c r="CA45" s="19">
        <f t="shared" si="54"/>
        <v>0</v>
      </c>
      <c r="CB45" s="64">
        <f t="shared" si="54"/>
        <v>0</v>
      </c>
      <c r="CC45" s="20">
        <f t="shared" si="54"/>
        <v>0</v>
      </c>
      <c r="CD45" s="19">
        <f t="shared" si="54"/>
        <v>0</v>
      </c>
      <c r="CE45" s="64">
        <f t="shared" si="54"/>
        <v>0</v>
      </c>
      <c r="CF45" s="20">
        <f t="shared" si="54"/>
        <v>0</v>
      </c>
      <c r="CG45" s="19">
        <f t="shared" si="54"/>
        <v>0</v>
      </c>
      <c r="CH45" s="64">
        <f t="shared" si="54"/>
        <v>0</v>
      </c>
      <c r="CI45" s="20">
        <f t="shared" si="54"/>
        <v>0</v>
      </c>
      <c r="CJ45" s="19">
        <f t="shared" si="54"/>
        <v>0</v>
      </c>
      <c r="CK45" s="64">
        <f t="shared" si="54"/>
        <v>0</v>
      </c>
      <c r="CL45" s="20">
        <f t="shared" si="54"/>
        <v>0</v>
      </c>
      <c r="CM45" s="19">
        <f t="shared" si="54"/>
        <v>0</v>
      </c>
      <c r="CN45" s="64">
        <f t="shared" ref="CN45" si="55">CN15</f>
        <v>0</v>
      </c>
      <c r="CO45" s="20">
        <f t="shared" si="33"/>
        <v>0</v>
      </c>
    </row>
    <row r="46" spans="19:93" x14ac:dyDescent="0.25">
      <c r="S46" s="1"/>
      <c r="T46" s="1"/>
      <c r="U46" s="1"/>
      <c r="Y46" s="1"/>
      <c r="AA46" s="9" t="s">
        <v>21</v>
      </c>
      <c r="AB46" s="19">
        <f t="shared" ref="AB46:CM46" si="56">AB16</f>
        <v>0</v>
      </c>
      <c r="AC46" s="64">
        <f t="shared" si="56"/>
        <v>0</v>
      </c>
      <c r="AD46" s="20">
        <f t="shared" si="56"/>
        <v>0</v>
      </c>
      <c r="AE46" s="19">
        <f t="shared" si="56"/>
        <v>0</v>
      </c>
      <c r="AF46" s="64">
        <f t="shared" si="56"/>
        <v>0</v>
      </c>
      <c r="AG46" s="20">
        <f t="shared" si="56"/>
        <v>0</v>
      </c>
      <c r="AH46" s="19">
        <f t="shared" si="56"/>
        <v>0</v>
      </c>
      <c r="AI46" s="64">
        <f t="shared" si="56"/>
        <v>0</v>
      </c>
      <c r="AJ46" s="20">
        <f t="shared" si="56"/>
        <v>0</v>
      </c>
      <c r="AK46" s="19">
        <f t="shared" si="56"/>
        <v>0</v>
      </c>
      <c r="AL46" s="64">
        <f t="shared" si="56"/>
        <v>0</v>
      </c>
      <c r="AM46" s="20">
        <f t="shared" si="56"/>
        <v>0</v>
      </c>
      <c r="AN46" s="19">
        <f t="shared" si="56"/>
        <v>0</v>
      </c>
      <c r="AO46" s="64">
        <f t="shared" si="56"/>
        <v>0</v>
      </c>
      <c r="AP46" s="20">
        <f t="shared" si="56"/>
        <v>0</v>
      </c>
      <c r="AQ46" s="19">
        <f t="shared" si="56"/>
        <v>0</v>
      </c>
      <c r="AR46" s="64">
        <f t="shared" si="56"/>
        <v>0</v>
      </c>
      <c r="AS46" s="20">
        <f t="shared" si="56"/>
        <v>0</v>
      </c>
      <c r="AT46" s="19">
        <f t="shared" si="56"/>
        <v>0</v>
      </c>
      <c r="AU46" s="64">
        <f t="shared" si="56"/>
        <v>0</v>
      </c>
      <c r="AV46" s="20">
        <f t="shared" si="56"/>
        <v>0</v>
      </c>
      <c r="AW46" s="19">
        <f t="shared" si="56"/>
        <v>0</v>
      </c>
      <c r="AX46" s="64">
        <f t="shared" si="56"/>
        <v>0</v>
      </c>
      <c r="AY46" s="20">
        <f t="shared" si="56"/>
        <v>0</v>
      </c>
      <c r="AZ46" s="19">
        <f t="shared" si="56"/>
        <v>0</v>
      </c>
      <c r="BA46" s="64">
        <f t="shared" si="56"/>
        <v>0</v>
      </c>
      <c r="BB46" s="20">
        <f t="shared" si="56"/>
        <v>0</v>
      </c>
      <c r="BC46" s="19">
        <f t="shared" si="56"/>
        <v>0</v>
      </c>
      <c r="BD46" s="64">
        <f t="shared" si="56"/>
        <v>0</v>
      </c>
      <c r="BE46" s="20">
        <f t="shared" si="56"/>
        <v>0</v>
      </c>
      <c r="BF46" s="17">
        <f t="shared" si="56"/>
        <v>10</v>
      </c>
      <c r="BG46" s="6">
        <f t="shared" si="56"/>
        <v>11</v>
      </c>
      <c r="BH46" s="18">
        <f t="shared" si="56"/>
        <v>11</v>
      </c>
      <c r="BI46" s="34">
        <f t="shared" si="56"/>
        <v>-6</v>
      </c>
      <c r="BJ46" s="7">
        <f t="shared" si="56"/>
        <v>-4</v>
      </c>
      <c r="BK46" s="35">
        <f t="shared" si="56"/>
        <v>-2</v>
      </c>
      <c r="BL46" s="30">
        <f t="shared" si="56"/>
        <v>-8</v>
      </c>
      <c r="BM46" s="5">
        <f t="shared" si="56"/>
        <v>-6</v>
      </c>
      <c r="BN46" s="31">
        <f t="shared" si="56"/>
        <v>-4</v>
      </c>
      <c r="BO46" s="19">
        <f t="shared" si="56"/>
        <v>0</v>
      </c>
      <c r="BP46" s="64">
        <f t="shared" si="56"/>
        <v>0</v>
      </c>
      <c r="BQ46" s="20">
        <f t="shared" si="56"/>
        <v>0</v>
      </c>
      <c r="BR46" s="19">
        <f t="shared" si="56"/>
        <v>0</v>
      </c>
      <c r="BS46" s="64">
        <f t="shared" si="56"/>
        <v>0</v>
      </c>
      <c r="BT46" s="20">
        <f t="shared" si="56"/>
        <v>0</v>
      </c>
      <c r="BU46" s="19">
        <f t="shared" si="56"/>
        <v>0</v>
      </c>
      <c r="BV46" s="64">
        <f t="shared" si="56"/>
        <v>0</v>
      </c>
      <c r="BW46" s="20">
        <f t="shared" si="56"/>
        <v>0</v>
      </c>
      <c r="BX46" s="19">
        <f t="shared" si="56"/>
        <v>0</v>
      </c>
      <c r="BY46" s="64">
        <f t="shared" si="56"/>
        <v>0</v>
      </c>
      <c r="BZ46" s="20">
        <f t="shared" si="56"/>
        <v>0</v>
      </c>
      <c r="CA46" s="19">
        <f t="shared" si="56"/>
        <v>0</v>
      </c>
      <c r="CB46" s="64">
        <f t="shared" si="56"/>
        <v>0</v>
      </c>
      <c r="CC46" s="20">
        <f t="shared" si="56"/>
        <v>0</v>
      </c>
      <c r="CD46" s="19">
        <f t="shared" si="56"/>
        <v>0</v>
      </c>
      <c r="CE46" s="64">
        <f t="shared" si="56"/>
        <v>0</v>
      </c>
      <c r="CF46" s="20">
        <f t="shared" si="56"/>
        <v>0</v>
      </c>
      <c r="CG46" s="19">
        <f t="shared" si="56"/>
        <v>0</v>
      </c>
      <c r="CH46" s="64">
        <f t="shared" si="56"/>
        <v>0</v>
      </c>
      <c r="CI46" s="20">
        <f t="shared" si="56"/>
        <v>0</v>
      </c>
      <c r="CJ46" s="19">
        <f t="shared" si="56"/>
        <v>0</v>
      </c>
      <c r="CK46" s="64">
        <f t="shared" si="56"/>
        <v>0</v>
      </c>
      <c r="CL46" s="20">
        <f t="shared" si="56"/>
        <v>0</v>
      </c>
      <c r="CM46" s="19">
        <f t="shared" si="56"/>
        <v>0</v>
      </c>
      <c r="CN46" s="64">
        <f t="shared" ref="CN46" si="57">CN16</f>
        <v>0</v>
      </c>
      <c r="CO46" s="20">
        <f t="shared" si="33"/>
        <v>0</v>
      </c>
    </row>
    <row r="47" spans="19:93" x14ac:dyDescent="0.25">
      <c r="S47" s="1"/>
      <c r="T47" s="1"/>
      <c r="U47" s="1"/>
      <c r="Y47" s="1"/>
      <c r="AA47" s="9" t="s">
        <v>22</v>
      </c>
      <c r="AB47" s="19">
        <f t="shared" ref="AB47:CM47" si="58">AB17</f>
        <v>0</v>
      </c>
      <c r="AC47" s="64">
        <f t="shared" si="58"/>
        <v>0</v>
      </c>
      <c r="AD47" s="20">
        <f t="shared" si="58"/>
        <v>0</v>
      </c>
      <c r="AE47" s="19">
        <f t="shared" si="58"/>
        <v>0</v>
      </c>
      <c r="AF47" s="64">
        <f t="shared" si="58"/>
        <v>0</v>
      </c>
      <c r="AG47" s="20">
        <f t="shared" si="58"/>
        <v>0</v>
      </c>
      <c r="AH47" s="19">
        <f t="shared" si="58"/>
        <v>0</v>
      </c>
      <c r="AI47" s="64">
        <f t="shared" si="58"/>
        <v>0</v>
      </c>
      <c r="AJ47" s="20">
        <f t="shared" si="58"/>
        <v>0</v>
      </c>
      <c r="AK47" s="19">
        <f t="shared" si="58"/>
        <v>0</v>
      </c>
      <c r="AL47" s="64">
        <f t="shared" si="58"/>
        <v>0</v>
      </c>
      <c r="AM47" s="20">
        <f t="shared" si="58"/>
        <v>0</v>
      </c>
      <c r="AN47" s="19">
        <f t="shared" si="58"/>
        <v>0</v>
      </c>
      <c r="AO47" s="64">
        <f t="shared" si="58"/>
        <v>0</v>
      </c>
      <c r="AP47" s="20">
        <f t="shared" si="58"/>
        <v>0</v>
      </c>
      <c r="AQ47" s="19">
        <f t="shared" si="58"/>
        <v>0</v>
      </c>
      <c r="AR47" s="64">
        <f t="shared" si="58"/>
        <v>0</v>
      </c>
      <c r="AS47" s="20">
        <f t="shared" si="58"/>
        <v>0</v>
      </c>
      <c r="AT47" s="19">
        <f t="shared" si="58"/>
        <v>0</v>
      </c>
      <c r="AU47" s="64">
        <f t="shared" si="58"/>
        <v>0</v>
      </c>
      <c r="AV47" s="20">
        <f t="shared" si="58"/>
        <v>0</v>
      </c>
      <c r="AW47" s="19">
        <f t="shared" si="58"/>
        <v>0</v>
      </c>
      <c r="AX47" s="64">
        <f t="shared" si="58"/>
        <v>0</v>
      </c>
      <c r="AY47" s="20">
        <f t="shared" si="58"/>
        <v>0</v>
      </c>
      <c r="AZ47" s="19">
        <f t="shared" si="58"/>
        <v>0</v>
      </c>
      <c r="BA47" s="64">
        <f t="shared" si="58"/>
        <v>0</v>
      </c>
      <c r="BB47" s="20">
        <f t="shared" si="58"/>
        <v>0</v>
      </c>
      <c r="BC47" s="19">
        <f t="shared" si="58"/>
        <v>0</v>
      </c>
      <c r="BD47" s="64">
        <f t="shared" si="58"/>
        <v>0</v>
      </c>
      <c r="BE47" s="20">
        <f t="shared" si="58"/>
        <v>0</v>
      </c>
      <c r="BF47" s="19">
        <f t="shared" si="58"/>
        <v>0</v>
      </c>
      <c r="BG47" s="64">
        <f t="shared" si="58"/>
        <v>0</v>
      </c>
      <c r="BH47" s="20">
        <f t="shared" si="58"/>
        <v>0</v>
      </c>
      <c r="BI47" s="17">
        <f t="shared" si="58"/>
        <v>10</v>
      </c>
      <c r="BJ47" s="6">
        <f t="shared" si="58"/>
        <v>11</v>
      </c>
      <c r="BK47" s="18">
        <f t="shared" si="58"/>
        <v>11</v>
      </c>
      <c r="BL47" s="19">
        <f t="shared" si="58"/>
        <v>0</v>
      </c>
      <c r="BM47" s="64">
        <f t="shared" si="58"/>
        <v>0</v>
      </c>
      <c r="BN47" s="20">
        <f t="shared" si="58"/>
        <v>0</v>
      </c>
      <c r="BO47" s="19">
        <f t="shared" si="58"/>
        <v>0</v>
      </c>
      <c r="BP47" s="64">
        <f t="shared" si="58"/>
        <v>0</v>
      </c>
      <c r="BQ47" s="20">
        <f t="shared" si="58"/>
        <v>0</v>
      </c>
      <c r="BR47" s="19">
        <f t="shared" si="58"/>
        <v>0</v>
      </c>
      <c r="BS47" s="64">
        <f t="shared" si="58"/>
        <v>0</v>
      </c>
      <c r="BT47" s="20">
        <f t="shared" si="58"/>
        <v>0</v>
      </c>
      <c r="BU47" s="19">
        <f t="shared" si="58"/>
        <v>0</v>
      </c>
      <c r="BV47" s="64">
        <f t="shared" si="58"/>
        <v>0</v>
      </c>
      <c r="BW47" s="20">
        <f t="shared" si="58"/>
        <v>0</v>
      </c>
      <c r="BX47" s="19">
        <f t="shared" si="58"/>
        <v>0</v>
      </c>
      <c r="BY47" s="64">
        <f t="shared" si="58"/>
        <v>0</v>
      </c>
      <c r="BZ47" s="20">
        <f t="shared" si="58"/>
        <v>0</v>
      </c>
      <c r="CA47" s="19">
        <f t="shared" si="58"/>
        <v>0</v>
      </c>
      <c r="CB47" s="64">
        <f t="shared" si="58"/>
        <v>0</v>
      </c>
      <c r="CC47" s="20">
        <f t="shared" si="58"/>
        <v>0</v>
      </c>
      <c r="CD47" s="19">
        <f t="shared" si="58"/>
        <v>0</v>
      </c>
      <c r="CE47" s="64">
        <f t="shared" si="58"/>
        <v>0</v>
      </c>
      <c r="CF47" s="20">
        <f t="shared" si="58"/>
        <v>0</v>
      </c>
      <c r="CG47" s="19">
        <f t="shared" si="58"/>
        <v>0</v>
      </c>
      <c r="CH47" s="64">
        <f t="shared" si="58"/>
        <v>0</v>
      </c>
      <c r="CI47" s="20">
        <f t="shared" si="58"/>
        <v>0</v>
      </c>
      <c r="CJ47" s="19">
        <f t="shared" si="58"/>
        <v>0</v>
      </c>
      <c r="CK47" s="64">
        <f t="shared" si="58"/>
        <v>0</v>
      </c>
      <c r="CL47" s="20">
        <f t="shared" si="58"/>
        <v>0</v>
      </c>
      <c r="CM47" s="19">
        <f t="shared" si="58"/>
        <v>0</v>
      </c>
      <c r="CN47" s="64">
        <f t="shared" ref="CN47" si="59">CN17</f>
        <v>0</v>
      </c>
      <c r="CO47" s="20">
        <f t="shared" si="33"/>
        <v>0</v>
      </c>
    </row>
    <row r="48" spans="19:93" x14ac:dyDescent="0.25">
      <c r="AA48" s="9" t="s">
        <v>23</v>
      </c>
      <c r="AB48" s="19">
        <f t="shared" ref="AB48:CM48" si="60">AB18</f>
        <v>0</v>
      </c>
      <c r="AC48" s="64">
        <f t="shared" si="60"/>
        <v>0</v>
      </c>
      <c r="AD48" s="20">
        <f t="shared" si="60"/>
        <v>0</v>
      </c>
      <c r="AE48" s="19">
        <f t="shared" si="60"/>
        <v>0</v>
      </c>
      <c r="AF48" s="64">
        <f t="shared" si="60"/>
        <v>0</v>
      </c>
      <c r="AG48" s="20">
        <f t="shared" si="60"/>
        <v>0</v>
      </c>
      <c r="AH48" s="19">
        <f t="shared" si="60"/>
        <v>0</v>
      </c>
      <c r="AI48" s="64">
        <f t="shared" si="60"/>
        <v>0</v>
      </c>
      <c r="AJ48" s="20">
        <f t="shared" si="60"/>
        <v>0</v>
      </c>
      <c r="AK48" s="19">
        <f t="shared" si="60"/>
        <v>0</v>
      </c>
      <c r="AL48" s="64">
        <f t="shared" si="60"/>
        <v>0</v>
      </c>
      <c r="AM48" s="20">
        <f t="shared" si="60"/>
        <v>0</v>
      </c>
      <c r="AN48" s="19">
        <f t="shared" si="60"/>
        <v>0</v>
      </c>
      <c r="AO48" s="64">
        <f t="shared" si="60"/>
        <v>0</v>
      </c>
      <c r="AP48" s="20">
        <f t="shared" si="60"/>
        <v>0</v>
      </c>
      <c r="AQ48" s="19">
        <f t="shared" si="60"/>
        <v>0</v>
      </c>
      <c r="AR48" s="64">
        <f t="shared" si="60"/>
        <v>0</v>
      </c>
      <c r="AS48" s="20">
        <f t="shared" si="60"/>
        <v>0</v>
      </c>
      <c r="AT48" s="19">
        <f t="shared" si="60"/>
        <v>0</v>
      </c>
      <c r="AU48" s="64">
        <f t="shared" si="60"/>
        <v>0</v>
      </c>
      <c r="AV48" s="20">
        <f t="shared" si="60"/>
        <v>0</v>
      </c>
      <c r="AW48" s="19">
        <f t="shared" si="60"/>
        <v>0</v>
      </c>
      <c r="AX48" s="64">
        <f t="shared" si="60"/>
        <v>0</v>
      </c>
      <c r="AY48" s="20">
        <f t="shared" si="60"/>
        <v>0</v>
      </c>
      <c r="AZ48" s="19">
        <f t="shared" si="60"/>
        <v>0</v>
      </c>
      <c r="BA48" s="64">
        <f t="shared" si="60"/>
        <v>0</v>
      </c>
      <c r="BB48" s="20">
        <f t="shared" si="60"/>
        <v>0</v>
      </c>
      <c r="BC48" s="19">
        <f t="shared" si="60"/>
        <v>0</v>
      </c>
      <c r="BD48" s="64">
        <f t="shared" si="60"/>
        <v>0</v>
      </c>
      <c r="BE48" s="20">
        <f t="shared" si="60"/>
        <v>0</v>
      </c>
      <c r="BF48" s="19">
        <f t="shared" si="60"/>
        <v>0</v>
      </c>
      <c r="BG48" s="64">
        <f t="shared" si="60"/>
        <v>0</v>
      </c>
      <c r="BH48" s="20">
        <f t="shared" si="60"/>
        <v>0</v>
      </c>
      <c r="BI48" s="32">
        <f t="shared" si="60"/>
        <v>6</v>
      </c>
      <c r="BJ48" s="4">
        <f t="shared" si="60"/>
        <v>8</v>
      </c>
      <c r="BK48" s="33">
        <f t="shared" si="60"/>
        <v>10</v>
      </c>
      <c r="BL48" s="17">
        <f t="shared" si="60"/>
        <v>9</v>
      </c>
      <c r="BM48" s="6">
        <f t="shared" si="60"/>
        <v>10</v>
      </c>
      <c r="BN48" s="18">
        <f t="shared" si="60"/>
        <v>10</v>
      </c>
      <c r="BO48" s="19">
        <f t="shared" si="60"/>
        <v>0</v>
      </c>
      <c r="BP48" s="64">
        <f t="shared" si="60"/>
        <v>0</v>
      </c>
      <c r="BQ48" s="20">
        <f t="shared" si="60"/>
        <v>0</v>
      </c>
      <c r="BR48" s="19">
        <f t="shared" si="60"/>
        <v>0</v>
      </c>
      <c r="BS48" s="64">
        <f t="shared" si="60"/>
        <v>0</v>
      </c>
      <c r="BT48" s="20">
        <f t="shared" si="60"/>
        <v>0</v>
      </c>
      <c r="BU48" s="19">
        <f t="shared" si="60"/>
        <v>0</v>
      </c>
      <c r="BV48" s="64">
        <f t="shared" si="60"/>
        <v>0</v>
      </c>
      <c r="BW48" s="20">
        <f t="shared" si="60"/>
        <v>0</v>
      </c>
      <c r="BX48" s="19">
        <f t="shared" si="60"/>
        <v>0</v>
      </c>
      <c r="BY48" s="64">
        <f t="shared" si="60"/>
        <v>0</v>
      </c>
      <c r="BZ48" s="20">
        <f t="shared" si="60"/>
        <v>0</v>
      </c>
      <c r="CA48" s="19">
        <f t="shared" si="60"/>
        <v>0</v>
      </c>
      <c r="CB48" s="64">
        <f t="shared" si="60"/>
        <v>0</v>
      </c>
      <c r="CC48" s="20">
        <f t="shared" si="60"/>
        <v>0</v>
      </c>
      <c r="CD48" s="19">
        <f t="shared" si="60"/>
        <v>0</v>
      </c>
      <c r="CE48" s="64">
        <f t="shared" si="60"/>
        <v>0</v>
      </c>
      <c r="CF48" s="20">
        <f t="shared" si="60"/>
        <v>0</v>
      </c>
      <c r="CG48" s="19">
        <f t="shared" si="60"/>
        <v>0</v>
      </c>
      <c r="CH48" s="64">
        <f t="shared" si="60"/>
        <v>0</v>
      </c>
      <c r="CI48" s="20">
        <f t="shared" si="60"/>
        <v>0</v>
      </c>
      <c r="CJ48" s="19">
        <f t="shared" si="60"/>
        <v>0</v>
      </c>
      <c r="CK48" s="64">
        <f t="shared" si="60"/>
        <v>0</v>
      </c>
      <c r="CL48" s="20">
        <f t="shared" si="60"/>
        <v>0</v>
      </c>
      <c r="CM48" s="19">
        <f t="shared" si="60"/>
        <v>0</v>
      </c>
      <c r="CN48" s="64">
        <f t="shared" ref="CN48" si="61">CN18</f>
        <v>0</v>
      </c>
      <c r="CO48" s="20">
        <f t="shared" si="33"/>
        <v>0</v>
      </c>
    </row>
    <row r="49" spans="27:93" x14ac:dyDescent="0.25">
      <c r="AA49" s="9" t="s">
        <v>25</v>
      </c>
      <c r="AB49" s="17">
        <f t="shared" ref="AB49:CM49" si="62">AB19</f>
        <v>10</v>
      </c>
      <c r="AC49" s="6">
        <f t="shared" si="62"/>
        <v>11</v>
      </c>
      <c r="AD49" s="18">
        <f t="shared" si="62"/>
        <v>11</v>
      </c>
      <c r="AE49" s="17">
        <f t="shared" si="62"/>
        <v>10</v>
      </c>
      <c r="AF49" s="6">
        <f t="shared" si="62"/>
        <v>11</v>
      </c>
      <c r="AG49" s="18">
        <f t="shared" si="62"/>
        <v>11</v>
      </c>
      <c r="AH49" s="17">
        <f t="shared" si="62"/>
        <v>10</v>
      </c>
      <c r="AI49" s="6">
        <f t="shared" si="62"/>
        <v>11</v>
      </c>
      <c r="AJ49" s="18">
        <f t="shared" si="62"/>
        <v>11</v>
      </c>
      <c r="AK49" s="66">
        <f t="shared" si="62"/>
        <v>6</v>
      </c>
      <c r="AL49" s="66">
        <f t="shared" si="62"/>
        <v>8</v>
      </c>
      <c r="AM49" s="66">
        <f t="shared" si="62"/>
        <v>10</v>
      </c>
      <c r="AN49" s="66">
        <f t="shared" si="62"/>
        <v>8</v>
      </c>
      <c r="AO49" s="66">
        <f t="shared" si="62"/>
        <v>10</v>
      </c>
      <c r="AP49" s="66">
        <f t="shared" si="62"/>
        <v>11</v>
      </c>
      <c r="AQ49" s="66">
        <f t="shared" si="62"/>
        <v>6</v>
      </c>
      <c r="AR49" s="66">
        <f t="shared" si="62"/>
        <v>8</v>
      </c>
      <c r="AS49" s="66">
        <f t="shared" si="62"/>
        <v>10</v>
      </c>
      <c r="AT49" s="19">
        <f t="shared" si="62"/>
        <v>0</v>
      </c>
      <c r="AU49" s="64">
        <f t="shared" si="62"/>
        <v>0</v>
      </c>
      <c r="AV49" s="20">
        <f t="shared" si="62"/>
        <v>0</v>
      </c>
      <c r="AW49" s="19">
        <f t="shared" si="62"/>
        <v>0</v>
      </c>
      <c r="AX49" s="64">
        <f t="shared" si="62"/>
        <v>0</v>
      </c>
      <c r="AY49" s="20">
        <f t="shared" si="62"/>
        <v>0</v>
      </c>
      <c r="AZ49" s="19">
        <f t="shared" si="62"/>
        <v>0</v>
      </c>
      <c r="BA49" s="64">
        <f t="shared" si="62"/>
        <v>0</v>
      </c>
      <c r="BB49" s="20">
        <f t="shared" si="62"/>
        <v>0</v>
      </c>
      <c r="BC49" s="19">
        <f t="shared" si="62"/>
        <v>0</v>
      </c>
      <c r="BD49" s="64">
        <f t="shared" si="62"/>
        <v>0</v>
      </c>
      <c r="BE49" s="20">
        <f t="shared" si="62"/>
        <v>0</v>
      </c>
      <c r="BF49" s="19">
        <f t="shared" si="62"/>
        <v>0</v>
      </c>
      <c r="BG49" s="64">
        <f t="shared" si="62"/>
        <v>0</v>
      </c>
      <c r="BH49" s="20">
        <f t="shared" si="62"/>
        <v>0</v>
      </c>
      <c r="BI49" s="19">
        <f t="shared" si="62"/>
        <v>0</v>
      </c>
      <c r="BJ49" s="64">
        <f t="shared" si="62"/>
        <v>0</v>
      </c>
      <c r="BK49" s="20">
        <f t="shared" si="62"/>
        <v>0</v>
      </c>
      <c r="BL49" s="19">
        <f t="shared" si="62"/>
        <v>0</v>
      </c>
      <c r="BM49" s="64">
        <f t="shared" si="62"/>
        <v>0</v>
      </c>
      <c r="BN49" s="20">
        <f t="shared" si="62"/>
        <v>0</v>
      </c>
      <c r="BO49" s="17">
        <f t="shared" si="62"/>
        <v>10</v>
      </c>
      <c r="BP49" s="6">
        <f t="shared" si="62"/>
        <v>11</v>
      </c>
      <c r="BQ49" s="18">
        <f t="shared" si="62"/>
        <v>11</v>
      </c>
      <c r="BR49" s="17">
        <f t="shared" si="62"/>
        <v>10</v>
      </c>
      <c r="BS49" s="6">
        <f t="shared" si="62"/>
        <v>11</v>
      </c>
      <c r="BT49" s="18">
        <f t="shared" si="62"/>
        <v>11</v>
      </c>
      <c r="BU49" s="17">
        <f t="shared" si="62"/>
        <v>10</v>
      </c>
      <c r="BV49" s="6">
        <f t="shared" si="62"/>
        <v>11</v>
      </c>
      <c r="BW49" s="18">
        <f t="shared" si="62"/>
        <v>11</v>
      </c>
      <c r="BX49" s="66">
        <f t="shared" si="62"/>
        <v>6</v>
      </c>
      <c r="BY49" s="67">
        <f t="shared" si="62"/>
        <v>8</v>
      </c>
      <c r="BZ49" s="68">
        <f t="shared" si="62"/>
        <v>10</v>
      </c>
      <c r="CA49" s="66">
        <f t="shared" si="62"/>
        <v>1</v>
      </c>
      <c r="CB49" s="67">
        <f t="shared" si="62"/>
        <v>2</v>
      </c>
      <c r="CC49" s="68">
        <f t="shared" si="62"/>
        <v>4</v>
      </c>
      <c r="CD49" s="66">
        <f t="shared" si="62"/>
        <v>8</v>
      </c>
      <c r="CE49" s="67">
        <f t="shared" si="62"/>
        <v>10</v>
      </c>
      <c r="CF49" s="68">
        <f t="shared" si="62"/>
        <v>11</v>
      </c>
      <c r="CG49" s="66">
        <f t="shared" si="62"/>
        <v>2</v>
      </c>
      <c r="CH49" s="67">
        <f t="shared" si="62"/>
        <v>4</v>
      </c>
      <c r="CI49" s="68">
        <f t="shared" si="62"/>
        <v>6</v>
      </c>
      <c r="CJ49" s="66">
        <f t="shared" si="62"/>
        <v>6</v>
      </c>
      <c r="CK49" s="67">
        <f t="shared" si="62"/>
        <v>8</v>
      </c>
      <c r="CL49" s="68">
        <f t="shared" si="62"/>
        <v>10</v>
      </c>
      <c r="CM49" s="66">
        <f t="shared" si="62"/>
        <v>1</v>
      </c>
      <c r="CN49" s="67">
        <f t="shared" ref="CN49" si="63">CN19</f>
        <v>2</v>
      </c>
      <c r="CO49" s="68">
        <f t="shared" si="33"/>
        <v>4</v>
      </c>
    </row>
    <row r="50" spans="27:93" x14ac:dyDescent="0.25">
      <c r="AA50" s="9" t="s">
        <v>10</v>
      </c>
      <c r="AB50" s="19">
        <f t="shared" ref="AB50:CM50" si="64">AB20</f>
        <v>10</v>
      </c>
      <c r="AC50" s="64">
        <f t="shared" si="64"/>
        <v>11</v>
      </c>
      <c r="AD50" s="20">
        <f t="shared" si="64"/>
        <v>11</v>
      </c>
      <c r="AE50" s="19">
        <f t="shared" si="64"/>
        <v>10</v>
      </c>
      <c r="AF50" s="64">
        <f t="shared" si="64"/>
        <v>11</v>
      </c>
      <c r="AG50" s="20">
        <f t="shared" si="64"/>
        <v>11</v>
      </c>
      <c r="AH50" s="19">
        <f t="shared" si="64"/>
        <v>10</v>
      </c>
      <c r="AI50" s="64">
        <f t="shared" si="64"/>
        <v>11</v>
      </c>
      <c r="AJ50" s="20">
        <f t="shared" si="64"/>
        <v>11</v>
      </c>
      <c r="AK50" s="66">
        <f t="shared" si="64"/>
        <v>6</v>
      </c>
      <c r="AL50" s="66">
        <f t="shared" si="64"/>
        <v>8</v>
      </c>
      <c r="AM50" s="66">
        <f t="shared" si="64"/>
        <v>10</v>
      </c>
      <c r="AN50" s="66">
        <f t="shared" si="64"/>
        <v>8</v>
      </c>
      <c r="AO50" s="66">
        <f t="shared" si="64"/>
        <v>10</v>
      </c>
      <c r="AP50" s="66">
        <f t="shared" si="64"/>
        <v>11</v>
      </c>
      <c r="AQ50" s="66">
        <f t="shared" si="64"/>
        <v>6</v>
      </c>
      <c r="AR50" s="66">
        <f t="shared" si="64"/>
        <v>8</v>
      </c>
      <c r="AS50" s="66">
        <f t="shared" si="64"/>
        <v>10</v>
      </c>
      <c r="AT50" s="19">
        <f t="shared" si="64"/>
        <v>0</v>
      </c>
      <c r="AU50" s="64">
        <f t="shared" si="64"/>
        <v>0</v>
      </c>
      <c r="AV50" s="20">
        <f t="shared" si="64"/>
        <v>0</v>
      </c>
      <c r="AW50" s="19">
        <f t="shared" si="64"/>
        <v>0</v>
      </c>
      <c r="AX50" s="64">
        <f t="shared" si="64"/>
        <v>0</v>
      </c>
      <c r="AY50" s="20">
        <f t="shared" si="64"/>
        <v>0</v>
      </c>
      <c r="AZ50" s="19">
        <f t="shared" si="64"/>
        <v>0</v>
      </c>
      <c r="BA50" s="64">
        <f t="shared" si="64"/>
        <v>0</v>
      </c>
      <c r="BB50" s="20">
        <f t="shared" si="64"/>
        <v>0</v>
      </c>
      <c r="BC50" s="19">
        <f t="shared" si="64"/>
        <v>0</v>
      </c>
      <c r="BD50" s="64">
        <f t="shared" si="64"/>
        <v>0</v>
      </c>
      <c r="BE50" s="20">
        <f t="shared" si="64"/>
        <v>0</v>
      </c>
      <c r="BF50" s="19">
        <f t="shared" si="64"/>
        <v>0</v>
      </c>
      <c r="BG50" s="64">
        <f t="shared" si="64"/>
        <v>0</v>
      </c>
      <c r="BH50" s="20">
        <f t="shared" si="64"/>
        <v>0</v>
      </c>
      <c r="BI50" s="19">
        <f t="shared" si="64"/>
        <v>0</v>
      </c>
      <c r="BJ50" s="64">
        <f t="shared" si="64"/>
        <v>0</v>
      </c>
      <c r="BK50" s="20">
        <f t="shared" si="64"/>
        <v>0</v>
      </c>
      <c r="BL50" s="19">
        <f t="shared" si="64"/>
        <v>0</v>
      </c>
      <c r="BM50" s="64">
        <f t="shared" si="64"/>
        <v>0</v>
      </c>
      <c r="BN50" s="20">
        <f t="shared" si="64"/>
        <v>0</v>
      </c>
      <c r="BO50" s="17">
        <f t="shared" si="64"/>
        <v>10</v>
      </c>
      <c r="BP50" s="6">
        <f t="shared" si="64"/>
        <v>11</v>
      </c>
      <c r="BQ50" s="18">
        <f t="shared" si="64"/>
        <v>11</v>
      </c>
      <c r="BR50" s="19">
        <f t="shared" si="64"/>
        <v>0</v>
      </c>
      <c r="BS50" s="64">
        <f t="shared" si="64"/>
        <v>0</v>
      </c>
      <c r="BT50" s="20">
        <f t="shared" si="64"/>
        <v>0</v>
      </c>
      <c r="BU50" s="19">
        <f t="shared" si="64"/>
        <v>0</v>
      </c>
      <c r="BV50" s="64">
        <f t="shared" si="64"/>
        <v>0</v>
      </c>
      <c r="BW50" s="20">
        <f t="shared" si="64"/>
        <v>0</v>
      </c>
      <c r="BX50" s="30">
        <f t="shared" si="64"/>
        <v>4</v>
      </c>
      <c r="BY50" s="5">
        <f t="shared" si="64"/>
        <v>6</v>
      </c>
      <c r="BZ50" s="31">
        <f t="shared" si="64"/>
        <v>8</v>
      </c>
      <c r="CA50" s="39">
        <f t="shared" si="64"/>
        <v>1</v>
      </c>
      <c r="CB50" s="8">
        <f t="shared" si="64"/>
        <v>2</v>
      </c>
      <c r="CC50" s="40">
        <f t="shared" si="64"/>
        <v>4</v>
      </c>
      <c r="CD50" s="34">
        <f t="shared" si="64"/>
        <v>2</v>
      </c>
      <c r="CE50" s="7">
        <f t="shared" si="64"/>
        <v>4</v>
      </c>
      <c r="CF50" s="35">
        <f t="shared" si="64"/>
        <v>6</v>
      </c>
      <c r="CG50" s="34">
        <f t="shared" si="64"/>
        <v>2</v>
      </c>
      <c r="CH50" s="34">
        <f t="shared" si="64"/>
        <v>4</v>
      </c>
      <c r="CI50" s="34">
        <f t="shared" si="64"/>
        <v>6</v>
      </c>
      <c r="CJ50" s="39">
        <f t="shared" si="64"/>
        <v>1</v>
      </c>
      <c r="CK50" s="8">
        <f t="shared" si="64"/>
        <v>2</v>
      </c>
      <c r="CL50" s="40">
        <f t="shared" si="64"/>
        <v>4</v>
      </c>
      <c r="CM50" s="39">
        <f t="shared" si="64"/>
        <v>1</v>
      </c>
      <c r="CN50" s="8">
        <f t="shared" ref="CN50" si="65">CN20</f>
        <v>2</v>
      </c>
      <c r="CO50" s="40">
        <f t="shared" si="33"/>
        <v>4</v>
      </c>
    </row>
    <row r="51" spans="27:93" x14ac:dyDescent="0.25">
      <c r="AA51" s="9" t="s">
        <v>11</v>
      </c>
      <c r="AB51" s="19">
        <f t="shared" ref="AB51:CM51" si="66">AB21</f>
        <v>10</v>
      </c>
      <c r="AC51" s="64">
        <f t="shared" si="66"/>
        <v>11</v>
      </c>
      <c r="AD51" s="20">
        <f t="shared" si="66"/>
        <v>11</v>
      </c>
      <c r="AE51" s="19">
        <f t="shared" si="66"/>
        <v>10</v>
      </c>
      <c r="AF51" s="64">
        <f t="shared" si="66"/>
        <v>11</v>
      </c>
      <c r="AG51" s="20">
        <f t="shared" si="66"/>
        <v>11</v>
      </c>
      <c r="AH51" s="19">
        <f t="shared" si="66"/>
        <v>10</v>
      </c>
      <c r="AI51" s="64">
        <f t="shared" si="66"/>
        <v>11</v>
      </c>
      <c r="AJ51" s="20">
        <f t="shared" si="66"/>
        <v>11</v>
      </c>
      <c r="AK51" s="66">
        <f t="shared" si="66"/>
        <v>6</v>
      </c>
      <c r="AL51" s="66">
        <f t="shared" si="66"/>
        <v>8</v>
      </c>
      <c r="AM51" s="66">
        <f t="shared" si="66"/>
        <v>10</v>
      </c>
      <c r="AN51" s="66">
        <f t="shared" si="66"/>
        <v>8</v>
      </c>
      <c r="AO51" s="66">
        <f t="shared" si="66"/>
        <v>10</v>
      </c>
      <c r="AP51" s="66">
        <f t="shared" si="66"/>
        <v>11</v>
      </c>
      <c r="AQ51" s="66">
        <f t="shared" si="66"/>
        <v>6</v>
      </c>
      <c r="AR51" s="66">
        <f t="shared" si="66"/>
        <v>8</v>
      </c>
      <c r="AS51" s="66">
        <f t="shared" si="66"/>
        <v>10</v>
      </c>
      <c r="AT51" s="19">
        <f t="shared" si="66"/>
        <v>0</v>
      </c>
      <c r="AU51" s="64">
        <f t="shared" si="66"/>
        <v>0</v>
      </c>
      <c r="AV51" s="20">
        <f t="shared" si="66"/>
        <v>0</v>
      </c>
      <c r="AW51" s="19">
        <f t="shared" si="66"/>
        <v>0</v>
      </c>
      <c r="AX51" s="64">
        <f t="shared" si="66"/>
        <v>0</v>
      </c>
      <c r="AY51" s="20">
        <f t="shared" si="66"/>
        <v>0</v>
      </c>
      <c r="AZ51" s="19">
        <f t="shared" si="66"/>
        <v>0</v>
      </c>
      <c r="BA51" s="64">
        <f t="shared" si="66"/>
        <v>0</v>
      </c>
      <c r="BB51" s="20">
        <f t="shared" si="66"/>
        <v>0</v>
      </c>
      <c r="BC51" s="19">
        <f t="shared" si="66"/>
        <v>0</v>
      </c>
      <c r="BD51" s="64">
        <f t="shared" si="66"/>
        <v>0</v>
      </c>
      <c r="BE51" s="20">
        <f t="shared" si="66"/>
        <v>0</v>
      </c>
      <c r="BF51" s="19">
        <f t="shared" si="66"/>
        <v>0</v>
      </c>
      <c r="BG51" s="64">
        <f t="shared" si="66"/>
        <v>0</v>
      </c>
      <c r="BH51" s="20">
        <f t="shared" si="66"/>
        <v>0</v>
      </c>
      <c r="BI51" s="19">
        <f t="shared" si="66"/>
        <v>0</v>
      </c>
      <c r="BJ51" s="64">
        <f t="shared" si="66"/>
        <v>0</v>
      </c>
      <c r="BK51" s="20">
        <f t="shared" si="66"/>
        <v>0</v>
      </c>
      <c r="BL51" s="19">
        <f t="shared" si="66"/>
        <v>0</v>
      </c>
      <c r="BM51" s="64">
        <f t="shared" si="66"/>
        <v>0</v>
      </c>
      <c r="BN51" s="20">
        <f t="shared" si="66"/>
        <v>0</v>
      </c>
      <c r="BO51" s="19">
        <f t="shared" si="66"/>
        <v>0</v>
      </c>
      <c r="BP51" s="64">
        <f t="shared" si="66"/>
        <v>0</v>
      </c>
      <c r="BQ51" s="20">
        <f t="shared" si="66"/>
        <v>0</v>
      </c>
      <c r="BR51" s="17">
        <f t="shared" si="66"/>
        <v>10</v>
      </c>
      <c r="BS51" s="6">
        <f t="shared" si="66"/>
        <v>11</v>
      </c>
      <c r="BT51" s="18">
        <f t="shared" si="66"/>
        <v>11</v>
      </c>
      <c r="BU51" s="19">
        <f t="shared" si="66"/>
        <v>0</v>
      </c>
      <c r="BV51" s="64">
        <f t="shared" si="66"/>
        <v>0</v>
      </c>
      <c r="BW51" s="20">
        <f t="shared" si="66"/>
        <v>0</v>
      </c>
      <c r="BX51" s="32">
        <f t="shared" si="66"/>
        <v>6</v>
      </c>
      <c r="BY51" s="4">
        <f t="shared" si="66"/>
        <v>8</v>
      </c>
      <c r="BZ51" s="33">
        <f t="shared" si="66"/>
        <v>10</v>
      </c>
      <c r="CA51" s="39">
        <f t="shared" si="66"/>
        <v>1</v>
      </c>
      <c r="CB51" s="8">
        <f t="shared" si="66"/>
        <v>2</v>
      </c>
      <c r="CC51" s="40">
        <f t="shared" si="66"/>
        <v>4</v>
      </c>
      <c r="CD51" s="17">
        <f t="shared" si="66"/>
        <v>8</v>
      </c>
      <c r="CE51" s="6">
        <f t="shared" si="66"/>
        <v>10</v>
      </c>
      <c r="CF51" s="18">
        <f t="shared" si="66"/>
        <v>11</v>
      </c>
      <c r="CG51" s="34">
        <f t="shared" si="66"/>
        <v>2</v>
      </c>
      <c r="CH51" s="34">
        <f t="shared" si="66"/>
        <v>4</v>
      </c>
      <c r="CI51" s="34">
        <f t="shared" si="66"/>
        <v>6</v>
      </c>
      <c r="CJ51" s="32">
        <f t="shared" si="66"/>
        <v>6</v>
      </c>
      <c r="CK51" s="4">
        <f t="shared" si="66"/>
        <v>8</v>
      </c>
      <c r="CL51" s="33">
        <f t="shared" si="66"/>
        <v>10</v>
      </c>
      <c r="CM51" s="39">
        <f t="shared" si="66"/>
        <v>1</v>
      </c>
      <c r="CN51" s="8">
        <f t="shared" ref="CN51" si="67">CN21</f>
        <v>2</v>
      </c>
      <c r="CO51" s="40">
        <f t="shared" si="33"/>
        <v>4</v>
      </c>
    </row>
    <row r="52" spans="27:93" x14ac:dyDescent="0.25">
      <c r="AA52" s="9" t="s">
        <v>12</v>
      </c>
      <c r="AB52" s="19">
        <f t="shared" ref="AB52:CM52" si="68">AB22</f>
        <v>10</v>
      </c>
      <c r="AC52" s="64">
        <f t="shared" si="68"/>
        <v>11</v>
      </c>
      <c r="AD52" s="20">
        <f t="shared" si="68"/>
        <v>11</v>
      </c>
      <c r="AE52" s="19">
        <f t="shared" si="68"/>
        <v>10</v>
      </c>
      <c r="AF52" s="64">
        <f t="shared" si="68"/>
        <v>11</v>
      </c>
      <c r="AG52" s="20">
        <f t="shared" si="68"/>
        <v>11</v>
      </c>
      <c r="AH52" s="19">
        <f t="shared" si="68"/>
        <v>10</v>
      </c>
      <c r="AI52" s="64">
        <f t="shared" si="68"/>
        <v>11</v>
      </c>
      <c r="AJ52" s="20">
        <f t="shared" si="68"/>
        <v>11</v>
      </c>
      <c r="AK52" s="66">
        <f t="shared" si="68"/>
        <v>6</v>
      </c>
      <c r="AL52" s="66">
        <f t="shared" si="68"/>
        <v>8</v>
      </c>
      <c r="AM52" s="66">
        <f t="shared" si="68"/>
        <v>10</v>
      </c>
      <c r="AN52" s="66">
        <f t="shared" si="68"/>
        <v>8</v>
      </c>
      <c r="AO52" s="66">
        <f t="shared" si="68"/>
        <v>10</v>
      </c>
      <c r="AP52" s="66">
        <f t="shared" si="68"/>
        <v>11</v>
      </c>
      <c r="AQ52" s="66">
        <f t="shared" si="68"/>
        <v>6</v>
      </c>
      <c r="AR52" s="66">
        <f t="shared" si="68"/>
        <v>8</v>
      </c>
      <c r="AS52" s="66">
        <f t="shared" si="68"/>
        <v>10</v>
      </c>
      <c r="AT52" s="19">
        <f t="shared" si="68"/>
        <v>0</v>
      </c>
      <c r="AU52" s="64">
        <f t="shared" si="68"/>
        <v>0</v>
      </c>
      <c r="AV52" s="20">
        <f t="shared" si="68"/>
        <v>0</v>
      </c>
      <c r="AW52" s="19">
        <f t="shared" si="68"/>
        <v>0</v>
      </c>
      <c r="AX52" s="64">
        <f t="shared" si="68"/>
        <v>0</v>
      </c>
      <c r="AY52" s="20">
        <f t="shared" si="68"/>
        <v>0</v>
      </c>
      <c r="AZ52" s="19">
        <f t="shared" si="68"/>
        <v>0</v>
      </c>
      <c r="BA52" s="64">
        <f t="shared" si="68"/>
        <v>0</v>
      </c>
      <c r="BB52" s="20">
        <f t="shared" si="68"/>
        <v>0</v>
      </c>
      <c r="BC52" s="19">
        <f t="shared" si="68"/>
        <v>0</v>
      </c>
      <c r="BD52" s="64">
        <f t="shared" si="68"/>
        <v>0</v>
      </c>
      <c r="BE52" s="20">
        <f t="shared" si="68"/>
        <v>0</v>
      </c>
      <c r="BF52" s="19">
        <f t="shared" si="68"/>
        <v>0</v>
      </c>
      <c r="BG52" s="64">
        <f t="shared" si="68"/>
        <v>0</v>
      </c>
      <c r="BH52" s="20">
        <f t="shared" si="68"/>
        <v>0</v>
      </c>
      <c r="BI52" s="19">
        <f t="shared" si="68"/>
        <v>0</v>
      </c>
      <c r="BJ52" s="64">
        <f t="shared" si="68"/>
        <v>0</v>
      </c>
      <c r="BK52" s="20">
        <f t="shared" si="68"/>
        <v>0</v>
      </c>
      <c r="BL52" s="19">
        <f t="shared" si="68"/>
        <v>0</v>
      </c>
      <c r="BM52" s="64">
        <f t="shared" si="68"/>
        <v>0</v>
      </c>
      <c r="BN52" s="20">
        <f t="shared" si="68"/>
        <v>0</v>
      </c>
      <c r="BO52" s="19">
        <f t="shared" si="68"/>
        <v>0</v>
      </c>
      <c r="BP52" s="64">
        <f t="shared" si="68"/>
        <v>0</v>
      </c>
      <c r="BQ52" s="20">
        <f t="shared" si="68"/>
        <v>0</v>
      </c>
      <c r="BR52" s="19">
        <f t="shared" si="68"/>
        <v>0</v>
      </c>
      <c r="BS52" s="64">
        <f t="shared" si="68"/>
        <v>0</v>
      </c>
      <c r="BT52" s="20">
        <f t="shared" si="68"/>
        <v>0</v>
      </c>
      <c r="BU52" s="17">
        <f t="shared" si="68"/>
        <v>10</v>
      </c>
      <c r="BV52" s="6">
        <f t="shared" si="68"/>
        <v>11</v>
      </c>
      <c r="BW52" s="18">
        <f t="shared" si="68"/>
        <v>11</v>
      </c>
      <c r="BX52" s="30">
        <f t="shared" si="68"/>
        <v>4</v>
      </c>
      <c r="BY52" s="5">
        <f t="shared" si="68"/>
        <v>6</v>
      </c>
      <c r="BZ52" s="31">
        <f t="shared" si="68"/>
        <v>8</v>
      </c>
      <c r="CA52" s="39">
        <f t="shared" si="68"/>
        <v>-4</v>
      </c>
      <c r="CB52" s="8">
        <f t="shared" si="68"/>
        <v>-2</v>
      </c>
      <c r="CC52" s="40">
        <f t="shared" si="68"/>
        <v>-1</v>
      </c>
      <c r="CD52" s="32">
        <f t="shared" si="68"/>
        <v>-10</v>
      </c>
      <c r="CE52" s="4">
        <f t="shared" si="68"/>
        <v>-8</v>
      </c>
      <c r="CF52" s="33">
        <f t="shared" si="68"/>
        <v>-6</v>
      </c>
      <c r="CG52" s="34">
        <f t="shared" si="68"/>
        <v>2</v>
      </c>
      <c r="CH52" s="34">
        <f t="shared" si="68"/>
        <v>4</v>
      </c>
      <c r="CI52" s="34">
        <f t="shared" si="68"/>
        <v>6</v>
      </c>
      <c r="CJ52" s="30">
        <f t="shared" si="68"/>
        <v>-8</v>
      </c>
      <c r="CK52" s="5">
        <f t="shared" si="68"/>
        <v>-6</v>
      </c>
      <c r="CL52" s="31">
        <f t="shared" si="68"/>
        <v>-4</v>
      </c>
      <c r="CM52" s="39">
        <f t="shared" si="68"/>
        <v>-4</v>
      </c>
      <c r="CN52" s="8">
        <f t="shared" ref="CN52" si="69">CN22</f>
        <v>-2</v>
      </c>
      <c r="CO52" s="40">
        <f t="shared" si="33"/>
        <v>-1</v>
      </c>
    </row>
    <row r="53" spans="27:93" x14ac:dyDescent="0.25">
      <c r="AA53" s="9" t="s">
        <v>13</v>
      </c>
      <c r="AB53" s="19">
        <f t="shared" ref="AB53:CM53" si="70">AB23</f>
        <v>0</v>
      </c>
      <c r="AC53" s="64">
        <f t="shared" si="70"/>
        <v>0</v>
      </c>
      <c r="AD53" s="20">
        <f t="shared" si="70"/>
        <v>0</v>
      </c>
      <c r="AE53" s="19">
        <f t="shared" si="70"/>
        <v>0</v>
      </c>
      <c r="AF53" s="64">
        <f t="shared" si="70"/>
        <v>0</v>
      </c>
      <c r="AG53" s="20">
        <f t="shared" si="70"/>
        <v>0</v>
      </c>
      <c r="AH53" s="19">
        <f t="shared" si="70"/>
        <v>0</v>
      </c>
      <c r="AI53" s="64">
        <f t="shared" si="70"/>
        <v>0</v>
      </c>
      <c r="AJ53" s="20">
        <f t="shared" si="70"/>
        <v>0</v>
      </c>
      <c r="AK53" s="19">
        <f t="shared" si="70"/>
        <v>0</v>
      </c>
      <c r="AL53" s="64">
        <f t="shared" si="70"/>
        <v>0</v>
      </c>
      <c r="AM53" s="20">
        <f t="shared" si="70"/>
        <v>0</v>
      </c>
      <c r="AN53" s="19">
        <f t="shared" si="70"/>
        <v>0</v>
      </c>
      <c r="AO53" s="64">
        <f t="shared" si="70"/>
        <v>0</v>
      </c>
      <c r="AP53" s="20">
        <f t="shared" si="70"/>
        <v>0</v>
      </c>
      <c r="AQ53" s="19">
        <f t="shared" si="70"/>
        <v>0</v>
      </c>
      <c r="AR53" s="64">
        <f t="shared" si="70"/>
        <v>0</v>
      </c>
      <c r="AS53" s="20">
        <f t="shared" si="70"/>
        <v>0</v>
      </c>
      <c r="AT53" s="19">
        <f t="shared" si="70"/>
        <v>0</v>
      </c>
      <c r="AU53" s="64">
        <f t="shared" si="70"/>
        <v>0</v>
      </c>
      <c r="AV53" s="20">
        <f t="shared" si="70"/>
        <v>0</v>
      </c>
      <c r="AW53" s="19">
        <f t="shared" si="70"/>
        <v>0</v>
      </c>
      <c r="AX53" s="64">
        <f t="shared" si="70"/>
        <v>0</v>
      </c>
      <c r="AY53" s="20">
        <f t="shared" si="70"/>
        <v>0</v>
      </c>
      <c r="AZ53" s="19">
        <f t="shared" si="70"/>
        <v>0</v>
      </c>
      <c r="BA53" s="64">
        <f t="shared" si="70"/>
        <v>0</v>
      </c>
      <c r="BB53" s="20">
        <f t="shared" si="70"/>
        <v>0</v>
      </c>
      <c r="BC53" s="19">
        <f t="shared" si="70"/>
        <v>0</v>
      </c>
      <c r="BD53" s="64">
        <f t="shared" si="70"/>
        <v>0</v>
      </c>
      <c r="BE53" s="20">
        <f t="shared" si="70"/>
        <v>0</v>
      </c>
      <c r="BF53" s="19">
        <f t="shared" si="70"/>
        <v>0</v>
      </c>
      <c r="BG53" s="64">
        <f t="shared" si="70"/>
        <v>0</v>
      </c>
      <c r="BH53" s="20">
        <f t="shared" si="70"/>
        <v>0</v>
      </c>
      <c r="BI53" s="19">
        <f t="shared" si="70"/>
        <v>0</v>
      </c>
      <c r="BJ53" s="64">
        <f t="shared" si="70"/>
        <v>0</v>
      </c>
      <c r="BK53" s="20">
        <f t="shared" si="70"/>
        <v>0</v>
      </c>
      <c r="BL53" s="19">
        <f t="shared" si="70"/>
        <v>0</v>
      </c>
      <c r="BM53" s="64">
        <f t="shared" si="70"/>
        <v>0</v>
      </c>
      <c r="BN53" s="20">
        <f t="shared" si="70"/>
        <v>0</v>
      </c>
      <c r="BO53" s="19">
        <f t="shared" si="70"/>
        <v>0</v>
      </c>
      <c r="BP53" s="64">
        <f t="shared" si="70"/>
        <v>0</v>
      </c>
      <c r="BQ53" s="20">
        <f t="shared" si="70"/>
        <v>0</v>
      </c>
      <c r="BR53" s="19">
        <f t="shared" si="70"/>
        <v>0</v>
      </c>
      <c r="BS53" s="64">
        <f t="shared" si="70"/>
        <v>0</v>
      </c>
      <c r="BT53" s="20">
        <f t="shared" si="70"/>
        <v>0</v>
      </c>
      <c r="BU53" s="19">
        <f t="shared" si="70"/>
        <v>0</v>
      </c>
      <c r="BV53" s="64">
        <f t="shared" si="70"/>
        <v>0</v>
      </c>
      <c r="BW53" s="20">
        <f t="shared" si="70"/>
        <v>0</v>
      </c>
      <c r="BX53" s="17">
        <f t="shared" si="70"/>
        <v>10</v>
      </c>
      <c r="BY53" s="6">
        <f t="shared" si="70"/>
        <v>11</v>
      </c>
      <c r="BZ53" s="18">
        <f t="shared" si="70"/>
        <v>11</v>
      </c>
      <c r="CA53" s="19">
        <f t="shared" si="70"/>
        <v>0</v>
      </c>
      <c r="CB53" s="64">
        <f t="shared" si="70"/>
        <v>0</v>
      </c>
      <c r="CC53" s="20">
        <f t="shared" si="70"/>
        <v>0</v>
      </c>
      <c r="CD53" s="19">
        <f t="shared" si="70"/>
        <v>0</v>
      </c>
      <c r="CE53" s="64">
        <f t="shared" si="70"/>
        <v>0</v>
      </c>
      <c r="CF53" s="20">
        <f t="shared" si="70"/>
        <v>0</v>
      </c>
      <c r="CG53" s="30">
        <f t="shared" si="70"/>
        <v>4</v>
      </c>
      <c r="CH53" s="5">
        <f t="shared" si="70"/>
        <v>6</v>
      </c>
      <c r="CI53" s="31">
        <f t="shared" si="70"/>
        <v>8</v>
      </c>
      <c r="CJ53" s="19">
        <f t="shared" si="70"/>
        <v>0</v>
      </c>
      <c r="CK53" s="64">
        <f t="shared" si="70"/>
        <v>0</v>
      </c>
      <c r="CL53" s="20">
        <f t="shared" si="70"/>
        <v>0</v>
      </c>
      <c r="CM53" s="19">
        <f t="shared" si="70"/>
        <v>0</v>
      </c>
      <c r="CN53" s="64">
        <f t="shared" ref="CN53" si="71">CN23</f>
        <v>0</v>
      </c>
      <c r="CO53" s="20">
        <f t="shared" si="33"/>
        <v>0</v>
      </c>
    </row>
    <row r="54" spans="27:93" x14ac:dyDescent="0.25">
      <c r="AA54" s="9" t="s">
        <v>21</v>
      </c>
      <c r="AB54" s="19">
        <f t="shared" ref="AB54:CM54" si="72">AB24</f>
        <v>0</v>
      </c>
      <c r="AC54" s="64">
        <f t="shared" si="72"/>
        <v>0</v>
      </c>
      <c r="AD54" s="20">
        <f t="shared" si="72"/>
        <v>0</v>
      </c>
      <c r="AE54" s="19">
        <f t="shared" si="72"/>
        <v>0</v>
      </c>
      <c r="AF54" s="64">
        <f t="shared" si="72"/>
        <v>0</v>
      </c>
      <c r="AG54" s="20">
        <f t="shared" si="72"/>
        <v>0</v>
      </c>
      <c r="AH54" s="19">
        <f t="shared" si="72"/>
        <v>0</v>
      </c>
      <c r="AI54" s="64">
        <f t="shared" si="72"/>
        <v>0</v>
      </c>
      <c r="AJ54" s="20">
        <f t="shared" si="72"/>
        <v>0</v>
      </c>
      <c r="AK54" s="19">
        <f t="shared" si="72"/>
        <v>0</v>
      </c>
      <c r="AL54" s="64">
        <f t="shared" si="72"/>
        <v>0</v>
      </c>
      <c r="AM54" s="20">
        <f t="shared" si="72"/>
        <v>0</v>
      </c>
      <c r="AN54" s="19">
        <f t="shared" si="72"/>
        <v>0</v>
      </c>
      <c r="AO54" s="64">
        <f t="shared" si="72"/>
        <v>0</v>
      </c>
      <c r="AP54" s="20">
        <f t="shared" si="72"/>
        <v>0</v>
      </c>
      <c r="AQ54" s="19">
        <f t="shared" si="72"/>
        <v>0</v>
      </c>
      <c r="AR54" s="64">
        <f t="shared" si="72"/>
        <v>0</v>
      </c>
      <c r="AS54" s="20">
        <f t="shared" si="72"/>
        <v>0</v>
      </c>
      <c r="AT54" s="19">
        <f t="shared" si="72"/>
        <v>0</v>
      </c>
      <c r="AU54" s="64">
        <f t="shared" si="72"/>
        <v>0</v>
      </c>
      <c r="AV54" s="20">
        <f t="shared" si="72"/>
        <v>0</v>
      </c>
      <c r="AW54" s="19">
        <f t="shared" si="72"/>
        <v>0</v>
      </c>
      <c r="AX54" s="64">
        <f t="shared" si="72"/>
        <v>0</v>
      </c>
      <c r="AY54" s="20">
        <f t="shared" si="72"/>
        <v>0</v>
      </c>
      <c r="AZ54" s="19">
        <f t="shared" si="72"/>
        <v>0</v>
      </c>
      <c r="BA54" s="64">
        <f t="shared" si="72"/>
        <v>0</v>
      </c>
      <c r="BB54" s="20">
        <f t="shared" si="72"/>
        <v>0</v>
      </c>
      <c r="BC54" s="19">
        <f t="shared" si="72"/>
        <v>0</v>
      </c>
      <c r="BD54" s="64">
        <f t="shared" si="72"/>
        <v>0</v>
      </c>
      <c r="BE54" s="20">
        <f t="shared" si="72"/>
        <v>0</v>
      </c>
      <c r="BF54" s="19">
        <f t="shared" si="72"/>
        <v>0</v>
      </c>
      <c r="BG54" s="64">
        <f t="shared" si="72"/>
        <v>0</v>
      </c>
      <c r="BH54" s="20">
        <f t="shared" si="72"/>
        <v>0</v>
      </c>
      <c r="BI54" s="19">
        <f t="shared" si="72"/>
        <v>0</v>
      </c>
      <c r="BJ54" s="64">
        <f t="shared" si="72"/>
        <v>0</v>
      </c>
      <c r="BK54" s="20">
        <f t="shared" si="72"/>
        <v>0</v>
      </c>
      <c r="BL54" s="19">
        <f t="shared" si="72"/>
        <v>0</v>
      </c>
      <c r="BM54" s="64">
        <f t="shared" si="72"/>
        <v>0</v>
      </c>
      <c r="BN54" s="20">
        <f t="shared" si="72"/>
        <v>0</v>
      </c>
      <c r="BO54" s="19">
        <f t="shared" si="72"/>
        <v>0</v>
      </c>
      <c r="BP54" s="64">
        <f t="shared" si="72"/>
        <v>0</v>
      </c>
      <c r="BQ54" s="20">
        <f t="shared" si="72"/>
        <v>0</v>
      </c>
      <c r="BR54" s="19">
        <f t="shared" si="72"/>
        <v>0</v>
      </c>
      <c r="BS54" s="64">
        <f t="shared" si="72"/>
        <v>0</v>
      </c>
      <c r="BT54" s="20">
        <f t="shared" si="72"/>
        <v>0</v>
      </c>
      <c r="BU54" s="19">
        <f t="shared" si="72"/>
        <v>0</v>
      </c>
      <c r="BV54" s="64">
        <f t="shared" si="72"/>
        <v>0</v>
      </c>
      <c r="BW54" s="20">
        <f t="shared" si="72"/>
        <v>0</v>
      </c>
      <c r="BX54" s="19">
        <f t="shared" si="72"/>
        <v>0</v>
      </c>
      <c r="BY54" s="64">
        <f t="shared" si="72"/>
        <v>0</v>
      </c>
      <c r="BZ54" s="20">
        <f t="shared" si="72"/>
        <v>0</v>
      </c>
      <c r="CA54" s="17">
        <f t="shared" si="72"/>
        <v>10</v>
      </c>
      <c r="CB54" s="6">
        <f t="shared" si="72"/>
        <v>11</v>
      </c>
      <c r="CC54" s="18">
        <f t="shared" si="72"/>
        <v>11</v>
      </c>
      <c r="CD54" s="19">
        <f t="shared" si="72"/>
        <v>0</v>
      </c>
      <c r="CE54" s="64">
        <f t="shared" si="72"/>
        <v>0</v>
      </c>
      <c r="CF54" s="20">
        <f t="shared" si="72"/>
        <v>0</v>
      </c>
      <c r="CG54" s="19">
        <f t="shared" si="72"/>
        <v>0</v>
      </c>
      <c r="CH54" s="64">
        <f t="shared" si="72"/>
        <v>0</v>
      </c>
      <c r="CI54" s="20">
        <f t="shared" si="72"/>
        <v>0</v>
      </c>
      <c r="CJ54" s="19">
        <f t="shared" si="72"/>
        <v>0</v>
      </c>
      <c r="CK54" s="64">
        <f t="shared" si="72"/>
        <v>0</v>
      </c>
      <c r="CL54" s="20">
        <f t="shared" si="72"/>
        <v>0</v>
      </c>
      <c r="CM54" s="19">
        <f t="shared" si="72"/>
        <v>0</v>
      </c>
      <c r="CN54" s="64">
        <f t="shared" ref="CN54" si="73">CN24</f>
        <v>0</v>
      </c>
      <c r="CO54" s="20">
        <f t="shared" si="33"/>
        <v>0</v>
      </c>
    </row>
    <row r="55" spans="27:93" x14ac:dyDescent="0.25">
      <c r="AA55" s="9" t="s">
        <v>26</v>
      </c>
      <c r="AB55" s="19">
        <f t="shared" ref="AB55:CM55" si="74">AB25</f>
        <v>0</v>
      </c>
      <c r="AC55" s="64">
        <f t="shared" si="74"/>
        <v>0</v>
      </c>
      <c r="AD55" s="20">
        <f t="shared" si="74"/>
        <v>0</v>
      </c>
      <c r="AE55" s="19">
        <f t="shared" si="74"/>
        <v>0</v>
      </c>
      <c r="AF55" s="64">
        <f t="shared" si="74"/>
        <v>0</v>
      </c>
      <c r="AG55" s="20">
        <f t="shared" si="74"/>
        <v>0</v>
      </c>
      <c r="AH55" s="19">
        <f t="shared" si="74"/>
        <v>0</v>
      </c>
      <c r="AI55" s="64">
        <f t="shared" si="74"/>
        <v>0</v>
      </c>
      <c r="AJ55" s="20">
        <f t="shared" si="74"/>
        <v>0</v>
      </c>
      <c r="AK55" s="19">
        <f t="shared" si="74"/>
        <v>0</v>
      </c>
      <c r="AL55" s="64">
        <f t="shared" si="74"/>
        <v>0</v>
      </c>
      <c r="AM55" s="20">
        <f t="shared" si="74"/>
        <v>0</v>
      </c>
      <c r="AN55" s="19">
        <f t="shared" si="74"/>
        <v>0</v>
      </c>
      <c r="AO55" s="64">
        <f t="shared" si="74"/>
        <v>0</v>
      </c>
      <c r="AP55" s="20">
        <f t="shared" si="74"/>
        <v>0</v>
      </c>
      <c r="AQ55" s="19">
        <f t="shared" si="74"/>
        <v>0</v>
      </c>
      <c r="AR55" s="64">
        <f t="shared" si="74"/>
        <v>0</v>
      </c>
      <c r="AS55" s="20">
        <f t="shared" si="74"/>
        <v>0</v>
      </c>
      <c r="AT55" s="19">
        <f t="shared" si="74"/>
        <v>0</v>
      </c>
      <c r="AU55" s="64">
        <f t="shared" si="74"/>
        <v>0</v>
      </c>
      <c r="AV55" s="20">
        <f t="shared" si="74"/>
        <v>0</v>
      </c>
      <c r="AW55" s="19">
        <f t="shared" si="74"/>
        <v>0</v>
      </c>
      <c r="AX55" s="64">
        <f t="shared" si="74"/>
        <v>0</v>
      </c>
      <c r="AY55" s="20">
        <f t="shared" si="74"/>
        <v>0</v>
      </c>
      <c r="AZ55" s="19">
        <f t="shared" si="74"/>
        <v>0</v>
      </c>
      <c r="BA55" s="64">
        <f t="shared" si="74"/>
        <v>0</v>
      </c>
      <c r="BB55" s="20">
        <f t="shared" si="74"/>
        <v>0</v>
      </c>
      <c r="BC55" s="19">
        <f t="shared" si="74"/>
        <v>0</v>
      </c>
      <c r="BD55" s="64">
        <f t="shared" si="74"/>
        <v>0</v>
      </c>
      <c r="BE55" s="20">
        <f t="shared" si="74"/>
        <v>0</v>
      </c>
      <c r="BF55" s="19">
        <f t="shared" si="74"/>
        <v>0</v>
      </c>
      <c r="BG55" s="64">
        <f t="shared" si="74"/>
        <v>0</v>
      </c>
      <c r="BH55" s="20">
        <f t="shared" si="74"/>
        <v>0</v>
      </c>
      <c r="BI55" s="19">
        <f t="shared" si="74"/>
        <v>0</v>
      </c>
      <c r="BJ55" s="64">
        <f t="shared" si="74"/>
        <v>0</v>
      </c>
      <c r="BK55" s="20">
        <f t="shared" si="74"/>
        <v>0</v>
      </c>
      <c r="BL55" s="19">
        <f t="shared" si="74"/>
        <v>0</v>
      </c>
      <c r="BM55" s="64">
        <f t="shared" si="74"/>
        <v>0</v>
      </c>
      <c r="BN55" s="20">
        <f t="shared" si="74"/>
        <v>0</v>
      </c>
      <c r="BO55" s="19">
        <f t="shared" si="74"/>
        <v>0</v>
      </c>
      <c r="BP55" s="64">
        <f t="shared" si="74"/>
        <v>0</v>
      </c>
      <c r="BQ55" s="20">
        <f t="shared" si="74"/>
        <v>0</v>
      </c>
      <c r="BR55" s="19">
        <f t="shared" si="74"/>
        <v>0</v>
      </c>
      <c r="BS55" s="64">
        <f t="shared" si="74"/>
        <v>0</v>
      </c>
      <c r="BT55" s="20">
        <f t="shared" si="74"/>
        <v>0</v>
      </c>
      <c r="BU55" s="19">
        <f t="shared" si="74"/>
        <v>0</v>
      </c>
      <c r="BV55" s="64">
        <f t="shared" si="74"/>
        <v>0</v>
      </c>
      <c r="BW55" s="20">
        <f t="shared" si="74"/>
        <v>0</v>
      </c>
      <c r="BX55" s="19">
        <f t="shared" si="74"/>
        <v>0</v>
      </c>
      <c r="BY55" s="64">
        <f t="shared" si="74"/>
        <v>0</v>
      </c>
      <c r="BZ55" s="20">
        <f t="shared" si="74"/>
        <v>0</v>
      </c>
      <c r="CA55" s="39">
        <f t="shared" si="74"/>
        <v>1</v>
      </c>
      <c r="CB55" s="8">
        <f t="shared" si="74"/>
        <v>2</v>
      </c>
      <c r="CC55" s="40">
        <f t="shared" si="74"/>
        <v>4</v>
      </c>
      <c r="CD55" s="17">
        <f t="shared" si="74"/>
        <v>10</v>
      </c>
      <c r="CE55" s="6">
        <f t="shared" si="74"/>
        <v>11</v>
      </c>
      <c r="CF55" s="18">
        <f t="shared" si="74"/>
        <v>11</v>
      </c>
      <c r="CG55" s="19">
        <f t="shared" si="74"/>
        <v>0</v>
      </c>
      <c r="CH55" s="64">
        <f t="shared" si="74"/>
        <v>0</v>
      </c>
      <c r="CI55" s="20">
        <f t="shared" si="74"/>
        <v>0</v>
      </c>
      <c r="CJ55" s="32">
        <f t="shared" si="74"/>
        <v>6</v>
      </c>
      <c r="CK55" s="4">
        <f t="shared" si="74"/>
        <v>8</v>
      </c>
      <c r="CL55" s="33">
        <f t="shared" si="74"/>
        <v>10</v>
      </c>
      <c r="CM55" s="39">
        <f t="shared" si="74"/>
        <v>1</v>
      </c>
      <c r="CN55" s="8">
        <f t="shared" ref="CN55" si="75">CN25</f>
        <v>2</v>
      </c>
      <c r="CO55" s="40">
        <f t="shared" si="33"/>
        <v>4</v>
      </c>
    </row>
    <row r="56" spans="27:93" x14ac:dyDescent="0.25">
      <c r="AA56" s="9" t="s">
        <v>20</v>
      </c>
      <c r="AB56" s="19">
        <f t="shared" ref="AB56:CM56" si="76">AB26</f>
        <v>0</v>
      </c>
      <c r="AC56" s="64">
        <f t="shared" si="76"/>
        <v>0</v>
      </c>
      <c r="AD56" s="20">
        <f t="shared" si="76"/>
        <v>0</v>
      </c>
      <c r="AE56" s="19">
        <f t="shared" si="76"/>
        <v>0</v>
      </c>
      <c r="AF56" s="64">
        <f t="shared" si="76"/>
        <v>0</v>
      </c>
      <c r="AG56" s="20">
        <f t="shared" si="76"/>
        <v>0</v>
      </c>
      <c r="AH56" s="19">
        <f t="shared" si="76"/>
        <v>0</v>
      </c>
      <c r="AI56" s="64">
        <f t="shared" si="76"/>
        <v>0</v>
      </c>
      <c r="AJ56" s="20">
        <f t="shared" si="76"/>
        <v>0</v>
      </c>
      <c r="AK56" s="19">
        <f t="shared" si="76"/>
        <v>0</v>
      </c>
      <c r="AL56" s="64">
        <f t="shared" si="76"/>
        <v>0</v>
      </c>
      <c r="AM56" s="20">
        <f t="shared" si="76"/>
        <v>0</v>
      </c>
      <c r="AN56" s="19">
        <f t="shared" si="76"/>
        <v>0</v>
      </c>
      <c r="AO56" s="64">
        <f t="shared" si="76"/>
        <v>0</v>
      </c>
      <c r="AP56" s="20">
        <f t="shared" si="76"/>
        <v>0</v>
      </c>
      <c r="AQ56" s="19">
        <f t="shared" si="76"/>
        <v>0</v>
      </c>
      <c r="AR56" s="64">
        <f t="shared" si="76"/>
        <v>0</v>
      </c>
      <c r="AS56" s="20">
        <f t="shared" si="76"/>
        <v>0</v>
      </c>
      <c r="AT56" s="19">
        <f t="shared" si="76"/>
        <v>0</v>
      </c>
      <c r="AU56" s="64">
        <f t="shared" si="76"/>
        <v>0</v>
      </c>
      <c r="AV56" s="20">
        <f t="shared" si="76"/>
        <v>0</v>
      </c>
      <c r="AW56" s="19">
        <f t="shared" si="76"/>
        <v>0</v>
      </c>
      <c r="AX56" s="64">
        <f t="shared" si="76"/>
        <v>0</v>
      </c>
      <c r="AY56" s="20">
        <f t="shared" si="76"/>
        <v>0</v>
      </c>
      <c r="AZ56" s="19">
        <f t="shared" si="76"/>
        <v>0</v>
      </c>
      <c r="BA56" s="64">
        <f t="shared" si="76"/>
        <v>0</v>
      </c>
      <c r="BB56" s="20">
        <f t="shared" si="76"/>
        <v>0</v>
      </c>
      <c r="BC56" s="19">
        <f t="shared" si="76"/>
        <v>0</v>
      </c>
      <c r="BD56" s="64">
        <f t="shared" si="76"/>
        <v>0</v>
      </c>
      <c r="BE56" s="20">
        <f t="shared" si="76"/>
        <v>0</v>
      </c>
      <c r="BF56" s="19">
        <f t="shared" si="76"/>
        <v>0</v>
      </c>
      <c r="BG56" s="64">
        <f t="shared" si="76"/>
        <v>0</v>
      </c>
      <c r="BH56" s="20">
        <f t="shared" si="76"/>
        <v>0</v>
      </c>
      <c r="BI56" s="19">
        <f t="shared" si="76"/>
        <v>0</v>
      </c>
      <c r="BJ56" s="64">
        <f t="shared" si="76"/>
        <v>0</v>
      </c>
      <c r="BK56" s="20">
        <f t="shared" si="76"/>
        <v>0</v>
      </c>
      <c r="BL56" s="19">
        <f t="shared" si="76"/>
        <v>0</v>
      </c>
      <c r="BM56" s="64">
        <f t="shared" si="76"/>
        <v>0</v>
      </c>
      <c r="BN56" s="20">
        <f t="shared" si="76"/>
        <v>0</v>
      </c>
      <c r="BO56" s="19">
        <f t="shared" si="76"/>
        <v>0</v>
      </c>
      <c r="BP56" s="64">
        <f t="shared" si="76"/>
        <v>0</v>
      </c>
      <c r="BQ56" s="20">
        <f t="shared" si="76"/>
        <v>0</v>
      </c>
      <c r="BR56" s="19">
        <f t="shared" si="76"/>
        <v>0</v>
      </c>
      <c r="BS56" s="64">
        <f t="shared" si="76"/>
        <v>0</v>
      </c>
      <c r="BT56" s="20">
        <f t="shared" si="76"/>
        <v>0</v>
      </c>
      <c r="BU56" s="19">
        <f t="shared" si="76"/>
        <v>0</v>
      </c>
      <c r="BV56" s="64">
        <f t="shared" si="76"/>
        <v>0</v>
      </c>
      <c r="BW56" s="20">
        <f t="shared" si="76"/>
        <v>0</v>
      </c>
      <c r="BX56" s="19">
        <f t="shared" si="76"/>
        <v>0</v>
      </c>
      <c r="BY56" s="64">
        <f t="shared" si="76"/>
        <v>0</v>
      </c>
      <c r="BZ56" s="20">
        <f t="shared" si="76"/>
        <v>0</v>
      </c>
      <c r="CA56" s="19">
        <f t="shared" si="76"/>
        <v>0</v>
      </c>
      <c r="CB56" s="64">
        <f t="shared" si="76"/>
        <v>0</v>
      </c>
      <c r="CC56" s="20">
        <f t="shared" si="76"/>
        <v>0</v>
      </c>
      <c r="CD56" s="19">
        <f t="shared" si="76"/>
        <v>0</v>
      </c>
      <c r="CE56" s="64">
        <f t="shared" si="76"/>
        <v>0</v>
      </c>
      <c r="CF56" s="20">
        <f t="shared" si="76"/>
        <v>0</v>
      </c>
      <c r="CG56" s="17">
        <f t="shared" si="76"/>
        <v>10</v>
      </c>
      <c r="CH56" s="6">
        <f t="shared" si="76"/>
        <v>11</v>
      </c>
      <c r="CI56" s="18">
        <f t="shared" si="76"/>
        <v>11</v>
      </c>
      <c r="CJ56" s="19">
        <f t="shared" si="76"/>
        <v>0</v>
      </c>
      <c r="CK56" s="64">
        <f t="shared" si="76"/>
        <v>0</v>
      </c>
      <c r="CL56" s="20">
        <f t="shared" si="76"/>
        <v>0</v>
      </c>
      <c r="CM56" s="19">
        <f t="shared" si="76"/>
        <v>0</v>
      </c>
      <c r="CN56" s="64">
        <f t="shared" ref="CN56" si="77">CN26</f>
        <v>0</v>
      </c>
      <c r="CO56" s="20">
        <f t="shared" si="33"/>
        <v>0</v>
      </c>
    </row>
    <row r="57" spans="27:93" x14ac:dyDescent="0.25">
      <c r="AA57" s="9" t="s">
        <v>27</v>
      </c>
      <c r="AB57" s="19">
        <f t="shared" ref="AB57:CM57" si="78">AB27</f>
        <v>0</v>
      </c>
      <c r="AC57" s="64">
        <f t="shared" si="78"/>
        <v>0</v>
      </c>
      <c r="AD57" s="20">
        <f t="shared" si="78"/>
        <v>0</v>
      </c>
      <c r="AE57" s="19">
        <f t="shared" si="78"/>
        <v>0</v>
      </c>
      <c r="AF57" s="64">
        <f t="shared" si="78"/>
        <v>0</v>
      </c>
      <c r="AG57" s="20">
        <f t="shared" si="78"/>
        <v>0</v>
      </c>
      <c r="AH57" s="19">
        <f t="shared" si="78"/>
        <v>0</v>
      </c>
      <c r="AI57" s="64">
        <f t="shared" si="78"/>
        <v>0</v>
      </c>
      <c r="AJ57" s="20">
        <f t="shared" si="78"/>
        <v>0</v>
      </c>
      <c r="AK57" s="19">
        <f t="shared" si="78"/>
        <v>0</v>
      </c>
      <c r="AL57" s="64">
        <f t="shared" si="78"/>
        <v>0</v>
      </c>
      <c r="AM57" s="20">
        <f t="shared" si="78"/>
        <v>0</v>
      </c>
      <c r="AN57" s="19">
        <f t="shared" si="78"/>
        <v>0</v>
      </c>
      <c r="AO57" s="64">
        <f t="shared" si="78"/>
        <v>0</v>
      </c>
      <c r="AP57" s="20">
        <f t="shared" si="78"/>
        <v>0</v>
      </c>
      <c r="AQ57" s="19">
        <f t="shared" si="78"/>
        <v>0</v>
      </c>
      <c r="AR57" s="64">
        <f t="shared" si="78"/>
        <v>0</v>
      </c>
      <c r="AS57" s="20">
        <f t="shared" si="78"/>
        <v>0</v>
      </c>
      <c r="AT57" s="19">
        <f t="shared" si="78"/>
        <v>0</v>
      </c>
      <c r="AU57" s="64">
        <f t="shared" si="78"/>
        <v>0</v>
      </c>
      <c r="AV57" s="20">
        <f t="shared" si="78"/>
        <v>0</v>
      </c>
      <c r="AW57" s="19">
        <f t="shared" si="78"/>
        <v>0</v>
      </c>
      <c r="AX57" s="64">
        <f t="shared" si="78"/>
        <v>0</v>
      </c>
      <c r="AY57" s="20">
        <f t="shared" si="78"/>
        <v>0</v>
      </c>
      <c r="AZ57" s="19">
        <f t="shared" si="78"/>
        <v>0</v>
      </c>
      <c r="BA57" s="64">
        <f t="shared" si="78"/>
        <v>0</v>
      </c>
      <c r="BB57" s="20">
        <f t="shared" si="78"/>
        <v>0</v>
      </c>
      <c r="BC57" s="19">
        <f t="shared" si="78"/>
        <v>0</v>
      </c>
      <c r="BD57" s="64">
        <f t="shared" si="78"/>
        <v>0</v>
      </c>
      <c r="BE57" s="20">
        <f t="shared" si="78"/>
        <v>0</v>
      </c>
      <c r="BF57" s="19">
        <f t="shared" si="78"/>
        <v>0</v>
      </c>
      <c r="BG57" s="64">
        <f t="shared" si="78"/>
        <v>0</v>
      </c>
      <c r="BH57" s="20">
        <f t="shared" si="78"/>
        <v>0</v>
      </c>
      <c r="BI57" s="19">
        <f t="shared" si="78"/>
        <v>0</v>
      </c>
      <c r="BJ57" s="64">
        <f t="shared" si="78"/>
        <v>0</v>
      </c>
      <c r="BK57" s="20">
        <f t="shared" si="78"/>
        <v>0</v>
      </c>
      <c r="BL57" s="19">
        <f t="shared" si="78"/>
        <v>0</v>
      </c>
      <c r="BM57" s="64">
        <f t="shared" si="78"/>
        <v>0</v>
      </c>
      <c r="BN57" s="20">
        <f t="shared" si="78"/>
        <v>0</v>
      </c>
      <c r="BO57" s="19">
        <f t="shared" si="78"/>
        <v>0</v>
      </c>
      <c r="BP57" s="64">
        <f t="shared" si="78"/>
        <v>0</v>
      </c>
      <c r="BQ57" s="20">
        <f t="shared" si="78"/>
        <v>0</v>
      </c>
      <c r="BR57" s="19">
        <f t="shared" si="78"/>
        <v>0</v>
      </c>
      <c r="BS57" s="64">
        <f t="shared" si="78"/>
        <v>0</v>
      </c>
      <c r="BT57" s="20">
        <f t="shared" si="78"/>
        <v>0</v>
      </c>
      <c r="BU57" s="19">
        <f t="shared" si="78"/>
        <v>0</v>
      </c>
      <c r="BV57" s="64">
        <f t="shared" si="78"/>
        <v>0</v>
      </c>
      <c r="BW57" s="20">
        <f t="shared" si="78"/>
        <v>0</v>
      </c>
      <c r="BX57" s="19">
        <f t="shared" si="78"/>
        <v>0</v>
      </c>
      <c r="BY57" s="64">
        <f t="shared" si="78"/>
        <v>0</v>
      </c>
      <c r="BZ57" s="20">
        <f t="shared" si="78"/>
        <v>0</v>
      </c>
      <c r="CA57" s="39">
        <f t="shared" si="78"/>
        <v>1</v>
      </c>
      <c r="CB57" s="8">
        <f t="shared" si="78"/>
        <v>2</v>
      </c>
      <c r="CC57" s="40">
        <f t="shared" si="78"/>
        <v>4</v>
      </c>
      <c r="CD57" s="19">
        <f t="shared" si="78"/>
        <v>0</v>
      </c>
      <c r="CE57" s="64">
        <f t="shared" si="78"/>
        <v>0</v>
      </c>
      <c r="CF57" s="20">
        <f t="shared" si="78"/>
        <v>0</v>
      </c>
      <c r="CG57" s="19">
        <f t="shared" si="78"/>
        <v>0</v>
      </c>
      <c r="CH57" s="64">
        <f t="shared" si="78"/>
        <v>0</v>
      </c>
      <c r="CI57" s="20">
        <f t="shared" si="78"/>
        <v>0</v>
      </c>
      <c r="CJ57" s="17">
        <f t="shared" si="78"/>
        <v>10</v>
      </c>
      <c r="CK57" s="6">
        <f t="shared" si="78"/>
        <v>11</v>
      </c>
      <c r="CL57" s="18">
        <f t="shared" si="78"/>
        <v>11</v>
      </c>
      <c r="CM57" s="34">
        <f t="shared" si="78"/>
        <v>2</v>
      </c>
      <c r="CN57" s="7">
        <f t="shared" ref="CN57" si="79">CN27</f>
        <v>4</v>
      </c>
      <c r="CO57" s="35">
        <f t="shared" si="33"/>
        <v>6</v>
      </c>
    </row>
    <row r="58" spans="27:93" ht="15.75" thickBot="1" x14ac:dyDescent="0.3">
      <c r="AA58" s="9" t="s">
        <v>28</v>
      </c>
      <c r="AB58" s="21">
        <f t="shared" ref="AB58:CM58" si="80">AB28</f>
        <v>0</v>
      </c>
      <c r="AC58" s="22">
        <f t="shared" si="80"/>
        <v>0</v>
      </c>
      <c r="AD58" s="23">
        <f t="shared" si="80"/>
        <v>0</v>
      </c>
      <c r="AE58" s="21">
        <f t="shared" si="80"/>
        <v>0</v>
      </c>
      <c r="AF58" s="22">
        <f t="shared" si="80"/>
        <v>0</v>
      </c>
      <c r="AG58" s="23">
        <f t="shared" si="80"/>
        <v>0</v>
      </c>
      <c r="AH58" s="21">
        <f t="shared" si="80"/>
        <v>0</v>
      </c>
      <c r="AI58" s="22">
        <f t="shared" si="80"/>
        <v>0</v>
      </c>
      <c r="AJ58" s="23">
        <f t="shared" si="80"/>
        <v>0</v>
      </c>
      <c r="AK58" s="21">
        <f t="shared" si="80"/>
        <v>0</v>
      </c>
      <c r="AL58" s="22">
        <f t="shared" si="80"/>
        <v>0</v>
      </c>
      <c r="AM58" s="23">
        <f t="shared" si="80"/>
        <v>0</v>
      </c>
      <c r="AN58" s="21">
        <f t="shared" si="80"/>
        <v>0</v>
      </c>
      <c r="AO58" s="22">
        <f t="shared" si="80"/>
        <v>0</v>
      </c>
      <c r="AP58" s="23">
        <f t="shared" si="80"/>
        <v>0</v>
      </c>
      <c r="AQ58" s="21">
        <f t="shared" si="80"/>
        <v>0</v>
      </c>
      <c r="AR58" s="22">
        <f t="shared" si="80"/>
        <v>0</v>
      </c>
      <c r="AS58" s="23">
        <f t="shared" si="80"/>
        <v>0</v>
      </c>
      <c r="AT58" s="21">
        <f t="shared" si="80"/>
        <v>0</v>
      </c>
      <c r="AU58" s="22">
        <f t="shared" si="80"/>
        <v>0</v>
      </c>
      <c r="AV58" s="23">
        <f t="shared" si="80"/>
        <v>0</v>
      </c>
      <c r="AW58" s="21">
        <f t="shared" si="80"/>
        <v>0</v>
      </c>
      <c r="AX58" s="22">
        <f t="shared" si="80"/>
        <v>0</v>
      </c>
      <c r="AY58" s="23">
        <f t="shared" si="80"/>
        <v>0</v>
      </c>
      <c r="AZ58" s="21">
        <f t="shared" si="80"/>
        <v>0</v>
      </c>
      <c r="BA58" s="22">
        <f t="shared" si="80"/>
        <v>0</v>
      </c>
      <c r="BB58" s="23">
        <f t="shared" si="80"/>
        <v>0</v>
      </c>
      <c r="BC58" s="21">
        <f t="shared" si="80"/>
        <v>0</v>
      </c>
      <c r="BD58" s="22">
        <f t="shared" si="80"/>
        <v>0</v>
      </c>
      <c r="BE58" s="23">
        <f t="shared" si="80"/>
        <v>0</v>
      </c>
      <c r="BF58" s="21">
        <f t="shared" si="80"/>
        <v>0</v>
      </c>
      <c r="BG58" s="22">
        <f t="shared" si="80"/>
        <v>0</v>
      </c>
      <c r="BH58" s="23">
        <f t="shared" si="80"/>
        <v>0</v>
      </c>
      <c r="BI58" s="21">
        <f t="shared" si="80"/>
        <v>0</v>
      </c>
      <c r="BJ58" s="22">
        <f t="shared" si="80"/>
        <v>0</v>
      </c>
      <c r="BK58" s="23">
        <f t="shared" si="80"/>
        <v>0</v>
      </c>
      <c r="BL58" s="21">
        <f t="shared" si="80"/>
        <v>0</v>
      </c>
      <c r="BM58" s="22">
        <f t="shared" si="80"/>
        <v>0</v>
      </c>
      <c r="BN58" s="23">
        <f t="shared" si="80"/>
        <v>0</v>
      </c>
      <c r="BO58" s="21">
        <f t="shared" si="80"/>
        <v>0</v>
      </c>
      <c r="BP58" s="22">
        <f t="shared" si="80"/>
        <v>0</v>
      </c>
      <c r="BQ58" s="23">
        <f t="shared" si="80"/>
        <v>0</v>
      </c>
      <c r="BR58" s="21">
        <f t="shared" si="80"/>
        <v>0</v>
      </c>
      <c r="BS58" s="22">
        <f t="shared" si="80"/>
        <v>0</v>
      </c>
      <c r="BT58" s="23">
        <f t="shared" si="80"/>
        <v>0</v>
      </c>
      <c r="BU58" s="21">
        <f t="shared" si="80"/>
        <v>0</v>
      </c>
      <c r="BV58" s="22">
        <f t="shared" si="80"/>
        <v>0</v>
      </c>
      <c r="BW58" s="23">
        <f t="shared" si="80"/>
        <v>0</v>
      </c>
      <c r="BX58" s="21">
        <f t="shared" si="80"/>
        <v>0</v>
      </c>
      <c r="BY58" s="22">
        <f t="shared" si="80"/>
        <v>0</v>
      </c>
      <c r="BZ58" s="23">
        <f t="shared" si="80"/>
        <v>0</v>
      </c>
      <c r="CA58" s="45">
        <f t="shared" si="80"/>
        <v>6</v>
      </c>
      <c r="CB58" s="46">
        <f t="shared" si="80"/>
        <v>8</v>
      </c>
      <c r="CC58" s="47">
        <f t="shared" si="80"/>
        <v>10</v>
      </c>
      <c r="CD58" s="21">
        <f t="shared" si="80"/>
        <v>0</v>
      </c>
      <c r="CE58" s="22">
        <f t="shared" si="80"/>
        <v>0</v>
      </c>
      <c r="CF58" s="23">
        <f t="shared" si="80"/>
        <v>0</v>
      </c>
      <c r="CG58" s="21">
        <f t="shared" si="80"/>
        <v>0</v>
      </c>
      <c r="CH58" s="22">
        <f t="shared" si="80"/>
        <v>0</v>
      </c>
      <c r="CI58" s="23">
        <f t="shared" si="80"/>
        <v>0</v>
      </c>
      <c r="CJ58" s="21">
        <f t="shared" si="80"/>
        <v>0</v>
      </c>
      <c r="CK58" s="22">
        <f t="shared" si="80"/>
        <v>0</v>
      </c>
      <c r="CL58" s="23">
        <f t="shared" si="80"/>
        <v>0</v>
      </c>
      <c r="CM58" s="48">
        <f t="shared" si="80"/>
        <v>10</v>
      </c>
      <c r="CN58" s="49">
        <f t="shared" ref="CN58" si="81">CN28</f>
        <v>11</v>
      </c>
      <c r="CO58" s="50">
        <f t="shared" si="33"/>
        <v>11</v>
      </c>
    </row>
    <row r="61" spans="27:93" x14ac:dyDescent="0.25">
      <c r="AB61" s="58">
        <f>AB31</f>
        <v>9.5197526411172735</v>
      </c>
      <c r="AC61" s="58">
        <f t="shared" ref="AC61:AD61" si="82">AC31</f>
        <v>9.6666666666666661</v>
      </c>
      <c r="AD61" s="58">
        <f t="shared" si="82"/>
        <v>9.9231282255422926</v>
      </c>
      <c r="AT61" s="58">
        <f>AT31</f>
        <v>9.5197526411172735</v>
      </c>
      <c r="AU61" s="58">
        <f t="shared" ref="AU61:AV61" si="83">AU31</f>
        <v>9.6666666666666661</v>
      </c>
      <c r="AV61" s="58">
        <f t="shared" si="83"/>
        <v>9.9231282255422926</v>
      </c>
      <c r="BO61" s="58">
        <f>BO31</f>
        <v>9.5197526411172735</v>
      </c>
      <c r="BP61" s="58">
        <f t="shared" ref="BP61:BQ61" si="84">BP31</f>
        <v>9.6666666666666661</v>
      </c>
      <c r="BQ61" s="58">
        <f t="shared" si="84"/>
        <v>9.9231282255422926</v>
      </c>
    </row>
    <row r="62" spans="27:93" x14ac:dyDescent="0.25">
      <c r="AA62" s="2"/>
      <c r="AB62" s="58">
        <f t="shared" ref="AB62:CM62" si="85">AB32</f>
        <v>9.5197526411172735</v>
      </c>
      <c r="AC62" s="58">
        <f t="shared" si="85"/>
        <v>9.6666666666666661</v>
      </c>
      <c r="AD62" s="58">
        <f t="shared" si="85"/>
        <v>9.9231282255422926</v>
      </c>
      <c r="AE62" s="58" t="str">
        <f t="shared" si="85"/>
        <v>-</v>
      </c>
      <c r="AF62" s="58" t="str">
        <f t="shared" si="85"/>
        <v>-</v>
      </c>
      <c r="AG62" s="58" t="str">
        <f t="shared" si="85"/>
        <v>-</v>
      </c>
      <c r="AH62" s="58" t="str">
        <f t="shared" si="85"/>
        <v>-</v>
      </c>
      <c r="AI62" s="58" t="str">
        <f t="shared" si="85"/>
        <v>-</v>
      </c>
      <c r="AJ62" s="58" t="str">
        <f t="shared" si="85"/>
        <v>-</v>
      </c>
      <c r="AK62" s="58">
        <f t="shared" si="85"/>
        <v>9.5197526411172735</v>
      </c>
      <c r="AL62" s="58">
        <f t="shared" si="85"/>
        <v>9.6666666666666661</v>
      </c>
      <c r="AM62" s="58">
        <f t="shared" si="85"/>
        <v>9.9231282255422926</v>
      </c>
      <c r="AN62" s="58">
        <f t="shared" si="85"/>
        <v>9.5197526411172735</v>
      </c>
      <c r="AO62" s="58">
        <f t="shared" si="85"/>
        <v>9.6666666666666661</v>
      </c>
      <c r="AP62" s="58">
        <f t="shared" si="85"/>
        <v>9.9231282255422926</v>
      </c>
      <c r="AQ62" s="58">
        <f t="shared" si="85"/>
        <v>9.5197526411172735</v>
      </c>
      <c r="AR62" s="58">
        <f t="shared" si="85"/>
        <v>9.6666666666666661</v>
      </c>
      <c r="AS62" s="58">
        <f t="shared" si="85"/>
        <v>9.9231282255422926</v>
      </c>
      <c r="AT62" s="58">
        <f t="shared" si="85"/>
        <v>9.5197526411172735</v>
      </c>
      <c r="AU62" s="58">
        <f t="shared" si="85"/>
        <v>9.6666666666666661</v>
      </c>
      <c r="AV62" s="58">
        <f t="shared" si="85"/>
        <v>9.9231282255422926</v>
      </c>
      <c r="AW62" s="58" t="str">
        <f t="shared" si="85"/>
        <v>-</v>
      </c>
      <c r="AX62" s="58" t="str">
        <f t="shared" si="85"/>
        <v>-</v>
      </c>
      <c r="AY62" s="58" t="str">
        <f t="shared" si="85"/>
        <v>-</v>
      </c>
      <c r="AZ62" s="58" t="str">
        <f t="shared" si="85"/>
        <v>-</v>
      </c>
      <c r="BA62" s="58" t="str">
        <f t="shared" si="85"/>
        <v>-</v>
      </c>
      <c r="BB62" s="58" t="str">
        <f t="shared" si="85"/>
        <v>-</v>
      </c>
      <c r="BC62" s="58">
        <f t="shared" si="85"/>
        <v>9.5197526411172735</v>
      </c>
      <c r="BD62" s="58">
        <f t="shared" si="85"/>
        <v>9.6666666666666661</v>
      </c>
      <c r="BE62" s="58">
        <f t="shared" si="85"/>
        <v>9.9231282255422926</v>
      </c>
      <c r="BF62" s="58">
        <f t="shared" si="85"/>
        <v>9.5197526411172735</v>
      </c>
      <c r="BG62" s="58">
        <f t="shared" si="85"/>
        <v>9.6666666666666661</v>
      </c>
      <c r="BH62" s="58">
        <f t="shared" si="85"/>
        <v>9.9231282255422926</v>
      </c>
      <c r="BI62" s="58">
        <f t="shared" si="85"/>
        <v>9.5197526411172735</v>
      </c>
      <c r="BJ62" s="58">
        <f t="shared" si="85"/>
        <v>9.6666666666666661</v>
      </c>
      <c r="BK62" s="58">
        <f t="shared" si="85"/>
        <v>9.9231282255422926</v>
      </c>
      <c r="BL62" s="58">
        <f t="shared" si="85"/>
        <v>9.5197526411172735</v>
      </c>
      <c r="BM62" s="58">
        <f t="shared" si="85"/>
        <v>9.6666666666666661</v>
      </c>
      <c r="BN62" s="58">
        <f t="shared" si="85"/>
        <v>9.9231282255422926</v>
      </c>
      <c r="BO62" s="58">
        <f t="shared" si="85"/>
        <v>9.5197526411172735</v>
      </c>
      <c r="BP62" s="58">
        <f t="shared" si="85"/>
        <v>9.6666666666666661</v>
      </c>
      <c r="BQ62" s="58">
        <f t="shared" si="85"/>
        <v>9.9231282255422926</v>
      </c>
      <c r="BR62" s="58" t="str">
        <f t="shared" si="85"/>
        <v>-</v>
      </c>
      <c r="BS62" s="58" t="str">
        <f t="shared" si="85"/>
        <v>-</v>
      </c>
      <c r="BT62" s="58" t="str">
        <f t="shared" si="85"/>
        <v>-</v>
      </c>
      <c r="BU62" s="58" t="str">
        <f t="shared" si="85"/>
        <v>-</v>
      </c>
      <c r="BV62" s="58" t="str">
        <f t="shared" si="85"/>
        <v>-</v>
      </c>
      <c r="BW62" s="58" t="str">
        <f t="shared" si="85"/>
        <v>-</v>
      </c>
      <c r="BX62" s="58">
        <f t="shared" si="85"/>
        <v>9.5197526411172735</v>
      </c>
      <c r="BY62" s="58">
        <f t="shared" si="85"/>
        <v>9.6666666666666661</v>
      </c>
      <c r="BZ62" s="58">
        <f t="shared" si="85"/>
        <v>9.9231282255422926</v>
      </c>
      <c r="CA62" s="58">
        <f t="shared" si="85"/>
        <v>9.5197526411172735</v>
      </c>
      <c r="CB62" s="58">
        <f t="shared" si="85"/>
        <v>9.6666666666666661</v>
      </c>
      <c r="CC62" s="58">
        <f t="shared" si="85"/>
        <v>9.9231282255422926</v>
      </c>
      <c r="CD62" s="58">
        <f t="shared" si="85"/>
        <v>9.5197526411172735</v>
      </c>
      <c r="CE62" s="58">
        <f t="shared" si="85"/>
        <v>9.6666666666666661</v>
      </c>
      <c r="CF62" s="58">
        <f t="shared" si="85"/>
        <v>9.9231282255422926</v>
      </c>
      <c r="CG62" s="58">
        <f t="shared" si="85"/>
        <v>9.5197526411172735</v>
      </c>
      <c r="CH62" s="58">
        <f t="shared" si="85"/>
        <v>9.6666666666666661</v>
      </c>
      <c r="CI62" s="58">
        <f t="shared" si="85"/>
        <v>9.9231282255422926</v>
      </c>
      <c r="CJ62" s="58">
        <f t="shared" si="85"/>
        <v>9.5197526411172735</v>
      </c>
      <c r="CK62" s="58">
        <f t="shared" si="85"/>
        <v>9.6666666666666661</v>
      </c>
      <c r="CL62" s="58">
        <f t="shared" si="85"/>
        <v>9.9231282255422926</v>
      </c>
      <c r="CM62" s="58">
        <f t="shared" si="85"/>
        <v>9.5197526411172735</v>
      </c>
      <c r="CN62" s="58">
        <f t="shared" ref="CN62:CO62" si="86">CN32</f>
        <v>9.6666666666666661</v>
      </c>
      <c r="CO62" s="58">
        <f t="shared" si="86"/>
        <v>9.9231282255422926</v>
      </c>
    </row>
    <row r="63" spans="27:93" ht="15.75" thickBot="1" x14ac:dyDescent="0.3">
      <c r="AA63" s="2"/>
      <c r="AB63" s="58">
        <f>AB33/(AB33+AE33+AH33)*AB32</f>
        <v>3.1732508803724242</v>
      </c>
      <c r="AC63" s="58">
        <f t="shared" ref="AC63:AD63" si="87">AC33/(AC33+AF33+AI33)*AC32</f>
        <v>3.2222222222222219</v>
      </c>
      <c r="AD63" s="58">
        <f t="shared" si="87"/>
        <v>3.3077094085140972</v>
      </c>
      <c r="AE63" s="58">
        <f>AE33/(AB33+AE33+AH33)*AB32</f>
        <v>3.1732508803724242</v>
      </c>
      <c r="AF63" s="58">
        <f t="shared" ref="AF63:AG63" si="88">AF33/(AC33+AF33+AI33)*AC32</f>
        <v>3.2222222222222219</v>
      </c>
      <c r="AG63" s="58">
        <f t="shared" si="88"/>
        <v>3.3077094085140972</v>
      </c>
      <c r="AH63" s="58">
        <f>AH33/(AB33+AE33+AH33)*AB32</f>
        <v>3.1732508803724242</v>
      </c>
      <c r="AI63" s="58">
        <f t="shared" ref="AI63:AJ63" si="89">AI33/(AC33+AF33+AI33)*AC32</f>
        <v>3.2222222222222219</v>
      </c>
      <c r="AJ63" s="58">
        <f t="shared" si="89"/>
        <v>3.3077094085140972</v>
      </c>
      <c r="AK63" s="58" t="str">
        <f t="shared" ref="AK63:CM63" si="90">AK33</f>
        <v>-</v>
      </c>
      <c r="AL63" s="58" t="str">
        <f t="shared" si="90"/>
        <v>-</v>
      </c>
      <c r="AM63" s="58" t="str">
        <f t="shared" si="90"/>
        <v>-</v>
      </c>
      <c r="AN63" s="58" t="str">
        <f t="shared" si="90"/>
        <v>-</v>
      </c>
      <c r="AO63" s="58" t="str">
        <f t="shared" si="90"/>
        <v>-</v>
      </c>
      <c r="AP63" s="58" t="str">
        <f t="shared" si="90"/>
        <v>-</v>
      </c>
      <c r="AQ63" s="58" t="str">
        <f t="shared" si="90"/>
        <v>-</v>
      </c>
      <c r="AR63" s="58" t="str">
        <f t="shared" si="90"/>
        <v>-</v>
      </c>
      <c r="AS63" s="58" t="str">
        <f t="shared" si="90"/>
        <v>-</v>
      </c>
      <c r="AT63" s="58">
        <f>AT33/(AT33+AW33+AZ33)*AT32</f>
        <v>3.1732508803724242</v>
      </c>
      <c r="AU63" s="58">
        <f t="shared" ref="AU63:AV63" si="91">AU33/(AU33+AX33+BA33)*AU32</f>
        <v>3.2222222222222219</v>
      </c>
      <c r="AV63" s="58">
        <f t="shared" si="91"/>
        <v>3.3077094085140972</v>
      </c>
      <c r="AW63" s="58">
        <f>AW33/(AT33+AW33+AZ33)*AT32</f>
        <v>3.1732508803724242</v>
      </c>
      <c r="AX63" s="58">
        <f t="shared" ref="AX63:AY63" si="92">AX33/(AU33+AX33+BA33)*AU32</f>
        <v>3.2222222222222219</v>
      </c>
      <c r="AY63" s="58">
        <f t="shared" si="92"/>
        <v>3.3077094085140972</v>
      </c>
      <c r="AZ63" s="58">
        <f>AZ33/(AT33+AW33+AZ33)*AT32</f>
        <v>3.1732508803724242</v>
      </c>
      <c r="BA63" s="58">
        <f t="shared" ref="BA63:BB63" si="93">BA33/(AU33+AX33+BA33)*AU32</f>
        <v>3.2222222222222219</v>
      </c>
      <c r="BB63" s="58">
        <f t="shared" si="93"/>
        <v>3.3077094085140972</v>
      </c>
      <c r="BC63" s="58" t="str">
        <f t="shared" si="90"/>
        <v>-</v>
      </c>
      <c r="BD63" s="58" t="str">
        <f t="shared" si="90"/>
        <v>-</v>
      </c>
      <c r="BE63" s="58" t="str">
        <f t="shared" si="90"/>
        <v>-</v>
      </c>
      <c r="BF63" s="58" t="str">
        <f t="shared" si="90"/>
        <v>-</v>
      </c>
      <c r="BG63" s="58" t="str">
        <f t="shared" si="90"/>
        <v>-</v>
      </c>
      <c r="BH63" s="58" t="str">
        <f t="shared" si="90"/>
        <v>-</v>
      </c>
      <c r="BI63" s="58" t="str">
        <f t="shared" si="90"/>
        <v>-</v>
      </c>
      <c r="BJ63" s="58" t="str">
        <f t="shared" si="90"/>
        <v>-</v>
      </c>
      <c r="BK63" s="58" t="str">
        <f t="shared" si="90"/>
        <v>-</v>
      </c>
      <c r="BL63" s="58" t="str">
        <f t="shared" si="90"/>
        <v>-</v>
      </c>
      <c r="BM63" s="58" t="str">
        <f t="shared" si="90"/>
        <v>-</v>
      </c>
      <c r="BN63" s="58" t="str">
        <f t="shared" si="90"/>
        <v>-</v>
      </c>
      <c r="BO63" s="58">
        <f>BO33/(BO33+BR33+BU33)*BO32</f>
        <v>3.1732508803724242</v>
      </c>
      <c r="BP63" s="58">
        <f t="shared" ref="BP63:BQ63" si="94">BP33/(BP33+BS33+BV33)*BP32</f>
        <v>3.2222222222222219</v>
      </c>
      <c r="BQ63" s="58">
        <f t="shared" si="94"/>
        <v>3.3077094085140972</v>
      </c>
      <c r="BR63" s="58">
        <f>BR33/(BO33+BR33+BU33)*BO32</f>
        <v>3.1732508803724242</v>
      </c>
      <c r="BS63" s="58">
        <f t="shared" ref="BS63:BT63" si="95">BS33/(BP33+BS33+BV33)*BP32</f>
        <v>3.2222222222222219</v>
      </c>
      <c r="BT63" s="58">
        <f t="shared" si="95"/>
        <v>3.3077094085140972</v>
      </c>
      <c r="BU63" s="58">
        <f>BU33/(BO33+BR33+BU33)*BO32</f>
        <v>3.1732508803724242</v>
      </c>
      <c r="BV63" s="58">
        <f t="shared" ref="BV63:BW63" si="96">BV33/(BP33+BS33+BV33)*BP32</f>
        <v>3.2222222222222219</v>
      </c>
      <c r="BW63" s="58">
        <f t="shared" si="96"/>
        <v>3.3077094085140972</v>
      </c>
      <c r="BX63" s="58" t="str">
        <f t="shared" si="90"/>
        <v>-</v>
      </c>
      <c r="BY63" s="58" t="str">
        <f t="shared" si="90"/>
        <v>-</v>
      </c>
      <c r="BZ63" s="58" t="str">
        <f t="shared" si="90"/>
        <v>-</v>
      </c>
      <c r="CA63" s="58" t="str">
        <f t="shared" si="90"/>
        <v>-</v>
      </c>
      <c r="CB63" s="58" t="str">
        <f t="shared" si="90"/>
        <v>-</v>
      </c>
      <c r="CC63" s="58" t="str">
        <f t="shared" si="90"/>
        <v>-</v>
      </c>
      <c r="CD63" s="58" t="str">
        <f t="shared" si="90"/>
        <v>-</v>
      </c>
      <c r="CE63" s="58" t="str">
        <f t="shared" si="90"/>
        <v>-</v>
      </c>
      <c r="CF63" s="58" t="str">
        <f t="shared" si="90"/>
        <v>-</v>
      </c>
      <c r="CG63" s="58" t="str">
        <f t="shared" si="90"/>
        <v>-</v>
      </c>
      <c r="CH63" s="58" t="str">
        <f t="shared" si="90"/>
        <v>-</v>
      </c>
      <c r="CI63" s="58" t="str">
        <f t="shared" si="90"/>
        <v>-</v>
      </c>
      <c r="CJ63" s="58" t="str">
        <f t="shared" si="90"/>
        <v>-</v>
      </c>
      <c r="CK63" s="58" t="str">
        <f t="shared" si="90"/>
        <v>-</v>
      </c>
      <c r="CL63" s="58" t="str">
        <f t="shared" si="90"/>
        <v>-</v>
      </c>
      <c r="CM63" s="58" t="str">
        <f t="shared" si="90"/>
        <v>-</v>
      </c>
      <c r="CN63" s="58" t="str">
        <f t="shared" ref="CN63:CO63" si="97">CN33</f>
        <v>-</v>
      </c>
      <c r="CO63" s="58" t="str">
        <f t="shared" si="97"/>
        <v>-</v>
      </c>
    </row>
    <row r="64" spans="27:93" x14ac:dyDescent="0.25">
      <c r="AA64" s="9" t="s">
        <v>18</v>
      </c>
      <c r="AB64" s="69">
        <f>AB34/MAX(AB$34:AD$58)</f>
        <v>0.90909090909090906</v>
      </c>
      <c r="AC64" s="70">
        <f>AC34/MAX(AB$34:AD$58)</f>
        <v>1</v>
      </c>
      <c r="AD64" s="71">
        <f>AD34/MAX(AB$34:AD$58)</f>
        <v>1</v>
      </c>
      <c r="AE64" s="69">
        <f t="shared" ref="AE64:AE88" si="98">AE34/MAX(AE$34:AG$58)</f>
        <v>0.90909090909090906</v>
      </c>
      <c r="AF64" s="70">
        <f t="shared" ref="AF64:AF88" si="99">AF34/MAX(AE$34:AG$58)</f>
        <v>1</v>
      </c>
      <c r="AG64" s="71">
        <f t="shared" ref="AG64:AG88" si="100">AG34/MAX(AE$34:AG$58)</f>
        <v>1</v>
      </c>
      <c r="AH64" s="69">
        <f t="shared" ref="AH64:AH88" si="101">AH34/MAX(AH$34:AJ$58)</f>
        <v>0.90909090909090906</v>
      </c>
      <c r="AI64" s="70">
        <f t="shared" ref="AI64:AI88" si="102">AI34/MAX(AH$34:AJ$58)</f>
        <v>1</v>
      </c>
      <c r="AJ64" s="71">
        <f t="shared" ref="AJ64:AJ88" si="103">AJ34/MAX(AH$34:AJ$58)</f>
        <v>1</v>
      </c>
      <c r="AK64" s="99">
        <f>AK34/MAX(AK$35:AM$40,AK$45:AM$48,AK$53:AM$58)</f>
        <v>0.54545454545454541</v>
      </c>
      <c r="AL64" s="100">
        <f>AL34/MAX(AK$35:AM$40,AK$45:AM$48,AK$53:AM$58)</f>
        <v>0.72727272727272729</v>
      </c>
      <c r="AM64" s="101">
        <f>AM34/MAX(AK$35:AM$40,AK$45:AM$48,AK$53:AM$58)</f>
        <v>0.90909090909090906</v>
      </c>
      <c r="AN64" s="99">
        <f>AN34/MAX(AN$35:AP$40,AN$45:AP$48,AN$53:AP$58)</f>
        <v>0.72727272727272729</v>
      </c>
      <c r="AO64" s="100">
        <f>AO34/MAX(AN$35:AP$40,AN$45:AP$48,AN$53:AP$58)</f>
        <v>0.90909090909090906</v>
      </c>
      <c r="AP64" s="101">
        <f>AP34/MAX(AN$35:AP$40,AN$45:AP$48,AN$53:AP$58)</f>
        <v>1</v>
      </c>
      <c r="AQ64" s="99">
        <f>AQ34/MAX(AQ$35:AS$40,AQ$45:AS$48,AQ$53:AS$58)</f>
        <v>0.54545454545454541</v>
      </c>
      <c r="AR64" s="100">
        <f>AR34/MAX(AQ$35:AS$40,AQ$45:AS$48,AQ$53:AS$58)</f>
        <v>0.72727272727272729</v>
      </c>
      <c r="AS64" s="101">
        <f>AS34/MAX(AQ$35:AS$40,AQ$45:AS$48,AQ$53:AS$58)</f>
        <v>0.90909090909090906</v>
      </c>
      <c r="AT64" s="81">
        <f t="shared" ref="AT64:AT88" si="104">AT34/MAX(AT$34:AV$58)</f>
        <v>0</v>
      </c>
      <c r="AU64" s="82">
        <f t="shared" ref="AU64:AU88" si="105">AU34/MAX(AT$34:AV$58)</f>
        <v>0</v>
      </c>
      <c r="AV64" s="83">
        <f t="shared" ref="AV64:AV88" si="106">AV34/MAX(AT$34:AV$58)</f>
        <v>0</v>
      </c>
      <c r="AW64" s="81">
        <f t="shared" ref="AW64:AW88" si="107">AW34/MAX(AW$34:AY$58)</f>
        <v>0</v>
      </c>
      <c r="AX64" s="82">
        <f t="shared" ref="AX64:AX88" si="108">AX34/MAX(AW$34:AY$58)</f>
        <v>0</v>
      </c>
      <c r="AY64" s="83">
        <f t="shared" ref="AY64:AY88" si="109">AY34/MAX(AW$34:AY$58)</f>
        <v>0</v>
      </c>
      <c r="AZ64" s="81">
        <f t="shared" ref="AZ64:AZ88" si="110">AZ34/MAX(AZ$34:BB$58)</f>
        <v>0</v>
      </c>
      <c r="BA64" s="82">
        <f t="shared" ref="BA64:BA88" si="111">BA34/MAX(AZ$34:BB$58)</f>
        <v>0</v>
      </c>
      <c r="BB64" s="83">
        <f t="shared" ref="BB64:BB88" si="112">BB34/MAX(AZ$34:BB$58)</f>
        <v>0</v>
      </c>
      <c r="BC64" s="81">
        <f>BC34/MAX(BC$42:BE$58,BC$34:BE$40)</f>
        <v>0</v>
      </c>
      <c r="BD64" s="82">
        <f>BD34/MAX(BC$42:BE$58,BC$34:BE$40)</f>
        <v>0</v>
      </c>
      <c r="BE64" s="83">
        <f>BE34/MAX(BC$42:BE$58,BC$34:BE$40)</f>
        <v>0</v>
      </c>
      <c r="BF64" s="81">
        <f t="shared" ref="BF64:BF88" si="113">BF34/MAX(BF$42:BH$58,BF$34:BH$40)</f>
        <v>0</v>
      </c>
      <c r="BG64" s="82">
        <f t="shared" ref="BG64" si="114">BG34/MAX(BF$42:BH$58,BF$34:BH$40)</f>
        <v>0</v>
      </c>
      <c r="BH64" s="83">
        <f t="shared" ref="BH64:BH88" si="115">BH34/MAX(BF$42:BH$58,BF$34:BH$40)</f>
        <v>0</v>
      </c>
      <c r="BI64" s="81">
        <f t="shared" ref="BI64:BI88" si="116">BI34/MAX(BI$42:BK$58,BI$34:BK$40)</f>
        <v>0</v>
      </c>
      <c r="BJ64" s="82">
        <f t="shared" ref="BJ64" si="117">BJ34/MAX(BI$42:BK$58,BI$34:BK$40)</f>
        <v>0</v>
      </c>
      <c r="BK64" s="83">
        <f t="shared" ref="BK64:BK88" si="118">BK34/MAX(BI$42:BK$58,BI$34:BK$40)</f>
        <v>0</v>
      </c>
      <c r="BL64" s="81">
        <f t="shared" ref="BL64:BL88" si="119">BL34/MAX(BL$42:BN$58,BL$34:BN$40)</f>
        <v>0</v>
      </c>
      <c r="BM64" s="82">
        <f t="shared" ref="BM64:BM88" si="120">BM34/MAX(BL$42:BN$58,BL$34:BN$40)</f>
        <v>0</v>
      </c>
      <c r="BN64" s="83">
        <f t="shared" ref="BN64:BN88" si="121">BN34/MAX(BL$42:BN$58,BL$34:BN$40)</f>
        <v>0</v>
      </c>
      <c r="BO64" s="81">
        <f t="shared" ref="BO64:BO88" si="122">BO34/MAX(BO$34:BQ$58)</f>
        <v>0</v>
      </c>
      <c r="BP64" s="82">
        <f t="shared" ref="BP64:BP88" si="123">BP34/MAX(BO$34:BQ$58)</f>
        <v>0</v>
      </c>
      <c r="BQ64" s="83">
        <f t="shared" ref="BQ64:BQ88" si="124">BQ34/MAX(BO$34:BQ$58)</f>
        <v>0</v>
      </c>
      <c r="BR64" s="81">
        <f t="shared" ref="BR64:BR88" si="125">BR34/MAX(BR$34:BT$58)</f>
        <v>0</v>
      </c>
      <c r="BS64" s="82">
        <f t="shared" ref="BS64:BS88" si="126">BS34/MAX(BR$34:BT$58)</f>
        <v>0</v>
      </c>
      <c r="BT64" s="83">
        <f t="shared" ref="BT64:BT88" si="127">BT34/MAX(BR$34:BT$58)</f>
        <v>0</v>
      </c>
      <c r="BU64" s="81">
        <f t="shared" ref="BU64:BU88" si="128">BU34/MAX(BU$34:BW$58)</f>
        <v>0</v>
      </c>
      <c r="BV64" s="82">
        <f t="shared" ref="BV64:BV88" si="129">BV34/MAX(BU$34:BW$58)</f>
        <v>0</v>
      </c>
      <c r="BW64" s="83">
        <f t="shared" ref="BW64:BW88" si="130">BW34/MAX(BU$34:BW$58)</f>
        <v>0</v>
      </c>
      <c r="BX64" s="81">
        <f>BX34/MAX(BX$50:BZ$58,BX$45:BZ$48,BX$34:BZ$40)</f>
        <v>0</v>
      </c>
      <c r="BY64" s="82">
        <f>BY34/MAX(BX$50:BZ$58,BX$45:BZ$48,BX$34:BZ$40)</f>
        <v>0</v>
      </c>
      <c r="BZ64" s="83">
        <f>BZ34/MAX(BX$50:BZ$58,BX$45:BZ$48,BX$34:BZ$40)</f>
        <v>0</v>
      </c>
      <c r="CA64" s="81">
        <f t="shared" ref="CA64:CA88" si="131">CA34/MAX(CA$50:CC$58,CA$45:CC$48,CA$34:CC$40)</f>
        <v>0</v>
      </c>
      <c r="CB64" s="82">
        <f t="shared" ref="CB64" si="132">CB34/MAX(CA$50:CC$58,CA$45:CC$48,CA$34:CC$40)</f>
        <v>0</v>
      </c>
      <c r="CC64" s="83">
        <f t="shared" ref="CC64:CC88" si="133">CC34/MAX(CA$50:CC$58,CA$45:CC$48,CA$34:CC$40)</f>
        <v>0</v>
      </c>
      <c r="CD64" s="81">
        <f t="shared" ref="CD64:CD88" si="134">CD34/MAX(CD$50:CF$58,CD$45:CF$48,CD$34:CF$40)</f>
        <v>0</v>
      </c>
      <c r="CE64" s="82">
        <f t="shared" ref="CE64" si="135">CE34/MAX(CD$50:CF$58,CD$45:CF$48,CD$34:CF$40)</f>
        <v>0</v>
      </c>
      <c r="CF64" s="83">
        <f t="shared" ref="CF64:CF88" si="136">CF34/MAX(CD$50:CF$58,CD$45:CF$48,CD$34:CF$40)</f>
        <v>0</v>
      </c>
      <c r="CG64" s="81">
        <f t="shared" ref="CG64:CG88" si="137">CG34/MAX(CG$50:CI$58,CG$45:CI$48,CG$34:CI$40)</f>
        <v>0</v>
      </c>
      <c r="CH64" s="82">
        <f t="shared" ref="CH64:CH88" si="138">CH34/MAX(CG$50:CI$58,CG$45:CI$48,CG$34:CI$40)</f>
        <v>0</v>
      </c>
      <c r="CI64" s="83">
        <f t="shared" ref="CI64:CI88" si="139">CI34/MAX(CG$50:CI$58,CG$45:CI$48,CG$34:CI$40)</f>
        <v>0</v>
      </c>
      <c r="CJ64" s="81">
        <f t="shared" ref="CJ64:CJ88" si="140">CJ34/MAX(CJ$50:CL$58,CJ$45:CL$48,CJ$34:CL$40)</f>
        <v>0</v>
      </c>
      <c r="CK64" s="82">
        <f t="shared" ref="CK64" si="141">CK34/MAX(CJ$50:CL$58,CJ$45:CL$48,CJ$34:CL$40)</f>
        <v>0</v>
      </c>
      <c r="CL64" s="83">
        <f t="shared" ref="CL64:CL88" si="142">CL34/MAX(CJ$50:CL$58,CJ$45:CL$48,CJ$34:CL$40)</f>
        <v>0</v>
      </c>
      <c r="CM64" s="81">
        <f t="shared" ref="CM64:CM88" si="143">CM34/MAX(CM$50:CO$58,CM$45:CO$48,CM$34:CO$40)</f>
        <v>0</v>
      </c>
      <c r="CN64" s="82">
        <f t="shared" ref="CN64" si="144">CN34/MAX(CM$50:CO$58,CM$45:CO$48,CM$34:CO$40)</f>
        <v>0</v>
      </c>
      <c r="CO64" s="83">
        <f t="shared" ref="CO64:CO88" si="145">CO34/MAX(CM$50:CO$58,CM$45:CO$48,CM$34:CO$40)</f>
        <v>0</v>
      </c>
    </row>
    <row r="65" spans="27:93" x14ac:dyDescent="0.25">
      <c r="AA65" s="9" t="s">
        <v>10</v>
      </c>
      <c r="AB65" s="72">
        <f t="shared" ref="AB65:AD88" si="146">AB35/MAX($AB$34:$AD$58)</f>
        <v>0.90909090909090906</v>
      </c>
      <c r="AC65" s="73">
        <f t="shared" si="146"/>
        <v>1</v>
      </c>
      <c r="AD65" s="74">
        <f t="shared" si="146"/>
        <v>1</v>
      </c>
      <c r="AE65" s="75">
        <f t="shared" si="98"/>
        <v>0</v>
      </c>
      <c r="AF65" s="76">
        <f t="shared" si="99"/>
        <v>0</v>
      </c>
      <c r="AG65" s="77">
        <f t="shared" si="100"/>
        <v>0</v>
      </c>
      <c r="AH65" s="75">
        <f t="shared" si="101"/>
        <v>0</v>
      </c>
      <c r="AI65" s="76">
        <f t="shared" si="102"/>
        <v>0</v>
      </c>
      <c r="AJ65" s="77">
        <f t="shared" si="103"/>
        <v>0</v>
      </c>
      <c r="AK65" s="87">
        <f t="shared" ref="AK65:AK88" si="147">AK35/MAX(AK$35:AM$40,AK$45:AM$48,AK$53:AM$58)</f>
        <v>0.36363636363636365</v>
      </c>
      <c r="AL65" s="88">
        <f t="shared" ref="AL65:AL88" si="148">AL35/MAX(AK$35:AM$40,AK$45:AM$48,AK$53:AM$58)</f>
        <v>0.54545454545454541</v>
      </c>
      <c r="AM65" s="89">
        <f t="shared" ref="AM65:AM88" si="149">AM35/MAX(AK$35:AM$40,AK$45:AM$48,AK$53:AM$58)</f>
        <v>0.72727272727272729</v>
      </c>
      <c r="AN65" s="93">
        <f t="shared" ref="AN65:AN88" si="150">AN35/MAX(AN$35:AP$40,AN$45:AP$48,AN$53:AP$58)</f>
        <v>0.18181818181818182</v>
      </c>
      <c r="AO65" s="94">
        <f t="shared" ref="AO65:AO88" si="151">AO35/MAX(AN$35:AP$40,AN$45:AP$48,AN$53:AP$58)</f>
        <v>0.36363636363636365</v>
      </c>
      <c r="AP65" s="95">
        <f t="shared" ref="AP65:AP88" si="152">AP35/MAX(AN$35:AP$40,AN$45:AP$48,AN$53:AP$58)</f>
        <v>0.54545454545454541</v>
      </c>
      <c r="AQ65" s="93">
        <f t="shared" ref="AQ65:AQ88" si="153">AQ35/MAX(AQ$35:AS$40,AQ$45:AS$48,AQ$53:AS$58)</f>
        <v>0.18181818181818182</v>
      </c>
      <c r="AR65" s="94">
        <f t="shared" ref="AR65:AR88" si="154">AR35/MAX(AQ$35:AS$40,AQ$45:AS$48,AQ$53:AS$58)</f>
        <v>0.36363636363636365</v>
      </c>
      <c r="AS65" s="95">
        <f t="shared" ref="AS65:AS88" si="155">AS35/MAX(AQ$35:AS$40,AQ$45:AS$48,AQ$53:AS$58)</f>
        <v>0.54545454545454541</v>
      </c>
      <c r="AT65" s="75">
        <f t="shared" si="104"/>
        <v>0</v>
      </c>
      <c r="AU65" s="76">
        <f t="shared" si="105"/>
        <v>0</v>
      </c>
      <c r="AV65" s="77">
        <f t="shared" si="106"/>
        <v>0</v>
      </c>
      <c r="AW65" s="75">
        <f t="shared" si="107"/>
        <v>0</v>
      </c>
      <c r="AX65" s="76">
        <f t="shared" si="108"/>
        <v>0</v>
      </c>
      <c r="AY65" s="77">
        <f t="shared" si="109"/>
        <v>0</v>
      </c>
      <c r="AZ65" s="75">
        <f t="shared" si="110"/>
        <v>0</v>
      </c>
      <c r="BA65" s="76">
        <f t="shared" si="111"/>
        <v>0</v>
      </c>
      <c r="BB65" s="77">
        <f t="shared" si="112"/>
        <v>0</v>
      </c>
      <c r="BC65" s="75">
        <f t="shared" ref="BC65:BC88" si="156">BC35/MAX(BC$42:BE$58,BC$34:BE$40)</f>
        <v>0</v>
      </c>
      <c r="BD65" s="76">
        <f t="shared" ref="BD65" si="157">BD35/MAX(BC$42:BE$58,BC$34:BE$40)</f>
        <v>0</v>
      </c>
      <c r="BE65" s="77">
        <f t="shared" ref="BE65:BE88" si="158">BE35/MAX(BC$42:BE$58,BC$34:BE$40)</f>
        <v>0</v>
      </c>
      <c r="BF65" s="75">
        <f t="shared" si="113"/>
        <v>0</v>
      </c>
      <c r="BG65" s="76">
        <f t="shared" ref="BG65" si="159">BG35/MAX(BF$42:BH$58,BF$34:BH$40)</f>
        <v>0</v>
      </c>
      <c r="BH65" s="77">
        <f t="shared" si="115"/>
        <v>0</v>
      </c>
      <c r="BI65" s="75">
        <f t="shared" si="116"/>
        <v>0</v>
      </c>
      <c r="BJ65" s="76">
        <f t="shared" ref="BJ65" si="160">BJ35/MAX(BI$42:BK$58,BI$34:BK$40)</f>
        <v>0</v>
      </c>
      <c r="BK65" s="77">
        <f t="shared" si="118"/>
        <v>0</v>
      </c>
      <c r="BL65" s="75">
        <f t="shared" si="119"/>
        <v>0</v>
      </c>
      <c r="BM65" s="76">
        <f t="shared" si="120"/>
        <v>0</v>
      </c>
      <c r="BN65" s="77">
        <f t="shared" si="121"/>
        <v>0</v>
      </c>
      <c r="BO65" s="75">
        <f t="shared" si="122"/>
        <v>0</v>
      </c>
      <c r="BP65" s="76">
        <f t="shared" si="123"/>
        <v>0</v>
      </c>
      <c r="BQ65" s="77">
        <f t="shared" si="124"/>
        <v>0</v>
      </c>
      <c r="BR65" s="75">
        <f t="shared" si="125"/>
        <v>0</v>
      </c>
      <c r="BS65" s="76">
        <f t="shared" si="126"/>
        <v>0</v>
      </c>
      <c r="BT65" s="77">
        <f t="shared" si="127"/>
        <v>0</v>
      </c>
      <c r="BU65" s="75">
        <f t="shared" si="128"/>
        <v>0</v>
      </c>
      <c r="BV65" s="76">
        <f t="shared" si="129"/>
        <v>0</v>
      </c>
      <c r="BW65" s="77">
        <f t="shared" si="130"/>
        <v>0</v>
      </c>
      <c r="BX65" s="75">
        <f t="shared" ref="BX65:BX88" si="161">BX35/MAX(BX$50:BZ$58,BX$45:BZ$48,BX$34:BZ$40)</f>
        <v>0</v>
      </c>
      <c r="BY65" s="76">
        <f t="shared" ref="BY65" si="162">BY35/MAX(BX$50:BZ$58,BX$45:BZ$48,BX$34:BZ$40)</f>
        <v>0</v>
      </c>
      <c r="BZ65" s="77">
        <f t="shared" ref="BZ65:BZ88" si="163">BZ35/MAX(BX$50:BZ$58,BX$45:BZ$48,BX$34:BZ$40)</f>
        <v>0</v>
      </c>
      <c r="CA65" s="75">
        <f t="shared" si="131"/>
        <v>0</v>
      </c>
      <c r="CB65" s="76">
        <f t="shared" ref="CB65" si="164">CB35/MAX(CA$50:CC$58,CA$45:CC$48,CA$34:CC$40)</f>
        <v>0</v>
      </c>
      <c r="CC65" s="77">
        <f t="shared" si="133"/>
        <v>0</v>
      </c>
      <c r="CD65" s="75">
        <f t="shared" si="134"/>
        <v>0</v>
      </c>
      <c r="CE65" s="76">
        <f t="shared" ref="CE65" si="165">CE35/MAX(CD$50:CF$58,CD$45:CF$48,CD$34:CF$40)</f>
        <v>0</v>
      </c>
      <c r="CF65" s="77">
        <f t="shared" si="136"/>
        <v>0</v>
      </c>
      <c r="CG65" s="75">
        <f t="shared" si="137"/>
        <v>0</v>
      </c>
      <c r="CH65" s="76">
        <f t="shared" si="138"/>
        <v>0</v>
      </c>
      <c r="CI65" s="77">
        <f t="shared" si="139"/>
        <v>0</v>
      </c>
      <c r="CJ65" s="75">
        <f t="shared" si="140"/>
        <v>0</v>
      </c>
      <c r="CK65" s="76">
        <f t="shared" ref="CK65" si="166">CK35/MAX(CJ$50:CL$58,CJ$45:CL$48,CJ$34:CL$40)</f>
        <v>0</v>
      </c>
      <c r="CL65" s="77">
        <f t="shared" si="142"/>
        <v>0</v>
      </c>
      <c r="CM65" s="75">
        <f t="shared" si="143"/>
        <v>0</v>
      </c>
      <c r="CN65" s="76">
        <f t="shared" ref="CN65" si="167">CN35/MAX(CM$50:CO$58,CM$45:CO$48,CM$34:CO$40)</f>
        <v>0</v>
      </c>
      <c r="CO65" s="77">
        <f t="shared" si="145"/>
        <v>0</v>
      </c>
    </row>
    <row r="66" spans="27:93" x14ac:dyDescent="0.25">
      <c r="AA66" s="9" t="s">
        <v>11</v>
      </c>
      <c r="AB66" s="75">
        <f t="shared" si="146"/>
        <v>0</v>
      </c>
      <c r="AC66" s="76">
        <f t="shared" si="146"/>
        <v>0</v>
      </c>
      <c r="AD66" s="77">
        <f t="shared" si="146"/>
        <v>0</v>
      </c>
      <c r="AE66" s="72">
        <f t="shared" si="98"/>
        <v>0.90909090909090906</v>
      </c>
      <c r="AF66" s="73">
        <f t="shared" si="99"/>
        <v>1</v>
      </c>
      <c r="AG66" s="74">
        <f t="shared" si="100"/>
        <v>1</v>
      </c>
      <c r="AH66" s="75">
        <f t="shared" si="101"/>
        <v>0</v>
      </c>
      <c r="AI66" s="76">
        <f t="shared" si="102"/>
        <v>0</v>
      </c>
      <c r="AJ66" s="77">
        <f t="shared" si="103"/>
        <v>0</v>
      </c>
      <c r="AK66" s="96">
        <f t="shared" si="147"/>
        <v>0.54545454545454541</v>
      </c>
      <c r="AL66" s="97">
        <f t="shared" si="148"/>
        <v>0.72727272727272729</v>
      </c>
      <c r="AM66" s="98">
        <f t="shared" si="149"/>
        <v>0.90909090909090906</v>
      </c>
      <c r="AN66" s="72">
        <f t="shared" si="150"/>
        <v>0.72727272727272729</v>
      </c>
      <c r="AO66" s="73">
        <f t="shared" si="151"/>
        <v>0.90909090909090906</v>
      </c>
      <c r="AP66" s="74">
        <f t="shared" si="152"/>
        <v>1</v>
      </c>
      <c r="AQ66" s="96">
        <f t="shared" si="153"/>
        <v>0.54545454545454541</v>
      </c>
      <c r="AR66" s="97">
        <f t="shared" si="154"/>
        <v>0.72727272727272729</v>
      </c>
      <c r="AS66" s="98">
        <f t="shared" si="155"/>
        <v>0.90909090909090906</v>
      </c>
      <c r="AT66" s="75">
        <f t="shared" si="104"/>
        <v>0</v>
      </c>
      <c r="AU66" s="76">
        <f t="shared" si="105"/>
        <v>0</v>
      </c>
      <c r="AV66" s="77">
        <f t="shared" si="106"/>
        <v>0</v>
      </c>
      <c r="AW66" s="75">
        <f t="shared" si="107"/>
        <v>0</v>
      </c>
      <c r="AX66" s="76">
        <f t="shared" si="108"/>
        <v>0</v>
      </c>
      <c r="AY66" s="77">
        <f t="shared" si="109"/>
        <v>0</v>
      </c>
      <c r="AZ66" s="75">
        <f t="shared" si="110"/>
        <v>0</v>
      </c>
      <c r="BA66" s="76">
        <f t="shared" si="111"/>
        <v>0</v>
      </c>
      <c r="BB66" s="77">
        <f t="shared" si="112"/>
        <v>0</v>
      </c>
      <c r="BC66" s="75">
        <f t="shared" si="156"/>
        <v>0</v>
      </c>
      <c r="BD66" s="76">
        <f t="shared" ref="BD66" si="168">BD36/MAX(BC$42:BE$58,BC$34:BE$40)</f>
        <v>0</v>
      </c>
      <c r="BE66" s="77">
        <f t="shared" si="158"/>
        <v>0</v>
      </c>
      <c r="BF66" s="75">
        <f t="shared" si="113"/>
        <v>0</v>
      </c>
      <c r="BG66" s="76">
        <f t="shared" ref="BG66" si="169">BG36/MAX(BF$42:BH$58,BF$34:BH$40)</f>
        <v>0</v>
      </c>
      <c r="BH66" s="77">
        <f t="shared" si="115"/>
        <v>0</v>
      </c>
      <c r="BI66" s="75">
        <f t="shared" si="116"/>
        <v>0</v>
      </c>
      <c r="BJ66" s="76">
        <f t="shared" ref="BJ66" si="170">BJ36/MAX(BI$42:BK$58,BI$34:BK$40)</f>
        <v>0</v>
      </c>
      <c r="BK66" s="77">
        <f t="shared" si="118"/>
        <v>0</v>
      </c>
      <c r="BL66" s="75">
        <f t="shared" si="119"/>
        <v>0</v>
      </c>
      <c r="BM66" s="76">
        <f t="shared" si="120"/>
        <v>0</v>
      </c>
      <c r="BN66" s="77">
        <f t="shared" si="121"/>
        <v>0</v>
      </c>
      <c r="BO66" s="75">
        <f t="shared" si="122"/>
        <v>0</v>
      </c>
      <c r="BP66" s="76">
        <f t="shared" si="123"/>
        <v>0</v>
      </c>
      <c r="BQ66" s="77">
        <f t="shared" si="124"/>
        <v>0</v>
      </c>
      <c r="BR66" s="75">
        <f t="shared" si="125"/>
        <v>0</v>
      </c>
      <c r="BS66" s="76">
        <f t="shared" si="126"/>
        <v>0</v>
      </c>
      <c r="BT66" s="77">
        <f t="shared" si="127"/>
        <v>0</v>
      </c>
      <c r="BU66" s="75">
        <f t="shared" si="128"/>
        <v>0</v>
      </c>
      <c r="BV66" s="76">
        <f t="shared" si="129"/>
        <v>0</v>
      </c>
      <c r="BW66" s="77">
        <f t="shared" si="130"/>
        <v>0</v>
      </c>
      <c r="BX66" s="75">
        <f t="shared" si="161"/>
        <v>0</v>
      </c>
      <c r="BY66" s="76">
        <f t="shared" ref="BY66" si="171">BY36/MAX(BX$50:BZ$58,BX$45:BZ$48,BX$34:BZ$40)</f>
        <v>0</v>
      </c>
      <c r="BZ66" s="77">
        <f t="shared" si="163"/>
        <v>0</v>
      </c>
      <c r="CA66" s="75">
        <f t="shared" si="131"/>
        <v>0</v>
      </c>
      <c r="CB66" s="76">
        <f t="shared" ref="CB66" si="172">CB36/MAX(CA$50:CC$58,CA$45:CC$48,CA$34:CC$40)</f>
        <v>0</v>
      </c>
      <c r="CC66" s="77">
        <f t="shared" si="133"/>
        <v>0</v>
      </c>
      <c r="CD66" s="75">
        <f t="shared" si="134"/>
        <v>0</v>
      </c>
      <c r="CE66" s="76">
        <f t="shared" ref="CE66" si="173">CE36/MAX(CD$50:CF$58,CD$45:CF$48,CD$34:CF$40)</f>
        <v>0</v>
      </c>
      <c r="CF66" s="77">
        <f t="shared" si="136"/>
        <v>0</v>
      </c>
      <c r="CG66" s="75">
        <f t="shared" si="137"/>
        <v>0</v>
      </c>
      <c r="CH66" s="76">
        <f t="shared" si="138"/>
        <v>0</v>
      </c>
      <c r="CI66" s="77">
        <f t="shared" si="139"/>
        <v>0</v>
      </c>
      <c r="CJ66" s="75">
        <f t="shared" si="140"/>
        <v>0</v>
      </c>
      <c r="CK66" s="76">
        <f t="shared" ref="CK66" si="174">CK36/MAX(CJ$50:CL$58,CJ$45:CL$48,CJ$34:CL$40)</f>
        <v>0</v>
      </c>
      <c r="CL66" s="77">
        <f t="shared" si="142"/>
        <v>0</v>
      </c>
      <c r="CM66" s="75">
        <f t="shared" si="143"/>
        <v>0</v>
      </c>
      <c r="CN66" s="76">
        <f t="shared" ref="CN66" si="175">CN36/MAX(CM$50:CO$58,CM$45:CO$48,CM$34:CO$40)</f>
        <v>0</v>
      </c>
      <c r="CO66" s="77">
        <f t="shared" si="145"/>
        <v>0</v>
      </c>
    </row>
    <row r="67" spans="27:93" x14ac:dyDescent="0.25">
      <c r="AA67" s="9" t="s">
        <v>12</v>
      </c>
      <c r="AB67" s="75">
        <f t="shared" si="146"/>
        <v>0</v>
      </c>
      <c r="AC67" s="76">
        <f t="shared" si="146"/>
        <v>0</v>
      </c>
      <c r="AD67" s="77">
        <f t="shared" si="146"/>
        <v>0</v>
      </c>
      <c r="AE67" s="75">
        <f t="shared" si="98"/>
        <v>0</v>
      </c>
      <c r="AF67" s="76">
        <f t="shared" si="99"/>
        <v>0</v>
      </c>
      <c r="AG67" s="77">
        <f t="shared" si="100"/>
        <v>0</v>
      </c>
      <c r="AH67" s="72">
        <f t="shared" si="101"/>
        <v>0.90909090909090906</v>
      </c>
      <c r="AI67" s="73">
        <f t="shared" si="102"/>
        <v>1</v>
      </c>
      <c r="AJ67" s="74">
        <f t="shared" si="103"/>
        <v>1</v>
      </c>
      <c r="AK67" s="87">
        <f t="shared" si="147"/>
        <v>0.36363636363636365</v>
      </c>
      <c r="AL67" s="88">
        <f t="shared" si="148"/>
        <v>0.54545454545454541</v>
      </c>
      <c r="AM67" s="89">
        <f t="shared" si="149"/>
        <v>0.72727272727272729</v>
      </c>
      <c r="AN67" s="96">
        <f t="shared" si="150"/>
        <v>-0.90909090909090906</v>
      </c>
      <c r="AO67" s="97">
        <f t="shared" si="151"/>
        <v>-0.72727272727272729</v>
      </c>
      <c r="AP67" s="98">
        <f t="shared" si="152"/>
        <v>-0.54545454545454541</v>
      </c>
      <c r="AQ67" s="93">
        <f t="shared" si="153"/>
        <v>-0.54545454545454541</v>
      </c>
      <c r="AR67" s="94">
        <f t="shared" si="154"/>
        <v>-0.36363636363636365</v>
      </c>
      <c r="AS67" s="95">
        <f t="shared" si="155"/>
        <v>-0.18181818181818182</v>
      </c>
      <c r="AT67" s="75">
        <f t="shared" si="104"/>
        <v>0</v>
      </c>
      <c r="AU67" s="76">
        <f t="shared" si="105"/>
        <v>0</v>
      </c>
      <c r="AV67" s="77">
        <f t="shared" si="106"/>
        <v>0</v>
      </c>
      <c r="AW67" s="75">
        <f t="shared" si="107"/>
        <v>0</v>
      </c>
      <c r="AX67" s="76">
        <f t="shared" si="108"/>
        <v>0</v>
      </c>
      <c r="AY67" s="77">
        <f t="shared" si="109"/>
        <v>0</v>
      </c>
      <c r="AZ67" s="75">
        <f t="shared" si="110"/>
        <v>0</v>
      </c>
      <c r="BA67" s="76">
        <f t="shared" si="111"/>
        <v>0</v>
      </c>
      <c r="BB67" s="77">
        <f t="shared" si="112"/>
        <v>0</v>
      </c>
      <c r="BC67" s="75">
        <f t="shared" si="156"/>
        <v>0</v>
      </c>
      <c r="BD67" s="76">
        <f t="shared" ref="BD67" si="176">BD37/MAX(BC$42:BE$58,BC$34:BE$40)</f>
        <v>0</v>
      </c>
      <c r="BE67" s="77">
        <f t="shared" si="158"/>
        <v>0</v>
      </c>
      <c r="BF67" s="75">
        <f t="shared" si="113"/>
        <v>0</v>
      </c>
      <c r="BG67" s="76">
        <f t="shared" ref="BG67" si="177">BG37/MAX(BF$42:BH$58,BF$34:BH$40)</f>
        <v>0</v>
      </c>
      <c r="BH67" s="77">
        <f t="shared" si="115"/>
        <v>0</v>
      </c>
      <c r="BI67" s="75">
        <f t="shared" si="116"/>
        <v>0</v>
      </c>
      <c r="BJ67" s="76">
        <f t="shared" ref="BJ67" si="178">BJ37/MAX(BI$42:BK$58,BI$34:BK$40)</f>
        <v>0</v>
      </c>
      <c r="BK67" s="77">
        <f t="shared" si="118"/>
        <v>0</v>
      </c>
      <c r="BL67" s="75">
        <f t="shared" si="119"/>
        <v>0</v>
      </c>
      <c r="BM67" s="76">
        <f t="shared" si="120"/>
        <v>0</v>
      </c>
      <c r="BN67" s="77">
        <f t="shared" si="121"/>
        <v>0</v>
      </c>
      <c r="BO67" s="75">
        <f t="shared" si="122"/>
        <v>0</v>
      </c>
      <c r="BP67" s="76">
        <f t="shared" si="123"/>
        <v>0</v>
      </c>
      <c r="BQ67" s="77">
        <f t="shared" si="124"/>
        <v>0</v>
      </c>
      <c r="BR67" s="75">
        <f t="shared" si="125"/>
        <v>0</v>
      </c>
      <c r="BS67" s="76">
        <f t="shared" si="126"/>
        <v>0</v>
      </c>
      <c r="BT67" s="77">
        <f t="shared" si="127"/>
        <v>0</v>
      </c>
      <c r="BU67" s="75">
        <f t="shared" si="128"/>
        <v>0</v>
      </c>
      <c r="BV67" s="76">
        <f t="shared" si="129"/>
        <v>0</v>
      </c>
      <c r="BW67" s="77">
        <f t="shared" si="130"/>
        <v>0</v>
      </c>
      <c r="BX67" s="75">
        <f t="shared" si="161"/>
        <v>0</v>
      </c>
      <c r="BY67" s="76">
        <f t="shared" ref="BY67" si="179">BY37/MAX(BX$50:BZ$58,BX$45:BZ$48,BX$34:BZ$40)</f>
        <v>0</v>
      </c>
      <c r="BZ67" s="77">
        <f t="shared" si="163"/>
        <v>0</v>
      </c>
      <c r="CA67" s="75">
        <f t="shared" si="131"/>
        <v>0</v>
      </c>
      <c r="CB67" s="76">
        <f t="shared" ref="CB67" si="180">CB37/MAX(CA$50:CC$58,CA$45:CC$48,CA$34:CC$40)</f>
        <v>0</v>
      </c>
      <c r="CC67" s="77">
        <f t="shared" si="133"/>
        <v>0</v>
      </c>
      <c r="CD67" s="75">
        <f t="shared" si="134"/>
        <v>0</v>
      </c>
      <c r="CE67" s="76">
        <f t="shared" ref="CE67" si="181">CE37/MAX(CD$50:CF$58,CD$45:CF$48,CD$34:CF$40)</f>
        <v>0</v>
      </c>
      <c r="CF67" s="77">
        <f t="shared" si="136"/>
        <v>0</v>
      </c>
      <c r="CG67" s="75">
        <f t="shared" si="137"/>
        <v>0</v>
      </c>
      <c r="CH67" s="76">
        <f t="shared" si="138"/>
        <v>0</v>
      </c>
      <c r="CI67" s="77">
        <f t="shared" si="139"/>
        <v>0</v>
      </c>
      <c r="CJ67" s="75">
        <f t="shared" si="140"/>
        <v>0</v>
      </c>
      <c r="CK67" s="76">
        <f t="shared" ref="CK67" si="182">CK37/MAX(CJ$50:CL$58,CJ$45:CL$48,CJ$34:CL$40)</f>
        <v>0</v>
      </c>
      <c r="CL67" s="77">
        <f t="shared" si="142"/>
        <v>0</v>
      </c>
      <c r="CM67" s="75">
        <f t="shared" si="143"/>
        <v>0</v>
      </c>
      <c r="CN67" s="76">
        <f t="shared" ref="CN67" si="183">CN37/MAX(CM$50:CO$58,CM$45:CO$48,CM$34:CO$40)</f>
        <v>0</v>
      </c>
      <c r="CO67" s="77">
        <f t="shared" si="145"/>
        <v>0</v>
      </c>
    </row>
    <row r="68" spans="27:93" x14ac:dyDescent="0.25">
      <c r="AA68" s="9" t="s">
        <v>13</v>
      </c>
      <c r="AB68" s="75">
        <f t="shared" si="146"/>
        <v>0</v>
      </c>
      <c r="AC68" s="76">
        <f t="shared" si="146"/>
        <v>0</v>
      </c>
      <c r="AD68" s="77">
        <f t="shared" si="146"/>
        <v>0</v>
      </c>
      <c r="AE68" s="75">
        <f t="shared" si="98"/>
        <v>0</v>
      </c>
      <c r="AF68" s="76">
        <f t="shared" si="99"/>
        <v>0</v>
      </c>
      <c r="AG68" s="77">
        <f t="shared" si="100"/>
        <v>0</v>
      </c>
      <c r="AH68" s="75">
        <f t="shared" si="101"/>
        <v>0</v>
      </c>
      <c r="AI68" s="76">
        <f t="shared" si="102"/>
        <v>0</v>
      </c>
      <c r="AJ68" s="77">
        <f t="shared" si="103"/>
        <v>0</v>
      </c>
      <c r="AK68" s="72">
        <f t="shared" si="147"/>
        <v>0.90909090909090906</v>
      </c>
      <c r="AL68" s="73">
        <f t="shared" si="148"/>
        <v>1</v>
      </c>
      <c r="AM68" s="74">
        <f t="shared" si="149"/>
        <v>1</v>
      </c>
      <c r="AN68" s="75">
        <f t="shared" si="150"/>
        <v>0</v>
      </c>
      <c r="AO68" s="76">
        <f t="shared" si="151"/>
        <v>0</v>
      </c>
      <c r="AP68" s="77">
        <f t="shared" si="152"/>
        <v>0</v>
      </c>
      <c r="AQ68" s="93">
        <f t="shared" si="153"/>
        <v>0.18181818181818182</v>
      </c>
      <c r="AR68" s="94">
        <f t="shared" si="154"/>
        <v>0.36363636363636365</v>
      </c>
      <c r="AS68" s="95">
        <f t="shared" si="155"/>
        <v>0.54545454545454541</v>
      </c>
      <c r="AT68" s="75">
        <f t="shared" si="104"/>
        <v>0</v>
      </c>
      <c r="AU68" s="76">
        <f t="shared" si="105"/>
        <v>0</v>
      </c>
      <c r="AV68" s="77">
        <f t="shared" si="106"/>
        <v>0</v>
      </c>
      <c r="AW68" s="75">
        <f t="shared" si="107"/>
        <v>0</v>
      </c>
      <c r="AX68" s="76">
        <f t="shared" si="108"/>
        <v>0</v>
      </c>
      <c r="AY68" s="77">
        <f t="shared" si="109"/>
        <v>0</v>
      </c>
      <c r="AZ68" s="75">
        <f t="shared" si="110"/>
        <v>0</v>
      </c>
      <c r="BA68" s="76">
        <f t="shared" si="111"/>
        <v>0</v>
      </c>
      <c r="BB68" s="77">
        <f t="shared" si="112"/>
        <v>0</v>
      </c>
      <c r="BC68" s="75">
        <f t="shared" si="156"/>
        <v>0</v>
      </c>
      <c r="BD68" s="76">
        <f t="shared" ref="BD68" si="184">BD38/MAX(BC$42:BE$58,BC$34:BE$40)</f>
        <v>0</v>
      </c>
      <c r="BE68" s="77">
        <f t="shared" si="158"/>
        <v>0</v>
      </c>
      <c r="BF68" s="75">
        <f t="shared" si="113"/>
        <v>0</v>
      </c>
      <c r="BG68" s="76">
        <f t="shared" ref="BG68" si="185">BG38/MAX(BF$42:BH$58,BF$34:BH$40)</f>
        <v>0</v>
      </c>
      <c r="BH68" s="77">
        <f t="shared" si="115"/>
        <v>0</v>
      </c>
      <c r="BI68" s="75">
        <f t="shared" si="116"/>
        <v>0</v>
      </c>
      <c r="BJ68" s="76">
        <f t="shared" ref="BJ68" si="186">BJ38/MAX(BI$42:BK$58,BI$34:BK$40)</f>
        <v>0</v>
      </c>
      <c r="BK68" s="77">
        <f t="shared" si="118"/>
        <v>0</v>
      </c>
      <c r="BL68" s="75">
        <f t="shared" si="119"/>
        <v>0</v>
      </c>
      <c r="BM68" s="76">
        <f t="shared" si="120"/>
        <v>0</v>
      </c>
      <c r="BN68" s="77">
        <f t="shared" si="121"/>
        <v>0</v>
      </c>
      <c r="BO68" s="75">
        <f t="shared" si="122"/>
        <v>0</v>
      </c>
      <c r="BP68" s="76">
        <f t="shared" si="123"/>
        <v>0</v>
      </c>
      <c r="BQ68" s="77">
        <f t="shared" si="124"/>
        <v>0</v>
      </c>
      <c r="BR68" s="75">
        <f t="shared" si="125"/>
        <v>0</v>
      </c>
      <c r="BS68" s="76">
        <f t="shared" si="126"/>
        <v>0</v>
      </c>
      <c r="BT68" s="77">
        <f t="shared" si="127"/>
        <v>0</v>
      </c>
      <c r="BU68" s="75">
        <f t="shared" si="128"/>
        <v>0</v>
      </c>
      <c r="BV68" s="76">
        <f t="shared" si="129"/>
        <v>0</v>
      </c>
      <c r="BW68" s="77">
        <f t="shared" si="130"/>
        <v>0</v>
      </c>
      <c r="BX68" s="75">
        <f t="shared" si="161"/>
        <v>0</v>
      </c>
      <c r="BY68" s="76">
        <f t="shared" ref="BY68" si="187">BY38/MAX(BX$50:BZ$58,BX$45:BZ$48,BX$34:BZ$40)</f>
        <v>0</v>
      </c>
      <c r="BZ68" s="77">
        <f t="shared" si="163"/>
        <v>0</v>
      </c>
      <c r="CA68" s="75">
        <f t="shared" si="131"/>
        <v>0</v>
      </c>
      <c r="CB68" s="76">
        <f t="shared" ref="CB68" si="188">CB38/MAX(CA$50:CC$58,CA$45:CC$48,CA$34:CC$40)</f>
        <v>0</v>
      </c>
      <c r="CC68" s="77">
        <f t="shared" si="133"/>
        <v>0</v>
      </c>
      <c r="CD68" s="75">
        <f t="shared" si="134"/>
        <v>0</v>
      </c>
      <c r="CE68" s="76">
        <f t="shared" ref="CE68" si="189">CE38/MAX(CD$50:CF$58,CD$45:CF$48,CD$34:CF$40)</f>
        <v>0</v>
      </c>
      <c r="CF68" s="77">
        <f t="shared" si="136"/>
        <v>0</v>
      </c>
      <c r="CG68" s="75">
        <f t="shared" si="137"/>
        <v>0</v>
      </c>
      <c r="CH68" s="76">
        <f t="shared" si="138"/>
        <v>0</v>
      </c>
      <c r="CI68" s="77">
        <f t="shared" si="139"/>
        <v>0</v>
      </c>
      <c r="CJ68" s="75">
        <f t="shared" si="140"/>
        <v>0</v>
      </c>
      <c r="CK68" s="76">
        <f t="shared" ref="CK68" si="190">CK38/MAX(CJ$50:CL$58,CJ$45:CL$48,CJ$34:CL$40)</f>
        <v>0</v>
      </c>
      <c r="CL68" s="77">
        <f t="shared" si="142"/>
        <v>0</v>
      </c>
      <c r="CM68" s="75">
        <f t="shared" si="143"/>
        <v>0</v>
      </c>
      <c r="CN68" s="76">
        <f t="shared" ref="CN68" si="191">CN38/MAX(CM$50:CO$58,CM$45:CO$48,CM$34:CO$40)</f>
        <v>0</v>
      </c>
      <c r="CO68" s="77">
        <f t="shared" si="145"/>
        <v>0</v>
      </c>
    </row>
    <row r="69" spans="27:93" x14ac:dyDescent="0.25">
      <c r="AA69" s="9" t="s">
        <v>14</v>
      </c>
      <c r="AB69" s="75">
        <f t="shared" si="146"/>
        <v>0</v>
      </c>
      <c r="AC69" s="76">
        <f t="shared" si="146"/>
        <v>0</v>
      </c>
      <c r="AD69" s="77">
        <f t="shared" si="146"/>
        <v>0</v>
      </c>
      <c r="AE69" s="75">
        <f t="shared" si="98"/>
        <v>0</v>
      </c>
      <c r="AF69" s="76">
        <f t="shared" si="99"/>
        <v>0</v>
      </c>
      <c r="AG69" s="77">
        <f t="shared" si="100"/>
        <v>0</v>
      </c>
      <c r="AH69" s="75">
        <f t="shared" si="101"/>
        <v>0</v>
      </c>
      <c r="AI69" s="76">
        <f t="shared" si="102"/>
        <v>0</v>
      </c>
      <c r="AJ69" s="77">
        <f t="shared" si="103"/>
        <v>0</v>
      </c>
      <c r="AK69" s="75">
        <f t="shared" si="147"/>
        <v>0</v>
      </c>
      <c r="AL69" s="76">
        <f t="shared" si="148"/>
        <v>0</v>
      </c>
      <c r="AM69" s="77">
        <f t="shared" si="149"/>
        <v>0</v>
      </c>
      <c r="AN69" s="72">
        <f t="shared" si="150"/>
        <v>0.90909090909090906</v>
      </c>
      <c r="AO69" s="73">
        <f t="shared" si="151"/>
        <v>1</v>
      </c>
      <c r="AP69" s="74">
        <f t="shared" si="152"/>
        <v>1</v>
      </c>
      <c r="AQ69" s="87">
        <f t="shared" si="153"/>
        <v>0.36363636363636365</v>
      </c>
      <c r="AR69" s="88">
        <f t="shared" si="154"/>
        <v>0.54545454545454541</v>
      </c>
      <c r="AS69" s="89">
        <f t="shared" si="155"/>
        <v>0.72727272727272729</v>
      </c>
      <c r="AT69" s="75">
        <f t="shared" si="104"/>
        <v>0</v>
      </c>
      <c r="AU69" s="76">
        <f t="shared" si="105"/>
        <v>0</v>
      </c>
      <c r="AV69" s="77">
        <f t="shared" si="106"/>
        <v>0</v>
      </c>
      <c r="AW69" s="75">
        <f t="shared" si="107"/>
        <v>0</v>
      </c>
      <c r="AX69" s="76">
        <f t="shared" si="108"/>
        <v>0</v>
      </c>
      <c r="AY69" s="77">
        <f t="shared" si="109"/>
        <v>0</v>
      </c>
      <c r="AZ69" s="75">
        <f t="shared" si="110"/>
        <v>0</v>
      </c>
      <c r="BA69" s="76">
        <f t="shared" si="111"/>
        <v>0</v>
      </c>
      <c r="BB69" s="77">
        <f t="shared" si="112"/>
        <v>0</v>
      </c>
      <c r="BC69" s="75">
        <f t="shared" si="156"/>
        <v>0</v>
      </c>
      <c r="BD69" s="76">
        <f t="shared" ref="BD69" si="192">BD39/MAX(BC$42:BE$58,BC$34:BE$40)</f>
        <v>0</v>
      </c>
      <c r="BE69" s="77">
        <f t="shared" si="158"/>
        <v>0</v>
      </c>
      <c r="BF69" s="75">
        <f t="shared" si="113"/>
        <v>0</v>
      </c>
      <c r="BG69" s="76">
        <f t="shared" ref="BG69" si="193">BG39/MAX(BF$42:BH$58,BF$34:BH$40)</f>
        <v>0</v>
      </c>
      <c r="BH69" s="77">
        <f t="shared" si="115"/>
        <v>0</v>
      </c>
      <c r="BI69" s="75">
        <f t="shared" si="116"/>
        <v>0</v>
      </c>
      <c r="BJ69" s="76">
        <f t="shared" ref="BJ69" si="194">BJ39/MAX(BI$42:BK$58,BI$34:BK$40)</f>
        <v>0</v>
      </c>
      <c r="BK69" s="77">
        <f t="shared" si="118"/>
        <v>0</v>
      </c>
      <c r="BL69" s="75">
        <f t="shared" si="119"/>
        <v>0</v>
      </c>
      <c r="BM69" s="76">
        <f t="shared" si="120"/>
        <v>0</v>
      </c>
      <c r="BN69" s="77">
        <f t="shared" si="121"/>
        <v>0</v>
      </c>
      <c r="BO69" s="75">
        <f t="shared" si="122"/>
        <v>0</v>
      </c>
      <c r="BP69" s="76">
        <f t="shared" si="123"/>
        <v>0</v>
      </c>
      <c r="BQ69" s="77">
        <f t="shared" si="124"/>
        <v>0</v>
      </c>
      <c r="BR69" s="75">
        <f t="shared" si="125"/>
        <v>0</v>
      </c>
      <c r="BS69" s="76">
        <f t="shared" si="126"/>
        <v>0</v>
      </c>
      <c r="BT69" s="77">
        <f t="shared" si="127"/>
        <v>0</v>
      </c>
      <c r="BU69" s="75">
        <f t="shared" si="128"/>
        <v>0</v>
      </c>
      <c r="BV69" s="76">
        <f t="shared" si="129"/>
        <v>0</v>
      </c>
      <c r="BW69" s="77">
        <f t="shared" si="130"/>
        <v>0</v>
      </c>
      <c r="BX69" s="75">
        <f t="shared" si="161"/>
        <v>0</v>
      </c>
      <c r="BY69" s="76">
        <f t="shared" ref="BY69" si="195">BY39/MAX(BX$50:BZ$58,BX$45:BZ$48,BX$34:BZ$40)</f>
        <v>0</v>
      </c>
      <c r="BZ69" s="77">
        <f t="shared" si="163"/>
        <v>0</v>
      </c>
      <c r="CA69" s="75">
        <f t="shared" si="131"/>
        <v>0</v>
      </c>
      <c r="CB69" s="76">
        <f t="shared" ref="CB69" si="196">CB39/MAX(CA$50:CC$58,CA$45:CC$48,CA$34:CC$40)</f>
        <v>0</v>
      </c>
      <c r="CC69" s="77">
        <f t="shared" si="133"/>
        <v>0</v>
      </c>
      <c r="CD69" s="75">
        <f t="shared" si="134"/>
        <v>0</v>
      </c>
      <c r="CE69" s="76">
        <f t="shared" ref="CE69" si="197">CE39/MAX(CD$50:CF$58,CD$45:CF$48,CD$34:CF$40)</f>
        <v>0</v>
      </c>
      <c r="CF69" s="77">
        <f t="shared" si="136"/>
        <v>0</v>
      </c>
      <c r="CG69" s="75">
        <f t="shared" si="137"/>
        <v>0</v>
      </c>
      <c r="CH69" s="76">
        <f t="shared" si="138"/>
        <v>0</v>
      </c>
      <c r="CI69" s="77">
        <f t="shared" si="139"/>
        <v>0</v>
      </c>
      <c r="CJ69" s="75">
        <f t="shared" si="140"/>
        <v>0</v>
      </c>
      <c r="CK69" s="76">
        <f t="shared" ref="CK69" si="198">CK39/MAX(CJ$50:CL$58,CJ$45:CL$48,CJ$34:CL$40)</f>
        <v>0</v>
      </c>
      <c r="CL69" s="77">
        <f t="shared" si="142"/>
        <v>0</v>
      </c>
      <c r="CM69" s="75">
        <f t="shared" si="143"/>
        <v>0</v>
      </c>
      <c r="CN69" s="76">
        <f t="shared" ref="CN69" si="199">CN39/MAX(CM$50:CO$58,CM$45:CO$48,CM$34:CO$40)</f>
        <v>0</v>
      </c>
      <c r="CO69" s="77">
        <f t="shared" si="145"/>
        <v>0</v>
      </c>
    </row>
    <row r="70" spans="27:93" x14ac:dyDescent="0.25">
      <c r="AA70" s="9" t="s">
        <v>15</v>
      </c>
      <c r="AB70" s="75">
        <f t="shared" si="146"/>
        <v>0</v>
      </c>
      <c r="AC70" s="76">
        <f t="shared" si="146"/>
        <v>0</v>
      </c>
      <c r="AD70" s="77">
        <f t="shared" si="146"/>
        <v>0</v>
      </c>
      <c r="AE70" s="75">
        <f t="shared" si="98"/>
        <v>0</v>
      </c>
      <c r="AF70" s="76">
        <f t="shared" si="99"/>
        <v>0</v>
      </c>
      <c r="AG70" s="77">
        <f t="shared" si="100"/>
        <v>0</v>
      </c>
      <c r="AH70" s="75">
        <f t="shared" si="101"/>
        <v>0</v>
      </c>
      <c r="AI70" s="76">
        <f t="shared" si="102"/>
        <v>0</v>
      </c>
      <c r="AJ70" s="77">
        <f t="shared" si="103"/>
        <v>0</v>
      </c>
      <c r="AK70" s="75">
        <f t="shared" si="147"/>
        <v>0</v>
      </c>
      <c r="AL70" s="76">
        <f t="shared" si="148"/>
        <v>0</v>
      </c>
      <c r="AM70" s="77">
        <f t="shared" si="149"/>
        <v>0</v>
      </c>
      <c r="AN70" s="75">
        <f t="shared" si="150"/>
        <v>0</v>
      </c>
      <c r="AO70" s="76">
        <f t="shared" si="151"/>
        <v>0</v>
      </c>
      <c r="AP70" s="77">
        <f t="shared" si="152"/>
        <v>0</v>
      </c>
      <c r="AQ70" s="72">
        <f t="shared" si="153"/>
        <v>0.90909090909090906</v>
      </c>
      <c r="AR70" s="73">
        <f t="shared" si="154"/>
        <v>1</v>
      </c>
      <c r="AS70" s="74">
        <f t="shared" si="155"/>
        <v>1</v>
      </c>
      <c r="AT70" s="75">
        <f t="shared" si="104"/>
        <v>0</v>
      </c>
      <c r="AU70" s="76">
        <f t="shared" si="105"/>
        <v>0</v>
      </c>
      <c r="AV70" s="77">
        <f t="shared" si="106"/>
        <v>0</v>
      </c>
      <c r="AW70" s="75">
        <f t="shared" si="107"/>
        <v>0</v>
      </c>
      <c r="AX70" s="76">
        <f t="shared" si="108"/>
        <v>0</v>
      </c>
      <c r="AY70" s="77">
        <f t="shared" si="109"/>
        <v>0</v>
      </c>
      <c r="AZ70" s="75">
        <f t="shared" si="110"/>
        <v>0</v>
      </c>
      <c r="BA70" s="76">
        <f t="shared" si="111"/>
        <v>0</v>
      </c>
      <c r="BB70" s="77">
        <f t="shared" si="112"/>
        <v>0</v>
      </c>
      <c r="BC70" s="75">
        <f t="shared" si="156"/>
        <v>0</v>
      </c>
      <c r="BD70" s="76">
        <f t="shared" ref="BD70" si="200">BD40/MAX(BC$42:BE$58,BC$34:BE$40)</f>
        <v>0</v>
      </c>
      <c r="BE70" s="77">
        <f t="shared" si="158"/>
        <v>0</v>
      </c>
      <c r="BF70" s="75">
        <f t="shared" si="113"/>
        <v>0</v>
      </c>
      <c r="BG70" s="76">
        <f t="shared" ref="BG70" si="201">BG40/MAX(BF$42:BH$58,BF$34:BH$40)</f>
        <v>0</v>
      </c>
      <c r="BH70" s="77">
        <f t="shared" si="115"/>
        <v>0</v>
      </c>
      <c r="BI70" s="75">
        <f t="shared" si="116"/>
        <v>0</v>
      </c>
      <c r="BJ70" s="76">
        <f t="shared" ref="BJ70" si="202">BJ40/MAX(BI$42:BK$58,BI$34:BK$40)</f>
        <v>0</v>
      </c>
      <c r="BK70" s="77">
        <f t="shared" si="118"/>
        <v>0</v>
      </c>
      <c r="BL70" s="75">
        <f t="shared" si="119"/>
        <v>0</v>
      </c>
      <c r="BM70" s="76">
        <f t="shared" si="120"/>
        <v>0</v>
      </c>
      <c r="BN70" s="77">
        <f t="shared" si="121"/>
        <v>0</v>
      </c>
      <c r="BO70" s="75">
        <f t="shared" si="122"/>
        <v>0</v>
      </c>
      <c r="BP70" s="76">
        <f t="shared" si="123"/>
        <v>0</v>
      </c>
      <c r="BQ70" s="77">
        <f t="shared" si="124"/>
        <v>0</v>
      </c>
      <c r="BR70" s="75">
        <f t="shared" si="125"/>
        <v>0</v>
      </c>
      <c r="BS70" s="76">
        <f t="shared" si="126"/>
        <v>0</v>
      </c>
      <c r="BT70" s="77">
        <f t="shared" si="127"/>
        <v>0</v>
      </c>
      <c r="BU70" s="75">
        <f t="shared" si="128"/>
        <v>0</v>
      </c>
      <c r="BV70" s="76">
        <f t="shared" si="129"/>
        <v>0</v>
      </c>
      <c r="BW70" s="77">
        <f t="shared" si="130"/>
        <v>0</v>
      </c>
      <c r="BX70" s="75">
        <f t="shared" si="161"/>
        <v>0</v>
      </c>
      <c r="BY70" s="76">
        <f t="shared" ref="BY70" si="203">BY40/MAX(BX$50:BZ$58,BX$45:BZ$48,BX$34:BZ$40)</f>
        <v>0</v>
      </c>
      <c r="BZ70" s="77">
        <f t="shared" si="163"/>
        <v>0</v>
      </c>
      <c r="CA70" s="75">
        <f t="shared" si="131"/>
        <v>0</v>
      </c>
      <c r="CB70" s="76">
        <f t="shared" ref="CB70" si="204">CB40/MAX(CA$50:CC$58,CA$45:CC$48,CA$34:CC$40)</f>
        <v>0</v>
      </c>
      <c r="CC70" s="77">
        <f t="shared" si="133"/>
        <v>0</v>
      </c>
      <c r="CD70" s="75">
        <f t="shared" si="134"/>
        <v>0</v>
      </c>
      <c r="CE70" s="76">
        <f t="shared" ref="CE70" si="205">CE40/MAX(CD$50:CF$58,CD$45:CF$48,CD$34:CF$40)</f>
        <v>0</v>
      </c>
      <c r="CF70" s="77">
        <f t="shared" si="136"/>
        <v>0</v>
      </c>
      <c r="CG70" s="75">
        <f t="shared" si="137"/>
        <v>0</v>
      </c>
      <c r="CH70" s="76">
        <f t="shared" si="138"/>
        <v>0</v>
      </c>
      <c r="CI70" s="77">
        <f t="shared" si="139"/>
        <v>0</v>
      </c>
      <c r="CJ70" s="75">
        <f t="shared" si="140"/>
        <v>0</v>
      </c>
      <c r="CK70" s="76">
        <f t="shared" ref="CK70" si="206">CK40/MAX(CJ$50:CL$58,CJ$45:CL$48,CJ$34:CL$40)</f>
        <v>0</v>
      </c>
      <c r="CL70" s="77">
        <f t="shared" si="142"/>
        <v>0</v>
      </c>
      <c r="CM70" s="75">
        <f t="shared" si="143"/>
        <v>0</v>
      </c>
      <c r="CN70" s="76">
        <f t="shared" ref="CN70" si="207">CN40/MAX(CM$50:CO$58,CM$45:CO$48,CM$34:CO$40)</f>
        <v>0</v>
      </c>
      <c r="CO70" s="77">
        <f t="shared" si="145"/>
        <v>0</v>
      </c>
    </row>
    <row r="71" spans="27:93" x14ac:dyDescent="0.25">
      <c r="AA71" s="9" t="s">
        <v>19</v>
      </c>
      <c r="AB71" s="72">
        <f t="shared" si="146"/>
        <v>0.90909090909090906</v>
      </c>
      <c r="AC71" s="73">
        <f t="shared" si="146"/>
        <v>1</v>
      </c>
      <c r="AD71" s="74">
        <f t="shared" si="146"/>
        <v>1</v>
      </c>
      <c r="AE71" s="72">
        <f t="shared" si="98"/>
        <v>0.90909090909090906</v>
      </c>
      <c r="AF71" s="73">
        <f t="shared" si="99"/>
        <v>1</v>
      </c>
      <c r="AG71" s="74">
        <f t="shared" si="100"/>
        <v>1</v>
      </c>
      <c r="AH71" s="72">
        <f t="shared" si="101"/>
        <v>0.90909090909090906</v>
      </c>
      <c r="AI71" s="73">
        <f t="shared" si="102"/>
        <v>1</v>
      </c>
      <c r="AJ71" s="74">
        <f t="shared" si="103"/>
        <v>1</v>
      </c>
      <c r="AK71" s="84">
        <f t="shared" si="147"/>
        <v>0.54545454545454541</v>
      </c>
      <c r="AL71" s="85">
        <f t="shared" si="148"/>
        <v>0.72727272727272729</v>
      </c>
      <c r="AM71" s="86">
        <f t="shared" si="149"/>
        <v>0.90909090909090906</v>
      </c>
      <c r="AN71" s="84">
        <f t="shared" si="150"/>
        <v>0.72727272727272729</v>
      </c>
      <c r="AO71" s="85">
        <f t="shared" si="151"/>
        <v>0.90909090909090906</v>
      </c>
      <c r="AP71" s="86">
        <f t="shared" si="152"/>
        <v>1</v>
      </c>
      <c r="AQ71" s="84">
        <f t="shared" si="153"/>
        <v>0.54545454545454541</v>
      </c>
      <c r="AR71" s="85">
        <f t="shared" si="154"/>
        <v>0.72727272727272729</v>
      </c>
      <c r="AS71" s="86">
        <f t="shared" si="155"/>
        <v>0.90909090909090906</v>
      </c>
      <c r="AT71" s="72">
        <f t="shared" si="104"/>
        <v>0.90909090909090906</v>
      </c>
      <c r="AU71" s="73">
        <f t="shared" si="105"/>
        <v>1</v>
      </c>
      <c r="AV71" s="74">
        <f t="shared" si="106"/>
        <v>1</v>
      </c>
      <c r="AW71" s="72">
        <f t="shared" si="107"/>
        <v>0.90909090909090906</v>
      </c>
      <c r="AX71" s="73">
        <f t="shared" si="108"/>
        <v>1</v>
      </c>
      <c r="AY71" s="74">
        <f t="shared" si="109"/>
        <v>1</v>
      </c>
      <c r="AZ71" s="72">
        <f t="shared" si="110"/>
        <v>0.90909090909090906</v>
      </c>
      <c r="BA71" s="73">
        <f t="shared" si="111"/>
        <v>1</v>
      </c>
      <c r="BB71" s="74">
        <f t="shared" si="112"/>
        <v>1</v>
      </c>
      <c r="BC71" s="84">
        <f t="shared" si="156"/>
        <v>0.54545454545454541</v>
      </c>
      <c r="BD71" s="85">
        <f t="shared" ref="BD71" si="208">BD41/MAX(BC$42:BE$58,BC$34:BE$40)</f>
        <v>0.72727272727272729</v>
      </c>
      <c r="BE71" s="86">
        <f t="shared" si="158"/>
        <v>0.90909090909090906</v>
      </c>
      <c r="BF71" s="84">
        <f t="shared" si="113"/>
        <v>0.18181818181818182</v>
      </c>
      <c r="BG71" s="85">
        <f t="shared" ref="BG71" si="209">BG41/MAX(BF$42:BH$58,BF$34:BH$40)</f>
        <v>0.36363636363636365</v>
      </c>
      <c r="BH71" s="86">
        <f t="shared" si="115"/>
        <v>0.54545454545454541</v>
      </c>
      <c r="BI71" s="84">
        <f t="shared" si="116"/>
        <v>0.18181818181818182</v>
      </c>
      <c r="BJ71" s="85">
        <f t="shared" ref="BJ71" si="210">BJ41/MAX(BI$42:BK$58,BI$34:BK$40)</f>
        <v>0.36363636363636365</v>
      </c>
      <c r="BK71" s="86">
        <f t="shared" si="118"/>
        <v>0.54545454545454541</v>
      </c>
      <c r="BL71" s="66">
        <f t="shared" si="119"/>
        <v>-0.4</v>
      </c>
      <c r="BM71" s="66">
        <f t="shared" si="120"/>
        <v>-0.2</v>
      </c>
      <c r="BN71" s="66">
        <f t="shared" si="121"/>
        <v>-0.1</v>
      </c>
      <c r="BO71" s="72">
        <f t="shared" si="122"/>
        <v>0.90909090909090906</v>
      </c>
      <c r="BP71" s="73">
        <f t="shared" si="123"/>
        <v>1</v>
      </c>
      <c r="BQ71" s="74">
        <f t="shared" si="124"/>
        <v>1</v>
      </c>
      <c r="BR71" s="72">
        <f t="shared" si="125"/>
        <v>0.90909090909090906</v>
      </c>
      <c r="BS71" s="73">
        <f t="shared" si="126"/>
        <v>1</v>
      </c>
      <c r="BT71" s="74">
        <f t="shared" si="127"/>
        <v>1</v>
      </c>
      <c r="BU71" s="72">
        <f t="shared" si="128"/>
        <v>0.90909090909090906</v>
      </c>
      <c r="BV71" s="73">
        <f t="shared" si="129"/>
        <v>1</v>
      </c>
      <c r="BW71" s="74">
        <f t="shared" si="130"/>
        <v>1</v>
      </c>
      <c r="BX71" s="84">
        <f t="shared" si="161"/>
        <v>0.54545454545454541</v>
      </c>
      <c r="BY71" s="85">
        <f t="shared" ref="BY71" si="211">BY41/MAX(BX$50:BZ$58,BX$45:BZ$48,BX$34:BZ$40)</f>
        <v>0.72727272727272729</v>
      </c>
      <c r="BZ71" s="86">
        <f t="shared" si="163"/>
        <v>0.90909090909090906</v>
      </c>
      <c r="CA71" s="84">
        <f t="shared" si="131"/>
        <v>9.0909090909090912E-2</v>
      </c>
      <c r="CB71" s="85">
        <f t="shared" ref="CB71" si="212">CB41/MAX(CA$50:CC$58,CA$45:CC$48,CA$34:CC$40)</f>
        <v>0.18181818181818182</v>
      </c>
      <c r="CC71" s="86">
        <f t="shared" si="133"/>
        <v>0.36363636363636365</v>
      </c>
      <c r="CD71" s="84">
        <f t="shared" si="134"/>
        <v>0.72727272727272729</v>
      </c>
      <c r="CE71" s="85">
        <f t="shared" ref="CE71" si="213">CE41/MAX(CD$50:CF$58,CD$45:CF$48,CD$34:CF$40)</f>
        <v>0.90909090909090906</v>
      </c>
      <c r="CF71" s="86">
        <f t="shared" si="136"/>
        <v>1</v>
      </c>
      <c r="CG71" s="84">
        <f t="shared" si="137"/>
        <v>0.18181818181818182</v>
      </c>
      <c r="CH71" s="85">
        <f t="shared" si="138"/>
        <v>0.36363636363636365</v>
      </c>
      <c r="CI71" s="86">
        <f t="shared" si="139"/>
        <v>0.54545454545454541</v>
      </c>
      <c r="CJ71" s="84">
        <f t="shared" si="140"/>
        <v>0.54545454545454541</v>
      </c>
      <c r="CK71" s="85">
        <f t="shared" ref="CK71" si="214">CK41/MAX(CJ$50:CL$58,CJ$45:CL$48,CJ$34:CL$40)</f>
        <v>0.72727272727272729</v>
      </c>
      <c r="CL71" s="86">
        <f t="shared" si="142"/>
        <v>0.90909090909090906</v>
      </c>
      <c r="CM71" s="84">
        <f t="shared" si="143"/>
        <v>9.0909090909090912E-2</v>
      </c>
      <c r="CN71" s="85">
        <f t="shared" ref="CN71" si="215">CN41/MAX(CM$50:CO$58,CM$45:CO$48,CM$34:CO$40)</f>
        <v>0.18181818181818182</v>
      </c>
      <c r="CO71" s="86">
        <f t="shared" si="145"/>
        <v>0.36363636363636365</v>
      </c>
    </row>
    <row r="72" spans="27:93" x14ac:dyDescent="0.25">
      <c r="AA72" s="9" t="s">
        <v>10</v>
      </c>
      <c r="AB72" s="84">
        <f t="shared" si="146"/>
        <v>0.90909090909090906</v>
      </c>
      <c r="AC72" s="85">
        <f t="shared" si="146"/>
        <v>1</v>
      </c>
      <c r="AD72" s="86">
        <f t="shared" si="146"/>
        <v>1</v>
      </c>
      <c r="AE72" s="84">
        <f t="shared" si="98"/>
        <v>0.90909090909090906</v>
      </c>
      <c r="AF72" s="85">
        <f t="shared" si="99"/>
        <v>1</v>
      </c>
      <c r="AG72" s="86">
        <f t="shared" si="100"/>
        <v>1</v>
      </c>
      <c r="AH72" s="84">
        <f t="shared" si="101"/>
        <v>0.90909090909090906</v>
      </c>
      <c r="AI72" s="85">
        <f t="shared" si="102"/>
        <v>1</v>
      </c>
      <c r="AJ72" s="86">
        <f t="shared" si="103"/>
        <v>1</v>
      </c>
      <c r="AK72" s="84">
        <f t="shared" si="147"/>
        <v>0.54545454545454541</v>
      </c>
      <c r="AL72" s="85">
        <f t="shared" si="148"/>
        <v>0.72727272727272729</v>
      </c>
      <c r="AM72" s="86">
        <f t="shared" si="149"/>
        <v>0.90909090909090906</v>
      </c>
      <c r="AN72" s="84">
        <f t="shared" si="150"/>
        <v>0.72727272727272729</v>
      </c>
      <c r="AO72" s="85">
        <f t="shared" si="151"/>
        <v>0.90909090909090906</v>
      </c>
      <c r="AP72" s="86">
        <f t="shared" si="152"/>
        <v>1</v>
      </c>
      <c r="AQ72" s="84">
        <f t="shared" si="153"/>
        <v>0.54545454545454541</v>
      </c>
      <c r="AR72" s="85">
        <f t="shared" si="154"/>
        <v>0.72727272727272729</v>
      </c>
      <c r="AS72" s="86">
        <f t="shared" si="155"/>
        <v>0.90909090909090906</v>
      </c>
      <c r="AT72" s="72">
        <f t="shared" si="104"/>
        <v>0.90909090909090906</v>
      </c>
      <c r="AU72" s="73">
        <f t="shared" si="105"/>
        <v>1</v>
      </c>
      <c r="AV72" s="74">
        <f t="shared" si="106"/>
        <v>1</v>
      </c>
      <c r="AW72" s="75">
        <f t="shared" si="107"/>
        <v>0</v>
      </c>
      <c r="AX72" s="76">
        <f t="shared" si="108"/>
        <v>0</v>
      </c>
      <c r="AY72" s="77">
        <f t="shared" si="109"/>
        <v>0</v>
      </c>
      <c r="AZ72" s="75">
        <f t="shared" si="110"/>
        <v>0</v>
      </c>
      <c r="BA72" s="76">
        <f t="shared" si="111"/>
        <v>0</v>
      </c>
      <c r="BB72" s="77">
        <f t="shared" si="112"/>
        <v>0</v>
      </c>
      <c r="BC72" s="87">
        <f t="shared" si="156"/>
        <v>0.36363636363636365</v>
      </c>
      <c r="BD72" s="88">
        <f t="shared" ref="BD72" si="216">BD42/MAX(BC$42:BE$58,BC$34:BE$40)</f>
        <v>0.54545454545454541</v>
      </c>
      <c r="BE72" s="89">
        <f t="shared" si="158"/>
        <v>0.72727272727272729</v>
      </c>
      <c r="BF72" s="87">
        <f t="shared" si="113"/>
        <v>0.36363636363636365</v>
      </c>
      <c r="BG72" s="88">
        <f t="shared" ref="BG72" si="217">BG42/MAX(BF$42:BH$58,BF$34:BH$40)</f>
        <v>0.54545454545454541</v>
      </c>
      <c r="BH72" s="89">
        <f t="shared" si="115"/>
        <v>0.72727272727272729</v>
      </c>
      <c r="BI72" s="90">
        <f t="shared" si="116"/>
        <v>9.0909090909090912E-2</v>
      </c>
      <c r="BJ72" s="91">
        <f t="shared" ref="BJ72" si="218">BJ42/MAX(BI$42:BK$58,BI$34:BK$40)</f>
        <v>0.18181818181818182</v>
      </c>
      <c r="BK72" s="92">
        <f t="shared" si="118"/>
        <v>0.36363636363636365</v>
      </c>
      <c r="BL72" s="34">
        <f t="shared" si="119"/>
        <v>-0.6</v>
      </c>
      <c r="BM72" s="7">
        <f t="shared" si="120"/>
        <v>-0.4</v>
      </c>
      <c r="BN72" s="35">
        <f t="shared" si="121"/>
        <v>-0.2</v>
      </c>
      <c r="BO72" s="84">
        <f t="shared" si="122"/>
        <v>0.90909090909090906</v>
      </c>
      <c r="BP72" s="85">
        <f t="shared" si="123"/>
        <v>1</v>
      </c>
      <c r="BQ72" s="86">
        <f t="shared" si="124"/>
        <v>1</v>
      </c>
      <c r="BR72" s="84">
        <f t="shared" si="125"/>
        <v>0.90909090909090906</v>
      </c>
      <c r="BS72" s="85">
        <f t="shared" si="126"/>
        <v>1</v>
      </c>
      <c r="BT72" s="86">
        <f t="shared" si="127"/>
        <v>1</v>
      </c>
      <c r="BU72" s="84">
        <f t="shared" si="128"/>
        <v>0.90909090909090906</v>
      </c>
      <c r="BV72" s="85">
        <f t="shared" si="129"/>
        <v>1</v>
      </c>
      <c r="BW72" s="86">
        <f t="shared" si="130"/>
        <v>1</v>
      </c>
      <c r="BX72" s="84">
        <f t="shared" si="161"/>
        <v>0.54545454545454541</v>
      </c>
      <c r="BY72" s="85">
        <f t="shared" ref="BY72" si="219">BY42/MAX(BX$50:BZ$58,BX$45:BZ$48,BX$34:BZ$40)</f>
        <v>0.72727272727272729</v>
      </c>
      <c r="BZ72" s="86">
        <f t="shared" si="163"/>
        <v>0.90909090909090906</v>
      </c>
      <c r="CA72" s="84">
        <f t="shared" si="131"/>
        <v>9.0909090909090912E-2</v>
      </c>
      <c r="CB72" s="85">
        <f t="shared" ref="CB72" si="220">CB42/MAX(CA$50:CC$58,CA$45:CC$48,CA$34:CC$40)</f>
        <v>0.18181818181818182</v>
      </c>
      <c r="CC72" s="86">
        <f t="shared" si="133"/>
        <v>0.36363636363636365</v>
      </c>
      <c r="CD72" s="84">
        <f t="shared" si="134"/>
        <v>0.72727272727272729</v>
      </c>
      <c r="CE72" s="85">
        <f t="shared" ref="CE72" si="221">CE42/MAX(CD$50:CF$58,CD$45:CF$48,CD$34:CF$40)</f>
        <v>0.90909090909090906</v>
      </c>
      <c r="CF72" s="86">
        <f t="shared" si="136"/>
        <v>1</v>
      </c>
      <c r="CG72" s="84">
        <f t="shared" si="137"/>
        <v>0.18181818181818182</v>
      </c>
      <c r="CH72" s="85">
        <f t="shared" si="138"/>
        <v>0.36363636363636365</v>
      </c>
      <c r="CI72" s="86">
        <f t="shared" si="139"/>
        <v>0.54545454545454541</v>
      </c>
      <c r="CJ72" s="84">
        <f t="shared" si="140"/>
        <v>0.54545454545454541</v>
      </c>
      <c r="CK72" s="85">
        <f t="shared" ref="CK72" si="222">CK42/MAX(CJ$50:CL$58,CJ$45:CL$48,CJ$34:CL$40)</f>
        <v>0.72727272727272729</v>
      </c>
      <c r="CL72" s="86">
        <f t="shared" si="142"/>
        <v>0.90909090909090906</v>
      </c>
      <c r="CM72" s="84">
        <f t="shared" si="143"/>
        <v>9.0909090909090912E-2</v>
      </c>
      <c r="CN72" s="85">
        <f t="shared" ref="CN72" si="223">CN42/MAX(CM$50:CO$58,CM$45:CO$48,CM$34:CO$40)</f>
        <v>0.18181818181818182</v>
      </c>
      <c r="CO72" s="86">
        <f t="shared" si="145"/>
        <v>0.36363636363636365</v>
      </c>
    </row>
    <row r="73" spans="27:93" x14ac:dyDescent="0.25">
      <c r="AA73" s="9" t="s">
        <v>11</v>
      </c>
      <c r="AB73" s="84">
        <f t="shared" si="146"/>
        <v>0.90909090909090906</v>
      </c>
      <c r="AC73" s="85">
        <f t="shared" si="146"/>
        <v>1</v>
      </c>
      <c r="AD73" s="86">
        <f t="shared" si="146"/>
        <v>1</v>
      </c>
      <c r="AE73" s="84">
        <f t="shared" si="98"/>
        <v>0.90909090909090906</v>
      </c>
      <c r="AF73" s="85">
        <f t="shared" si="99"/>
        <v>1</v>
      </c>
      <c r="AG73" s="86">
        <f t="shared" si="100"/>
        <v>1</v>
      </c>
      <c r="AH73" s="84">
        <f t="shared" si="101"/>
        <v>0.90909090909090906</v>
      </c>
      <c r="AI73" s="85">
        <f t="shared" si="102"/>
        <v>1</v>
      </c>
      <c r="AJ73" s="86">
        <f t="shared" si="103"/>
        <v>1</v>
      </c>
      <c r="AK73" s="84">
        <f t="shared" si="147"/>
        <v>0.54545454545454541</v>
      </c>
      <c r="AL73" s="85">
        <f t="shared" si="148"/>
        <v>0.72727272727272729</v>
      </c>
      <c r="AM73" s="86">
        <f t="shared" si="149"/>
        <v>0.90909090909090906</v>
      </c>
      <c r="AN73" s="84">
        <f t="shared" si="150"/>
        <v>0.72727272727272729</v>
      </c>
      <c r="AO73" s="85">
        <f t="shared" si="151"/>
        <v>0.90909090909090906</v>
      </c>
      <c r="AP73" s="86">
        <f t="shared" si="152"/>
        <v>1</v>
      </c>
      <c r="AQ73" s="84">
        <f t="shared" si="153"/>
        <v>0.54545454545454541</v>
      </c>
      <c r="AR73" s="85">
        <f t="shared" si="154"/>
        <v>0.72727272727272729</v>
      </c>
      <c r="AS73" s="86">
        <f t="shared" si="155"/>
        <v>0.90909090909090906</v>
      </c>
      <c r="AT73" s="75">
        <f t="shared" si="104"/>
        <v>0</v>
      </c>
      <c r="AU73" s="76">
        <f t="shared" si="105"/>
        <v>0</v>
      </c>
      <c r="AV73" s="77">
        <f t="shared" si="106"/>
        <v>0</v>
      </c>
      <c r="AW73" s="72">
        <f t="shared" si="107"/>
        <v>0.90909090909090906</v>
      </c>
      <c r="AX73" s="73">
        <f t="shared" si="108"/>
        <v>1</v>
      </c>
      <c r="AY73" s="74">
        <f t="shared" si="109"/>
        <v>1</v>
      </c>
      <c r="AZ73" s="75">
        <f t="shared" si="110"/>
        <v>0</v>
      </c>
      <c r="BA73" s="76">
        <f t="shared" si="111"/>
        <v>0</v>
      </c>
      <c r="BB73" s="77">
        <f t="shared" si="112"/>
        <v>0</v>
      </c>
      <c r="BC73" s="93">
        <f t="shared" si="156"/>
        <v>0.18181818181818182</v>
      </c>
      <c r="BD73" s="94">
        <f t="shared" ref="BD73" si="224">BD43/MAX(BC$42:BE$58,BC$34:BE$40)</f>
        <v>0.36363636363636365</v>
      </c>
      <c r="BE73" s="95">
        <f t="shared" si="158"/>
        <v>0.54545454545454541</v>
      </c>
      <c r="BF73" s="96">
        <f t="shared" si="113"/>
        <v>0.54545454545454541</v>
      </c>
      <c r="BG73" s="97">
        <f t="shared" ref="BG73" si="225">BG43/MAX(BF$42:BH$58,BF$34:BH$40)</f>
        <v>0.72727272727272729</v>
      </c>
      <c r="BH73" s="98">
        <f t="shared" si="115"/>
        <v>0.90909090909090906</v>
      </c>
      <c r="BI73" s="90">
        <f t="shared" si="116"/>
        <v>-0.36363636363636365</v>
      </c>
      <c r="BJ73" s="91">
        <f t="shared" ref="BJ73" si="226">BJ43/MAX(BI$42:BK$58,BI$34:BK$40)</f>
        <v>-0.18181818181818182</v>
      </c>
      <c r="BK73" s="92">
        <f t="shared" si="118"/>
        <v>-9.0909090909090912E-2</v>
      </c>
      <c r="BL73" s="34">
        <f t="shared" si="119"/>
        <v>-0.6</v>
      </c>
      <c r="BM73" s="7">
        <f t="shared" si="120"/>
        <v>-0.4</v>
      </c>
      <c r="BN73" s="35">
        <f t="shared" si="121"/>
        <v>-0.2</v>
      </c>
      <c r="BO73" s="84">
        <f t="shared" si="122"/>
        <v>0.90909090909090906</v>
      </c>
      <c r="BP73" s="85">
        <f t="shared" si="123"/>
        <v>1</v>
      </c>
      <c r="BQ73" s="86">
        <f t="shared" si="124"/>
        <v>1</v>
      </c>
      <c r="BR73" s="84">
        <f t="shared" si="125"/>
        <v>0.90909090909090906</v>
      </c>
      <c r="BS73" s="85">
        <f t="shared" si="126"/>
        <v>1</v>
      </c>
      <c r="BT73" s="86">
        <f t="shared" si="127"/>
        <v>1</v>
      </c>
      <c r="BU73" s="84">
        <f t="shared" si="128"/>
        <v>0.90909090909090906</v>
      </c>
      <c r="BV73" s="85">
        <f t="shared" si="129"/>
        <v>1</v>
      </c>
      <c r="BW73" s="86">
        <f t="shared" si="130"/>
        <v>1</v>
      </c>
      <c r="BX73" s="84">
        <f t="shared" si="161"/>
        <v>0.54545454545454541</v>
      </c>
      <c r="BY73" s="85">
        <f t="shared" ref="BY73" si="227">BY43/MAX(BX$50:BZ$58,BX$45:BZ$48,BX$34:BZ$40)</f>
        <v>0.72727272727272729</v>
      </c>
      <c r="BZ73" s="86">
        <f t="shared" si="163"/>
        <v>0.90909090909090906</v>
      </c>
      <c r="CA73" s="84">
        <f t="shared" si="131"/>
        <v>9.0909090909090912E-2</v>
      </c>
      <c r="CB73" s="85">
        <f t="shared" ref="CB73" si="228">CB43/MAX(CA$50:CC$58,CA$45:CC$48,CA$34:CC$40)</f>
        <v>0.18181818181818182</v>
      </c>
      <c r="CC73" s="86">
        <f t="shared" si="133"/>
        <v>0.36363636363636365</v>
      </c>
      <c r="CD73" s="84">
        <f t="shared" si="134"/>
        <v>0.72727272727272729</v>
      </c>
      <c r="CE73" s="85">
        <f t="shared" ref="CE73" si="229">CE43/MAX(CD$50:CF$58,CD$45:CF$48,CD$34:CF$40)</f>
        <v>0.90909090909090906</v>
      </c>
      <c r="CF73" s="86">
        <f t="shared" si="136"/>
        <v>1</v>
      </c>
      <c r="CG73" s="84">
        <f t="shared" si="137"/>
        <v>0.18181818181818182</v>
      </c>
      <c r="CH73" s="85">
        <f t="shared" si="138"/>
        <v>0.36363636363636365</v>
      </c>
      <c r="CI73" s="86">
        <f t="shared" si="139"/>
        <v>0.54545454545454541</v>
      </c>
      <c r="CJ73" s="84">
        <f t="shared" si="140"/>
        <v>0.54545454545454541</v>
      </c>
      <c r="CK73" s="85">
        <f t="shared" ref="CK73" si="230">CK43/MAX(CJ$50:CL$58,CJ$45:CL$48,CJ$34:CL$40)</f>
        <v>0.72727272727272729</v>
      </c>
      <c r="CL73" s="86">
        <f t="shared" si="142"/>
        <v>0.90909090909090906</v>
      </c>
      <c r="CM73" s="84">
        <f t="shared" si="143"/>
        <v>9.0909090909090912E-2</v>
      </c>
      <c r="CN73" s="85">
        <f t="shared" ref="CN73" si="231">CN43/MAX(CM$50:CO$58,CM$45:CO$48,CM$34:CO$40)</f>
        <v>0.18181818181818182</v>
      </c>
      <c r="CO73" s="86">
        <f t="shared" si="145"/>
        <v>0.36363636363636365</v>
      </c>
    </row>
    <row r="74" spans="27:93" x14ac:dyDescent="0.25">
      <c r="AA74" s="9" t="s">
        <v>12</v>
      </c>
      <c r="AB74" s="84">
        <f t="shared" si="146"/>
        <v>0.90909090909090906</v>
      </c>
      <c r="AC74" s="85">
        <f t="shared" si="146"/>
        <v>1</v>
      </c>
      <c r="AD74" s="86">
        <f t="shared" si="146"/>
        <v>1</v>
      </c>
      <c r="AE74" s="84">
        <f t="shared" si="98"/>
        <v>0.90909090909090906</v>
      </c>
      <c r="AF74" s="85">
        <f t="shared" si="99"/>
        <v>1</v>
      </c>
      <c r="AG74" s="86">
        <f t="shared" si="100"/>
        <v>1</v>
      </c>
      <c r="AH74" s="84">
        <f t="shared" si="101"/>
        <v>0.90909090909090906</v>
      </c>
      <c r="AI74" s="85">
        <f t="shared" si="102"/>
        <v>1</v>
      </c>
      <c r="AJ74" s="86">
        <f t="shared" si="103"/>
        <v>1</v>
      </c>
      <c r="AK74" s="84">
        <f t="shared" si="147"/>
        <v>0.54545454545454541</v>
      </c>
      <c r="AL74" s="85">
        <f t="shared" si="148"/>
        <v>0.72727272727272729</v>
      </c>
      <c r="AM74" s="86">
        <f t="shared" si="149"/>
        <v>0.90909090909090906</v>
      </c>
      <c r="AN74" s="84">
        <f t="shared" si="150"/>
        <v>0.72727272727272729</v>
      </c>
      <c r="AO74" s="85">
        <f t="shared" si="151"/>
        <v>0.90909090909090906</v>
      </c>
      <c r="AP74" s="86">
        <f t="shared" si="152"/>
        <v>1</v>
      </c>
      <c r="AQ74" s="84">
        <f t="shared" si="153"/>
        <v>0.54545454545454541</v>
      </c>
      <c r="AR74" s="85">
        <f t="shared" si="154"/>
        <v>0.72727272727272729</v>
      </c>
      <c r="AS74" s="86">
        <f t="shared" si="155"/>
        <v>0.90909090909090906</v>
      </c>
      <c r="AT74" s="75">
        <f t="shared" si="104"/>
        <v>0</v>
      </c>
      <c r="AU74" s="76">
        <f t="shared" si="105"/>
        <v>0</v>
      </c>
      <c r="AV74" s="77">
        <f t="shared" si="106"/>
        <v>0</v>
      </c>
      <c r="AW74" s="75">
        <f t="shared" si="107"/>
        <v>0</v>
      </c>
      <c r="AX74" s="76">
        <f t="shared" si="108"/>
        <v>0</v>
      </c>
      <c r="AY74" s="77">
        <f t="shared" si="109"/>
        <v>0</v>
      </c>
      <c r="AZ74" s="72">
        <f t="shared" si="110"/>
        <v>0.90909090909090906</v>
      </c>
      <c r="BA74" s="73">
        <f t="shared" si="111"/>
        <v>1</v>
      </c>
      <c r="BB74" s="74">
        <f t="shared" si="112"/>
        <v>1</v>
      </c>
      <c r="BC74" s="96">
        <f t="shared" si="156"/>
        <v>0.54545454545454541</v>
      </c>
      <c r="BD74" s="97">
        <f t="shared" ref="BD74" si="232">BD44/MAX(BC$42:BE$58,BC$34:BE$40)</f>
        <v>0.72727272727272729</v>
      </c>
      <c r="BE74" s="98">
        <f t="shared" si="158"/>
        <v>0.90909090909090906</v>
      </c>
      <c r="BF74" s="93">
        <f t="shared" si="113"/>
        <v>0.18181818181818182</v>
      </c>
      <c r="BG74" s="94">
        <f t="shared" ref="BG74" si="233">BG44/MAX(BF$42:BH$58,BF$34:BH$40)</f>
        <v>0.36363636363636365</v>
      </c>
      <c r="BH74" s="95">
        <f t="shared" si="115"/>
        <v>0.54545454545454541</v>
      </c>
      <c r="BI74" s="93">
        <f t="shared" si="116"/>
        <v>0.18181818181818182</v>
      </c>
      <c r="BJ74" s="94">
        <f t="shared" ref="BJ74" si="234">BJ44/MAX(BI$42:BK$58,BI$34:BK$40)</f>
        <v>0.36363636363636365</v>
      </c>
      <c r="BK74" s="95">
        <f t="shared" si="118"/>
        <v>0.54545454545454541</v>
      </c>
      <c r="BL74" s="39">
        <f t="shared" si="119"/>
        <v>-0.4</v>
      </c>
      <c r="BM74" s="8">
        <f t="shared" si="120"/>
        <v>-0.2</v>
      </c>
      <c r="BN74" s="40">
        <f t="shared" si="121"/>
        <v>-0.1</v>
      </c>
      <c r="BO74" s="84">
        <f t="shared" si="122"/>
        <v>0.90909090909090906</v>
      </c>
      <c r="BP74" s="85">
        <f t="shared" si="123"/>
        <v>1</v>
      </c>
      <c r="BQ74" s="86">
        <f t="shared" si="124"/>
        <v>1</v>
      </c>
      <c r="BR74" s="84">
        <f t="shared" si="125"/>
        <v>0.90909090909090906</v>
      </c>
      <c r="BS74" s="85">
        <f t="shared" si="126"/>
        <v>1</v>
      </c>
      <c r="BT74" s="86">
        <f t="shared" si="127"/>
        <v>1</v>
      </c>
      <c r="BU74" s="84">
        <f t="shared" si="128"/>
        <v>0.90909090909090906</v>
      </c>
      <c r="BV74" s="85">
        <f t="shared" si="129"/>
        <v>1</v>
      </c>
      <c r="BW74" s="86">
        <f t="shared" si="130"/>
        <v>1</v>
      </c>
      <c r="BX74" s="84">
        <f t="shared" si="161"/>
        <v>0.54545454545454541</v>
      </c>
      <c r="BY74" s="85">
        <f t="shared" ref="BY74" si="235">BY44/MAX(BX$50:BZ$58,BX$45:BZ$48,BX$34:BZ$40)</f>
        <v>0.72727272727272729</v>
      </c>
      <c r="BZ74" s="86">
        <f t="shared" si="163"/>
        <v>0.90909090909090906</v>
      </c>
      <c r="CA74" s="84">
        <f t="shared" si="131"/>
        <v>9.0909090909090912E-2</v>
      </c>
      <c r="CB74" s="85">
        <f t="shared" ref="CB74" si="236">CB44/MAX(CA$50:CC$58,CA$45:CC$48,CA$34:CC$40)</f>
        <v>0.18181818181818182</v>
      </c>
      <c r="CC74" s="86">
        <f t="shared" si="133"/>
        <v>0.36363636363636365</v>
      </c>
      <c r="CD74" s="84">
        <f t="shared" si="134"/>
        <v>0.72727272727272729</v>
      </c>
      <c r="CE74" s="85">
        <f t="shared" ref="CE74" si="237">CE44/MAX(CD$50:CF$58,CD$45:CF$48,CD$34:CF$40)</f>
        <v>0.90909090909090906</v>
      </c>
      <c r="CF74" s="86">
        <f t="shared" si="136"/>
        <v>1</v>
      </c>
      <c r="CG74" s="84">
        <f t="shared" si="137"/>
        <v>0.18181818181818182</v>
      </c>
      <c r="CH74" s="85">
        <f t="shared" si="138"/>
        <v>0.36363636363636365</v>
      </c>
      <c r="CI74" s="86">
        <f t="shared" si="139"/>
        <v>0.54545454545454541</v>
      </c>
      <c r="CJ74" s="84">
        <f t="shared" si="140"/>
        <v>0.54545454545454541</v>
      </c>
      <c r="CK74" s="85">
        <f t="shared" ref="CK74" si="238">CK44/MAX(CJ$50:CL$58,CJ$45:CL$48,CJ$34:CL$40)</f>
        <v>0.72727272727272729</v>
      </c>
      <c r="CL74" s="86">
        <f t="shared" si="142"/>
        <v>0.90909090909090906</v>
      </c>
      <c r="CM74" s="84">
        <f t="shared" si="143"/>
        <v>9.0909090909090912E-2</v>
      </c>
      <c r="CN74" s="85">
        <f t="shared" ref="CN74" si="239">CN44/MAX(CM$50:CO$58,CM$45:CO$48,CM$34:CO$40)</f>
        <v>0.18181818181818182</v>
      </c>
      <c r="CO74" s="86">
        <f t="shared" si="145"/>
        <v>0.36363636363636365</v>
      </c>
    </row>
    <row r="75" spans="27:93" x14ac:dyDescent="0.25">
      <c r="AA75" s="9" t="s">
        <v>20</v>
      </c>
      <c r="AB75" s="75">
        <f t="shared" si="146"/>
        <v>0</v>
      </c>
      <c r="AC75" s="76">
        <f t="shared" si="146"/>
        <v>0</v>
      </c>
      <c r="AD75" s="77">
        <f t="shared" si="146"/>
        <v>0</v>
      </c>
      <c r="AE75" s="75">
        <f t="shared" si="98"/>
        <v>0</v>
      </c>
      <c r="AF75" s="76">
        <f t="shared" si="99"/>
        <v>0</v>
      </c>
      <c r="AG75" s="77">
        <f t="shared" si="100"/>
        <v>0</v>
      </c>
      <c r="AH75" s="75">
        <f t="shared" si="101"/>
        <v>0</v>
      </c>
      <c r="AI75" s="76">
        <f t="shared" si="102"/>
        <v>0</v>
      </c>
      <c r="AJ75" s="77">
        <f t="shared" si="103"/>
        <v>0</v>
      </c>
      <c r="AK75" s="75">
        <f t="shared" si="147"/>
        <v>0</v>
      </c>
      <c r="AL75" s="76">
        <f t="shared" si="148"/>
        <v>0</v>
      </c>
      <c r="AM75" s="77">
        <f t="shared" si="149"/>
        <v>0</v>
      </c>
      <c r="AN75" s="75">
        <f t="shared" si="150"/>
        <v>0</v>
      </c>
      <c r="AO75" s="76">
        <f t="shared" si="151"/>
        <v>0</v>
      </c>
      <c r="AP75" s="77">
        <f t="shared" si="152"/>
        <v>0</v>
      </c>
      <c r="AQ75" s="75">
        <f t="shared" si="153"/>
        <v>0</v>
      </c>
      <c r="AR75" s="76">
        <f t="shared" si="154"/>
        <v>0</v>
      </c>
      <c r="AS75" s="77">
        <f t="shared" si="155"/>
        <v>0</v>
      </c>
      <c r="AT75" s="75">
        <f t="shared" si="104"/>
        <v>0</v>
      </c>
      <c r="AU75" s="76">
        <f t="shared" si="105"/>
        <v>0</v>
      </c>
      <c r="AV75" s="77">
        <f t="shared" si="106"/>
        <v>0</v>
      </c>
      <c r="AW75" s="75">
        <f t="shared" si="107"/>
        <v>0</v>
      </c>
      <c r="AX75" s="76">
        <f t="shared" si="108"/>
        <v>0</v>
      </c>
      <c r="AY75" s="77">
        <f t="shared" si="109"/>
        <v>0</v>
      </c>
      <c r="AZ75" s="75">
        <f t="shared" si="110"/>
        <v>0</v>
      </c>
      <c r="BA75" s="76">
        <f t="shared" si="111"/>
        <v>0</v>
      </c>
      <c r="BB75" s="77">
        <f t="shared" si="112"/>
        <v>0</v>
      </c>
      <c r="BC75" s="72">
        <f t="shared" si="156"/>
        <v>0.90909090909090906</v>
      </c>
      <c r="BD75" s="73">
        <f t="shared" ref="BD75" si="240">BD45/MAX(BC$42:BE$58,BC$34:BE$40)</f>
        <v>1</v>
      </c>
      <c r="BE75" s="74">
        <f t="shared" si="158"/>
        <v>1</v>
      </c>
      <c r="BF75" s="75">
        <f t="shared" si="113"/>
        <v>0</v>
      </c>
      <c r="BG75" s="76">
        <f t="shared" ref="BG75" si="241">BG45/MAX(BF$42:BH$58,BF$34:BH$40)</f>
        <v>0</v>
      </c>
      <c r="BH75" s="77">
        <f t="shared" si="115"/>
        <v>0</v>
      </c>
      <c r="BI75" s="87">
        <f t="shared" si="116"/>
        <v>0.36363636363636365</v>
      </c>
      <c r="BJ75" s="88">
        <f t="shared" ref="BJ75" si="242">BJ45/MAX(BI$42:BK$58,BI$34:BK$40)</f>
        <v>0.54545454545454541</v>
      </c>
      <c r="BK75" s="89">
        <f t="shared" si="118"/>
        <v>0.72727272727272729</v>
      </c>
      <c r="BL75" s="87">
        <f t="shared" si="119"/>
        <v>0</v>
      </c>
      <c r="BM75" s="88">
        <f t="shared" si="120"/>
        <v>0</v>
      </c>
      <c r="BN75" s="89">
        <f t="shared" si="121"/>
        <v>0</v>
      </c>
      <c r="BO75" s="75">
        <f t="shared" si="122"/>
        <v>0</v>
      </c>
      <c r="BP75" s="76">
        <f t="shared" si="123"/>
        <v>0</v>
      </c>
      <c r="BQ75" s="77">
        <f t="shared" si="124"/>
        <v>0</v>
      </c>
      <c r="BR75" s="75">
        <f t="shared" si="125"/>
        <v>0</v>
      </c>
      <c r="BS75" s="76">
        <f t="shared" si="126"/>
        <v>0</v>
      </c>
      <c r="BT75" s="77">
        <f t="shared" si="127"/>
        <v>0</v>
      </c>
      <c r="BU75" s="75">
        <f t="shared" si="128"/>
        <v>0</v>
      </c>
      <c r="BV75" s="76">
        <f t="shared" si="129"/>
        <v>0</v>
      </c>
      <c r="BW75" s="77">
        <f t="shared" si="130"/>
        <v>0</v>
      </c>
      <c r="BX75" s="75">
        <f t="shared" si="161"/>
        <v>0</v>
      </c>
      <c r="BY75" s="76">
        <f t="shared" ref="BY75" si="243">BY45/MAX(BX$50:BZ$58,BX$45:BZ$48,BX$34:BZ$40)</f>
        <v>0</v>
      </c>
      <c r="BZ75" s="77">
        <f t="shared" si="163"/>
        <v>0</v>
      </c>
      <c r="CA75" s="75">
        <f t="shared" si="131"/>
        <v>0</v>
      </c>
      <c r="CB75" s="76">
        <f t="shared" ref="CB75" si="244">CB45/MAX(CA$50:CC$58,CA$45:CC$48,CA$34:CC$40)</f>
        <v>0</v>
      </c>
      <c r="CC75" s="77">
        <f t="shared" si="133"/>
        <v>0</v>
      </c>
      <c r="CD75" s="75">
        <f t="shared" si="134"/>
        <v>0</v>
      </c>
      <c r="CE75" s="76">
        <f t="shared" ref="CE75" si="245">CE45/MAX(CD$50:CF$58,CD$45:CF$48,CD$34:CF$40)</f>
        <v>0</v>
      </c>
      <c r="CF75" s="77">
        <f t="shared" si="136"/>
        <v>0</v>
      </c>
      <c r="CG75" s="75">
        <f t="shared" si="137"/>
        <v>0</v>
      </c>
      <c r="CH75" s="76">
        <f t="shared" si="138"/>
        <v>0</v>
      </c>
      <c r="CI75" s="77">
        <f t="shared" si="139"/>
        <v>0</v>
      </c>
      <c r="CJ75" s="75">
        <f t="shared" si="140"/>
        <v>0</v>
      </c>
      <c r="CK75" s="76">
        <f t="shared" ref="CK75" si="246">CK45/MAX(CJ$50:CL$58,CJ$45:CL$48,CJ$34:CL$40)</f>
        <v>0</v>
      </c>
      <c r="CL75" s="77">
        <f t="shared" si="142"/>
        <v>0</v>
      </c>
      <c r="CM75" s="75">
        <f t="shared" si="143"/>
        <v>0</v>
      </c>
      <c r="CN75" s="76">
        <f t="shared" ref="CN75" si="247">CN45/MAX(CM$50:CO$58,CM$45:CO$48,CM$34:CO$40)</f>
        <v>0</v>
      </c>
      <c r="CO75" s="77">
        <f t="shared" si="145"/>
        <v>0</v>
      </c>
    </row>
    <row r="76" spans="27:93" x14ac:dyDescent="0.25">
      <c r="AA76" s="9" t="s">
        <v>21</v>
      </c>
      <c r="AB76" s="75">
        <f t="shared" si="146"/>
        <v>0</v>
      </c>
      <c r="AC76" s="76">
        <f t="shared" si="146"/>
        <v>0</v>
      </c>
      <c r="AD76" s="77">
        <f t="shared" si="146"/>
        <v>0</v>
      </c>
      <c r="AE76" s="75">
        <f t="shared" si="98"/>
        <v>0</v>
      </c>
      <c r="AF76" s="76">
        <f t="shared" si="99"/>
        <v>0</v>
      </c>
      <c r="AG76" s="77">
        <f t="shared" si="100"/>
        <v>0</v>
      </c>
      <c r="AH76" s="75">
        <f t="shared" si="101"/>
        <v>0</v>
      </c>
      <c r="AI76" s="76">
        <f t="shared" si="102"/>
        <v>0</v>
      </c>
      <c r="AJ76" s="77">
        <f t="shared" si="103"/>
        <v>0</v>
      </c>
      <c r="AK76" s="75">
        <f t="shared" si="147"/>
        <v>0</v>
      </c>
      <c r="AL76" s="76">
        <f t="shared" si="148"/>
        <v>0</v>
      </c>
      <c r="AM76" s="77">
        <f t="shared" si="149"/>
        <v>0</v>
      </c>
      <c r="AN76" s="75">
        <f t="shared" si="150"/>
        <v>0</v>
      </c>
      <c r="AO76" s="76">
        <f t="shared" si="151"/>
        <v>0</v>
      </c>
      <c r="AP76" s="77">
        <f t="shared" si="152"/>
        <v>0</v>
      </c>
      <c r="AQ76" s="75">
        <f t="shared" si="153"/>
        <v>0</v>
      </c>
      <c r="AR76" s="76">
        <f t="shared" si="154"/>
        <v>0</v>
      </c>
      <c r="AS76" s="77">
        <f t="shared" si="155"/>
        <v>0</v>
      </c>
      <c r="AT76" s="75">
        <f t="shared" si="104"/>
        <v>0</v>
      </c>
      <c r="AU76" s="76">
        <f t="shared" si="105"/>
        <v>0</v>
      </c>
      <c r="AV76" s="77">
        <f t="shared" si="106"/>
        <v>0</v>
      </c>
      <c r="AW76" s="75">
        <f t="shared" si="107"/>
        <v>0</v>
      </c>
      <c r="AX76" s="76">
        <f t="shared" si="108"/>
        <v>0</v>
      </c>
      <c r="AY76" s="77">
        <f t="shared" si="109"/>
        <v>0</v>
      </c>
      <c r="AZ76" s="75">
        <f t="shared" si="110"/>
        <v>0</v>
      </c>
      <c r="BA76" s="76">
        <f t="shared" si="111"/>
        <v>0</v>
      </c>
      <c r="BB76" s="77">
        <f t="shared" si="112"/>
        <v>0</v>
      </c>
      <c r="BC76" s="75">
        <f t="shared" si="156"/>
        <v>0</v>
      </c>
      <c r="BD76" s="76">
        <f t="shared" ref="BD76" si="248">BD46/MAX(BC$42:BE$58,BC$34:BE$40)</f>
        <v>0</v>
      </c>
      <c r="BE76" s="77">
        <f t="shared" si="158"/>
        <v>0</v>
      </c>
      <c r="BF76" s="72">
        <f t="shared" si="113"/>
        <v>0.90909090909090906</v>
      </c>
      <c r="BG76" s="73">
        <f t="shared" ref="BG76" si="249">BG46/MAX(BF$42:BH$58,BF$34:BH$40)</f>
        <v>1</v>
      </c>
      <c r="BH76" s="74">
        <f t="shared" si="115"/>
        <v>1</v>
      </c>
      <c r="BI76" s="93">
        <f t="shared" si="116"/>
        <v>-0.54545454545454541</v>
      </c>
      <c r="BJ76" s="94">
        <f t="shared" ref="BJ76" si="250">BJ46/MAX(BI$42:BK$58,BI$34:BK$40)</f>
        <v>-0.36363636363636365</v>
      </c>
      <c r="BK76" s="95">
        <f t="shared" si="118"/>
        <v>-0.18181818181818182</v>
      </c>
      <c r="BL76" s="93">
        <f t="shared" si="119"/>
        <v>-0.8</v>
      </c>
      <c r="BM76" s="94">
        <f t="shared" si="120"/>
        <v>-0.6</v>
      </c>
      <c r="BN76" s="95">
        <f t="shared" si="121"/>
        <v>-0.4</v>
      </c>
      <c r="BO76" s="75">
        <f t="shared" si="122"/>
        <v>0</v>
      </c>
      <c r="BP76" s="76">
        <f t="shared" si="123"/>
        <v>0</v>
      </c>
      <c r="BQ76" s="77">
        <f t="shared" si="124"/>
        <v>0</v>
      </c>
      <c r="BR76" s="75">
        <f t="shared" si="125"/>
        <v>0</v>
      </c>
      <c r="BS76" s="76">
        <f t="shared" si="126"/>
        <v>0</v>
      </c>
      <c r="BT76" s="77">
        <f t="shared" si="127"/>
        <v>0</v>
      </c>
      <c r="BU76" s="75">
        <f t="shared" si="128"/>
        <v>0</v>
      </c>
      <c r="BV76" s="76">
        <f t="shared" si="129"/>
        <v>0</v>
      </c>
      <c r="BW76" s="77">
        <f t="shared" si="130"/>
        <v>0</v>
      </c>
      <c r="BX76" s="75">
        <f t="shared" si="161"/>
        <v>0</v>
      </c>
      <c r="BY76" s="76">
        <f t="shared" ref="BY76" si="251">BY46/MAX(BX$50:BZ$58,BX$45:BZ$48,BX$34:BZ$40)</f>
        <v>0</v>
      </c>
      <c r="BZ76" s="77">
        <f t="shared" si="163"/>
        <v>0</v>
      </c>
      <c r="CA76" s="75">
        <f t="shared" si="131"/>
        <v>0</v>
      </c>
      <c r="CB76" s="76">
        <f t="shared" ref="CB76" si="252">CB46/MAX(CA$50:CC$58,CA$45:CC$48,CA$34:CC$40)</f>
        <v>0</v>
      </c>
      <c r="CC76" s="77">
        <f t="shared" si="133"/>
        <v>0</v>
      </c>
      <c r="CD76" s="75">
        <f t="shared" si="134"/>
        <v>0</v>
      </c>
      <c r="CE76" s="76">
        <f t="shared" ref="CE76" si="253">CE46/MAX(CD$50:CF$58,CD$45:CF$48,CD$34:CF$40)</f>
        <v>0</v>
      </c>
      <c r="CF76" s="77">
        <f t="shared" si="136"/>
        <v>0</v>
      </c>
      <c r="CG76" s="75">
        <f t="shared" si="137"/>
        <v>0</v>
      </c>
      <c r="CH76" s="76">
        <f t="shared" si="138"/>
        <v>0</v>
      </c>
      <c r="CI76" s="77">
        <f t="shared" si="139"/>
        <v>0</v>
      </c>
      <c r="CJ76" s="75">
        <f t="shared" si="140"/>
        <v>0</v>
      </c>
      <c r="CK76" s="76">
        <f t="shared" ref="CK76" si="254">CK46/MAX(CJ$50:CL$58,CJ$45:CL$48,CJ$34:CL$40)</f>
        <v>0</v>
      </c>
      <c r="CL76" s="77">
        <f t="shared" si="142"/>
        <v>0</v>
      </c>
      <c r="CM76" s="75">
        <f t="shared" si="143"/>
        <v>0</v>
      </c>
      <c r="CN76" s="76">
        <f t="shared" ref="CN76" si="255">CN46/MAX(CM$50:CO$58,CM$45:CO$48,CM$34:CO$40)</f>
        <v>0</v>
      </c>
      <c r="CO76" s="77">
        <f t="shared" si="145"/>
        <v>0</v>
      </c>
    </row>
    <row r="77" spans="27:93" x14ac:dyDescent="0.25">
      <c r="AA77" s="9" t="s">
        <v>22</v>
      </c>
      <c r="AB77" s="75">
        <f t="shared" si="146"/>
        <v>0</v>
      </c>
      <c r="AC77" s="76">
        <f t="shared" si="146"/>
        <v>0</v>
      </c>
      <c r="AD77" s="77">
        <f t="shared" si="146"/>
        <v>0</v>
      </c>
      <c r="AE77" s="75">
        <f t="shared" si="98"/>
        <v>0</v>
      </c>
      <c r="AF77" s="76">
        <f t="shared" si="99"/>
        <v>0</v>
      </c>
      <c r="AG77" s="77">
        <f t="shared" si="100"/>
        <v>0</v>
      </c>
      <c r="AH77" s="75">
        <f t="shared" si="101"/>
        <v>0</v>
      </c>
      <c r="AI77" s="76">
        <f t="shared" si="102"/>
        <v>0</v>
      </c>
      <c r="AJ77" s="77">
        <f t="shared" si="103"/>
        <v>0</v>
      </c>
      <c r="AK77" s="75">
        <f t="shared" si="147"/>
        <v>0</v>
      </c>
      <c r="AL77" s="76">
        <f t="shared" si="148"/>
        <v>0</v>
      </c>
      <c r="AM77" s="77">
        <f t="shared" si="149"/>
        <v>0</v>
      </c>
      <c r="AN77" s="75">
        <f t="shared" si="150"/>
        <v>0</v>
      </c>
      <c r="AO77" s="76">
        <f t="shared" si="151"/>
        <v>0</v>
      </c>
      <c r="AP77" s="77">
        <f t="shared" si="152"/>
        <v>0</v>
      </c>
      <c r="AQ77" s="75">
        <f t="shared" si="153"/>
        <v>0</v>
      </c>
      <c r="AR77" s="76">
        <f t="shared" si="154"/>
        <v>0</v>
      </c>
      <c r="AS77" s="77">
        <f t="shared" si="155"/>
        <v>0</v>
      </c>
      <c r="AT77" s="75">
        <f t="shared" si="104"/>
        <v>0</v>
      </c>
      <c r="AU77" s="76">
        <f t="shared" si="105"/>
        <v>0</v>
      </c>
      <c r="AV77" s="77">
        <f t="shared" si="106"/>
        <v>0</v>
      </c>
      <c r="AW77" s="75">
        <f t="shared" si="107"/>
        <v>0</v>
      </c>
      <c r="AX77" s="76">
        <f t="shared" si="108"/>
        <v>0</v>
      </c>
      <c r="AY77" s="77">
        <f t="shared" si="109"/>
        <v>0</v>
      </c>
      <c r="AZ77" s="75">
        <f t="shared" si="110"/>
        <v>0</v>
      </c>
      <c r="BA77" s="76">
        <f t="shared" si="111"/>
        <v>0</v>
      </c>
      <c r="BB77" s="77">
        <f t="shared" si="112"/>
        <v>0</v>
      </c>
      <c r="BC77" s="75">
        <f t="shared" si="156"/>
        <v>0</v>
      </c>
      <c r="BD77" s="76">
        <f t="shared" ref="BD77" si="256">BD47/MAX(BC$42:BE$58,BC$34:BE$40)</f>
        <v>0</v>
      </c>
      <c r="BE77" s="77">
        <f t="shared" si="158"/>
        <v>0</v>
      </c>
      <c r="BF77" s="75">
        <f t="shared" si="113"/>
        <v>0</v>
      </c>
      <c r="BG77" s="76">
        <f t="shared" ref="BG77" si="257">BG47/MAX(BF$42:BH$58,BF$34:BH$40)</f>
        <v>0</v>
      </c>
      <c r="BH77" s="77">
        <f t="shared" si="115"/>
        <v>0</v>
      </c>
      <c r="BI77" s="72">
        <f t="shared" si="116"/>
        <v>0.90909090909090906</v>
      </c>
      <c r="BJ77" s="73">
        <f t="shared" ref="BJ77" si="258">BJ47/MAX(BI$42:BK$58,BI$34:BK$40)</f>
        <v>1</v>
      </c>
      <c r="BK77" s="74">
        <f t="shared" si="118"/>
        <v>1</v>
      </c>
      <c r="BL77" s="72">
        <f t="shared" si="119"/>
        <v>0</v>
      </c>
      <c r="BM77" s="73">
        <f t="shared" si="120"/>
        <v>0</v>
      </c>
      <c r="BN77" s="74">
        <f t="shared" si="121"/>
        <v>0</v>
      </c>
      <c r="BO77" s="75">
        <f t="shared" si="122"/>
        <v>0</v>
      </c>
      <c r="BP77" s="76">
        <f t="shared" si="123"/>
        <v>0</v>
      </c>
      <c r="BQ77" s="77">
        <f t="shared" si="124"/>
        <v>0</v>
      </c>
      <c r="BR77" s="75">
        <f t="shared" si="125"/>
        <v>0</v>
      </c>
      <c r="BS77" s="76">
        <f t="shared" si="126"/>
        <v>0</v>
      </c>
      <c r="BT77" s="77">
        <f t="shared" si="127"/>
        <v>0</v>
      </c>
      <c r="BU77" s="75">
        <f t="shared" si="128"/>
        <v>0</v>
      </c>
      <c r="BV77" s="76">
        <f t="shared" si="129"/>
        <v>0</v>
      </c>
      <c r="BW77" s="77">
        <f t="shared" si="130"/>
        <v>0</v>
      </c>
      <c r="BX77" s="75">
        <f t="shared" si="161"/>
        <v>0</v>
      </c>
      <c r="BY77" s="76">
        <f t="shared" ref="BY77" si="259">BY47/MAX(BX$50:BZ$58,BX$45:BZ$48,BX$34:BZ$40)</f>
        <v>0</v>
      </c>
      <c r="BZ77" s="77">
        <f t="shared" si="163"/>
        <v>0</v>
      </c>
      <c r="CA77" s="75">
        <f t="shared" si="131"/>
        <v>0</v>
      </c>
      <c r="CB77" s="76">
        <f t="shared" ref="CB77" si="260">CB47/MAX(CA$50:CC$58,CA$45:CC$48,CA$34:CC$40)</f>
        <v>0</v>
      </c>
      <c r="CC77" s="77">
        <f t="shared" si="133"/>
        <v>0</v>
      </c>
      <c r="CD77" s="75">
        <f t="shared" si="134"/>
        <v>0</v>
      </c>
      <c r="CE77" s="76">
        <f t="shared" ref="CE77" si="261">CE47/MAX(CD$50:CF$58,CD$45:CF$48,CD$34:CF$40)</f>
        <v>0</v>
      </c>
      <c r="CF77" s="77">
        <f t="shared" si="136"/>
        <v>0</v>
      </c>
      <c r="CG77" s="75">
        <f t="shared" si="137"/>
        <v>0</v>
      </c>
      <c r="CH77" s="76">
        <f t="shared" si="138"/>
        <v>0</v>
      </c>
      <c r="CI77" s="77">
        <f t="shared" si="139"/>
        <v>0</v>
      </c>
      <c r="CJ77" s="75">
        <f t="shared" si="140"/>
        <v>0</v>
      </c>
      <c r="CK77" s="76">
        <f t="shared" ref="CK77" si="262">CK47/MAX(CJ$50:CL$58,CJ$45:CL$48,CJ$34:CL$40)</f>
        <v>0</v>
      </c>
      <c r="CL77" s="77">
        <f t="shared" si="142"/>
        <v>0</v>
      </c>
      <c r="CM77" s="75">
        <f t="shared" si="143"/>
        <v>0</v>
      </c>
      <c r="CN77" s="76">
        <f t="shared" ref="CN77" si="263">CN47/MAX(CM$50:CO$58,CM$45:CO$48,CM$34:CO$40)</f>
        <v>0</v>
      </c>
      <c r="CO77" s="77">
        <f t="shared" si="145"/>
        <v>0</v>
      </c>
    </row>
    <row r="78" spans="27:93" x14ac:dyDescent="0.25">
      <c r="AA78" s="9" t="s">
        <v>23</v>
      </c>
      <c r="AB78" s="75">
        <f t="shared" si="146"/>
        <v>0</v>
      </c>
      <c r="AC78" s="76">
        <f t="shared" si="146"/>
        <v>0</v>
      </c>
      <c r="AD78" s="77">
        <f t="shared" si="146"/>
        <v>0</v>
      </c>
      <c r="AE78" s="75">
        <f t="shared" si="98"/>
        <v>0</v>
      </c>
      <c r="AF78" s="76">
        <f t="shared" si="99"/>
        <v>0</v>
      </c>
      <c r="AG78" s="77">
        <f t="shared" si="100"/>
        <v>0</v>
      </c>
      <c r="AH78" s="75">
        <f t="shared" si="101"/>
        <v>0</v>
      </c>
      <c r="AI78" s="76">
        <f t="shared" si="102"/>
        <v>0</v>
      </c>
      <c r="AJ78" s="77">
        <f t="shared" si="103"/>
        <v>0</v>
      </c>
      <c r="AK78" s="75">
        <f t="shared" si="147"/>
        <v>0</v>
      </c>
      <c r="AL78" s="76">
        <f t="shared" si="148"/>
        <v>0</v>
      </c>
      <c r="AM78" s="77">
        <f t="shared" si="149"/>
        <v>0</v>
      </c>
      <c r="AN78" s="75">
        <f t="shared" si="150"/>
        <v>0</v>
      </c>
      <c r="AO78" s="76">
        <f t="shared" si="151"/>
        <v>0</v>
      </c>
      <c r="AP78" s="77">
        <f t="shared" si="152"/>
        <v>0</v>
      </c>
      <c r="AQ78" s="75">
        <f t="shared" si="153"/>
        <v>0</v>
      </c>
      <c r="AR78" s="76">
        <f t="shared" si="154"/>
        <v>0</v>
      </c>
      <c r="AS78" s="77">
        <f t="shared" si="155"/>
        <v>0</v>
      </c>
      <c r="AT78" s="75">
        <f t="shared" si="104"/>
        <v>0</v>
      </c>
      <c r="AU78" s="76">
        <f t="shared" si="105"/>
        <v>0</v>
      </c>
      <c r="AV78" s="77">
        <f t="shared" si="106"/>
        <v>0</v>
      </c>
      <c r="AW78" s="75">
        <f t="shared" si="107"/>
        <v>0</v>
      </c>
      <c r="AX78" s="76">
        <f t="shared" si="108"/>
        <v>0</v>
      </c>
      <c r="AY78" s="77">
        <f t="shared" si="109"/>
        <v>0</v>
      </c>
      <c r="AZ78" s="75">
        <f t="shared" si="110"/>
        <v>0</v>
      </c>
      <c r="BA78" s="76">
        <f t="shared" si="111"/>
        <v>0</v>
      </c>
      <c r="BB78" s="77">
        <f t="shared" si="112"/>
        <v>0</v>
      </c>
      <c r="BC78" s="75">
        <f t="shared" si="156"/>
        <v>0</v>
      </c>
      <c r="BD78" s="76">
        <f t="shared" ref="BD78" si="264">BD48/MAX(BC$42:BE$58,BC$34:BE$40)</f>
        <v>0</v>
      </c>
      <c r="BE78" s="77">
        <f t="shared" si="158"/>
        <v>0</v>
      </c>
      <c r="BF78" s="75">
        <f t="shared" si="113"/>
        <v>0</v>
      </c>
      <c r="BG78" s="76">
        <f t="shared" ref="BG78" si="265">BG48/MAX(BF$42:BH$58,BF$34:BH$40)</f>
        <v>0</v>
      </c>
      <c r="BH78" s="77">
        <f t="shared" si="115"/>
        <v>0</v>
      </c>
      <c r="BI78" s="96">
        <f t="shared" si="116"/>
        <v>0.54545454545454541</v>
      </c>
      <c r="BJ78" s="97">
        <f t="shared" ref="BJ78" si="266">BJ48/MAX(BI$42:BK$58,BI$34:BK$40)</f>
        <v>0.72727272727272729</v>
      </c>
      <c r="BK78" s="98">
        <f t="shared" si="118"/>
        <v>0.90909090909090906</v>
      </c>
      <c r="BL78" s="96">
        <f t="shared" si="119"/>
        <v>0.9</v>
      </c>
      <c r="BM78" s="97">
        <f t="shared" si="120"/>
        <v>1</v>
      </c>
      <c r="BN78" s="98">
        <f t="shared" si="121"/>
        <v>1</v>
      </c>
      <c r="BO78" s="75">
        <f t="shared" si="122"/>
        <v>0</v>
      </c>
      <c r="BP78" s="76">
        <f t="shared" si="123"/>
        <v>0</v>
      </c>
      <c r="BQ78" s="77">
        <f t="shared" si="124"/>
        <v>0</v>
      </c>
      <c r="BR78" s="75">
        <f t="shared" si="125"/>
        <v>0</v>
      </c>
      <c r="BS78" s="76">
        <f t="shared" si="126"/>
        <v>0</v>
      </c>
      <c r="BT78" s="77">
        <f t="shared" si="127"/>
        <v>0</v>
      </c>
      <c r="BU78" s="75">
        <f t="shared" si="128"/>
        <v>0</v>
      </c>
      <c r="BV78" s="76">
        <f t="shared" si="129"/>
        <v>0</v>
      </c>
      <c r="BW78" s="77">
        <f t="shared" si="130"/>
        <v>0</v>
      </c>
      <c r="BX78" s="75">
        <f t="shared" si="161"/>
        <v>0</v>
      </c>
      <c r="BY78" s="76">
        <f t="shared" ref="BY78" si="267">BY48/MAX(BX$50:BZ$58,BX$45:BZ$48,BX$34:BZ$40)</f>
        <v>0</v>
      </c>
      <c r="BZ78" s="77">
        <f t="shared" si="163"/>
        <v>0</v>
      </c>
      <c r="CA78" s="75">
        <f t="shared" si="131"/>
        <v>0</v>
      </c>
      <c r="CB78" s="76">
        <f t="shared" ref="CB78" si="268">CB48/MAX(CA$50:CC$58,CA$45:CC$48,CA$34:CC$40)</f>
        <v>0</v>
      </c>
      <c r="CC78" s="77">
        <f t="shared" si="133"/>
        <v>0</v>
      </c>
      <c r="CD78" s="75">
        <f t="shared" si="134"/>
        <v>0</v>
      </c>
      <c r="CE78" s="76">
        <f t="shared" ref="CE78" si="269">CE48/MAX(CD$50:CF$58,CD$45:CF$48,CD$34:CF$40)</f>
        <v>0</v>
      </c>
      <c r="CF78" s="77">
        <f t="shared" si="136"/>
        <v>0</v>
      </c>
      <c r="CG78" s="75">
        <f t="shared" si="137"/>
        <v>0</v>
      </c>
      <c r="CH78" s="76">
        <f t="shared" si="138"/>
        <v>0</v>
      </c>
      <c r="CI78" s="77">
        <f t="shared" si="139"/>
        <v>0</v>
      </c>
      <c r="CJ78" s="75">
        <f t="shared" si="140"/>
        <v>0</v>
      </c>
      <c r="CK78" s="76">
        <f t="shared" ref="CK78" si="270">CK48/MAX(CJ$50:CL$58,CJ$45:CL$48,CJ$34:CL$40)</f>
        <v>0</v>
      </c>
      <c r="CL78" s="77">
        <f t="shared" si="142"/>
        <v>0</v>
      </c>
      <c r="CM78" s="75">
        <f t="shared" si="143"/>
        <v>0</v>
      </c>
      <c r="CN78" s="76">
        <f t="shared" ref="CN78" si="271">CN48/MAX(CM$50:CO$58,CM$45:CO$48,CM$34:CO$40)</f>
        <v>0</v>
      </c>
      <c r="CO78" s="77">
        <f t="shared" si="145"/>
        <v>0</v>
      </c>
    </row>
    <row r="79" spans="27:93" x14ac:dyDescent="0.25">
      <c r="AA79" s="9" t="s">
        <v>25</v>
      </c>
      <c r="AB79" s="72">
        <f t="shared" si="146"/>
        <v>0.90909090909090906</v>
      </c>
      <c r="AC79" s="73">
        <f t="shared" si="146"/>
        <v>1</v>
      </c>
      <c r="AD79" s="74">
        <f t="shared" si="146"/>
        <v>1</v>
      </c>
      <c r="AE79" s="72">
        <f t="shared" si="98"/>
        <v>0.90909090909090906</v>
      </c>
      <c r="AF79" s="73">
        <f t="shared" si="99"/>
        <v>1</v>
      </c>
      <c r="AG79" s="74">
        <f t="shared" si="100"/>
        <v>1</v>
      </c>
      <c r="AH79" s="72">
        <f t="shared" si="101"/>
        <v>0.90909090909090906</v>
      </c>
      <c r="AI79" s="73">
        <f t="shared" si="102"/>
        <v>1</v>
      </c>
      <c r="AJ79" s="74">
        <f t="shared" si="103"/>
        <v>1</v>
      </c>
      <c r="AK79" s="84">
        <f t="shared" si="147"/>
        <v>0.54545454545454541</v>
      </c>
      <c r="AL79" s="85">
        <f t="shared" si="148"/>
        <v>0.72727272727272729</v>
      </c>
      <c r="AM79" s="86">
        <f t="shared" si="149"/>
        <v>0.90909090909090906</v>
      </c>
      <c r="AN79" s="84">
        <f t="shared" si="150"/>
        <v>0.72727272727272729</v>
      </c>
      <c r="AO79" s="85">
        <f t="shared" si="151"/>
        <v>0.90909090909090906</v>
      </c>
      <c r="AP79" s="86">
        <f t="shared" si="152"/>
        <v>1</v>
      </c>
      <c r="AQ79" s="84">
        <f t="shared" si="153"/>
        <v>0.54545454545454541</v>
      </c>
      <c r="AR79" s="85">
        <f t="shared" si="154"/>
        <v>0.72727272727272729</v>
      </c>
      <c r="AS79" s="86">
        <f t="shared" si="155"/>
        <v>0.90909090909090906</v>
      </c>
      <c r="AT79" s="75">
        <f t="shared" si="104"/>
        <v>0</v>
      </c>
      <c r="AU79" s="76">
        <f t="shared" si="105"/>
        <v>0</v>
      </c>
      <c r="AV79" s="77">
        <f t="shared" si="106"/>
        <v>0</v>
      </c>
      <c r="AW79" s="75">
        <f t="shared" si="107"/>
        <v>0</v>
      </c>
      <c r="AX79" s="76">
        <f t="shared" si="108"/>
        <v>0</v>
      </c>
      <c r="AY79" s="77">
        <f t="shared" si="109"/>
        <v>0</v>
      </c>
      <c r="AZ79" s="75">
        <f t="shared" si="110"/>
        <v>0</v>
      </c>
      <c r="BA79" s="76">
        <f t="shared" si="111"/>
        <v>0</v>
      </c>
      <c r="BB79" s="77">
        <f t="shared" si="112"/>
        <v>0</v>
      </c>
      <c r="BC79" s="75">
        <f t="shared" si="156"/>
        <v>0</v>
      </c>
      <c r="BD79" s="76">
        <f t="shared" ref="BD79" si="272">BD49/MAX(BC$42:BE$58,BC$34:BE$40)</f>
        <v>0</v>
      </c>
      <c r="BE79" s="77">
        <f t="shared" si="158"/>
        <v>0</v>
      </c>
      <c r="BF79" s="75">
        <f t="shared" si="113"/>
        <v>0</v>
      </c>
      <c r="BG79" s="76">
        <f t="shared" ref="BG79" si="273">BG49/MAX(BF$42:BH$58,BF$34:BH$40)</f>
        <v>0</v>
      </c>
      <c r="BH79" s="77">
        <f t="shared" si="115"/>
        <v>0</v>
      </c>
      <c r="BI79" s="75">
        <f t="shared" si="116"/>
        <v>0</v>
      </c>
      <c r="BJ79" s="76">
        <f t="shared" ref="BJ79" si="274">BJ49/MAX(BI$42:BK$58,BI$34:BK$40)</f>
        <v>0</v>
      </c>
      <c r="BK79" s="77">
        <f t="shared" si="118"/>
        <v>0</v>
      </c>
      <c r="BL79" s="75">
        <f t="shared" si="119"/>
        <v>0</v>
      </c>
      <c r="BM79" s="76">
        <f t="shared" si="120"/>
        <v>0</v>
      </c>
      <c r="BN79" s="77">
        <f t="shared" si="121"/>
        <v>0</v>
      </c>
      <c r="BO79" s="72">
        <f t="shared" si="122"/>
        <v>0.90909090909090906</v>
      </c>
      <c r="BP79" s="73">
        <f t="shared" si="123"/>
        <v>1</v>
      </c>
      <c r="BQ79" s="74">
        <f t="shared" si="124"/>
        <v>1</v>
      </c>
      <c r="BR79" s="72">
        <f t="shared" si="125"/>
        <v>0.90909090909090906</v>
      </c>
      <c r="BS79" s="73">
        <f t="shared" si="126"/>
        <v>1</v>
      </c>
      <c r="BT79" s="74">
        <f t="shared" si="127"/>
        <v>1</v>
      </c>
      <c r="BU79" s="72">
        <f t="shared" si="128"/>
        <v>0.90909090909090906</v>
      </c>
      <c r="BV79" s="73">
        <f t="shared" si="129"/>
        <v>1</v>
      </c>
      <c r="BW79" s="74">
        <f t="shared" si="130"/>
        <v>1</v>
      </c>
      <c r="BX79" s="84">
        <f t="shared" si="161"/>
        <v>0.54545454545454541</v>
      </c>
      <c r="BY79" s="85">
        <f t="shared" ref="BY79" si="275">BY49/MAX(BX$50:BZ$58,BX$45:BZ$48,BX$34:BZ$40)</f>
        <v>0.72727272727272729</v>
      </c>
      <c r="BZ79" s="86">
        <f t="shared" si="163"/>
        <v>0.90909090909090906</v>
      </c>
      <c r="CA79" s="84">
        <f t="shared" si="131"/>
        <v>9.0909090909090912E-2</v>
      </c>
      <c r="CB79" s="85">
        <f t="shared" ref="CB79" si="276">CB49/MAX(CA$50:CC$58,CA$45:CC$48,CA$34:CC$40)</f>
        <v>0.18181818181818182</v>
      </c>
      <c r="CC79" s="86">
        <f t="shared" si="133"/>
        <v>0.36363636363636365</v>
      </c>
      <c r="CD79" s="84">
        <f t="shared" si="134"/>
        <v>0.72727272727272729</v>
      </c>
      <c r="CE79" s="85">
        <f t="shared" ref="CE79" si="277">CE49/MAX(CD$50:CF$58,CD$45:CF$48,CD$34:CF$40)</f>
        <v>0.90909090909090906</v>
      </c>
      <c r="CF79" s="86">
        <f t="shared" si="136"/>
        <v>1</v>
      </c>
      <c r="CG79" s="84">
        <f t="shared" si="137"/>
        <v>0.18181818181818182</v>
      </c>
      <c r="CH79" s="85">
        <f t="shared" si="138"/>
        <v>0.36363636363636365</v>
      </c>
      <c r="CI79" s="86">
        <f t="shared" si="139"/>
        <v>0.54545454545454541</v>
      </c>
      <c r="CJ79" s="84">
        <f t="shared" si="140"/>
        <v>0.54545454545454541</v>
      </c>
      <c r="CK79" s="85">
        <f t="shared" ref="CK79" si="278">CK49/MAX(CJ$50:CL$58,CJ$45:CL$48,CJ$34:CL$40)</f>
        <v>0.72727272727272729</v>
      </c>
      <c r="CL79" s="86">
        <f t="shared" si="142"/>
        <v>0.90909090909090906</v>
      </c>
      <c r="CM79" s="84">
        <f t="shared" si="143"/>
        <v>9.0909090909090912E-2</v>
      </c>
      <c r="CN79" s="85">
        <f t="shared" ref="CN79" si="279">CN49/MAX(CM$50:CO$58,CM$45:CO$48,CM$34:CO$40)</f>
        <v>0.18181818181818182</v>
      </c>
      <c r="CO79" s="86">
        <f t="shared" si="145"/>
        <v>0.36363636363636365</v>
      </c>
    </row>
    <row r="80" spans="27:93" x14ac:dyDescent="0.25">
      <c r="AA80" s="9" t="s">
        <v>10</v>
      </c>
      <c r="AB80" s="84">
        <f t="shared" si="146"/>
        <v>0.90909090909090906</v>
      </c>
      <c r="AC80" s="85">
        <f t="shared" si="146"/>
        <v>1</v>
      </c>
      <c r="AD80" s="86">
        <f t="shared" si="146"/>
        <v>1</v>
      </c>
      <c r="AE80" s="84">
        <f t="shared" si="98"/>
        <v>0.90909090909090906</v>
      </c>
      <c r="AF80" s="85">
        <f t="shared" si="99"/>
        <v>1</v>
      </c>
      <c r="AG80" s="86">
        <f t="shared" si="100"/>
        <v>1</v>
      </c>
      <c r="AH80" s="84">
        <f t="shared" si="101"/>
        <v>0.90909090909090906</v>
      </c>
      <c r="AI80" s="85">
        <f t="shared" si="102"/>
        <v>1</v>
      </c>
      <c r="AJ80" s="86">
        <f t="shared" si="103"/>
        <v>1</v>
      </c>
      <c r="AK80" s="84">
        <f t="shared" si="147"/>
        <v>0.54545454545454541</v>
      </c>
      <c r="AL80" s="85">
        <f t="shared" si="148"/>
        <v>0.72727272727272729</v>
      </c>
      <c r="AM80" s="86">
        <f t="shared" si="149"/>
        <v>0.90909090909090906</v>
      </c>
      <c r="AN80" s="84">
        <f t="shared" si="150"/>
        <v>0.72727272727272729</v>
      </c>
      <c r="AO80" s="85">
        <f t="shared" si="151"/>
        <v>0.90909090909090906</v>
      </c>
      <c r="AP80" s="86">
        <f t="shared" si="152"/>
        <v>1</v>
      </c>
      <c r="AQ80" s="84">
        <f t="shared" si="153"/>
        <v>0.54545454545454541</v>
      </c>
      <c r="AR80" s="85">
        <f t="shared" si="154"/>
        <v>0.72727272727272729</v>
      </c>
      <c r="AS80" s="86">
        <f t="shared" si="155"/>
        <v>0.90909090909090906</v>
      </c>
      <c r="AT80" s="75">
        <f t="shared" si="104"/>
        <v>0</v>
      </c>
      <c r="AU80" s="76">
        <f t="shared" si="105"/>
        <v>0</v>
      </c>
      <c r="AV80" s="77">
        <f t="shared" si="106"/>
        <v>0</v>
      </c>
      <c r="AW80" s="75">
        <f t="shared" si="107"/>
        <v>0</v>
      </c>
      <c r="AX80" s="76">
        <f t="shared" si="108"/>
        <v>0</v>
      </c>
      <c r="AY80" s="77">
        <f t="shared" si="109"/>
        <v>0</v>
      </c>
      <c r="AZ80" s="75">
        <f t="shared" si="110"/>
        <v>0</v>
      </c>
      <c r="BA80" s="76">
        <f t="shared" si="111"/>
        <v>0</v>
      </c>
      <c r="BB80" s="77">
        <f t="shared" si="112"/>
        <v>0</v>
      </c>
      <c r="BC80" s="75">
        <f t="shared" si="156"/>
        <v>0</v>
      </c>
      <c r="BD80" s="76">
        <f t="shared" ref="BD80" si="280">BD50/MAX(BC$42:BE$58,BC$34:BE$40)</f>
        <v>0</v>
      </c>
      <c r="BE80" s="77">
        <f t="shared" si="158"/>
        <v>0</v>
      </c>
      <c r="BF80" s="75">
        <f t="shared" si="113"/>
        <v>0</v>
      </c>
      <c r="BG80" s="76">
        <f t="shared" ref="BG80" si="281">BG50/MAX(BF$42:BH$58,BF$34:BH$40)</f>
        <v>0</v>
      </c>
      <c r="BH80" s="77">
        <f t="shared" si="115"/>
        <v>0</v>
      </c>
      <c r="BI80" s="75">
        <f t="shared" si="116"/>
        <v>0</v>
      </c>
      <c r="BJ80" s="76">
        <f t="shared" ref="BJ80" si="282">BJ50/MAX(BI$42:BK$58,BI$34:BK$40)</f>
        <v>0</v>
      </c>
      <c r="BK80" s="77">
        <f t="shared" si="118"/>
        <v>0</v>
      </c>
      <c r="BL80" s="75">
        <f t="shared" si="119"/>
        <v>0</v>
      </c>
      <c r="BM80" s="76">
        <f t="shared" si="120"/>
        <v>0</v>
      </c>
      <c r="BN80" s="77">
        <f t="shared" si="121"/>
        <v>0</v>
      </c>
      <c r="BO80" s="72">
        <f t="shared" si="122"/>
        <v>0.90909090909090906</v>
      </c>
      <c r="BP80" s="73">
        <f t="shared" si="123"/>
        <v>1</v>
      </c>
      <c r="BQ80" s="74">
        <f t="shared" si="124"/>
        <v>1</v>
      </c>
      <c r="BR80" s="75">
        <f t="shared" si="125"/>
        <v>0</v>
      </c>
      <c r="BS80" s="76">
        <f t="shared" si="126"/>
        <v>0</v>
      </c>
      <c r="BT80" s="77">
        <f t="shared" si="127"/>
        <v>0</v>
      </c>
      <c r="BU80" s="75">
        <f t="shared" si="128"/>
        <v>0</v>
      </c>
      <c r="BV80" s="76">
        <f t="shared" si="129"/>
        <v>0</v>
      </c>
      <c r="BW80" s="77">
        <f t="shared" si="130"/>
        <v>0</v>
      </c>
      <c r="BX80" s="87">
        <f t="shared" si="161"/>
        <v>0.36363636363636365</v>
      </c>
      <c r="BY80" s="88">
        <f t="shared" ref="BY80" si="283">BY50/MAX(BX$50:BZ$58,BX$45:BZ$48,BX$34:BZ$40)</f>
        <v>0.54545454545454541</v>
      </c>
      <c r="BZ80" s="89">
        <f t="shared" si="163"/>
        <v>0.72727272727272729</v>
      </c>
      <c r="CA80" s="90">
        <f t="shared" si="131"/>
        <v>9.0909090909090912E-2</v>
      </c>
      <c r="CB80" s="91">
        <f t="shared" ref="CB80" si="284">CB50/MAX(CA$50:CC$58,CA$45:CC$48,CA$34:CC$40)</f>
        <v>0.18181818181818182</v>
      </c>
      <c r="CC80" s="92">
        <f t="shared" si="133"/>
        <v>0.36363636363636365</v>
      </c>
      <c r="CD80" s="93">
        <f t="shared" si="134"/>
        <v>0.18181818181818182</v>
      </c>
      <c r="CE80" s="94">
        <f t="shared" ref="CE80" si="285">CE50/MAX(CD$50:CF$58,CD$45:CF$48,CD$34:CF$40)</f>
        <v>0.36363636363636365</v>
      </c>
      <c r="CF80" s="95">
        <f t="shared" si="136"/>
        <v>0.54545454545454541</v>
      </c>
      <c r="CG80" s="93">
        <f t="shared" si="137"/>
        <v>0.18181818181818182</v>
      </c>
      <c r="CH80" s="94">
        <f t="shared" si="138"/>
        <v>0.36363636363636365</v>
      </c>
      <c r="CI80" s="95">
        <f t="shared" si="139"/>
        <v>0.54545454545454541</v>
      </c>
      <c r="CJ80" s="90">
        <f t="shared" si="140"/>
        <v>9.0909090909090912E-2</v>
      </c>
      <c r="CK80" s="91">
        <f t="shared" ref="CK80" si="286">CK50/MAX(CJ$50:CL$58,CJ$45:CL$48,CJ$34:CL$40)</f>
        <v>0.18181818181818182</v>
      </c>
      <c r="CL80" s="92">
        <f t="shared" si="142"/>
        <v>0.36363636363636365</v>
      </c>
      <c r="CM80" s="90">
        <f t="shared" si="143"/>
        <v>9.0909090909090912E-2</v>
      </c>
      <c r="CN80" s="91">
        <f t="shared" ref="CN80" si="287">CN50/MAX(CM$50:CO$58,CM$45:CO$48,CM$34:CO$40)</f>
        <v>0.18181818181818182</v>
      </c>
      <c r="CO80" s="92">
        <f t="shared" si="145"/>
        <v>0.36363636363636365</v>
      </c>
    </row>
    <row r="81" spans="27:93" x14ac:dyDescent="0.25">
      <c r="AA81" s="9" t="s">
        <v>11</v>
      </c>
      <c r="AB81" s="84">
        <f t="shared" si="146"/>
        <v>0.90909090909090906</v>
      </c>
      <c r="AC81" s="85">
        <f t="shared" si="146"/>
        <v>1</v>
      </c>
      <c r="AD81" s="86">
        <f t="shared" si="146"/>
        <v>1</v>
      </c>
      <c r="AE81" s="84">
        <f t="shared" si="98"/>
        <v>0.90909090909090906</v>
      </c>
      <c r="AF81" s="85">
        <f t="shared" si="99"/>
        <v>1</v>
      </c>
      <c r="AG81" s="86">
        <f t="shared" si="100"/>
        <v>1</v>
      </c>
      <c r="AH81" s="84">
        <f t="shared" si="101"/>
        <v>0.90909090909090906</v>
      </c>
      <c r="AI81" s="85">
        <f t="shared" si="102"/>
        <v>1</v>
      </c>
      <c r="AJ81" s="86">
        <f t="shared" si="103"/>
        <v>1</v>
      </c>
      <c r="AK81" s="84">
        <f t="shared" si="147"/>
        <v>0.54545454545454541</v>
      </c>
      <c r="AL81" s="85">
        <f t="shared" si="148"/>
        <v>0.72727272727272729</v>
      </c>
      <c r="AM81" s="86">
        <f t="shared" si="149"/>
        <v>0.90909090909090906</v>
      </c>
      <c r="AN81" s="84">
        <f t="shared" si="150"/>
        <v>0.72727272727272729</v>
      </c>
      <c r="AO81" s="85">
        <f t="shared" si="151"/>
        <v>0.90909090909090906</v>
      </c>
      <c r="AP81" s="86">
        <f t="shared" si="152"/>
        <v>1</v>
      </c>
      <c r="AQ81" s="84">
        <f t="shared" si="153"/>
        <v>0.54545454545454541</v>
      </c>
      <c r="AR81" s="85">
        <f t="shared" si="154"/>
        <v>0.72727272727272729</v>
      </c>
      <c r="AS81" s="86">
        <f t="shared" si="155"/>
        <v>0.90909090909090906</v>
      </c>
      <c r="AT81" s="75">
        <f t="shared" si="104"/>
        <v>0</v>
      </c>
      <c r="AU81" s="76">
        <f t="shared" si="105"/>
        <v>0</v>
      </c>
      <c r="AV81" s="77">
        <f t="shared" si="106"/>
        <v>0</v>
      </c>
      <c r="AW81" s="75">
        <f t="shared" si="107"/>
        <v>0</v>
      </c>
      <c r="AX81" s="76">
        <f t="shared" si="108"/>
        <v>0</v>
      </c>
      <c r="AY81" s="77">
        <f t="shared" si="109"/>
        <v>0</v>
      </c>
      <c r="AZ81" s="75">
        <f t="shared" si="110"/>
        <v>0</v>
      </c>
      <c r="BA81" s="76">
        <f t="shared" si="111"/>
        <v>0</v>
      </c>
      <c r="BB81" s="77">
        <f t="shared" si="112"/>
        <v>0</v>
      </c>
      <c r="BC81" s="75">
        <f t="shared" si="156"/>
        <v>0</v>
      </c>
      <c r="BD81" s="76">
        <f t="shared" ref="BD81" si="288">BD51/MAX(BC$42:BE$58,BC$34:BE$40)</f>
        <v>0</v>
      </c>
      <c r="BE81" s="77">
        <f t="shared" si="158"/>
        <v>0</v>
      </c>
      <c r="BF81" s="75">
        <f t="shared" si="113"/>
        <v>0</v>
      </c>
      <c r="BG81" s="76">
        <f t="shared" ref="BG81" si="289">BG51/MAX(BF$42:BH$58,BF$34:BH$40)</f>
        <v>0</v>
      </c>
      <c r="BH81" s="77">
        <f t="shared" si="115"/>
        <v>0</v>
      </c>
      <c r="BI81" s="75">
        <f t="shared" si="116"/>
        <v>0</v>
      </c>
      <c r="BJ81" s="76">
        <f t="shared" ref="BJ81" si="290">BJ51/MAX(BI$42:BK$58,BI$34:BK$40)</f>
        <v>0</v>
      </c>
      <c r="BK81" s="77">
        <f t="shared" si="118"/>
        <v>0</v>
      </c>
      <c r="BL81" s="75">
        <f t="shared" si="119"/>
        <v>0</v>
      </c>
      <c r="BM81" s="76">
        <f t="shared" si="120"/>
        <v>0</v>
      </c>
      <c r="BN81" s="77">
        <f t="shared" si="121"/>
        <v>0</v>
      </c>
      <c r="BO81" s="75">
        <f t="shared" si="122"/>
        <v>0</v>
      </c>
      <c r="BP81" s="76">
        <f t="shared" si="123"/>
        <v>0</v>
      </c>
      <c r="BQ81" s="77">
        <f t="shared" si="124"/>
        <v>0</v>
      </c>
      <c r="BR81" s="72">
        <f t="shared" si="125"/>
        <v>0.90909090909090906</v>
      </c>
      <c r="BS81" s="73">
        <f t="shared" si="126"/>
        <v>1</v>
      </c>
      <c r="BT81" s="74">
        <f t="shared" si="127"/>
        <v>1</v>
      </c>
      <c r="BU81" s="75">
        <f t="shared" si="128"/>
        <v>0</v>
      </c>
      <c r="BV81" s="76">
        <f t="shared" si="129"/>
        <v>0</v>
      </c>
      <c r="BW81" s="77">
        <f t="shared" si="130"/>
        <v>0</v>
      </c>
      <c r="BX81" s="96">
        <f t="shared" si="161"/>
        <v>0.54545454545454541</v>
      </c>
      <c r="BY81" s="97">
        <f t="shared" ref="BY81" si="291">BY51/MAX(BX$50:BZ$58,BX$45:BZ$48,BX$34:BZ$40)</f>
        <v>0.72727272727272729</v>
      </c>
      <c r="BZ81" s="98">
        <f t="shared" si="163"/>
        <v>0.90909090909090906</v>
      </c>
      <c r="CA81" s="90">
        <f t="shared" si="131"/>
        <v>9.0909090909090912E-2</v>
      </c>
      <c r="CB81" s="91">
        <f t="shared" ref="CB81" si="292">CB51/MAX(CA$50:CC$58,CA$45:CC$48,CA$34:CC$40)</f>
        <v>0.18181818181818182</v>
      </c>
      <c r="CC81" s="92">
        <f t="shared" si="133"/>
        <v>0.36363636363636365</v>
      </c>
      <c r="CD81" s="72">
        <f t="shared" si="134"/>
        <v>0.72727272727272729</v>
      </c>
      <c r="CE81" s="73">
        <f t="shared" ref="CE81" si="293">CE51/MAX(CD$50:CF$58,CD$45:CF$48,CD$34:CF$40)</f>
        <v>0.90909090909090906</v>
      </c>
      <c r="CF81" s="74">
        <f t="shared" si="136"/>
        <v>1</v>
      </c>
      <c r="CG81" s="93">
        <f t="shared" si="137"/>
        <v>0.18181818181818182</v>
      </c>
      <c r="CH81" s="94">
        <f t="shared" si="138"/>
        <v>0.36363636363636365</v>
      </c>
      <c r="CI81" s="95">
        <f t="shared" si="139"/>
        <v>0.54545454545454541</v>
      </c>
      <c r="CJ81" s="96">
        <f t="shared" si="140"/>
        <v>0.54545454545454541</v>
      </c>
      <c r="CK81" s="97">
        <f t="shared" ref="CK81" si="294">CK51/MAX(CJ$50:CL$58,CJ$45:CL$48,CJ$34:CL$40)</f>
        <v>0.72727272727272729</v>
      </c>
      <c r="CL81" s="98">
        <f t="shared" si="142"/>
        <v>0.90909090909090906</v>
      </c>
      <c r="CM81" s="90">
        <f t="shared" si="143"/>
        <v>9.0909090909090912E-2</v>
      </c>
      <c r="CN81" s="91">
        <f t="shared" ref="CN81" si="295">CN51/MAX(CM$50:CO$58,CM$45:CO$48,CM$34:CO$40)</f>
        <v>0.18181818181818182</v>
      </c>
      <c r="CO81" s="92">
        <f t="shared" si="145"/>
        <v>0.36363636363636365</v>
      </c>
    </row>
    <row r="82" spans="27:93" x14ac:dyDescent="0.25">
      <c r="AA82" s="9" t="s">
        <v>12</v>
      </c>
      <c r="AB82" s="84">
        <f t="shared" si="146"/>
        <v>0.90909090909090906</v>
      </c>
      <c r="AC82" s="85">
        <f t="shared" si="146"/>
        <v>1</v>
      </c>
      <c r="AD82" s="86">
        <f t="shared" si="146"/>
        <v>1</v>
      </c>
      <c r="AE82" s="84">
        <f t="shared" si="98"/>
        <v>0.90909090909090906</v>
      </c>
      <c r="AF82" s="85">
        <f t="shared" si="99"/>
        <v>1</v>
      </c>
      <c r="AG82" s="86">
        <f t="shared" si="100"/>
        <v>1</v>
      </c>
      <c r="AH82" s="84">
        <f t="shared" si="101"/>
        <v>0.90909090909090906</v>
      </c>
      <c r="AI82" s="85">
        <f t="shared" si="102"/>
        <v>1</v>
      </c>
      <c r="AJ82" s="86">
        <f t="shared" si="103"/>
        <v>1</v>
      </c>
      <c r="AK82" s="84">
        <f t="shared" si="147"/>
        <v>0.54545454545454541</v>
      </c>
      <c r="AL82" s="85">
        <f t="shared" si="148"/>
        <v>0.72727272727272729</v>
      </c>
      <c r="AM82" s="86">
        <f t="shared" si="149"/>
        <v>0.90909090909090906</v>
      </c>
      <c r="AN82" s="84">
        <f t="shared" si="150"/>
        <v>0.72727272727272729</v>
      </c>
      <c r="AO82" s="85">
        <f t="shared" si="151"/>
        <v>0.90909090909090906</v>
      </c>
      <c r="AP82" s="86">
        <f t="shared" si="152"/>
        <v>1</v>
      </c>
      <c r="AQ82" s="84">
        <f t="shared" si="153"/>
        <v>0.54545454545454541</v>
      </c>
      <c r="AR82" s="85">
        <f t="shared" si="154"/>
        <v>0.72727272727272729</v>
      </c>
      <c r="AS82" s="86">
        <f t="shared" si="155"/>
        <v>0.90909090909090906</v>
      </c>
      <c r="AT82" s="75">
        <f t="shared" si="104"/>
        <v>0</v>
      </c>
      <c r="AU82" s="76">
        <f t="shared" si="105"/>
        <v>0</v>
      </c>
      <c r="AV82" s="77">
        <f t="shared" si="106"/>
        <v>0</v>
      </c>
      <c r="AW82" s="75">
        <f t="shared" si="107"/>
        <v>0</v>
      </c>
      <c r="AX82" s="76">
        <f t="shared" si="108"/>
        <v>0</v>
      </c>
      <c r="AY82" s="77">
        <f t="shared" si="109"/>
        <v>0</v>
      </c>
      <c r="AZ82" s="75">
        <f t="shared" si="110"/>
        <v>0</v>
      </c>
      <c r="BA82" s="76">
        <f t="shared" si="111"/>
        <v>0</v>
      </c>
      <c r="BB82" s="77">
        <f t="shared" si="112"/>
        <v>0</v>
      </c>
      <c r="BC82" s="75">
        <f t="shared" si="156"/>
        <v>0</v>
      </c>
      <c r="BD82" s="76">
        <f t="shared" ref="BD82" si="296">BD52/MAX(BC$42:BE$58,BC$34:BE$40)</f>
        <v>0</v>
      </c>
      <c r="BE82" s="77">
        <f t="shared" si="158"/>
        <v>0</v>
      </c>
      <c r="BF82" s="75">
        <f t="shared" si="113"/>
        <v>0</v>
      </c>
      <c r="BG82" s="76">
        <f t="shared" ref="BG82" si="297">BG52/MAX(BF$42:BH$58,BF$34:BH$40)</f>
        <v>0</v>
      </c>
      <c r="BH82" s="77">
        <f t="shared" si="115"/>
        <v>0</v>
      </c>
      <c r="BI82" s="75">
        <f t="shared" si="116"/>
        <v>0</v>
      </c>
      <c r="BJ82" s="76">
        <f t="shared" ref="BJ82" si="298">BJ52/MAX(BI$42:BK$58,BI$34:BK$40)</f>
        <v>0</v>
      </c>
      <c r="BK82" s="77">
        <f t="shared" si="118"/>
        <v>0</v>
      </c>
      <c r="BL82" s="75">
        <f t="shared" si="119"/>
        <v>0</v>
      </c>
      <c r="BM82" s="76">
        <f t="shared" si="120"/>
        <v>0</v>
      </c>
      <c r="BN82" s="77">
        <f t="shared" si="121"/>
        <v>0</v>
      </c>
      <c r="BO82" s="75">
        <f t="shared" si="122"/>
        <v>0</v>
      </c>
      <c r="BP82" s="76">
        <f t="shared" si="123"/>
        <v>0</v>
      </c>
      <c r="BQ82" s="77">
        <f t="shared" si="124"/>
        <v>0</v>
      </c>
      <c r="BR82" s="75">
        <f t="shared" si="125"/>
        <v>0</v>
      </c>
      <c r="BS82" s="76">
        <f t="shared" si="126"/>
        <v>0</v>
      </c>
      <c r="BT82" s="77">
        <f t="shared" si="127"/>
        <v>0</v>
      </c>
      <c r="BU82" s="72">
        <f t="shared" si="128"/>
        <v>0.90909090909090906</v>
      </c>
      <c r="BV82" s="73">
        <f t="shared" si="129"/>
        <v>1</v>
      </c>
      <c r="BW82" s="74">
        <f t="shared" si="130"/>
        <v>1</v>
      </c>
      <c r="BX82" s="87">
        <f t="shared" si="161"/>
        <v>0.36363636363636365</v>
      </c>
      <c r="BY82" s="88">
        <f t="shared" ref="BY82" si="299">BY52/MAX(BX$50:BZ$58,BX$45:BZ$48,BX$34:BZ$40)</f>
        <v>0.54545454545454541</v>
      </c>
      <c r="BZ82" s="89">
        <f t="shared" si="163"/>
        <v>0.72727272727272729</v>
      </c>
      <c r="CA82" s="90">
        <f t="shared" si="131"/>
        <v>-0.36363636363636365</v>
      </c>
      <c r="CB82" s="91">
        <f t="shared" ref="CB82" si="300">CB52/MAX(CA$50:CC$58,CA$45:CC$48,CA$34:CC$40)</f>
        <v>-0.18181818181818182</v>
      </c>
      <c r="CC82" s="92">
        <f t="shared" si="133"/>
        <v>-9.0909090909090912E-2</v>
      </c>
      <c r="CD82" s="96">
        <f t="shared" si="134"/>
        <v>-0.90909090909090906</v>
      </c>
      <c r="CE82" s="97">
        <f t="shared" ref="CE82" si="301">CE52/MAX(CD$50:CF$58,CD$45:CF$48,CD$34:CF$40)</f>
        <v>-0.72727272727272729</v>
      </c>
      <c r="CF82" s="98">
        <f t="shared" si="136"/>
        <v>-0.54545454545454541</v>
      </c>
      <c r="CG82" s="93">
        <f t="shared" si="137"/>
        <v>0.18181818181818182</v>
      </c>
      <c r="CH82" s="94">
        <f t="shared" si="138"/>
        <v>0.36363636363636365</v>
      </c>
      <c r="CI82" s="95">
        <f t="shared" si="139"/>
        <v>0.54545454545454541</v>
      </c>
      <c r="CJ82" s="87">
        <f t="shared" si="140"/>
        <v>-0.72727272727272729</v>
      </c>
      <c r="CK82" s="88">
        <f t="shared" ref="CK82" si="302">CK52/MAX(CJ$50:CL$58,CJ$45:CL$48,CJ$34:CL$40)</f>
        <v>-0.54545454545454541</v>
      </c>
      <c r="CL82" s="89">
        <f t="shared" si="142"/>
        <v>-0.36363636363636365</v>
      </c>
      <c r="CM82" s="90">
        <f t="shared" si="143"/>
        <v>-0.36363636363636365</v>
      </c>
      <c r="CN82" s="91">
        <f t="shared" ref="CN82" si="303">CN52/MAX(CM$50:CO$58,CM$45:CO$48,CM$34:CO$40)</f>
        <v>-0.18181818181818182</v>
      </c>
      <c r="CO82" s="92">
        <f t="shared" si="145"/>
        <v>-9.0909090909090912E-2</v>
      </c>
    </row>
    <row r="83" spans="27:93" x14ac:dyDescent="0.25">
      <c r="AA83" s="9" t="s">
        <v>13</v>
      </c>
      <c r="AB83" s="75">
        <f t="shared" si="146"/>
        <v>0</v>
      </c>
      <c r="AC83" s="76">
        <f t="shared" si="146"/>
        <v>0</v>
      </c>
      <c r="AD83" s="77">
        <f t="shared" si="146"/>
        <v>0</v>
      </c>
      <c r="AE83" s="75">
        <f t="shared" si="98"/>
        <v>0</v>
      </c>
      <c r="AF83" s="76">
        <f t="shared" si="99"/>
        <v>0</v>
      </c>
      <c r="AG83" s="77">
        <f t="shared" si="100"/>
        <v>0</v>
      </c>
      <c r="AH83" s="75">
        <f t="shared" si="101"/>
        <v>0</v>
      </c>
      <c r="AI83" s="76">
        <f t="shared" si="102"/>
        <v>0</v>
      </c>
      <c r="AJ83" s="77">
        <f t="shared" si="103"/>
        <v>0</v>
      </c>
      <c r="AK83" s="75">
        <f t="shared" si="147"/>
        <v>0</v>
      </c>
      <c r="AL83" s="76">
        <f t="shared" si="148"/>
        <v>0</v>
      </c>
      <c r="AM83" s="77">
        <f t="shared" si="149"/>
        <v>0</v>
      </c>
      <c r="AN83" s="75">
        <f t="shared" si="150"/>
        <v>0</v>
      </c>
      <c r="AO83" s="76">
        <f t="shared" si="151"/>
        <v>0</v>
      </c>
      <c r="AP83" s="77">
        <f t="shared" si="152"/>
        <v>0</v>
      </c>
      <c r="AQ83" s="75">
        <f t="shared" si="153"/>
        <v>0</v>
      </c>
      <c r="AR83" s="76">
        <f t="shared" si="154"/>
        <v>0</v>
      </c>
      <c r="AS83" s="77">
        <f t="shared" si="155"/>
        <v>0</v>
      </c>
      <c r="AT83" s="75">
        <f t="shared" si="104"/>
        <v>0</v>
      </c>
      <c r="AU83" s="76">
        <f t="shared" si="105"/>
        <v>0</v>
      </c>
      <c r="AV83" s="77">
        <f t="shared" si="106"/>
        <v>0</v>
      </c>
      <c r="AW83" s="75">
        <f t="shared" si="107"/>
        <v>0</v>
      </c>
      <c r="AX83" s="76">
        <f t="shared" si="108"/>
        <v>0</v>
      </c>
      <c r="AY83" s="77">
        <f t="shared" si="109"/>
        <v>0</v>
      </c>
      <c r="AZ83" s="75">
        <f t="shared" si="110"/>
        <v>0</v>
      </c>
      <c r="BA83" s="76">
        <f t="shared" si="111"/>
        <v>0</v>
      </c>
      <c r="BB83" s="77">
        <f t="shared" si="112"/>
        <v>0</v>
      </c>
      <c r="BC83" s="75">
        <f t="shared" si="156"/>
        <v>0</v>
      </c>
      <c r="BD83" s="76">
        <f t="shared" ref="BD83" si="304">BD53/MAX(BC$42:BE$58,BC$34:BE$40)</f>
        <v>0</v>
      </c>
      <c r="BE83" s="77">
        <f t="shared" si="158"/>
        <v>0</v>
      </c>
      <c r="BF83" s="75">
        <f t="shared" si="113"/>
        <v>0</v>
      </c>
      <c r="BG83" s="76">
        <f t="shared" ref="BG83" si="305">BG53/MAX(BF$42:BH$58,BF$34:BH$40)</f>
        <v>0</v>
      </c>
      <c r="BH83" s="77">
        <f t="shared" si="115"/>
        <v>0</v>
      </c>
      <c r="BI83" s="75">
        <f t="shared" si="116"/>
        <v>0</v>
      </c>
      <c r="BJ83" s="76">
        <f t="shared" ref="BJ83" si="306">BJ53/MAX(BI$42:BK$58,BI$34:BK$40)</f>
        <v>0</v>
      </c>
      <c r="BK83" s="77">
        <f t="shared" si="118"/>
        <v>0</v>
      </c>
      <c r="BL83" s="75">
        <f t="shared" si="119"/>
        <v>0</v>
      </c>
      <c r="BM83" s="76">
        <f t="shared" si="120"/>
        <v>0</v>
      </c>
      <c r="BN83" s="77">
        <f t="shared" si="121"/>
        <v>0</v>
      </c>
      <c r="BO83" s="75">
        <f t="shared" si="122"/>
        <v>0</v>
      </c>
      <c r="BP83" s="76">
        <f t="shared" si="123"/>
        <v>0</v>
      </c>
      <c r="BQ83" s="77">
        <f t="shared" si="124"/>
        <v>0</v>
      </c>
      <c r="BR83" s="75">
        <f t="shared" si="125"/>
        <v>0</v>
      </c>
      <c r="BS83" s="76">
        <f t="shared" si="126"/>
        <v>0</v>
      </c>
      <c r="BT83" s="77">
        <f t="shared" si="127"/>
        <v>0</v>
      </c>
      <c r="BU83" s="75">
        <f t="shared" si="128"/>
        <v>0</v>
      </c>
      <c r="BV83" s="76">
        <f t="shared" si="129"/>
        <v>0</v>
      </c>
      <c r="BW83" s="77">
        <f t="shared" si="130"/>
        <v>0</v>
      </c>
      <c r="BX83" s="72">
        <f t="shared" si="161"/>
        <v>0.90909090909090906</v>
      </c>
      <c r="BY83" s="73">
        <f t="shared" ref="BY83" si="307">BY53/MAX(BX$50:BZ$58,BX$45:BZ$48,BX$34:BZ$40)</f>
        <v>1</v>
      </c>
      <c r="BZ83" s="74">
        <f t="shared" si="163"/>
        <v>1</v>
      </c>
      <c r="CA83" s="75">
        <f t="shared" si="131"/>
        <v>0</v>
      </c>
      <c r="CB83" s="76">
        <f t="shared" ref="CB83" si="308">CB53/MAX(CA$50:CC$58,CA$45:CC$48,CA$34:CC$40)</f>
        <v>0</v>
      </c>
      <c r="CC83" s="77">
        <f t="shared" si="133"/>
        <v>0</v>
      </c>
      <c r="CD83" s="75">
        <f t="shared" si="134"/>
        <v>0</v>
      </c>
      <c r="CE83" s="76">
        <f t="shared" ref="CE83" si="309">CE53/MAX(CD$50:CF$58,CD$45:CF$48,CD$34:CF$40)</f>
        <v>0</v>
      </c>
      <c r="CF83" s="77">
        <f t="shared" si="136"/>
        <v>0</v>
      </c>
      <c r="CG83" s="87">
        <f t="shared" si="137"/>
        <v>0.36363636363636365</v>
      </c>
      <c r="CH83" s="88">
        <f t="shared" si="138"/>
        <v>0.54545454545454541</v>
      </c>
      <c r="CI83" s="89">
        <f t="shared" si="139"/>
        <v>0.72727272727272729</v>
      </c>
      <c r="CJ83" s="75">
        <f t="shared" si="140"/>
        <v>0</v>
      </c>
      <c r="CK83" s="76">
        <f t="shared" ref="CK83" si="310">CK53/MAX(CJ$50:CL$58,CJ$45:CL$48,CJ$34:CL$40)</f>
        <v>0</v>
      </c>
      <c r="CL83" s="77">
        <f t="shared" si="142"/>
        <v>0</v>
      </c>
      <c r="CM83" s="75">
        <f t="shared" si="143"/>
        <v>0</v>
      </c>
      <c r="CN83" s="76">
        <f t="shared" ref="CN83" si="311">CN53/MAX(CM$50:CO$58,CM$45:CO$48,CM$34:CO$40)</f>
        <v>0</v>
      </c>
      <c r="CO83" s="77">
        <f t="shared" si="145"/>
        <v>0</v>
      </c>
    </row>
    <row r="84" spans="27:93" x14ac:dyDescent="0.25">
      <c r="AA84" s="9" t="s">
        <v>21</v>
      </c>
      <c r="AB84" s="75">
        <f t="shared" si="146"/>
        <v>0</v>
      </c>
      <c r="AC84" s="76">
        <f t="shared" si="146"/>
        <v>0</v>
      </c>
      <c r="AD84" s="77">
        <f t="shared" si="146"/>
        <v>0</v>
      </c>
      <c r="AE84" s="75">
        <f t="shared" si="98"/>
        <v>0</v>
      </c>
      <c r="AF84" s="76">
        <f t="shared" si="99"/>
        <v>0</v>
      </c>
      <c r="AG84" s="77">
        <f t="shared" si="100"/>
        <v>0</v>
      </c>
      <c r="AH84" s="75">
        <f t="shared" si="101"/>
        <v>0</v>
      </c>
      <c r="AI84" s="76">
        <f t="shared" si="102"/>
        <v>0</v>
      </c>
      <c r="AJ84" s="77">
        <f t="shared" si="103"/>
        <v>0</v>
      </c>
      <c r="AK84" s="75">
        <f t="shared" si="147"/>
        <v>0</v>
      </c>
      <c r="AL84" s="76">
        <f t="shared" si="148"/>
        <v>0</v>
      </c>
      <c r="AM84" s="77">
        <f t="shared" si="149"/>
        <v>0</v>
      </c>
      <c r="AN84" s="75">
        <f t="shared" si="150"/>
        <v>0</v>
      </c>
      <c r="AO84" s="76">
        <f t="shared" si="151"/>
        <v>0</v>
      </c>
      <c r="AP84" s="77">
        <f t="shared" si="152"/>
        <v>0</v>
      </c>
      <c r="AQ84" s="75">
        <f t="shared" si="153"/>
        <v>0</v>
      </c>
      <c r="AR84" s="76">
        <f t="shared" si="154"/>
        <v>0</v>
      </c>
      <c r="AS84" s="77">
        <f t="shared" si="155"/>
        <v>0</v>
      </c>
      <c r="AT84" s="75">
        <f t="shared" si="104"/>
        <v>0</v>
      </c>
      <c r="AU84" s="76">
        <f t="shared" si="105"/>
        <v>0</v>
      </c>
      <c r="AV84" s="77">
        <f t="shared" si="106"/>
        <v>0</v>
      </c>
      <c r="AW84" s="75">
        <f t="shared" si="107"/>
        <v>0</v>
      </c>
      <c r="AX84" s="76">
        <f t="shared" si="108"/>
        <v>0</v>
      </c>
      <c r="AY84" s="77">
        <f t="shared" si="109"/>
        <v>0</v>
      </c>
      <c r="AZ84" s="75">
        <f t="shared" si="110"/>
        <v>0</v>
      </c>
      <c r="BA84" s="76">
        <f t="shared" si="111"/>
        <v>0</v>
      </c>
      <c r="BB84" s="77">
        <f t="shared" si="112"/>
        <v>0</v>
      </c>
      <c r="BC84" s="75">
        <f t="shared" si="156"/>
        <v>0</v>
      </c>
      <c r="BD84" s="76">
        <f t="shared" ref="BD84" si="312">BD54/MAX(BC$42:BE$58,BC$34:BE$40)</f>
        <v>0</v>
      </c>
      <c r="BE84" s="77">
        <f t="shared" si="158"/>
        <v>0</v>
      </c>
      <c r="BF84" s="75">
        <f t="shared" si="113"/>
        <v>0</v>
      </c>
      <c r="BG84" s="76">
        <f t="shared" ref="BG84" si="313">BG54/MAX(BF$42:BH$58,BF$34:BH$40)</f>
        <v>0</v>
      </c>
      <c r="BH84" s="77">
        <f t="shared" si="115"/>
        <v>0</v>
      </c>
      <c r="BI84" s="75">
        <f t="shared" si="116"/>
        <v>0</v>
      </c>
      <c r="BJ84" s="76">
        <f t="shared" ref="BJ84" si="314">BJ54/MAX(BI$42:BK$58,BI$34:BK$40)</f>
        <v>0</v>
      </c>
      <c r="BK84" s="77">
        <f t="shared" si="118"/>
        <v>0</v>
      </c>
      <c r="BL84" s="75">
        <f t="shared" si="119"/>
        <v>0</v>
      </c>
      <c r="BM84" s="76">
        <f t="shared" si="120"/>
        <v>0</v>
      </c>
      <c r="BN84" s="77">
        <f t="shared" si="121"/>
        <v>0</v>
      </c>
      <c r="BO84" s="75">
        <f t="shared" si="122"/>
        <v>0</v>
      </c>
      <c r="BP84" s="76">
        <f t="shared" si="123"/>
        <v>0</v>
      </c>
      <c r="BQ84" s="77">
        <f t="shared" si="124"/>
        <v>0</v>
      </c>
      <c r="BR84" s="75">
        <f t="shared" si="125"/>
        <v>0</v>
      </c>
      <c r="BS84" s="76">
        <f t="shared" si="126"/>
        <v>0</v>
      </c>
      <c r="BT84" s="77">
        <f t="shared" si="127"/>
        <v>0</v>
      </c>
      <c r="BU84" s="75">
        <f t="shared" si="128"/>
        <v>0</v>
      </c>
      <c r="BV84" s="76">
        <f t="shared" si="129"/>
        <v>0</v>
      </c>
      <c r="BW84" s="77">
        <f t="shared" si="130"/>
        <v>0</v>
      </c>
      <c r="BX84" s="75">
        <f t="shared" si="161"/>
        <v>0</v>
      </c>
      <c r="BY84" s="76">
        <f t="shared" ref="BY84" si="315">BY54/MAX(BX$50:BZ$58,BX$45:BZ$48,BX$34:BZ$40)</f>
        <v>0</v>
      </c>
      <c r="BZ84" s="77">
        <f t="shared" si="163"/>
        <v>0</v>
      </c>
      <c r="CA84" s="72">
        <f t="shared" si="131"/>
        <v>0.90909090909090906</v>
      </c>
      <c r="CB84" s="73">
        <f t="shared" ref="CB84" si="316">CB54/MAX(CA$50:CC$58,CA$45:CC$48,CA$34:CC$40)</f>
        <v>1</v>
      </c>
      <c r="CC84" s="74">
        <f t="shared" si="133"/>
        <v>1</v>
      </c>
      <c r="CD84" s="75">
        <f t="shared" si="134"/>
        <v>0</v>
      </c>
      <c r="CE84" s="76">
        <f t="shared" ref="CE84" si="317">CE54/MAX(CD$50:CF$58,CD$45:CF$48,CD$34:CF$40)</f>
        <v>0</v>
      </c>
      <c r="CF84" s="77">
        <f t="shared" si="136"/>
        <v>0</v>
      </c>
      <c r="CG84" s="75">
        <f t="shared" si="137"/>
        <v>0</v>
      </c>
      <c r="CH84" s="76">
        <f t="shared" si="138"/>
        <v>0</v>
      </c>
      <c r="CI84" s="77">
        <f t="shared" si="139"/>
        <v>0</v>
      </c>
      <c r="CJ84" s="75">
        <f t="shared" si="140"/>
        <v>0</v>
      </c>
      <c r="CK84" s="76">
        <f t="shared" ref="CK84" si="318">CK54/MAX(CJ$50:CL$58,CJ$45:CL$48,CJ$34:CL$40)</f>
        <v>0</v>
      </c>
      <c r="CL84" s="77">
        <f t="shared" si="142"/>
        <v>0</v>
      </c>
      <c r="CM84" s="75">
        <f t="shared" si="143"/>
        <v>0</v>
      </c>
      <c r="CN84" s="76">
        <f t="shared" ref="CN84" si="319">CN54/MAX(CM$50:CO$58,CM$45:CO$48,CM$34:CO$40)</f>
        <v>0</v>
      </c>
      <c r="CO84" s="77">
        <f t="shared" si="145"/>
        <v>0</v>
      </c>
    </row>
    <row r="85" spans="27:93" x14ac:dyDescent="0.25">
      <c r="AA85" s="9" t="s">
        <v>26</v>
      </c>
      <c r="AB85" s="75">
        <f t="shared" si="146"/>
        <v>0</v>
      </c>
      <c r="AC85" s="76">
        <f t="shared" si="146"/>
        <v>0</v>
      </c>
      <c r="AD85" s="77">
        <f t="shared" si="146"/>
        <v>0</v>
      </c>
      <c r="AE85" s="75">
        <f t="shared" si="98"/>
        <v>0</v>
      </c>
      <c r="AF85" s="76">
        <f t="shared" si="99"/>
        <v>0</v>
      </c>
      <c r="AG85" s="77">
        <f t="shared" si="100"/>
        <v>0</v>
      </c>
      <c r="AH85" s="75">
        <f t="shared" si="101"/>
        <v>0</v>
      </c>
      <c r="AI85" s="76">
        <f t="shared" si="102"/>
        <v>0</v>
      </c>
      <c r="AJ85" s="77">
        <f t="shared" si="103"/>
        <v>0</v>
      </c>
      <c r="AK85" s="75">
        <f t="shared" si="147"/>
        <v>0</v>
      </c>
      <c r="AL85" s="76">
        <f t="shared" si="148"/>
        <v>0</v>
      </c>
      <c r="AM85" s="77">
        <f t="shared" si="149"/>
        <v>0</v>
      </c>
      <c r="AN85" s="75">
        <f t="shared" si="150"/>
        <v>0</v>
      </c>
      <c r="AO85" s="76">
        <f t="shared" si="151"/>
        <v>0</v>
      </c>
      <c r="AP85" s="77">
        <f t="shared" si="152"/>
        <v>0</v>
      </c>
      <c r="AQ85" s="75">
        <f t="shared" si="153"/>
        <v>0</v>
      </c>
      <c r="AR85" s="76">
        <f t="shared" si="154"/>
        <v>0</v>
      </c>
      <c r="AS85" s="77">
        <f t="shared" si="155"/>
        <v>0</v>
      </c>
      <c r="AT85" s="75">
        <f t="shared" si="104"/>
        <v>0</v>
      </c>
      <c r="AU85" s="76">
        <f t="shared" si="105"/>
        <v>0</v>
      </c>
      <c r="AV85" s="77">
        <f t="shared" si="106"/>
        <v>0</v>
      </c>
      <c r="AW85" s="75">
        <f t="shared" si="107"/>
        <v>0</v>
      </c>
      <c r="AX85" s="76">
        <f t="shared" si="108"/>
        <v>0</v>
      </c>
      <c r="AY85" s="77">
        <f t="shared" si="109"/>
        <v>0</v>
      </c>
      <c r="AZ85" s="75">
        <f t="shared" si="110"/>
        <v>0</v>
      </c>
      <c r="BA85" s="76">
        <f t="shared" si="111"/>
        <v>0</v>
      </c>
      <c r="BB85" s="77">
        <f t="shared" si="112"/>
        <v>0</v>
      </c>
      <c r="BC85" s="75">
        <f t="shared" si="156"/>
        <v>0</v>
      </c>
      <c r="BD85" s="76">
        <f t="shared" ref="BD85" si="320">BD55/MAX(BC$42:BE$58,BC$34:BE$40)</f>
        <v>0</v>
      </c>
      <c r="BE85" s="77">
        <f t="shared" si="158"/>
        <v>0</v>
      </c>
      <c r="BF85" s="75">
        <f t="shared" si="113"/>
        <v>0</v>
      </c>
      <c r="BG85" s="76">
        <f t="shared" ref="BG85" si="321">BG55/MAX(BF$42:BH$58,BF$34:BH$40)</f>
        <v>0</v>
      </c>
      <c r="BH85" s="77">
        <f t="shared" si="115"/>
        <v>0</v>
      </c>
      <c r="BI85" s="75">
        <f t="shared" si="116"/>
        <v>0</v>
      </c>
      <c r="BJ85" s="76">
        <f t="shared" ref="BJ85" si="322">BJ55/MAX(BI$42:BK$58,BI$34:BK$40)</f>
        <v>0</v>
      </c>
      <c r="BK85" s="77">
        <f t="shared" si="118"/>
        <v>0</v>
      </c>
      <c r="BL85" s="75">
        <f t="shared" si="119"/>
        <v>0</v>
      </c>
      <c r="BM85" s="76">
        <f t="shared" si="120"/>
        <v>0</v>
      </c>
      <c r="BN85" s="77">
        <f t="shared" si="121"/>
        <v>0</v>
      </c>
      <c r="BO85" s="75">
        <f t="shared" si="122"/>
        <v>0</v>
      </c>
      <c r="BP85" s="76">
        <f t="shared" si="123"/>
        <v>0</v>
      </c>
      <c r="BQ85" s="77">
        <f t="shared" si="124"/>
        <v>0</v>
      </c>
      <c r="BR85" s="75">
        <f t="shared" si="125"/>
        <v>0</v>
      </c>
      <c r="BS85" s="76">
        <f t="shared" si="126"/>
        <v>0</v>
      </c>
      <c r="BT85" s="77">
        <f t="shared" si="127"/>
        <v>0</v>
      </c>
      <c r="BU85" s="75">
        <f t="shared" si="128"/>
        <v>0</v>
      </c>
      <c r="BV85" s="76">
        <f t="shared" si="129"/>
        <v>0</v>
      </c>
      <c r="BW85" s="77">
        <f t="shared" si="130"/>
        <v>0</v>
      </c>
      <c r="BX85" s="75">
        <f t="shared" si="161"/>
        <v>0</v>
      </c>
      <c r="BY85" s="76">
        <f t="shared" ref="BY85" si="323">BY55/MAX(BX$50:BZ$58,BX$45:BZ$48,BX$34:BZ$40)</f>
        <v>0</v>
      </c>
      <c r="BZ85" s="77">
        <f t="shared" si="163"/>
        <v>0</v>
      </c>
      <c r="CA85" s="90">
        <f t="shared" si="131"/>
        <v>9.0909090909090912E-2</v>
      </c>
      <c r="CB85" s="91">
        <f t="shared" ref="CB85" si="324">CB55/MAX(CA$50:CC$58,CA$45:CC$48,CA$34:CC$40)</f>
        <v>0.18181818181818182</v>
      </c>
      <c r="CC85" s="92">
        <f t="shared" si="133"/>
        <v>0.36363636363636365</v>
      </c>
      <c r="CD85" s="72">
        <f t="shared" si="134"/>
        <v>0.90909090909090906</v>
      </c>
      <c r="CE85" s="73">
        <f t="shared" ref="CE85" si="325">CE55/MAX(CD$50:CF$58,CD$45:CF$48,CD$34:CF$40)</f>
        <v>1</v>
      </c>
      <c r="CF85" s="74">
        <f t="shared" si="136"/>
        <v>1</v>
      </c>
      <c r="CG85" s="75">
        <f t="shared" si="137"/>
        <v>0</v>
      </c>
      <c r="CH85" s="76">
        <f t="shared" si="138"/>
        <v>0</v>
      </c>
      <c r="CI85" s="77">
        <f t="shared" si="139"/>
        <v>0</v>
      </c>
      <c r="CJ85" s="96">
        <f t="shared" si="140"/>
        <v>0.54545454545454541</v>
      </c>
      <c r="CK85" s="97">
        <f t="shared" ref="CK85" si="326">CK55/MAX(CJ$50:CL$58,CJ$45:CL$48,CJ$34:CL$40)</f>
        <v>0.72727272727272729</v>
      </c>
      <c r="CL85" s="98">
        <f t="shared" si="142"/>
        <v>0.90909090909090906</v>
      </c>
      <c r="CM85" s="90">
        <f t="shared" si="143"/>
        <v>9.0909090909090912E-2</v>
      </c>
      <c r="CN85" s="91">
        <f t="shared" ref="CN85" si="327">CN55/MAX(CM$50:CO$58,CM$45:CO$48,CM$34:CO$40)</f>
        <v>0.18181818181818182</v>
      </c>
      <c r="CO85" s="92">
        <f t="shared" si="145"/>
        <v>0.36363636363636365</v>
      </c>
    </row>
    <row r="86" spans="27:93" x14ac:dyDescent="0.25">
      <c r="AA86" s="9" t="s">
        <v>20</v>
      </c>
      <c r="AB86" s="75">
        <f t="shared" si="146"/>
        <v>0</v>
      </c>
      <c r="AC86" s="76">
        <f t="shared" si="146"/>
        <v>0</v>
      </c>
      <c r="AD86" s="77">
        <f t="shared" si="146"/>
        <v>0</v>
      </c>
      <c r="AE86" s="75">
        <f t="shared" si="98"/>
        <v>0</v>
      </c>
      <c r="AF86" s="76">
        <f t="shared" si="99"/>
        <v>0</v>
      </c>
      <c r="AG86" s="77">
        <f t="shared" si="100"/>
        <v>0</v>
      </c>
      <c r="AH86" s="75">
        <f t="shared" si="101"/>
        <v>0</v>
      </c>
      <c r="AI86" s="76">
        <f t="shared" si="102"/>
        <v>0</v>
      </c>
      <c r="AJ86" s="77">
        <f t="shared" si="103"/>
        <v>0</v>
      </c>
      <c r="AK86" s="75">
        <f t="shared" si="147"/>
        <v>0</v>
      </c>
      <c r="AL86" s="76">
        <f t="shared" si="148"/>
        <v>0</v>
      </c>
      <c r="AM86" s="77">
        <f t="shared" si="149"/>
        <v>0</v>
      </c>
      <c r="AN86" s="75">
        <f t="shared" si="150"/>
        <v>0</v>
      </c>
      <c r="AO86" s="76">
        <f t="shared" si="151"/>
        <v>0</v>
      </c>
      <c r="AP86" s="77">
        <f t="shared" si="152"/>
        <v>0</v>
      </c>
      <c r="AQ86" s="75">
        <f t="shared" si="153"/>
        <v>0</v>
      </c>
      <c r="AR86" s="76">
        <f t="shared" si="154"/>
        <v>0</v>
      </c>
      <c r="AS86" s="77">
        <f t="shared" si="155"/>
        <v>0</v>
      </c>
      <c r="AT86" s="75">
        <f t="shared" si="104"/>
        <v>0</v>
      </c>
      <c r="AU86" s="76">
        <f t="shared" si="105"/>
        <v>0</v>
      </c>
      <c r="AV86" s="77">
        <f t="shared" si="106"/>
        <v>0</v>
      </c>
      <c r="AW86" s="75">
        <f t="shared" si="107"/>
        <v>0</v>
      </c>
      <c r="AX86" s="76">
        <f t="shared" si="108"/>
        <v>0</v>
      </c>
      <c r="AY86" s="77">
        <f t="shared" si="109"/>
        <v>0</v>
      </c>
      <c r="AZ86" s="75">
        <f t="shared" si="110"/>
        <v>0</v>
      </c>
      <c r="BA86" s="76">
        <f t="shared" si="111"/>
        <v>0</v>
      </c>
      <c r="BB86" s="77">
        <f t="shared" si="112"/>
        <v>0</v>
      </c>
      <c r="BC86" s="75">
        <f t="shared" si="156"/>
        <v>0</v>
      </c>
      <c r="BD86" s="76">
        <f t="shared" ref="BD86" si="328">BD56/MAX(BC$42:BE$58,BC$34:BE$40)</f>
        <v>0</v>
      </c>
      <c r="BE86" s="77">
        <f t="shared" si="158"/>
        <v>0</v>
      </c>
      <c r="BF86" s="75">
        <f t="shared" si="113"/>
        <v>0</v>
      </c>
      <c r="BG86" s="76">
        <f t="shared" ref="BG86" si="329">BG56/MAX(BF$42:BH$58,BF$34:BH$40)</f>
        <v>0</v>
      </c>
      <c r="BH86" s="77">
        <f t="shared" si="115"/>
        <v>0</v>
      </c>
      <c r="BI86" s="75">
        <f t="shared" si="116"/>
        <v>0</v>
      </c>
      <c r="BJ86" s="76">
        <f t="shared" ref="BJ86" si="330">BJ56/MAX(BI$42:BK$58,BI$34:BK$40)</f>
        <v>0</v>
      </c>
      <c r="BK86" s="77">
        <f t="shared" si="118"/>
        <v>0</v>
      </c>
      <c r="BL86" s="75">
        <f t="shared" si="119"/>
        <v>0</v>
      </c>
      <c r="BM86" s="76">
        <f t="shared" si="120"/>
        <v>0</v>
      </c>
      <c r="BN86" s="77">
        <f t="shared" si="121"/>
        <v>0</v>
      </c>
      <c r="BO86" s="75">
        <f t="shared" si="122"/>
        <v>0</v>
      </c>
      <c r="BP86" s="76">
        <f t="shared" si="123"/>
        <v>0</v>
      </c>
      <c r="BQ86" s="77">
        <f t="shared" si="124"/>
        <v>0</v>
      </c>
      <c r="BR86" s="75">
        <f t="shared" si="125"/>
        <v>0</v>
      </c>
      <c r="BS86" s="76">
        <f t="shared" si="126"/>
        <v>0</v>
      </c>
      <c r="BT86" s="77">
        <f t="shared" si="127"/>
        <v>0</v>
      </c>
      <c r="BU86" s="75">
        <f t="shared" si="128"/>
        <v>0</v>
      </c>
      <c r="BV86" s="76">
        <f t="shared" si="129"/>
        <v>0</v>
      </c>
      <c r="BW86" s="77">
        <f t="shared" si="130"/>
        <v>0</v>
      </c>
      <c r="BX86" s="75">
        <f t="shared" si="161"/>
        <v>0</v>
      </c>
      <c r="BY86" s="76">
        <f t="shared" ref="BY86" si="331">BY56/MAX(BX$50:BZ$58,BX$45:BZ$48,BX$34:BZ$40)</f>
        <v>0</v>
      </c>
      <c r="BZ86" s="77">
        <f t="shared" si="163"/>
        <v>0</v>
      </c>
      <c r="CA86" s="75">
        <f t="shared" si="131"/>
        <v>0</v>
      </c>
      <c r="CB86" s="76">
        <f t="shared" ref="CB86" si="332">CB56/MAX(CA$50:CC$58,CA$45:CC$48,CA$34:CC$40)</f>
        <v>0</v>
      </c>
      <c r="CC86" s="77">
        <f t="shared" si="133"/>
        <v>0</v>
      </c>
      <c r="CD86" s="75">
        <f t="shared" si="134"/>
        <v>0</v>
      </c>
      <c r="CE86" s="76">
        <f t="shared" ref="CE86" si="333">CE56/MAX(CD$50:CF$58,CD$45:CF$48,CD$34:CF$40)</f>
        <v>0</v>
      </c>
      <c r="CF86" s="77">
        <f t="shared" si="136"/>
        <v>0</v>
      </c>
      <c r="CG86" s="72">
        <f t="shared" si="137"/>
        <v>0.90909090909090906</v>
      </c>
      <c r="CH86" s="73">
        <f t="shared" si="138"/>
        <v>1</v>
      </c>
      <c r="CI86" s="74">
        <f t="shared" si="139"/>
        <v>1</v>
      </c>
      <c r="CJ86" s="75">
        <f t="shared" si="140"/>
        <v>0</v>
      </c>
      <c r="CK86" s="76">
        <f t="shared" ref="CK86" si="334">CK56/MAX(CJ$50:CL$58,CJ$45:CL$48,CJ$34:CL$40)</f>
        <v>0</v>
      </c>
      <c r="CL86" s="77">
        <f t="shared" si="142"/>
        <v>0</v>
      </c>
      <c r="CM86" s="75">
        <f t="shared" si="143"/>
        <v>0</v>
      </c>
      <c r="CN86" s="76">
        <f t="shared" ref="CN86" si="335">CN56/MAX(CM$50:CO$58,CM$45:CO$48,CM$34:CO$40)</f>
        <v>0</v>
      </c>
      <c r="CO86" s="77">
        <f t="shared" si="145"/>
        <v>0</v>
      </c>
    </row>
    <row r="87" spans="27:93" x14ac:dyDescent="0.25">
      <c r="AA87" s="9" t="s">
        <v>27</v>
      </c>
      <c r="AB87" s="75">
        <f t="shared" si="146"/>
        <v>0</v>
      </c>
      <c r="AC87" s="76">
        <f t="shared" si="146"/>
        <v>0</v>
      </c>
      <c r="AD87" s="77">
        <f t="shared" si="146"/>
        <v>0</v>
      </c>
      <c r="AE87" s="75">
        <f t="shared" si="98"/>
        <v>0</v>
      </c>
      <c r="AF87" s="76">
        <f t="shared" si="99"/>
        <v>0</v>
      </c>
      <c r="AG87" s="77">
        <f t="shared" si="100"/>
        <v>0</v>
      </c>
      <c r="AH87" s="75">
        <f t="shared" si="101"/>
        <v>0</v>
      </c>
      <c r="AI87" s="76">
        <f t="shared" si="102"/>
        <v>0</v>
      </c>
      <c r="AJ87" s="77">
        <f t="shared" si="103"/>
        <v>0</v>
      </c>
      <c r="AK87" s="75">
        <f t="shared" si="147"/>
        <v>0</v>
      </c>
      <c r="AL87" s="76">
        <f t="shared" si="148"/>
        <v>0</v>
      </c>
      <c r="AM87" s="77">
        <f t="shared" si="149"/>
        <v>0</v>
      </c>
      <c r="AN87" s="75">
        <f t="shared" si="150"/>
        <v>0</v>
      </c>
      <c r="AO87" s="76">
        <f t="shared" si="151"/>
        <v>0</v>
      </c>
      <c r="AP87" s="77">
        <f t="shared" si="152"/>
        <v>0</v>
      </c>
      <c r="AQ87" s="75">
        <f t="shared" si="153"/>
        <v>0</v>
      </c>
      <c r="AR87" s="76">
        <f t="shared" si="154"/>
        <v>0</v>
      </c>
      <c r="AS87" s="77">
        <f t="shared" si="155"/>
        <v>0</v>
      </c>
      <c r="AT87" s="75">
        <f t="shared" si="104"/>
        <v>0</v>
      </c>
      <c r="AU87" s="76">
        <f t="shared" si="105"/>
        <v>0</v>
      </c>
      <c r="AV87" s="77">
        <f t="shared" si="106"/>
        <v>0</v>
      </c>
      <c r="AW87" s="75">
        <f t="shared" si="107"/>
        <v>0</v>
      </c>
      <c r="AX87" s="76">
        <f t="shared" si="108"/>
        <v>0</v>
      </c>
      <c r="AY87" s="77">
        <f t="shared" si="109"/>
        <v>0</v>
      </c>
      <c r="AZ87" s="75">
        <f t="shared" si="110"/>
        <v>0</v>
      </c>
      <c r="BA87" s="76">
        <f t="shared" si="111"/>
        <v>0</v>
      </c>
      <c r="BB87" s="77">
        <f t="shared" si="112"/>
        <v>0</v>
      </c>
      <c r="BC87" s="75">
        <f t="shared" si="156"/>
        <v>0</v>
      </c>
      <c r="BD87" s="76">
        <f t="shared" ref="BD87" si="336">BD57/MAX(BC$42:BE$58,BC$34:BE$40)</f>
        <v>0</v>
      </c>
      <c r="BE87" s="77">
        <f t="shared" si="158"/>
        <v>0</v>
      </c>
      <c r="BF87" s="75">
        <f t="shared" si="113"/>
        <v>0</v>
      </c>
      <c r="BG87" s="76">
        <f t="shared" ref="BG87" si="337">BG57/MAX(BF$42:BH$58,BF$34:BH$40)</f>
        <v>0</v>
      </c>
      <c r="BH87" s="77">
        <f t="shared" si="115"/>
        <v>0</v>
      </c>
      <c r="BI87" s="75">
        <f t="shared" si="116"/>
        <v>0</v>
      </c>
      <c r="BJ87" s="76">
        <f t="shared" ref="BJ87" si="338">BJ57/MAX(BI$42:BK$58,BI$34:BK$40)</f>
        <v>0</v>
      </c>
      <c r="BK87" s="77">
        <f t="shared" si="118"/>
        <v>0</v>
      </c>
      <c r="BL87" s="75">
        <f t="shared" si="119"/>
        <v>0</v>
      </c>
      <c r="BM87" s="76">
        <f t="shared" si="120"/>
        <v>0</v>
      </c>
      <c r="BN87" s="77">
        <f t="shared" si="121"/>
        <v>0</v>
      </c>
      <c r="BO87" s="75">
        <f t="shared" si="122"/>
        <v>0</v>
      </c>
      <c r="BP87" s="76">
        <f t="shared" si="123"/>
        <v>0</v>
      </c>
      <c r="BQ87" s="77">
        <f t="shared" si="124"/>
        <v>0</v>
      </c>
      <c r="BR87" s="75">
        <f t="shared" si="125"/>
        <v>0</v>
      </c>
      <c r="BS87" s="76">
        <f t="shared" si="126"/>
        <v>0</v>
      </c>
      <c r="BT87" s="77">
        <f t="shared" si="127"/>
        <v>0</v>
      </c>
      <c r="BU87" s="75">
        <f t="shared" si="128"/>
        <v>0</v>
      </c>
      <c r="BV87" s="76">
        <f t="shared" si="129"/>
        <v>0</v>
      </c>
      <c r="BW87" s="77">
        <f t="shared" si="130"/>
        <v>0</v>
      </c>
      <c r="BX87" s="75">
        <f t="shared" si="161"/>
        <v>0</v>
      </c>
      <c r="BY87" s="76">
        <f t="shared" ref="BY87" si="339">BY57/MAX(BX$50:BZ$58,BX$45:BZ$48,BX$34:BZ$40)</f>
        <v>0</v>
      </c>
      <c r="BZ87" s="77">
        <f t="shared" si="163"/>
        <v>0</v>
      </c>
      <c r="CA87" s="90">
        <f t="shared" si="131"/>
        <v>9.0909090909090912E-2</v>
      </c>
      <c r="CB87" s="91">
        <f t="shared" ref="CB87" si="340">CB57/MAX(CA$50:CC$58,CA$45:CC$48,CA$34:CC$40)</f>
        <v>0.18181818181818182</v>
      </c>
      <c r="CC87" s="92">
        <f t="shared" si="133"/>
        <v>0.36363636363636365</v>
      </c>
      <c r="CD87" s="75">
        <f t="shared" si="134"/>
        <v>0</v>
      </c>
      <c r="CE87" s="76">
        <f t="shared" ref="CE87" si="341">CE57/MAX(CD$50:CF$58,CD$45:CF$48,CD$34:CF$40)</f>
        <v>0</v>
      </c>
      <c r="CF87" s="77">
        <f t="shared" si="136"/>
        <v>0</v>
      </c>
      <c r="CG87" s="75">
        <f t="shared" si="137"/>
        <v>0</v>
      </c>
      <c r="CH87" s="76">
        <f t="shared" si="138"/>
        <v>0</v>
      </c>
      <c r="CI87" s="77">
        <f t="shared" si="139"/>
        <v>0</v>
      </c>
      <c r="CJ87" s="72">
        <f t="shared" si="140"/>
        <v>0.90909090909090906</v>
      </c>
      <c r="CK87" s="73">
        <f t="shared" ref="CK87" si="342">CK57/MAX(CJ$50:CL$58,CJ$45:CL$48,CJ$34:CL$40)</f>
        <v>1</v>
      </c>
      <c r="CL87" s="74">
        <f t="shared" si="142"/>
        <v>1</v>
      </c>
      <c r="CM87" s="93">
        <f t="shared" si="143"/>
        <v>0.18181818181818182</v>
      </c>
      <c r="CN87" s="94">
        <f t="shared" ref="CN87" si="343">CN57/MAX(CM$50:CO$58,CM$45:CO$48,CM$34:CO$40)</f>
        <v>0.36363636363636365</v>
      </c>
      <c r="CO87" s="95">
        <f t="shared" si="145"/>
        <v>0.54545454545454541</v>
      </c>
    </row>
    <row r="88" spans="27:93" ht="15.75" thickBot="1" x14ac:dyDescent="0.3">
      <c r="AA88" s="9" t="s">
        <v>28</v>
      </c>
      <c r="AB88" s="78">
        <f t="shared" si="146"/>
        <v>0</v>
      </c>
      <c r="AC88" s="79">
        <f t="shared" si="146"/>
        <v>0</v>
      </c>
      <c r="AD88" s="80">
        <f t="shared" si="146"/>
        <v>0</v>
      </c>
      <c r="AE88" s="78">
        <f t="shared" si="98"/>
        <v>0</v>
      </c>
      <c r="AF88" s="79">
        <f t="shared" si="99"/>
        <v>0</v>
      </c>
      <c r="AG88" s="80">
        <f t="shared" si="100"/>
        <v>0</v>
      </c>
      <c r="AH88" s="78">
        <f t="shared" si="101"/>
        <v>0</v>
      </c>
      <c r="AI88" s="79">
        <f t="shared" si="102"/>
        <v>0</v>
      </c>
      <c r="AJ88" s="80">
        <f t="shared" si="103"/>
        <v>0</v>
      </c>
      <c r="AK88" s="78">
        <f t="shared" si="147"/>
        <v>0</v>
      </c>
      <c r="AL88" s="79">
        <f t="shared" si="148"/>
        <v>0</v>
      </c>
      <c r="AM88" s="80">
        <f t="shared" si="149"/>
        <v>0</v>
      </c>
      <c r="AN88" s="78">
        <f t="shared" si="150"/>
        <v>0</v>
      </c>
      <c r="AO88" s="79">
        <f t="shared" si="151"/>
        <v>0</v>
      </c>
      <c r="AP88" s="80">
        <f t="shared" si="152"/>
        <v>0</v>
      </c>
      <c r="AQ88" s="78">
        <f t="shared" si="153"/>
        <v>0</v>
      </c>
      <c r="AR88" s="79">
        <f t="shared" si="154"/>
        <v>0</v>
      </c>
      <c r="AS88" s="80">
        <f t="shared" si="155"/>
        <v>0</v>
      </c>
      <c r="AT88" s="78">
        <f t="shared" si="104"/>
        <v>0</v>
      </c>
      <c r="AU88" s="79">
        <f t="shared" si="105"/>
        <v>0</v>
      </c>
      <c r="AV88" s="80">
        <f t="shared" si="106"/>
        <v>0</v>
      </c>
      <c r="AW88" s="78">
        <f t="shared" si="107"/>
        <v>0</v>
      </c>
      <c r="AX88" s="79">
        <f t="shared" si="108"/>
        <v>0</v>
      </c>
      <c r="AY88" s="80">
        <f t="shared" si="109"/>
        <v>0</v>
      </c>
      <c r="AZ88" s="78">
        <f t="shared" si="110"/>
        <v>0</v>
      </c>
      <c r="BA88" s="79">
        <f t="shared" si="111"/>
        <v>0</v>
      </c>
      <c r="BB88" s="80">
        <f t="shared" si="112"/>
        <v>0</v>
      </c>
      <c r="BC88" s="78">
        <f t="shared" si="156"/>
        <v>0</v>
      </c>
      <c r="BD88" s="79">
        <f t="shared" ref="BD88" si="344">BD58/MAX(BC$42:BE$58,BC$34:BE$40)</f>
        <v>0</v>
      </c>
      <c r="BE88" s="80">
        <f t="shared" si="158"/>
        <v>0</v>
      </c>
      <c r="BF88" s="78">
        <f t="shared" si="113"/>
        <v>0</v>
      </c>
      <c r="BG88" s="79">
        <f t="shared" ref="BG88" si="345">BG58/MAX(BF$42:BH$58,BF$34:BH$40)</f>
        <v>0</v>
      </c>
      <c r="BH88" s="80">
        <f t="shared" si="115"/>
        <v>0</v>
      </c>
      <c r="BI88" s="78">
        <f t="shared" si="116"/>
        <v>0</v>
      </c>
      <c r="BJ88" s="79">
        <f t="shared" ref="BJ88" si="346">BJ58/MAX(BI$42:BK$58,BI$34:BK$40)</f>
        <v>0</v>
      </c>
      <c r="BK88" s="80">
        <f t="shared" si="118"/>
        <v>0</v>
      </c>
      <c r="BL88" s="78">
        <f t="shared" si="119"/>
        <v>0</v>
      </c>
      <c r="BM88" s="79">
        <f t="shared" si="120"/>
        <v>0</v>
      </c>
      <c r="BN88" s="80">
        <f t="shared" si="121"/>
        <v>0</v>
      </c>
      <c r="BO88" s="78">
        <f t="shared" si="122"/>
        <v>0</v>
      </c>
      <c r="BP88" s="79">
        <f t="shared" si="123"/>
        <v>0</v>
      </c>
      <c r="BQ88" s="80">
        <f t="shared" si="124"/>
        <v>0</v>
      </c>
      <c r="BR88" s="78">
        <f t="shared" si="125"/>
        <v>0</v>
      </c>
      <c r="BS88" s="79">
        <f t="shared" si="126"/>
        <v>0</v>
      </c>
      <c r="BT88" s="80">
        <f t="shared" si="127"/>
        <v>0</v>
      </c>
      <c r="BU88" s="78">
        <f t="shared" si="128"/>
        <v>0</v>
      </c>
      <c r="BV88" s="79">
        <f t="shared" si="129"/>
        <v>0</v>
      </c>
      <c r="BW88" s="80">
        <f t="shared" si="130"/>
        <v>0</v>
      </c>
      <c r="BX88" s="78">
        <f t="shared" si="161"/>
        <v>0</v>
      </c>
      <c r="BY88" s="79">
        <f t="shared" ref="BY88" si="347">BY58/MAX(BX$50:BZ$58,BX$45:BZ$48,BX$34:BZ$40)</f>
        <v>0</v>
      </c>
      <c r="BZ88" s="80">
        <f t="shared" si="163"/>
        <v>0</v>
      </c>
      <c r="CA88" s="102">
        <f t="shared" si="131"/>
        <v>0.54545454545454541</v>
      </c>
      <c r="CB88" s="103">
        <f t="shared" ref="CB88" si="348">CB58/MAX(CA$50:CC$58,CA$45:CC$48,CA$34:CC$40)</f>
        <v>0.72727272727272729</v>
      </c>
      <c r="CC88" s="104">
        <f t="shared" si="133"/>
        <v>0.90909090909090906</v>
      </c>
      <c r="CD88" s="78">
        <f t="shared" si="134"/>
        <v>0</v>
      </c>
      <c r="CE88" s="79">
        <f t="shared" ref="CE88" si="349">CE58/MAX(CD$50:CF$58,CD$45:CF$48,CD$34:CF$40)</f>
        <v>0</v>
      </c>
      <c r="CF88" s="80">
        <f t="shared" si="136"/>
        <v>0</v>
      </c>
      <c r="CG88" s="78">
        <f t="shared" si="137"/>
        <v>0</v>
      </c>
      <c r="CH88" s="79">
        <f t="shared" si="138"/>
        <v>0</v>
      </c>
      <c r="CI88" s="80">
        <f t="shared" si="139"/>
        <v>0</v>
      </c>
      <c r="CJ88" s="78">
        <f t="shared" si="140"/>
        <v>0</v>
      </c>
      <c r="CK88" s="79">
        <f t="shared" ref="CK88" si="350">CK58/MAX(CJ$50:CL$58,CJ$45:CL$48,CJ$34:CL$40)</f>
        <v>0</v>
      </c>
      <c r="CL88" s="80">
        <f t="shared" si="142"/>
        <v>0</v>
      </c>
      <c r="CM88" s="105">
        <f t="shared" si="143"/>
        <v>0.90909090909090906</v>
      </c>
      <c r="CN88" s="106">
        <f t="shared" ref="CN88" si="351">CN58/MAX(CM$50:CO$58,CM$45:CO$48,CM$34:CO$40)</f>
        <v>1</v>
      </c>
      <c r="CO88" s="107">
        <f t="shared" si="145"/>
        <v>1</v>
      </c>
    </row>
    <row r="91" spans="27:93" x14ac:dyDescent="0.25">
      <c r="AB91" s="58">
        <f t="shared" ref="AB91:AD91" si="352">AB61</f>
        <v>9.5197526411172735</v>
      </c>
      <c r="AC91" s="58">
        <f t="shared" si="352"/>
        <v>9.6666666666666661</v>
      </c>
      <c r="AD91" s="58">
        <f t="shared" si="352"/>
        <v>9.9231282255422926</v>
      </c>
      <c r="AT91" s="58">
        <f t="shared" ref="AT91:AV91" si="353">AT61</f>
        <v>9.5197526411172735</v>
      </c>
      <c r="AU91" s="58">
        <f t="shared" si="353"/>
        <v>9.6666666666666661</v>
      </c>
      <c r="AV91" s="58">
        <f t="shared" si="353"/>
        <v>9.9231282255422926</v>
      </c>
      <c r="BO91" s="58">
        <f t="shared" ref="BO91:BQ91" si="354">BO61</f>
        <v>9.5197526411172735</v>
      </c>
      <c r="BP91" s="58">
        <f t="shared" si="354"/>
        <v>9.6666666666666661</v>
      </c>
      <c r="BQ91" s="58">
        <f t="shared" si="354"/>
        <v>9.9231282255422926</v>
      </c>
    </row>
    <row r="92" spans="27:93" x14ac:dyDescent="0.25">
      <c r="AA92" s="2"/>
      <c r="AB92" s="58">
        <f t="shared" ref="AB92:AD92" si="355">AB62</f>
        <v>9.5197526411172735</v>
      </c>
      <c r="AC92" s="58">
        <f t="shared" si="355"/>
        <v>9.6666666666666661</v>
      </c>
      <c r="AD92" s="58">
        <f t="shared" si="355"/>
        <v>9.9231282255422926</v>
      </c>
      <c r="AE92" s="58" t="s">
        <v>37</v>
      </c>
      <c r="AF92" s="58" t="s">
        <v>37</v>
      </c>
      <c r="AG92" s="58" t="s">
        <v>37</v>
      </c>
      <c r="AH92" s="58" t="s">
        <v>37</v>
      </c>
      <c r="AI92" s="58" t="s">
        <v>37</v>
      </c>
      <c r="AJ92" s="58" t="s">
        <v>37</v>
      </c>
      <c r="AK92" s="58">
        <f t="shared" ref="AK92:AV92" si="356">AK62</f>
        <v>9.5197526411172735</v>
      </c>
      <c r="AL92" s="58">
        <f t="shared" si="356"/>
        <v>9.6666666666666661</v>
      </c>
      <c r="AM92" s="58">
        <f t="shared" si="356"/>
        <v>9.9231282255422926</v>
      </c>
      <c r="AN92" s="58">
        <f t="shared" si="356"/>
        <v>9.5197526411172735</v>
      </c>
      <c r="AO92" s="58">
        <f t="shared" si="356"/>
        <v>9.6666666666666661</v>
      </c>
      <c r="AP92" s="58">
        <f t="shared" si="356"/>
        <v>9.9231282255422926</v>
      </c>
      <c r="AQ92" s="58">
        <f t="shared" si="356"/>
        <v>9.5197526411172735</v>
      </c>
      <c r="AR92" s="58">
        <f t="shared" si="356"/>
        <v>9.6666666666666661</v>
      </c>
      <c r="AS92" s="58">
        <f t="shared" si="356"/>
        <v>9.9231282255422926</v>
      </c>
      <c r="AT92" s="58">
        <f t="shared" si="356"/>
        <v>9.5197526411172735</v>
      </c>
      <c r="AU92" s="58">
        <f t="shared" si="356"/>
        <v>9.6666666666666661</v>
      </c>
      <c r="AV92" s="58">
        <f t="shared" si="356"/>
        <v>9.9231282255422926</v>
      </c>
      <c r="AW92" s="58" t="s">
        <v>37</v>
      </c>
      <c r="AX92" s="58" t="s">
        <v>37</v>
      </c>
      <c r="AY92" s="58" t="s">
        <v>37</v>
      </c>
      <c r="AZ92" s="58" t="s">
        <v>37</v>
      </c>
      <c r="BA92" s="58" t="s">
        <v>37</v>
      </c>
      <c r="BB92" s="58" t="s">
        <v>37</v>
      </c>
      <c r="BC92" s="58">
        <f t="shared" ref="BC92:BQ92" si="357">BC62</f>
        <v>9.5197526411172735</v>
      </c>
      <c r="BD92" s="58">
        <f t="shared" si="357"/>
        <v>9.6666666666666661</v>
      </c>
      <c r="BE92" s="58">
        <f t="shared" si="357"/>
        <v>9.9231282255422926</v>
      </c>
      <c r="BF92" s="58">
        <f t="shared" si="357"/>
        <v>9.5197526411172735</v>
      </c>
      <c r="BG92" s="58">
        <f t="shared" si="357"/>
        <v>9.6666666666666661</v>
      </c>
      <c r="BH92" s="58">
        <f t="shared" si="357"/>
        <v>9.9231282255422926</v>
      </c>
      <c r="BI92" s="58">
        <f t="shared" si="357"/>
        <v>9.5197526411172735</v>
      </c>
      <c r="BJ92" s="58">
        <f t="shared" si="357"/>
        <v>9.6666666666666661</v>
      </c>
      <c r="BK92" s="58">
        <f t="shared" si="357"/>
        <v>9.9231282255422926</v>
      </c>
      <c r="BL92" s="58">
        <f t="shared" si="357"/>
        <v>9.5197526411172735</v>
      </c>
      <c r="BM92" s="58">
        <f t="shared" si="357"/>
        <v>9.6666666666666661</v>
      </c>
      <c r="BN92" s="58">
        <f t="shared" si="357"/>
        <v>9.9231282255422926</v>
      </c>
      <c r="BO92" s="58">
        <f t="shared" si="357"/>
        <v>9.5197526411172735</v>
      </c>
      <c r="BP92" s="58">
        <f t="shared" si="357"/>
        <v>9.6666666666666661</v>
      </c>
      <c r="BQ92" s="58">
        <f t="shared" si="357"/>
        <v>9.9231282255422926</v>
      </c>
      <c r="BR92" s="58" t="s">
        <v>37</v>
      </c>
      <c r="BS92" s="58" t="s">
        <v>37</v>
      </c>
      <c r="BT92" s="58" t="s">
        <v>37</v>
      </c>
      <c r="BU92" s="58" t="s">
        <v>37</v>
      </c>
      <c r="BV92" s="58" t="s">
        <v>37</v>
      </c>
      <c r="BW92" s="58" t="s">
        <v>37</v>
      </c>
      <c r="BX92" s="58">
        <f t="shared" ref="BX92:CO92" si="358">BX62</f>
        <v>9.5197526411172735</v>
      </c>
      <c r="BY92" s="58">
        <f t="shared" si="358"/>
        <v>9.6666666666666661</v>
      </c>
      <c r="BZ92" s="58">
        <f t="shared" si="358"/>
        <v>9.9231282255422926</v>
      </c>
      <c r="CA92" s="58">
        <f t="shared" si="358"/>
        <v>9.5197526411172735</v>
      </c>
      <c r="CB92" s="58">
        <f t="shared" si="358"/>
        <v>9.6666666666666661</v>
      </c>
      <c r="CC92" s="58">
        <f t="shared" si="358"/>
        <v>9.9231282255422926</v>
      </c>
      <c r="CD92" s="58">
        <f t="shared" si="358"/>
        <v>9.5197526411172735</v>
      </c>
      <c r="CE92" s="58">
        <f t="shared" si="358"/>
        <v>9.6666666666666661</v>
      </c>
      <c r="CF92" s="58">
        <f t="shared" si="358"/>
        <v>9.9231282255422926</v>
      </c>
      <c r="CG92" s="58">
        <f t="shared" si="358"/>
        <v>9.5197526411172735</v>
      </c>
      <c r="CH92" s="58">
        <f t="shared" si="358"/>
        <v>9.6666666666666661</v>
      </c>
      <c r="CI92" s="58">
        <f t="shared" si="358"/>
        <v>9.9231282255422926</v>
      </c>
      <c r="CJ92" s="58">
        <f t="shared" si="358"/>
        <v>9.5197526411172735</v>
      </c>
      <c r="CK92" s="58">
        <f t="shared" si="358"/>
        <v>9.6666666666666661</v>
      </c>
      <c r="CL92" s="58">
        <f t="shared" si="358"/>
        <v>9.9231282255422926</v>
      </c>
      <c r="CM92" s="58">
        <f t="shared" si="358"/>
        <v>9.5197526411172735</v>
      </c>
      <c r="CN92" s="58">
        <f t="shared" si="358"/>
        <v>9.6666666666666661</v>
      </c>
      <c r="CO92" s="58">
        <f t="shared" si="358"/>
        <v>9.9231282255422926</v>
      </c>
    </row>
    <row r="93" spans="27:93" ht="15.75" thickBot="1" x14ac:dyDescent="0.3">
      <c r="AA93" s="2"/>
      <c r="AB93" s="58">
        <f t="shared" ref="AB93:AJ93" si="359">AB63</f>
        <v>3.1732508803724242</v>
      </c>
      <c r="AC93" s="58">
        <f t="shared" si="359"/>
        <v>3.2222222222222219</v>
      </c>
      <c r="AD93" s="58">
        <f t="shared" si="359"/>
        <v>3.3077094085140972</v>
      </c>
      <c r="AE93" s="58">
        <f t="shared" si="359"/>
        <v>3.1732508803724242</v>
      </c>
      <c r="AF93" s="58">
        <f t="shared" si="359"/>
        <v>3.2222222222222219</v>
      </c>
      <c r="AG93" s="58">
        <f t="shared" si="359"/>
        <v>3.3077094085140972</v>
      </c>
      <c r="AH93" s="58">
        <f t="shared" si="359"/>
        <v>3.1732508803724242</v>
      </c>
      <c r="AI93" s="58">
        <f t="shared" si="359"/>
        <v>3.2222222222222219</v>
      </c>
      <c r="AJ93" s="58">
        <f t="shared" si="359"/>
        <v>3.3077094085140972</v>
      </c>
      <c r="AK93" s="58" t="s">
        <v>37</v>
      </c>
      <c r="AL93" s="58" t="s">
        <v>37</v>
      </c>
      <c r="AM93" s="58" t="s">
        <v>37</v>
      </c>
      <c r="AN93" s="58" t="s">
        <v>37</v>
      </c>
      <c r="AO93" s="58" t="s">
        <v>37</v>
      </c>
      <c r="AP93" s="58" t="s">
        <v>37</v>
      </c>
      <c r="AQ93" s="58" t="s">
        <v>37</v>
      </c>
      <c r="AR93" s="58" t="s">
        <v>37</v>
      </c>
      <c r="AS93" s="58" t="s">
        <v>37</v>
      </c>
      <c r="AT93" s="58">
        <f t="shared" ref="AT93:BB93" si="360">AT63</f>
        <v>3.1732508803724242</v>
      </c>
      <c r="AU93" s="58">
        <f t="shared" si="360"/>
        <v>3.2222222222222219</v>
      </c>
      <c r="AV93" s="58">
        <f t="shared" si="360"/>
        <v>3.3077094085140972</v>
      </c>
      <c r="AW93" s="58">
        <f t="shared" si="360"/>
        <v>3.1732508803724242</v>
      </c>
      <c r="AX93" s="58">
        <f t="shared" si="360"/>
        <v>3.2222222222222219</v>
      </c>
      <c r="AY93" s="58">
        <f t="shared" si="360"/>
        <v>3.3077094085140972</v>
      </c>
      <c r="AZ93" s="58">
        <f t="shared" si="360"/>
        <v>3.1732508803724242</v>
      </c>
      <c r="BA93" s="58">
        <f t="shared" si="360"/>
        <v>3.2222222222222219</v>
      </c>
      <c r="BB93" s="58">
        <f t="shared" si="360"/>
        <v>3.3077094085140972</v>
      </c>
      <c r="BC93" s="58" t="s">
        <v>37</v>
      </c>
      <c r="BD93" s="58" t="s">
        <v>37</v>
      </c>
      <c r="BE93" s="58" t="s">
        <v>37</v>
      </c>
      <c r="BF93" s="58" t="s">
        <v>37</v>
      </c>
      <c r="BG93" s="58" t="s">
        <v>37</v>
      </c>
      <c r="BH93" s="58" t="s">
        <v>37</v>
      </c>
      <c r="BI93" s="58" t="s">
        <v>37</v>
      </c>
      <c r="BJ93" s="58" t="s">
        <v>37</v>
      </c>
      <c r="BK93" s="58" t="s">
        <v>37</v>
      </c>
      <c r="BL93" s="58" t="s">
        <v>37</v>
      </c>
      <c r="BM93" s="58" t="s">
        <v>37</v>
      </c>
      <c r="BN93" s="58" t="s">
        <v>37</v>
      </c>
      <c r="BO93" s="58">
        <f t="shared" ref="BO93:BW93" si="361">BO63</f>
        <v>3.1732508803724242</v>
      </c>
      <c r="BP93" s="58">
        <f t="shared" si="361"/>
        <v>3.2222222222222219</v>
      </c>
      <c r="BQ93" s="58">
        <f t="shared" si="361"/>
        <v>3.3077094085140972</v>
      </c>
      <c r="BR93" s="58">
        <f t="shared" si="361"/>
        <v>3.1732508803724242</v>
      </c>
      <c r="BS93" s="58">
        <f t="shared" si="361"/>
        <v>3.2222222222222219</v>
      </c>
      <c r="BT93" s="58">
        <f t="shared" si="361"/>
        <v>3.3077094085140972</v>
      </c>
      <c r="BU93" s="58">
        <f t="shared" si="361"/>
        <v>3.1732508803724242</v>
      </c>
      <c r="BV93" s="58">
        <f t="shared" si="361"/>
        <v>3.2222222222222219</v>
      </c>
      <c r="BW93" s="58">
        <f t="shared" si="361"/>
        <v>3.3077094085140972</v>
      </c>
      <c r="BX93" s="58" t="s">
        <v>37</v>
      </c>
      <c r="BY93" s="58" t="s">
        <v>37</v>
      </c>
      <c r="BZ93" s="58" t="s">
        <v>37</v>
      </c>
      <c r="CA93" s="58" t="s">
        <v>37</v>
      </c>
      <c r="CB93" s="58" t="s">
        <v>37</v>
      </c>
      <c r="CC93" s="58" t="s">
        <v>37</v>
      </c>
      <c r="CD93" s="58" t="s">
        <v>37</v>
      </c>
      <c r="CE93" s="58" t="s">
        <v>37</v>
      </c>
      <c r="CF93" s="58" t="s">
        <v>37</v>
      </c>
      <c r="CG93" s="58" t="s">
        <v>37</v>
      </c>
      <c r="CH93" s="58" t="s">
        <v>37</v>
      </c>
      <c r="CI93" s="58" t="s">
        <v>37</v>
      </c>
      <c r="CJ93" s="58" t="s">
        <v>37</v>
      </c>
      <c r="CK93" s="58" t="s">
        <v>37</v>
      </c>
      <c r="CL93" s="58" t="s">
        <v>37</v>
      </c>
      <c r="CM93" s="58" t="s">
        <v>37</v>
      </c>
      <c r="CN93" s="58" t="s">
        <v>37</v>
      </c>
      <c r="CO93" s="58" t="s">
        <v>37</v>
      </c>
    </row>
    <row r="94" spans="27:93" x14ac:dyDescent="0.25">
      <c r="AA94" s="9" t="s">
        <v>18</v>
      </c>
      <c r="AB94" s="69">
        <f>AB$93*$AB$91*AB64</f>
        <v>27.462330408502815</v>
      </c>
      <c r="AC94" s="70">
        <f>AC$93*$AC$91*AC64</f>
        <v>31.148148148148142</v>
      </c>
      <c r="AD94" s="71">
        <f>AD$93*$AD$91*AD64</f>
        <v>32.822824593518042</v>
      </c>
      <c r="AE94" s="69">
        <f t="shared" ref="AE94" si="362">AE$93*$AB$91*AE64</f>
        <v>27.462330408502815</v>
      </c>
      <c r="AF94" s="70">
        <f t="shared" ref="AF94" si="363">AF$93*$AC$91*AF64</f>
        <v>31.148148148148142</v>
      </c>
      <c r="AG94" s="71">
        <f t="shared" ref="AG94" si="364">AG$93*$AD$91*AG64</f>
        <v>32.822824593518042</v>
      </c>
      <c r="AH94" s="69">
        <f t="shared" ref="AH94" si="365">AH$93*$AB$91*AH64</f>
        <v>27.462330408502815</v>
      </c>
      <c r="AI94" s="70">
        <f t="shared" ref="AI94" si="366">AI$93*$AC$91*AI64</f>
        <v>31.148148148148142</v>
      </c>
      <c r="AJ94" s="71">
        <f t="shared" ref="AJ94:AJ118" si="367">AJ$93*$AD$91*AJ64</f>
        <v>32.822824593518042</v>
      </c>
      <c r="AK94" s="99">
        <f>AK$92*$AB$91*AK64</f>
        <v>49.432194735305075</v>
      </c>
      <c r="AL94" s="100">
        <f>AL$92*$AC$91*AL64</f>
        <v>67.959595959595944</v>
      </c>
      <c r="AM94" s="101">
        <f>AM$92*$AD$91*AM64</f>
        <v>89.516794345958303</v>
      </c>
      <c r="AN94" s="99">
        <f t="shared" ref="AN94" si="368">AN$92*$AB$91*AN64</f>
        <v>65.909592980406771</v>
      </c>
      <c r="AO94" s="100">
        <f t="shared" ref="AO94" si="369">AO$92*$AC$91*AO64</f>
        <v>84.949494949494934</v>
      </c>
      <c r="AP94" s="101">
        <f t="shared" ref="AP94" si="370">AP$92*$AD$91*AP64</f>
        <v>98.468473780554135</v>
      </c>
      <c r="AQ94" s="99">
        <f t="shared" ref="AQ94" si="371">AQ$92*$AB$91*AQ64</f>
        <v>49.432194735305075</v>
      </c>
      <c r="AR94" s="100">
        <f t="shared" ref="AR94" si="372">AR$92*$AC$91*AR64</f>
        <v>67.959595959595944</v>
      </c>
      <c r="AS94" s="101">
        <f t="shared" ref="AS94:AS118" si="373">AS$92*$AD$91*AS64</f>
        <v>89.516794345958303</v>
      </c>
      <c r="AT94" s="81">
        <f>AT$93*$AT$91*AT64</f>
        <v>0</v>
      </c>
      <c r="AU94" s="82">
        <f>AU$93*$AU$91*AU64</f>
        <v>0</v>
      </c>
      <c r="AV94" s="83">
        <f>AV$93*$AV$91*AV64</f>
        <v>0</v>
      </c>
      <c r="AW94" s="81">
        <f t="shared" ref="AW94" si="374">AW$93*$AT$91*AW64</f>
        <v>0</v>
      </c>
      <c r="AX94" s="82">
        <f t="shared" ref="AX94" si="375">AX$93*$AU$91*AX64</f>
        <v>0</v>
      </c>
      <c r="AY94" s="83">
        <f t="shared" ref="AY94" si="376">AY$93*$AV$91*AY64</f>
        <v>0</v>
      </c>
      <c r="AZ94" s="81">
        <f t="shared" ref="AZ94" si="377">AZ$93*$AT$91*AZ64</f>
        <v>0</v>
      </c>
      <c r="BA94" s="82">
        <f t="shared" ref="BA94" si="378">BA$93*$AU$91*BA64</f>
        <v>0</v>
      </c>
      <c r="BB94" s="83">
        <f t="shared" ref="BB94:BB118" si="379">BB$93*$AV$91*BB64</f>
        <v>0</v>
      </c>
      <c r="BC94" s="81">
        <f>BC$92*$AT$91*BC64</f>
        <v>0</v>
      </c>
      <c r="BD94" s="82">
        <f>BD$92*$AU$91*BD64</f>
        <v>0</v>
      </c>
      <c r="BE94" s="83">
        <f>BE$92*$AV$91*BE64</f>
        <v>0</v>
      </c>
      <c r="BF94" s="81">
        <f t="shared" ref="BF94" si="380">BF$92*$AT$91*BF64</f>
        <v>0</v>
      </c>
      <c r="BG94" s="82">
        <f t="shared" ref="BG94" si="381">BG$92*$AU$91*BG64</f>
        <v>0</v>
      </c>
      <c r="BH94" s="83">
        <f t="shared" ref="BH94" si="382">BH$92*$AV$91*BH64</f>
        <v>0</v>
      </c>
      <c r="BI94" s="81">
        <f t="shared" ref="BI94" si="383">BI$92*$AT$91*BI64</f>
        <v>0</v>
      </c>
      <c r="BJ94" s="82">
        <f t="shared" ref="BJ94" si="384">BJ$92*$AU$91*BJ64</f>
        <v>0</v>
      </c>
      <c r="BK94" s="83">
        <f t="shared" ref="BK94" si="385">BK$92*$AV$91*BK64</f>
        <v>0</v>
      </c>
      <c r="BL94" s="81">
        <f t="shared" ref="BL94" si="386">BL$92*$AT$91*BL64</f>
        <v>0</v>
      </c>
      <c r="BM94" s="82">
        <f t="shared" ref="BM94" si="387">BM$92*$AU$91*BM64</f>
        <v>0</v>
      </c>
      <c r="BN94" s="83">
        <f t="shared" ref="BN94:BN118" si="388">BN$92*$AV$91*BN64</f>
        <v>0</v>
      </c>
      <c r="BO94" s="81">
        <f>BO$93*$BO$91*BO64</f>
        <v>0</v>
      </c>
      <c r="BP94" s="82">
        <f>BP$93*$BP$91*BP64</f>
        <v>0</v>
      </c>
      <c r="BQ94" s="83">
        <f>BQ$93*$BQ$91*BQ64</f>
        <v>0</v>
      </c>
      <c r="BR94" s="81">
        <f t="shared" ref="BR94" si="389">BR$93*$BO$91*BR64</f>
        <v>0</v>
      </c>
      <c r="BS94" s="82">
        <f t="shared" ref="BS94" si="390">BS$93*$BP$91*BS64</f>
        <v>0</v>
      </c>
      <c r="BT94" s="83">
        <f t="shared" ref="BT94" si="391">BT$93*$BQ$91*BT64</f>
        <v>0</v>
      </c>
      <c r="BU94" s="81">
        <f t="shared" ref="BU94" si="392">BU$93*$BO$91*BU64</f>
        <v>0</v>
      </c>
      <c r="BV94" s="82">
        <f t="shared" ref="BV94" si="393">BV$93*$BP$91*BV64</f>
        <v>0</v>
      </c>
      <c r="BW94" s="83">
        <f t="shared" ref="BW94:BW118" si="394">BW$93*$BQ$91*BW64</f>
        <v>0</v>
      </c>
      <c r="BX94" s="81">
        <f>BX$92*$BO$91*BX64</f>
        <v>0</v>
      </c>
      <c r="BY94" s="82">
        <f>BY$92*$BP$91*BY64</f>
        <v>0</v>
      </c>
      <c r="BZ94" s="83">
        <f>BZ$92*$BQ$91*BZ64</f>
        <v>0</v>
      </c>
      <c r="CA94" s="81">
        <f t="shared" ref="CA94" si="395">CA$92*$BO$91*CA64</f>
        <v>0</v>
      </c>
      <c r="CB94" s="82">
        <f t="shared" ref="CB94" si="396">CB$92*$BP$91*CB64</f>
        <v>0</v>
      </c>
      <c r="CC94" s="83">
        <f t="shared" ref="CC94" si="397">CC$92*$BQ$91*CC64</f>
        <v>0</v>
      </c>
      <c r="CD94" s="81">
        <f t="shared" ref="CD94" si="398">CD$92*$BO$91*CD64</f>
        <v>0</v>
      </c>
      <c r="CE94" s="82">
        <f t="shared" ref="CE94" si="399">CE$92*$BP$91*CE64</f>
        <v>0</v>
      </c>
      <c r="CF94" s="83">
        <f t="shared" ref="CF94" si="400">CF$92*$BQ$91*CF64</f>
        <v>0</v>
      </c>
      <c r="CG94" s="81">
        <f t="shared" ref="CG94" si="401">CG$92*$BO$91*CG64</f>
        <v>0</v>
      </c>
      <c r="CH94" s="82">
        <f t="shared" ref="CH94" si="402">CH$92*$BP$91*CH64</f>
        <v>0</v>
      </c>
      <c r="CI94" s="83">
        <f t="shared" ref="CI94" si="403">CI$92*$BQ$91*CI64</f>
        <v>0</v>
      </c>
      <c r="CJ94" s="81">
        <f t="shared" ref="CJ94" si="404">CJ$92*$BO$91*CJ64</f>
        <v>0</v>
      </c>
      <c r="CK94" s="82">
        <f t="shared" ref="CK94" si="405">CK$92*$BP$91*CK64</f>
        <v>0</v>
      </c>
      <c r="CL94" s="83">
        <f t="shared" ref="CL94" si="406">CL$92*$BQ$91*CL64</f>
        <v>0</v>
      </c>
      <c r="CM94" s="81">
        <f t="shared" ref="CM94" si="407">CM$92*$BO$91*CM64</f>
        <v>0</v>
      </c>
      <c r="CN94" s="82">
        <f t="shared" ref="CN94" si="408">CN$92*$BP$91*CN64</f>
        <v>0</v>
      </c>
      <c r="CO94" s="83">
        <f t="shared" ref="CO94:CO118" si="409">CO$92*$BQ$91*CO64</f>
        <v>0</v>
      </c>
    </row>
    <row r="95" spans="27:93" x14ac:dyDescent="0.25">
      <c r="AA95" s="9" t="s">
        <v>10</v>
      </c>
      <c r="AB95" s="72">
        <f t="shared" ref="AB95" si="410">AB$93*$AB$91*AB65</f>
        <v>27.462330408502815</v>
      </c>
      <c r="AC95" s="73">
        <f t="shared" ref="AC95" si="411">AC$93*$AC$91*AC65</f>
        <v>31.148148148148142</v>
      </c>
      <c r="AD95" s="74">
        <f t="shared" ref="AD95" si="412">AD$93*$AD$91*AD65</f>
        <v>32.822824593518042</v>
      </c>
      <c r="AE95" s="75">
        <f t="shared" ref="AE95" si="413">AE$93*$AB$91*AE65</f>
        <v>0</v>
      </c>
      <c r="AF95" s="76">
        <f t="shared" ref="AF95" si="414">AF$93*$AC$91*AF65</f>
        <v>0</v>
      </c>
      <c r="AG95" s="77">
        <f t="shared" ref="AG95" si="415">AG$93*$AD$91*AG65</f>
        <v>0</v>
      </c>
      <c r="AH95" s="75">
        <f t="shared" ref="AH95" si="416">AH$93*$AB$91*AH65</f>
        <v>0</v>
      </c>
      <c r="AI95" s="76">
        <f t="shared" ref="AI95" si="417">AI$93*$AC$91*AI65</f>
        <v>0</v>
      </c>
      <c r="AJ95" s="77">
        <f t="shared" si="367"/>
        <v>0</v>
      </c>
      <c r="AK95" s="87">
        <f t="shared" ref="AK95" si="418">AK$92*$AB$91*AK65</f>
        <v>32.954796490203385</v>
      </c>
      <c r="AL95" s="88">
        <f t="shared" ref="AL95" si="419">AL$92*$AC$91*AL65</f>
        <v>50.969696969696955</v>
      </c>
      <c r="AM95" s="89">
        <f t="shared" ref="AM95" si="420">AM$92*$AD$91*AM65</f>
        <v>71.613435476766639</v>
      </c>
      <c r="AN95" s="93">
        <f t="shared" ref="AN95" si="421">AN$92*$AB$91*AN65</f>
        <v>16.477398245101693</v>
      </c>
      <c r="AO95" s="94">
        <f t="shared" ref="AO95" si="422">AO$92*$AC$91*AO65</f>
        <v>33.979797979797972</v>
      </c>
      <c r="AP95" s="95">
        <f t="shared" ref="AP95" si="423">AP$92*$AD$91*AP65</f>
        <v>53.710076607574976</v>
      </c>
      <c r="AQ95" s="93">
        <f t="shared" ref="AQ95:AQ96" si="424">AQ$92*$AB$91*AQ65</f>
        <v>16.477398245101693</v>
      </c>
      <c r="AR95" s="94">
        <f t="shared" ref="AR95:AR96" si="425">AR$92*$AC$91*AR65</f>
        <v>33.979797979797972</v>
      </c>
      <c r="AS95" s="95">
        <f t="shared" si="373"/>
        <v>53.710076607574976</v>
      </c>
      <c r="AT95" s="75">
        <f t="shared" ref="AT95" si="426">AT$93*$AT$91*AT65</f>
        <v>0</v>
      </c>
      <c r="AU95" s="76">
        <f t="shared" ref="AU95" si="427">AU$93*$AU$91*AU65</f>
        <v>0</v>
      </c>
      <c r="AV95" s="77">
        <f t="shared" ref="AV95" si="428">AV$93*$AV$91*AV65</f>
        <v>0</v>
      </c>
      <c r="AW95" s="75">
        <f t="shared" ref="AW95" si="429">AW$93*$AT$91*AW65</f>
        <v>0</v>
      </c>
      <c r="AX95" s="76">
        <f t="shared" ref="AX95" si="430">AX$93*$AU$91*AX65</f>
        <v>0</v>
      </c>
      <c r="AY95" s="77">
        <f t="shared" ref="AY95" si="431">AY$93*$AV$91*AY65</f>
        <v>0</v>
      </c>
      <c r="AZ95" s="75">
        <f t="shared" ref="AZ95" si="432">AZ$93*$AT$91*AZ65</f>
        <v>0</v>
      </c>
      <c r="BA95" s="76">
        <f t="shared" ref="BA95" si="433">BA$93*$AU$91*BA65</f>
        <v>0</v>
      </c>
      <c r="BB95" s="77">
        <f t="shared" si="379"/>
        <v>0</v>
      </c>
      <c r="BC95" s="75">
        <f t="shared" ref="BC95" si="434">BC$92*$AT$91*BC65</f>
        <v>0</v>
      </c>
      <c r="BD95" s="76">
        <f t="shared" ref="BD95" si="435">BD$92*$AU$91*BD65</f>
        <v>0</v>
      </c>
      <c r="BE95" s="77">
        <f t="shared" ref="BE95" si="436">BE$92*$AV$91*BE65</f>
        <v>0</v>
      </c>
      <c r="BF95" s="75">
        <f t="shared" ref="BF95" si="437">BF$92*$AT$91*BF65</f>
        <v>0</v>
      </c>
      <c r="BG95" s="76">
        <f t="shared" ref="BG95" si="438">BG$92*$AU$91*BG65</f>
        <v>0</v>
      </c>
      <c r="BH95" s="77">
        <f t="shared" ref="BH95" si="439">BH$92*$AV$91*BH65</f>
        <v>0</v>
      </c>
      <c r="BI95" s="75">
        <f t="shared" ref="BI95" si="440">BI$92*$AT$91*BI65</f>
        <v>0</v>
      </c>
      <c r="BJ95" s="76">
        <f t="shared" ref="BJ95" si="441">BJ$92*$AU$91*BJ65</f>
        <v>0</v>
      </c>
      <c r="BK95" s="77">
        <f t="shared" ref="BK95" si="442">BK$92*$AV$91*BK65</f>
        <v>0</v>
      </c>
      <c r="BL95" s="75">
        <f t="shared" ref="BL95" si="443">BL$92*$AT$91*BL65</f>
        <v>0</v>
      </c>
      <c r="BM95" s="76">
        <f t="shared" ref="BM95" si="444">BM$92*$AU$91*BM65</f>
        <v>0</v>
      </c>
      <c r="BN95" s="77">
        <f t="shared" si="388"/>
        <v>0</v>
      </c>
      <c r="BO95" s="75">
        <f t="shared" ref="BO95" si="445">BO$93*$BO$91*BO65</f>
        <v>0</v>
      </c>
      <c r="BP95" s="76">
        <f t="shared" ref="BP95" si="446">BP$93*$BP$91*BP65</f>
        <v>0</v>
      </c>
      <c r="BQ95" s="77">
        <f t="shared" ref="BQ95" si="447">BQ$93*$BQ$91*BQ65</f>
        <v>0</v>
      </c>
      <c r="BR95" s="75">
        <f t="shared" ref="BR95" si="448">BR$93*$BO$91*BR65</f>
        <v>0</v>
      </c>
      <c r="BS95" s="76">
        <f t="shared" ref="BS95" si="449">BS$93*$BP$91*BS65</f>
        <v>0</v>
      </c>
      <c r="BT95" s="77">
        <f t="shared" ref="BT95" si="450">BT$93*$BQ$91*BT65</f>
        <v>0</v>
      </c>
      <c r="BU95" s="75">
        <f t="shared" ref="BU95" si="451">BU$93*$BO$91*BU65</f>
        <v>0</v>
      </c>
      <c r="BV95" s="76">
        <f t="shared" ref="BV95" si="452">BV$93*$BP$91*BV65</f>
        <v>0</v>
      </c>
      <c r="BW95" s="77">
        <f t="shared" si="394"/>
        <v>0</v>
      </c>
      <c r="BX95" s="75">
        <f t="shared" ref="BX95" si="453">BX$92*$BO$91*BX65</f>
        <v>0</v>
      </c>
      <c r="BY95" s="76">
        <f t="shared" ref="BY95" si="454">BY$92*$BP$91*BY65</f>
        <v>0</v>
      </c>
      <c r="BZ95" s="77">
        <f t="shared" ref="BZ95" si="455">BZ$92*$BQ$91*BZ65</f>
        <v>0</v>
      </c>
      <c r="CA95" s="75">
        <f t="shared" ref="CA95" si="456">CA$92*$BO$91*CA65</f>
        <v>0</v>
      </c>
      <c r="CB95" s="76">
        <f t="shared" ref="CB95" si="457">CB$92*$BP$91*CB65</f>
        <v>0</v>
      </c>
      <c r="CC95" s="77">
        <f t="shared" ref="CC95" si="458">CC$92*$BQ$91*CC65</f>
        <v>0</v>
      </c>
      <c r="CD95" s="75">
        <f t="shared" ref="CD95" si="459">CD$92*$BO$91*CD65</f>
        <v>0</v>
      </c>
      <c r="CE95" s="76">
        <f t="shared" ref="CE95" si="460">CE$92*$BP$91*CE65</f>
        <v>0</v>
      </c>
      <c r="CF95" s="77">
        <f t="shared" ref="CF95" si="461">CF$92*$BQ$91*CF65</f>
        <v>0</v>
      </c>
      <c r="CG95" s="75">
        <f t="shared" ref="CG95" si="462">CG$92*$BO$91*CG65</f>
        <v>0</v>
      </c>
      <c r="CH95" s="76">
        <f t="shared" ref="CH95" si="463">CH$92*$BP$91*CH65</f>
        <v>0</v>
      </c>
      <c r="CI95" s="77">
        <f t="shared" ref="CI95" si="464">CI$92*$BQ$91*CI65</f>
        <v>0</v>
      </c>
      <c r="CJ95" s="75">
        <f t="shared" ref="CJ95" si="465">CJ$92*$BO$91*CJ65</f>
        <v>0</v>
      </c>
      <c r="CK95" s="76">
        <f t="shared" ref="CK95" si="466">CK$92*$BP$91*CK65</f>
        <v>0</v>
      </c>
      <c r="CL95" s="77">
        <f t="shared" ref="CL95" si="467">CL$92*$BQ$91*CL65</f>
        <v>0</v>
      </c>
      <c r="CM95" s="75">
        <f t="shared" ref="CM95" si="468">CM$92*$BO$91*CM65</f>
        <v>0</v>
      </c>
      <c r="CN95" s="76">
        <f t="shared" ref="CN95" si="469">CN$92*$BP$91*CN65</f>
        <v>0</v>
      </c>
      <c r="CO95" s="77">
        <f t="shared" si="409"/>
        <v>0</v>
      </c>
    </row>
    <row r="96" spans="27:93" x14ac:dyDescent="0.25">
      <c r="AA96" s="9" t="s">
        <v>11</v>
      </c>
      <c r="AB96" s="75">
        <f t="shared" ref="AB96" si="470">AB$93*$AB$91*AB66</f>
        <v>0</v>
      </c>
      <c r="AC96" s="76">
        <f t="shared" ref="AC96" si="471">AC$93*$AC$91*AC66</f>
        <v>0</v>
      </c>
      <c r="AD96" s="77">
        <f t="shared" ref="AD96" si="472">AD$93*$AD$91*AD66</f>
        <v>0</v>
      </c>
      <c r="AE96" s="72">
        <f t="shared" ref="AE96" si="473">AE$93*$AB$91*AE66</f>
        <v>27.462330408502815</v>
      </c>
      <c r="AF96" s="73">
        <f t="shared" ref="AF96" si="474">AF$93*$AC$91*AF66</f>
        <v>31.148148148148142</v>
      </c>
      <c r="AG96" s="74">
        <f t="shared" ref="AG96" si="475">AG$93*$AD$91*AG66</f>
        <v>32.822824593518042</v>
      </c>
      <c r="AH96" s="75">
        <f t="shared" ref="AH96" si="476">AH$93*$AB$91*AH66</f>
        <v>0</v>
      </c>
      <c r="AI96" s="76">
        <f t="shared" ref="AI96" si="477">AI$93*$AC$91*AI66</f>
        <v>0</v>
      </c>
      <c r="AJ96" s="77">
        <f t="shared" si="367"/>
        <v>0</v>
      </c>
      <c r="AK96" s="96">
        <f t="shared" ref="AK96" si="478">AK$92*$AB$91*AK66</f>
        <v>49.432194735305075</v>
      </c>
      <c r="AL96" s="97">
        <f t="shared" ref="AL96" si="479">AL$92*$AC$91*AL66</f>
        <v>67.959595959595944</v>
      </c>
      <c r="AM96" s="98">
        <f t="shared" ref="AM96" si="480">AM$92*$AD$91*AM66</f>
        <v>89.516794345958303</v>
      </c>
      <c r="AN96" s="72">
        <f t="shared" ref="AN96" si="481">AN$92*$AB$91*AN66</f>
        <v>65.909592980406771</v>
      </c>
      <c r="AO96" s="73">
        <f t="shared" ref="AO96" si="482">AO$92*$AC$91*AO66</f>
        <v>84.949494949494934</v>
      </c>
      <c r="AP96" s="74">
        <f t="shared" ref="AP96" si="483">AP$92*$AD$91*AP66</f>
        <v>98.468473780554135</v>
      </c>
      <c r="AQ96" s="96">
        <f t="shared" si="424"/>
        <v>49.432194735305075</v>
      </c>
      <c r="AR96" s="97">
        <f t="shared" si="425"/>
        <v>67.959595959595944</v>
      </c>
      <c r="AS96" s="98">
        <f t="shared" si="373"/>
        <v>89.516794345958303</v>
      </c>
      <c r="AT96" s="75">
        <f t="shared" ref="AT96" si="484">AT$93*$AT$91*AT66</f>
        <v>0</v>
      </c>
      <c r="AU96" s="76">
        <f t="shared" ref="AU96" si="485">AU$93*$AU$91*AU66</f>
        <v>0</v>
      </c>
      <c r="AV96" s="77">
        <f t="shared" ref="AV96" si="486">AV$93*$AV$91*AV66</f>
        <v>0</v>
      </c>
      <c r="AW96" s="75">
        <f t="shared" ref="AW96" si="487">AW$93*$AT$91*AW66</f>
        <v>0</v>
      </c>
      <c r="AX96" s="76">
        <f t="shared" ref="AX96" si="488">AX$93*$AU$91*AX66</f>
        <v>0</v>
      </c>
      <c r="AY96" s="77">
        <f t="shared" ref="AY96" si="489">AY$93*$AV$91*AY66</f>
        <v>0</v>
      </c>
      <c r="AZ96" s="75">
        <f t="shared" ref="AZ96" si="490">AZ$93*$AT$91*AZ66</f>
        <v>0</v>
      </c>
      <c r="BA96" s="76">
        <f t="shared" ref="BA96" si="491">BA$93*$AU$91*BA66</f>
        <v>0</v>
      </c>
      <c r="BB96" s="77">
        <f t="shared" si="379"/>
        <v>0</v>
      </c>
      <c r="BC96" s="75">
        <f t="shared" ref="BC96" si="492">BC$92*$AT$91*BC66</f>
        <v>0</v>
      </c>
      <c r="BD96" s="76">
        <f t="shared" ref="BD96" si="493">BD$92*$AU$91*BD66</f>
        <v>0</v>
      </c>
      <c r="BE96" s="77">
        <f t="shared" ref="BE96" si="494">BE$92*$AV$91*BE66</f>
        <v>0</v>
      </c>
      <c r="BF96" s="75">
        <f t="shared" ref="BF96" si="495">BF$92*$AT$91*BF66</f>
        <v>0</v>
      </c>
      <c r="BG96" s="76">
        <f t="shared" ref="BG96" si="496">BG$92*$AU$91*BG66</f>
        <v>0</v>
      </c>
      <c r="BH96" s="77">
        <f t="shared" ref="BH96" si="497">BH$92*$AV$91*BH66</f>
        <v>0</v>
      </c>
      <c r="BI96" s="75">
        <f t="shared" ref="BI96" si="498">BI$92*$AT$91*BI66</f>
        <v>0</v>
      </c>
      <c r="BJ96" s="76">
        <f t="shared" ref="BJ96" si="499">BJ$92*$AU$91*BJ66</f>
        <v>0</v>
      </c>
      <c r="BK96" s="77">
        <f t="shared" ref="BK96" si="500">BK$92*$AV$91*BK66</f>
        <v>0</v>
      </c>
      <c r="BL96" s="75">
        <f t="shared" ref="BL96" si="501">BL$92*$AT$91*BL66</f>
        <v>0</v>
      </c>
      <c r="BM96" s="76">
        <f t="shared" ref="BM96" si="502">BM$92*$AU$91*BM66</f>
        <v>0</v>
      </c>
      <c r="BN96" s="77">
        <f t="shared" si="388"/>
        <v>0</v>
      </c>
      <c r="BO96" s="75">
        <f t="shared" ref="BO96" si="503">BO$93*$BO$91*BO66</f>
        <v>0</v>
      </c>
      <c r="BP96" s="76">
        <f t="shared" ref="BP96" si="504">BP$93*$BP$91*BP66</f>
        <v>0</v>
      </c>
      <c r="BQ96" s="77">
        <f t="shared" ref="BQ96" si="505">BQ$93*$BQ$91*BQ66</f>
        <v>0</v>
      </c>
      <c r="BR96" s="75">
        <f t="shared" ref="BR96" si="506">BR$93*$BO$91*BR66</f>
        <v>0</v>
      </c>
      <c r="BS96" s="76">
        <f t="shared" ref="BS96" si="507">BS$93*$BP$91*BS66</f>
        <v>0</v>
      </c>
      <c r="BT96" s="77">
        <f t="shared" ref="BT96" si="508">BT$93*$BQ$91*BT66</f>
        <v>0</v>
      </c>
      <c r="BU96" s="75">
        <f t="shared" ref="BU96" si="509">BU$93*$BO$91*BU66</f>
        <v>0</v>
      </c>
      <c r="BV96" s="76">
        <f t="shared" ref="BV96" si="510">BV$93*$BP$91*BV66</f>
        <v>0</v>
      </c>
      <c r="BW96" s="77">
        <f t="shared" si="394"/>
        <v>0</v>
      </c>
      <c r="BX96" s="75">
        <f t="shared" ref="BX96" si="511">BX$92*$BO$91*BX66</f>
        <v>0</v>
      </c>
      <c r="BY96" s="76">
        <f t="shared" ref="BY96" si="512">BY$92*$BP$91*BY66</f>
        <v>0</v>
      </c>
      <c r="BZ96" s="77">
        <f t="shared" ref="BZ96" si="513">BZ$92*$BQ$91*BZ66</f>
        <v>0</v>
      </c>
      <c r="CA96" s="75">
        <f t="shared" ref="CA96" si="514">CA$92*$BO$91*CA66</f>
        <v>0</v>
      </c>
      <c r="CB96" s="76">
        <f t="shared" ref="CB96" si="515">CB$92*$BP$91*CB66</f>
        <v>0</v>
      </c>
      <c r="CC96" s="77">
        <f t="shared" ref="CC96" si="516">CC$92*$BQ$91*CC66</f>
        <v>0</v>
      </c>
      <c r="CD96" s="75">
        <f t="shared" ref="CD96" si="517">CD$92*$BO$91*CD66</f>
        <v>0</v>
      </c>
      <c r="CE96" s="76">
        <f t="shared" ref="CE96" si="518">CE$92*$BP$91*CE66</f>
        <v>0</v>
      </c>
      <c r="CF96" s="77">
        <f t="shared" ref="CF96" si="519">CF$92*$BQ$91*CF66</f>
        <v>0</v>
      </c>
      <c r="CG96" s="75">
        <f t="shared" ref="CG96" si="520">CG$92*$BO$91*CG66</f>
        <v>0</v>
      </c>
      <c r="CH96" s="76">
        <f t="shared" ref="CH96" si="521">CH$92*$BP$91*CH66</f>
        <v>0</v>
      </c>
      <c r="CI96" s="77">
        <f t="shared" ref="CI96" si="522">CI$92*$BQ$91*CI66</f>
        <v>0</v>
      </c>
      <c r="CJ96" s="75">
        <f t="shared" ref="CJ96" si="523">CJ$92*$BO$91*CJ66</f>
        <v>0</v>
      </c>
      <c r="CK96" s="76">
        <f t="shared" ref="CK96" si="524">CK$92*$BP$91*CK66</f>
        <v>0</v>
      </c>
      <c r="CL96" s="77">
        <f t="shared" ref="CL96" si="525">CL$92*$BQ$91*CL66</f>
        <v>0</v>
      </c>
      <c r="CM96" s="75">
        <f t="shared" ref="CM96" si="526">CM$92*$BO$91*CM66</f>
        <v>0</v>
      </c>
      <c r="CN96" s="76">
        <f t="shared" ref="CN96" si="527">CN$92*$BP$91*CN66</f>
        <v>0</v>
      </c>
      <c r="CO96" s="77">
        <f t="shared" si="409"/>
        <v>0</v>
      </c>
    </row>
    <row r="97" spans="27:93" x14ac:dyDescent="0.25">
      <c r="AA97" s="9" t="s">
        <v>12</v>
      </c>
      <c r="AB97" s="75">
        <f t="shared" ref="AB97" si="528">AB$93*$AB$91*AB67</f>
        <v>0</v>
      </c>
      <c r="AC97" s="76">
        <f t="shared" ref="AC97" si="529">AC$93*$AC$91*AC67</f>
        <v>0</v>
      </c>
      <c r="AD97" s="77">
        <f t="shared" ref="AD97" si="530">AD$93*$AD$91*AD67</f>
        <v>0</v>
      </c>
      <c r="AE97" s="75">
        <f t="shared" ref="AE97" si="531">AE$93*$AB$91*AE67</f>
        <v>0</v>
      </c>
      <c r="AF97" s="76">
        <f t="shared" ref="AF97" si="532">AF$93*$AC$91*AF67</f>
        <v>0</v>
      </c>
      <c r="AG97" s="77">
        <f t="shared" ref="AG97" si="533">AG$93*$AD$91*AG67</f>
        <v>0</v>
      </c>
      <c r="AH97" s="72">
        <f t="shared" ref="AH97" si="534">AH$93*$AB$91*AH67</f>
        <v>27.462330408502815</v>
      </c>
      <c r="AI97" s="73">
        <f t="shared" ref="AI97" si="535">AI$93*$AC$91*AI67</f>
        <v>31.148148148148142</v>
      </c>
      <c r="AJ97" s="74">
        <f t="shared" si="367"/>
        <v>32.822824593518042</v>
      </c>
      <c r="AK97" s="87">
        <f t="shared" ref="AK97" si="536">AK$92*$AB$91*AK67</f>
        <v>32.954796490203385</v>
      </c>
      <c r="AL97" s="88">
        <f t="shared" ref="AL97" si="537">AL$92*$AC$91*AL67</f>
        <v>50.969696969696955</v>
      </c>
      <c r="AM97" s="89">
        <f t="shared" ref="AM97" si="538">AM$92*$AD$91*AM67</f>
        <v>71.613435476766639</v>
      </c>
      <c r="AN97" s="96">
        <f t="shared" ref="AN97" si="539">AN$92*$AB$91*AN67</f>
        <v>-82.386991225508453</v>
      </c>
      <c r="AO97" s="97">
        <f t="shared" ref="AO97" si="540">AO$92*$AC$91*AO67</f>
        <v>-67.959595959595944</v>
      </c>
      <c r="AP97" s="98">
        <f t="shared" ref="AP97" si="541">AP$92*$AD$91*AP67</f>
        <v>-53.710076607574976</v>
      </c>
      <c r="AQ97" s="93">
        <f t="shared" ref="AQ97" si="542">AQ$92*$AB$91*AQ67</f>
        <v>-49.432194735305075</v>
      </c>
      <c r="AR97" s="94">
        <f t="shared" ref="AR97" si="543">AR$92*$AC$91*AR67</f>
        <v>-33.979797979797972</v>
      </c>
      <c r="AS97" s="95">
        <f t="shared" si="373"/>
        <v>-17.90335886919166</v>
      </c>
      <c r="AT97" s="75">
        <f t="shared" ref="AT97" si="544">AT$93*$AT$91*AT67</f>
        <v>0</v>
      </c>
      <c r="AU97" s="76">
        <f t="shared" ref="AU97" si="545">AU$93*$AU$91*AU67</f>
        <v>0</v>
      </c>
      <c r="AV97" s="77">
        <f t="shared" ref="AV97" si="546">AV$93*$AV$91*AV67</f>
        <v>0</v>
      </c>
      <c r="AW97" s="75">
        <f t="shared" ref="AW97" si="547">AW$93*$AT$91*AW67</f>
        <v>0</v>
      </c>
      <c r="AX97" s="76">
        <f t="shared" ref="AX97" si="548">AX$93*$AU$91*AX67</f>
        <v>0</v>
      </c>
      <c r="AY97" s="77">
        <f t="shared" ref="AY97" si="549">AY$93*$AV$91*AY67</f>
        <v>0</v>
      </c>
      <c r="AZ97" s="75">
        <f t="shared" ref="AZ97" si="550">AZ$93*$AT$91*AZ67</f>
        <v>0</v>
      </c>
      <c r="BA97" s="76">
        <f t="shared" ref="BA97" si="551">BA$93*$AU$91*BA67</f>
        <v>0</v>
      </c>
      <c r="BB97" s="77">
        <f t="shared" si="379"/>
        <v>0</v>
      </c>
      <c r="BC97" s="75">
        <f t="shared" ref="BC97" si="552">BC$92*$AT$91*BC67</f>
        <v>0</v>
      </c>
      <c r="BD97" s="76">
        <f t="shared" ref="BD97" si="553">BD$92*$AU$91*BD67</f>
        <v>0</v>
      </c>
      <c r="BE97" s="77">
        <f t="shared" ref="BE97" si="554">BE$92*$AV$91*BE67</f>
        <v>0</v>
      </c>
      <c r="BF97" s="75">
        <f t="shared" ref="BF97" si="555">BF$92*$AT$91*BF67</f>
        <v>0</v>
      </c>
      <c r="BG97" s="76">
        <f t="shared" ref="BG97" si="556">BG$92*$AU$91*BG67</f>
        <v>0</v>
      </c>
      <c r="BH97" s="77">
        <f t="shared" ref="BH97" si="557">BH$92*$AV$91*BH67</f>
        <v>0</v>
      </c>
      <c r="BI97" s="75">
        <f t="shared" ref="BI97" si="558">BI$92*$AT$91*BI67</f>
        <v>0</v>
      </c>
      <c r="BJ97" s="76">
        <f t="shared" ref="BJ97" si="559">BJ$92*$AU$91*BJ67</f>
        <v>0</v>
      </c>
      <c r="BK97" s="77">
        <f t="shared" ref="BK97" si="560">BK$92*$AV$91*BK67</f>
        <v>0</v>
      </c>
      <c r="BL97" s="75">
        <f t="shared" ref="BL97" si="561">BL$92*$AT$91*BL67</f>
        <v>0</v>
      </c>
      <c r="BM97" s="76">
        <f t="shared" ref="BM97" si="562">BM$92*$AU$91*BM67</f>
        <v>0</v>
      </c>
      <c r="BN97" s="77">
        <f t="shared" si="388"/>
        <v>0</v>
      </c>
      <c r="BO97" s="75">
        <f t="shared" ref="BO97" si="563">BO$93*$BO$91*BO67</f>
        <v>0</v>
      </c>
      <c r="BP97" s="76">
        <f t="shared" ref="BP97" si="564">BP$93*$BP$91*BP67</f>
        <v>0</v>
      </c>
      <c r="BQ97" s="77">
        <f t="shared" ref="BQ97" si="565">BQ$93*$BQ$91*BQ67</f>
        <v>0</v>
      </c>
      <c r="BR97" s="75">
        <f t="shared" ref="BR97" si="566">BR$93*$BO$91*BR67</f>
        <v>0</v>
      </c>
      <c r="BS97" s="76">
        <f t="shared" ref="BS97" si="567">BS$93*$BP$91*BS67</f>
        <v>0</v>
      </c>
      <c r="BT97" s="77">
        <f t="shared" ref="BT97" si="568">BT$93*$BQ$91*BT67</f>
        <v>0</v>
      </c>
      <c r="BU97" s="75">
        <f t="shared" ref="BU97" si="569">BU$93*$BO$91*BU67</f>
        <v>0</v>
      </c>
      <c r="BV97" s="76">
        <f t="shared" ref="BV97" si="570">BV$93*$BP$91*BV67</f>
        <v>0</v>
      </c>
      <c r="BW97" s="77">
        <f t="shared" si="394"/>
        <v>0</v>
      </c>
      <c r="BX97" s="75">
        <f t="shared" ref="BX97" si="571">BX$92*$BO$91*BX67</f>
        <v>0</v>
      </c>
      <c r="BY97" s="76">
        <f t="shared" ref="BY97" si="572">BY$92*$BP$91*BY67</f>
        <v>0</v>
      </c>
      <c r="BZ97" s="77">
        <f t="shared" ref="BZ97" si="573">BZ$92*$BQ$91*BZ67</f>
        <v>0</v>
      </c>
      <c r="CA97" s="75">
        <f t="shared" ref="CA97" si="574">CA$92*$BO$91*CA67</f>
        <v>0</v>
      </c>
      <c r="CB97" s="76">
        <f t="shared" ref="CB97" si="575">CB$92*$BP$91*CB67</f>
        <v>0</v>
      </c>
      <c r="CC97" s="77">
        <f t="shared" ref="CC97" si="576">CC$92*$BQ$91*CC67</f>
        <v>0</v>
      </c>
      <c r="CD97" s="75">
        <f t="shared" ref="CD97" si="577">CD$92*$BO$91*CD67</f>
        <v>0</v>
      </c>
      <c r="CE97" s="76">
        <f t="shared" ref="CE97" si="578">CE$92*$BP$91*CE67</f>
        <v>0</v>
      </c>
      <c r="CF97" s="77">
        <f t="shared" ref="CF97" si="579">CF$92*$BQ$91*CF67</f>
        <v>0</v>
      </c>
      <c r="CG97" s="75">
        <f t="shared" ref="CG97" si="580">CG$92*$BO$91*CG67</f>
        <v>0</v>
      </c>
      <c r="CH97" s="76">
        <f t="shared" ref="CH97" si="581">CH$92*$BP$91*CH67</f>
        <v>0</v>
      </c>
      <c r="CI97" s="77">
        <f t="shared" ref="CI97" si="582">CI$92*$BQ$91*CI67</f>
        <v>0</v>
      </c>
      <c r="CJ97" s="75">
        <f t="shared" ref="CJ97" si="583">CJ$92*$BO$91*CJ67</f>
        <v>0</v>
      </c>
      <c r="CK97" s="76">
        <f t="shared" ref="CK97" si="584">CK$92*$BP$91*CK67</f>
        <v>0</v>
      </c>
      <c r="CL97" s="77">
        <f t="shared" ref="CL97" si="585">CL$92*$BQ$91*CL67</f>
        <v>0</v>
      </c>
      <c r="CM97" s="75">
        <f t="shared" ref="CM97" si="586">CM$92*$BO$91*CM67</f>
        <v>0</v>
      </c>
      <c r="CN97" s="76">
        <f t="shared" ref="CN97" si="587">CN$92*$BP$91*CN67</f>
        <v>0</v>
      </c>
      <c r="CO97" s="77">
        <f t="shared" si="409"/>
        <v>0</v>
      </c>
    </row>
    <row r="98" spans="27:93" x14ac:dyDescent="0.25">
      <c r="AA98" s="9" t="s">
        <v>13</v>
      </c>
      <c r="AB98" s="75">
        <f t="shared" ref="AB98" si="588">AB$93*$AB$91*AB68</f>
        <v>0</v>
      </c>
      <c r="AC98" s="76">
        <f t="shared" ref="AC98" si="589">AC$93*$AC$91*AC68</f>
        <v>0</v>
      </c>
      <c r="AD98" s="77">
        <f t="shared" ref="AD98" si="590">AD$93*$AD$91*AD68</f>
        <v>0</v>
      </c>
      <c r="AE98" s="75">
        <f t="shared" ref="AE98" si="591">AE$93*$AB$91*AE68</f>
        <v>0</v>
      </c>
      <c r="AF98" s="76">
        <f t="shared" ref="AF98" si="592">AF$93*$AC$91*AF68</f>
        <v>0</v>
      </c>
      <c r="AG98" s="77">
        <f t="shared" ref="AG98" si="593">AG$93*$AD$91*AG68</f>
        <v>0</v>
      </c>
      <c r="AH98" s="75">
        <f t="shared" ref="AH98" si="594">AH$93*$AB$91*AH68</f>
        <v>0</v>
      </c>
      <c r="AI98" s="76">
        <f t="shared" ref="AI98" si="595">AI$93*$AC$91*AI68</f>
        <v>0</v>
      </c>
      <c r="AJ98" s="77">
        <f t="shared" si="367"/>
        <v>0</v>
      </c>
      <c r="AK98" s="72">
        <f t="shared" ref="AK98" si="596">AK$92*$AB$91*AK68</f>
        <v>82.386991225508453</v>
      </c>
      <c r="AL98" s="73">
        <f t="shared" ref="AL98" si="597">AL$92*$AC$91*AL68</f>
        <v>93.444444444444429</v>
      </c>
      <c r="AM98" s="74">
        <f t="shared" ref="AM98" si="598">AM$92*$AD$91*AM68</f>
        <v>98.468473780554135</v>
      </c>
      <c r="AN98" s="75">
        <f t="shared" ref="AN98" si="599">AN$92*$AB$91*AN68</f>
        <v>0</v>
      </c>
      <c r="AO98" s="76">
        <f t="shared" ref="AO98" si="600">AO$92*$AC$91*AO68</f>
        <v>0</v>
      </c>
      <c r="AP98" s="77">
        <f t="shared" ref="AP98" si="601">AP$92*$AD$91*AP68</f>
        <v>0</v>
      </c>
      <c r="AQ98" s="93">
        <f t="shared" ref="AQ98" si="602">AQ$92*$AB$91*AQ68</f>
        <v>16.477398245101693</v>
      </c>
      <c r="AR98" s="94">
        <f t="shared" ref="AR98" si="603">AR$92*$AC$91*AR68</f>
        <v>33.979797979797972</v>
      </c>
      <c r="AS98" s="95">
        <f t="shared" si="373"/>
        <v>53.710076607574976</v>
      </c>
      <c r="AT98" s="75">
        <f t="shared" ref="AT98" si="604">AT$93*$AT$91*AT68</f>
        <v>0</v>
      </c>
      <c r="AU98" s="76">
        <f t="shared" ref="AU98" si="605">AU$93*$AU$91*AU68</f>
        <v>0</v>
      </c>
      <c r="AV98" s="77">
        <f t="shared" ref="AV98" si="606">AV$93*$AV$91*AV68</f>
        <v>0</v>
      </c>
      <c r="AW98" s="75">
        <f t="shared" ref="AW98" si="607">AW$93*$AT$91*AW68</f>
        <v>0</v>
      </c>
      <c r="AX98" s="76">
        <f t="shared" ref="AX98" si="608">AX$93*$AU$91*AX68</f>
        <v>0</v>
      </c>
      <c r="AY98" s="77">
        <f t="shared" ref="AY98" si="609">AY$93*$AV$91*AY68</f>
        <v>0</v>
      </c>
      <c r="AZ98" s="75">
        <f t="shared" ref="AZ98" si="610">AZ$93*$AT$91*AZ68</f>
        <v>0</v>
      </c>
      <c r="BA98" s="76">
        <f t="shared" ref="BA98" si="611">BA$93*$AU$91*BA68</f>
        <v>0</v>
      </c>
      <c r="BB98" s="77">
        <f t="shared" si="379"/>
        <v>0</v>
      </c>
      <c r="BC98" s="75">
        <f t="shared" ref="BC98" si="612">BC$92*$AT$91*BC68</f>
        <v>0</v>
      </c>
      <c r="BD98" s="76">
        <f t="shared" ref="BD98" si="613">BD$92*$AU$91*BD68</f>
        <v>0</v>
      </c>
      <c r="BE98" s="77">
        <f t="shared" ref="BE98" si="614">BE$92*$AV$91*BE68</f>
        <v>0</v>
      </c>
      <c r="BF98" s="75">
        <f t="shared" ref="BF98" si="615">BF$92*$AT$91*BF68</f>
        <v>0</v>
      </c>
      <c r="BG98" s="76">
        <f t="shared" ref="BG98" si="616">BG$92*$AU$91*BG68</f>
        <v>0</v>
      </c>
      <c r="BH98" s="77">
        <f t="shared" ref="BH98" si="617">BH$92*$AV$91*BH68</f>
        <v>0</v>
      </c>
      <c r="BI98" s="75">
        <f t="shared" ref="BI98" si="618">BI$92*$AT$91*BI68</f>
        <v>0</v>
      </c>
      <c r="BJ98" s="76">
        <f t="shared" ref="BJ98" si="619">BJ$92*$AU$91*BJ68</f>
        <v>0</v>
      </c>
      <c r="BK98" s="77">
        <f t="shared" ref="BK98" si="620">BK$92*$AV$91*BK68</f>
        <v>0</v>
      </c>
      <c r="BL98" s="75">
        <f t="shared" ref="BL98" si="621">BL$92*$AT$91*BL68</f>
        <v>0</v>
      </c>
      <c r="BM98" s="76">
        <f t="shared" ref="BM98" si="622">BM$92*$AU$91*BM68</f>
        <v>0</v>
      </c>
      <c r="BN98" s="77">
        <f t="shared" si="388"/>
        <v>0</v>
      </c>
      <c r="BO98" s="75">
        <f t="shared" ref="BO98" si="623">BO$93*$BO$91*BO68</f>
        <v>0</v>
      </c>
      <c r="BP98" s="76">
        <f t="shared" ref="BP98" si="624">BP$93*$BP$91*BP68</f>
        <v>0</v>
      </c>
      <c r="BQ98" s="77">
        <f t="shared" ref="BQ98" si="625">BQ$93*$BQ$91*BQ68</f>
        <v>0</v>
      </c>
      <c r="BR98" s="75">
        <f t="shared" ref="BR98" si="626">BR$93*$BO$91*BR68</f>
        <v>0</v>
      </c>
      <c r="BS98" s="76">
        <f t="shared" ref="BS98" si="627">BS$93*$BP$91*BS68</f>
        <v>0</v>
      </c>
      <c r="BT98" s="77">
        <f t="shared" ref="BT98" si="628">BT$93*$BQ$91*BT68</f>
        <v>0</v>
      </c>
      <c r="BU98" s="75">
        <f t="shared" ref="BU98" si="629">BU$93*$BO$91*BU68</f>
        <v>0</v>
      </c>
      <c r="BV98" s="76">
        <f t="shared" ref="BV98" si="630">BV$93*$BP$91*BV68</f>
        <v>0</v>
      </c>
      <c r="BW98" s="77">
        <f t="shared" si="394"/>
        <v>0</v>
      </c>
      <c r="BX98" s="75">
        <f t="shared" ref="BX98" si="631">BX$92*$BO$91*BX68</f>
        <v>0</v>
      </c>
      <c r="BY98" s="76">
        <f t="shared" ref="BY98" si="632">BY$92*$BP$91*BY68</f>
        <v>0</v>
      </c>
      <c r="BZ98" s="77">
        <f t="shared" ref="BZ98" si="633">BZ$92*$BQ$91*BZ68</f>
        <v>0</v>
      </c>
      <c r="CA98" s="75">
        <f t="shared" ref="CA98" si="634">CA$92*$BO$91*CA68</f>
        <v>0</v>
      </c>
      <c r="CB98" s="76">
        <f t="shared" ref="CB98" si="635">CB$92*$BP$91*CB68</f>
        <v>0</v>
      </c>
      <c r="CC98" s="77">
        <f t="shared" ref="CC98" si="636">CC$92*$BQ$91*CC68</f>
        <v>0</v>
      </c>
      <c r="CD98" s="75">
        <f t="shared" ref="CD98" si="637">CD$92*$BO$91*CD68</f>
        <v>0</v>
      </c>
      <c r="CE98" s="76">
        <f t="shared" ref="CE98" si="638">CE$92*$BP$91*CE68</f>
        <v>0</v>
      </c>
      <c r="CF98" s="77">
        <f t="shared" ref="CF98" si="639">CF$92*$BQ$91*CF68</f>
        <v>0</v>
      </c>
      <c r="CG98" s="75">
        <f t="shared" ref="CG98" si="640">CG$92*$BO$91*CG68</f>
        <v>0</v>
      </c>
      <c r="CH98" s="76">
        <f t="shared" ref="CH98" si="641">CH$92*$BP$91*CH68</f>
        <v>0</v>
      </c>
      <c r="CI98" s="77">
        <f t="shared" ref="CI98" si="642">CI$92*$BQ$91*CI68</f>
        <v>0</v>
      </c>
      <c r="CJ98" s="75">
        <f t="shared" ref="CJ98" si="643">CJ$92*$BO$91*CJ68</f>
        <v>0</v>
      </c>
      <c r="CK98" s="76">
        <f t="shared" ref="CK98" si="644">CK$92*$BP$91*CK68</f>
        <v>0</v>
      </c>
      <c r="CL98" s="77">
        <f t="shared" ref="CL98" si="645">CL$92*$BQ$91*CL68</f>
        <v>0</v>
      </c>
      <c r="CM98" s="75">
        <f t="shared" ref="CM98" si="646">CM$92*$BO$91*CM68</f>
        <v>0</v>
      </c>
      <c r="CN98" s="76">
        <f t="shared" ref="CN98" si="647">CN$92*$BP$91*CN68</f>
        <v>0</v>
      </c>
      <c r="CO98" s="77">
        <f t="shared" si="409"/>
        <v>0</v>
      </c>
    </row>
    <row r="99" spans="27:93" x14ac:dyDescent="0.25">
      <c r="AA99" s="9" t="s">
        <v>14</v>
      </c>
      <c r="AB99" s="75">
        <f t="shared" ref="AB99" si="648">AB$93*$AB$91*AB69</f>
        <v>0</v>
      </c>
      <c r="AC99" s="76">
        <f t="shared" ref="AC99" si="649">AC$93*$AC$91*AC69</f>
        <v>0</v>
      </c>
      <c r="AD99" s="77">
        <f t="shared" ref="AD99" si="650">AD$93*$AD$91*AD69</f>
        <v>0</v>
      </c>
      <c r="AE99" s="75">
        <f t="shared" ref="AE99" si="651">AE$93*$AB$91*AE69</f>
        <v>0</v>
      </c>
      <c r="AF99" s="76">
        <f t="shared" ref="AF99" si="652">AF$93*$AC$91*AF69</f>
        <v>0</v>
      </c>
      <c r="AG99" s="77">
        <f t="shared" ref="AG99" si="653">AG$93*$AD$91*AG69</f>
        <v>0</v>
      </c>
      <c r="AH99" s="75">
        <f t="shared" ref="AH99" si="654">AH$93*$AB$91*AH69</f>
        <v>0</v>
      </c>
      <c r="AI99" s="76">
        <f t="shared" ref="AI99" si="655">AI$93*$AC$91*AI69</f>
        <v>0</v>
      </c>
      <c r="AJ99" s="77">
        <f t="shared" si="367"/>
        <v>0</v>
      </c>
      <c r="AK99" s="75">
        <f t="shared" ref="AK99" si="656">AK$92*$AB$91*AK69</f>
        <v>0</v>
      </c>
      <c r="AL99" s="76">
        <f t="shared" ref="AL99" si="657">AL$92*$AC$91*AL69</f>
        <v>0</v>
      </c>
      <c r="AM99" s="77">
        <f t="shared" ref="AM99" si="658">AM$92*$AD$91*AM69</f>
        <v>0</v>
      </c>
      <c r="AN99" s="72">
        <f t="shared" ref="AN99" si="659">AN$92*$AB$91*AN69</f>
        <v>82.386991225508453</v>
      </c>
      <c r="AO99" s="73">
        <f t="shared" ref="AO99" si="660">AO$92*$AC$91*AO69</f>
        <v>93.444444444444429</v>
      </c>
      <c r="AP99" s="74">
        <f t="shared" ref="AP99" si="661">AP$92*$AD$91*AP69</f>
        <v>98.468473780554135</v>
      </c>
      <c r="AQ99" s="87">
        <f t="shared" ref="AQ99" si="662">AQ$92*$AB$91*AQ69</f>
        <v>32.954796490203385</v>
      </c>
      <c r="AR99" s="88">
        <f t="shared" ref="AR99" si="663">AR$92*$AC$91*AR69</f>
        <v>50.969696969696955</v>
      </c>
      <c r="AS99" s="89">
        <f t="shared" si="373"/>
        <v>71.613435476766639</v>
      </c>
      <c r="AT99" s="75">
        <f t="shared" ref="AT99" si="664">AT$93*$AT$91*AT69</f>
        <v>0</v>
      </c>
      <c r="AU99" s="76">
        <f t="shared" ref="AU99" si="665">AU$93*$AU$91*AU69</f>
        <v>0</v>
      </c>
      <c r="AV99" s="77">
        <f t="shared" ref="AV99" si="666">AV$93*$AV$91*AV69</f>
        <v>0</v>
      </c>
      <c r="AW99" s="75">
        <f t="shared" ref="AW99" si="667">AW$93*$AT$91*AW69</f>
        <v>0</v>
      </c>
      <c r="AX99" s="76">
        <f t="shared" ref="AX99" si="668">AX$93*$AU$91*AX69</f>
        <v>0</v>
      </c>
      <c r="AY99" s="77">
        <f t="shared" ref="AY99" si="669">AY$93*$AV$91*AY69</f>
        <v>0</v>
      </c>
      <c r="AZ99" s="75">
        <f t="shared" ref="AZ99" si="670">AZ$93*$AT$91*AZ69</f>
        <v>0</v>
      </c>
      <c r="BA99" s="76">
        <f t="shared" ref="BA99" si="671">BA$93*$AU$91*BA69</f>
        <v>0</v>
      </c>
      <c r="BB99" s="77">
        <f t="shared" si="379"/>
        <v>0</v>
      </c>
      <c r="BC99" s="75">
        <f t="shared" ref="BC99" si="672">BC$92*$AT$91*BC69</f>
        <v>0</v>
      </c>
      <c r="BD99" s="76">
        <f t="shared" ref="BD99" si="673">BD$92*$AU$91*BD69</f>
        <v>0</v>
      </c>
      <c r="BE99" s="77">
        <f t="shared" ref="BE99" si="674">BE$92*$AV$91*BE69</f>
        <v>0</v>
      </c>
      <c r="BF99" s="75">
        <f t="shared" ref="BF99" si="675">BF$92*$AT$91*BF69</f>
        <v>0</v>
      </c>
      <c r="BG99" s="76">
        <f t="shared" ref="BG99" si="676">BG$92*$AU$91*BG69</f>
        <v>0</v>
      </c>
      <c r="BH99" s="77">
        <f t="shared" ref="BH99" si="677">BH$92*$AV$91*BH69</f>
        <v>0</v>
      </c>
      <c r="BI99" s="75">
        <f t="shared" ref="BI99" si="678">BI$92*$AT$91*BI69</f>
        <v>0</v>
      </c>
      <c r="BJ99" s="76">
        <f t="shared" ref="BJ99" si="679">BJ$92*$AU$91*BJ69</f>
        <v>0</v>
      </c>
      <c r="BK99" s="77">
        <f t="shared" ref="BK99" si="680">BK$92*$AV$91*BK69</f>
        <v>0</v>
      </c>
      <c r="BL99" s="75">
        <f t="shared" ref="BL99" si="681">BL$92*$AT$91*BL69</f>
        <v>0</v>
      </c>
      <c r="BM99" s="76">
        <f t="shared" ref="BM99" si="682">BM$92*$AU$91*BM69</f>
        <v>0</v>
      </c>
      <c r="BN99" s="77">
        <f t="shared" si="388"/>
        <v>0</v>
      </c>
      <c r="BO99" s="75">
        <f t="shared" ref="BO99" si="683">BO$93*$BO$91*BO69</f>
        <v>0</v>
      </c>
      <c r="BP99" s="76">
        <f t="shared" ref="BP99" si="684">BP$93*$BP$91*BP69</f>
        <v>0</v>
      </c>
      <c r="BQ99" s="77">
        <f t="shared" ref="BQ99" si="685">BQ$93*$BQ$91*BQ69</f>
        <v>0</v>
      </c>
      <c r="BR99" s="75">
        <f t="shared" ref="BR99" si="686">BR$93*$BO$91*BR69</f>
        <v>0</v>
      </c>
      <c r="BS99" s="76">
        <f t="shared" ref="BS99" si="687">BS$93*$BP$91*BS69</f>
        <v>0</v>
      </c>
      <c r="BT99" s="77">
        <f t="shared" ref="BT99" si="688">BT$93*$BQ$91*BT69</f>
        <v>0</v>
      </c>
      <c r="BU99" s="75">
        <f t="shared" ref="BU99" si="689">BU$93*$BO$91*BU69</f>
        <v>0</v>
      </c>
      <c r="BV99" s="76">
        <f t="shared" ref="BV99" si="690">BV$93*$BP$91*BV69</f>
        <v>0</v>
      </c>
      <c r="BW99" s="77">
        <f t="shared" si="394"/>
        <v>0</v>
      </c>
      <c r="BX99" s="75">
        <f t="shared" ref="BX99" si="691">BX$92*$BO$91*BX69</f>
        <v>0</v>
      </c>
      <c r="BY99" s="76">
        <f t="shared" ref="BY99" si="692">BY$92*$BP$91*BY69</f>
        <v>0</v>
      </c>
      <c r="BZ99" s="77">
        <f t="shared" ref="BZ99" si="693">BZ$92*$BQ$91*BZ69</f>
        <v>0</v>
      </c>
      <c r="CA99" s="75">
        <f t="shared" ref="CA99" si="694">CA$92*$BO$91*CA69</f>
        <v>0</v>
      </c>
      <c r="CB99" s="76">
        <f t="shared" ref="CB99" si="695">CB$92*$BP$91*CB69</f>
        <v>0</v>
      </c>
      <c r="CC99" s="77">
        <f t="shared" ref="CC99" si="696">CC$92*$BQ$91*CC69</f>
        <v>0</v>
      </c>
      <c r="CD99" s="75">
        <f t="shared" ref="CD99" si="697">CD$92*$BO$91*CD69</f>
        <v>0</v>
      </c>
      <c r="CE99" s="76">
        <f t="shared" ref="CE99" si="698">CE$92*$BP$91*CE69</f>
        <v>0</v>
      </c>
      <c r="CF99" s="77">
        <f t="shared" ref="CF99" si="699">CF$92*$BQ$91*CF69</f>
        <v>0</v>
      </c>
      <c r="CG99" s="75">
        <f t="shared" ref="CG99" si="700">CG$92*$BO$91*CG69</f>
        <v>0</v>
      </c>
      <c r="CH99" s="76">
        <f t="shared" ref="CH99" si="701">CH$92*$BP$91*CH69</f>
        <v>0</v>
      </c>
      <c r="CI99" s="77">
        <f t="shared" ref="CI99" si="702">CI$92*$BQ$91*CI69</f>
        <v>0</v>
      </c>
      <c r="CJ99" s="75">
        <f t="shared" ref="CJ99" si="703">CJ$92*$BO$91*CJ69</f>
        <v>0</v>
      </c>
      <c r="CK99" s="76">
        <f t="shared" ref="CK99" si="704">CK$92*$BP$91*CK69</f>
        <v>0</v>
      </c>
      <c r="CL99" s="77">
        <f t="shared" ref="CL99" si="705">CL$92*$BQ$91*CL69</f>
        <v>0</v>
      </c>
      <c r="CM99" s="75">
        <f t="shared" ref="CM99" si="706">CM$92*$BO$91*CM69</f>
        <v>0</v>
      </c>
      <c r="CN99" s="76">
        <f t="shared" ref="CN99" si="707">CN$92*$BP$91*CN69</f>
        <v>0</v>
      </c>
      <c r="CO99" s="77">
        <f t="shared" si="409"/>
        <v>0</v>
      </c>
    </row>
    <row r="100" spans="27:93" x14ac:dyDescent="0.25">
      <c r="AA100" s="9" t="s">
        <v>15</v>
      </c>
      <c r="AB100" s="75">
        <f t="shared" ref="AB100" si="708">AB$93*$AB$91*AB70</f>
        <v>0</v>
      </c>
      <c r="AC100" s="76">
        <f t="shared" ref="AC100" si="709">AC$93*$AC$91*AC70</f>
        <v>0</v>
      </c>
      <c r="AD100" s="77">
        <f t="shared" ref="AD100" si="710">AD$93*$AD$91*AD70</f>
        <v>0</v>
      </c>
      <c r="AE100" s="75">
        <f t="shared" ref="AE100" si="711">AE$93*$AB$91*AE70</f>
        <v>0</v>
      </c>
      <c r="AF100" s="76">
        <f t="shared" ref="AF100" si="712">AF$93*$AC$91*AF70</f>
        <v>0</v>
      </c>
      <c r="AG100" s="77">
        <f t="shared" ref="AG100" si="713">AG$93*$AD$91*AG70</f>
        <v>0</v>
      </c>
      <c r="AH100" s="75">
        <f t="shared" ref="AH100" si="714">AH$93*$AB$91*AH70</f>
        <v>0</v>
      </c>
      <c r="AI100" s="76">
        <f t="shared" ref="AI100" si="715">AI$93*$AC$91*AI70</f>
        <v>0</v>
      </c>
      <c r="AJ100" s="77">
        <f t="shared" si="367"/>
        <v>0</v>
      </c>
      <c r="AK100" s="75">
        <f t="shared" ref="AK100" si="716">AK$92*$AB$91*AK70</f>
        <v>0</v>
      </c>
      <c r="AL100" s="76">
        <f t="shared" ref="AL100" si="717">AL$92*$AC$91*AL70</f>
        <v>0</v>
      </c>
      <c r="AM100" s="77">
        <f t="shared" ref="AM100" si="718">AM$92*$AD$91*AM70</f>
        <v>0</v>
      </c>
      <c r="AN100" s="75">
        <f t="shared" ref="AN100" si="719">AN$92*$AB$91*AN70</f>
        <v>0</v>
      </c>
      <c r="AO100" s="76">
        <f t="shared" ref="AO100" si="720">AO$92*$AC$91*AO70</f>
        <v>0</v>
      </c>
      <c r="AP100" s="77">
        <f t="shared" ref="AP100" si="721">AP$92*$AD$91*AP70</f>
        <v>0</v>
      </c>
      <c r="AQ100" s="72">
        <f t="shared" ref="AQ100" si="722">AQ$92*$AB$91*AQ70</f>
        <v>82.386991225508453</v>
      </c>
      <c r="AR100" s="73">
        <f t="shared" ref="AR100" si="723">AR$92*$AC$91*AR70</f>
        <v>93.444444444444429</v>
      </c>
      <c r="AS100" s="74">
        <f t="shared" si="373"/>
        <v>98.468473780554135</v>
      </c>
      <c r="AT100" s="75">
        <f t="shared" ref="AT100" si="724">AT$93*$AT$91*AT70</f>
        <v>0</v>
      </c>
      <c r="AU100" s="76">
        <f t="shared" ref="AU100" si="725">AU$93*$AU$91*AU70</f>
        <v>0</v>
      </c>
      <c r="AV100" s="77">
        <f t="shared" ref="AV100" si="726">AV$93*$AV$91*AV70</f>
        <v>0</v>
      </c>
      <c r="AW100" s="75">
        <f t="shared" ref="AW100" si="727">AW$93*$AT$91*AW70</f>
        <v>0</v>
      </c>
      <c r="AX100" s="76">
        <f t="shared" ref="AX100" si="728">AX$93*$AU$91*AX70</f>
        <v>0</v>
      </c>
      <c r="AY100" s="77">
        <f t="shared" ref="AY100" si="729">AY$93*$AV$91*AY70</f>
        <v>0</v>
      </c>
      <c r="AZ100" s="75">
        <f t="shared" ref="AZ100" si="730">AZ$93*$AT$91*AZ70</f>
        <v>0</v>
      </c>
      <c r="BA100" s="76">
        <f t="shared" ref="BA100" si="731">BA$93*$AU$91*BA70</f>
        <v>0</v>
      </c>
      <c r="BB100" s="77">
        <f t="shared" si="379"/>
        <v>0</v>
      </c>
      <c r="BC100" s="75">
        <f t="shared" ref="BC100" si="732">BC$92*$AT$91*BC70</f>
        <v>0</v>
      </c>
      <c r="BD100" s="76">
        <f t="shared" ref="BD100" si="733">BD$92*$AU$91*BD70</f>
        <v>0</v>
      </c>
      <c r="BE100" s="77">
        <f t="shared" ref="BE100" si="734">BE$92*$AV$91*BE70</f>
        <v>0</v>
      </c>
      <c r="BF100" s="75">
        <f t="shared" ref="BF100" si="735">BF$92*$AT$91*BF70</f>
        <v>0</v>
      </c>
      <c r="BG100" s="76">
        <f t="shared" ref="BG100" si="736">BG$92*$AU$91*BG70</f>
        <v>0</v>
      </c>
      <c r="BH100" s="77">
        <f t="shared" ref="BH100" si="737">BH$92*$AV$91*BH70</f>
        <v>0</v>
      </c>
      <c r="BI100" s="75">
        <f t="shared" ref="BI100" si="738">BI$92*$AT$91*BI70</f>
        <v>0</v>
      </c>
      <c r="BJ100" s="76">
        <f t="shared" ref="BJ100" si="739">BJ$92*$AU$91*BJ70</f>
        <v>0</v>
      </c>
      <c r="BK100" s="77">
        <f t="shared" ref="BK100" si="740">BK$92*$AV$91*BK70</f>
        <v>0</v>
      </c>
      <c r="BL100" s="75">
        <f t="shared" ref="BL100" si="741">BL$92*$AT$91*BL70</f>
        <v>0</v>
      </c>
      <c r="BM100" s="76">
        <f t="shared" ref="BM100" si="742">BM$92*$AU$91*BM70</f>
        <v>0</v>
      </c>
      <c r="BN100" s="77">
        <f t="shared" si="388"/>
        <v>0</v>
      </c>
      <c r="BO100" s="75">
        <f t="shared" ref="BO100" si="743">BO$93*$BO$91*BO70</f>
        <v>0</v>
      </c>
      <c r="BP100" s="76">
        <f t="shared" ref="BP100" si="744">BP$93*$BP$91*BP70</f>
        <v>0</v>
      </c>
      <c r="BQ100" s="77">
        <f t="shared" ref="BQ100" si="745">BQ$93*$BQ$91*BQ70</f>
        <v>0</v>
      </c>
      <c r="BR100" s="75">
        <f t="shared" ref="BR100" si="746">BR$93*$BO$91*BR70</f>
        <v>0</v>
      </c>
      <c r="BS100" s="76">
        <f t="shared" ref="BS100" si="747">BS$93*$BP$91*BS70</f>
        <v>0</v>
      </c>
      <c r="BT100" s="77">
        <f t="shared" ref="BT100" si="748">BT$93*$BQ$91*BT70</f>
        <v>0</v>
      </c>
      <c r="BU100" s="75">
        <f t="shared" ref="BU100" si="749">BU$93*$BO$91*BU70</f>
        <v>0</v>
      </c>
      <c r="BV100" s="76">
        <f t="shared" ref="BV100" si="750">BV$93*$BP$91*BV70</f>
        <v>0</v>
      </c>
      <c r="BW100" s="77">
        <f t="shared" si="394"/>
        <v>0</v>
      </c>
      <c r="BX100" s="75">
        <f t="shared" ref="BX100" si="751">BX$92*$BO$91*BX70</f>
        <v>0</v>
      </c>
      <c r="BY100" s="76">
        <f t="shared" ref="BY100" si="752">BY$92*$BP$91*BY70</f>
        <v>0</v>
      </c>
      <c r="BZ100" s="77">
        <f t="shared" ref="BZ100" si="753">BZ$92*$BQ$91*BZ70</f>
        <v>0</v>
      </c>
      <c r="CA100" s="75">
        <f t="shared" ref="CA100" si="754">CA$92*$BO$91*CA70</f>
        <v>0</v>
      </c>
      <c r="CB100" s="76">
        <f t="shared" ref="CB100" si="755">CB$92*$BP$91*CB70</f>
        <v>0</v>
      </c>
      <c r="CC100" s="77">
        <f t="shared" ref="CC100" si="756">CC$92*$BQ$91*CC70</f>
        <v>0</v>
      </c>
      <c r="CD100" s="75">
        <f t="shared" ref="CD100" si="757">CD$92*$BO$91*CD70</f>
        <v>0</v>
      </c>
      <c r="CE100" s="76">
        <f t="shared" ref="CE100" si="758">CE$92*$BP$91*CE70</f>
        <v>0</v>
      </c>
      <c r="CF100" s="77">
        <f t="shared" ref="CF100" si="759">CF$92*$BQ$91*CF70</f>
        <v>0</v>
      </c>
      <c r="CG100" s="75">
        <f t="shared" ref="CG100" si="760">CG$92*$BO$91*CG70</f>
        <v>0</v>
      </c>
      <c r="CH100" s="76">
        <f t="shared" ref="CH100" si="761">CH$92*$BP$91*CH70</f>
        <v>0</v>
      </c>
      <c r="CI100" s="77">
        <f t="shared" ref="CI100" si="762">CI$92*$BQ$91*CI70</f>
        <v>0</v>
      </c>
      <c r="CJ100" s="75">
        <f t="shared" ref="CJ100" si="763">CJ$92*$BO$91*CJ70</f>
        <v>0</v>
      </c>
      <c r="CK100" s="76">
        <f t="shared" ref="CK100" si="764">CK$92*$BP$91*CK70</f>
        <v>0</v>
      </c>
      <c r="CL100" s="77">
        <f t="shared" ref="CL100" si="765">CL$92*$BQ$91*CL70</f>
        <v>0</v>
      </c>
      <c r="CM100" s="75">
        <f t="shared" ref="CM100" si="766">CM$92*$BO$91*CM70</f>
        <v>0</v>
      </c>
      <c r="CN100" s="76">
        <f t="shared" ref="CN100" si="767">CN$92*$BP$91*CN70</f>
        <v>0</v>
      </c>
      <c r="CO100" s="77">
        <f t="shared" si="409"/>
        <v>0</v>
      </c>
    </row>
    <row r="101" spans="27:93" x14ac:dyDescent="0.25">
      <c r="AA101" s="9" t="s">
        <v>19</v>
      </c>
      <c r="AB101" s="72">
        <f t="shared" ref="AB101" si="768">AB$93*$AB$91*AB71</f>
        <v>27.462330408502815</v>
      </c>
      <c r="AC101" s="73">
        <f t="shared" ref="AC101" si="769">AC$93*$AC$91*AC71</f>
        <v>31.148148148148142</v>
      </c>
      <c r="AD101" s="74">
        <f t="shared" ref="AD101" si="770">AD$93*$AD$91*AD71</f>
        <v>32.822824593518042</v>
      </c>
      <c r="AE101" s="72">
        <f t="shared" ref="AE101" si="771">AE$93*$AB$91*AE71</f>
        <v>27.462330408502815</v>
      </c>
      <c r="AF101" s="73">
        <f t="shared" ref="AF101" si="772">AF$93*$AC$91*AF71</f>
        <v>31.148148148148142</v>
      </c>
      <c r="AG101" s="74">
        <f t="shared" ref="AG101" si="773">AG$93*$AD$91*AG71</f>
        <v>32.822824593518042</v>
      </c>
      <c r="AH101" s="72">
        <f t="shared" ref="AH101" si="774">AH$93*$AB$91*AH71</f>
        <v>27.462330408502815</v>
      </c>
      <c r="AI101" s="73">
        <f t="shared" ref="AI101" si="775">AI$93*$AC$91*AI71</f>
        <v>31.148148148148142</v>
      </c>
      <c r="AJ101" s="74">
        <f t="shared" si="367"/>
        <v>32.822824593518042</v>
      </c>
      <c r="AK101" s="84">
        <f t="shared" ref="AK101" si="776">AK$92*$AB$91*AK71</f>
        <v>49.432194735305075</v>
      </c>
      <c r="AL101" s="85">
        <f t="shared" ref="AL101" si="777">AL$92*$AC$91*AL71</f>
        <v>67.959595959595944</v>
      </c>
      <c r="AM101" s="86">
        <f t="shared" ref="AM101" si="778">AM$92*$AD$91*AM71</f>
        <v>89.516794345958303</v>
      </c>
      <c r="AN101" s="84">
        <f t="shared" ref="AN101" si="779">AN$92*$AB$91*AN71</f>
        <v>65.909592980406771</v>
      </c>
      <c r="AO101" s="85">
        <f t="shared" ref="AO101" si="780">AO$92*$AC$91*AO71</f>
        <v>84.949494949494934</v>
      </c>
      <c r="AP101" s="86">
        <f t="shared" ref="AP101" si="781">AP$92*$AD$91*AP71</f>
        <v>98.468473780554135</v>
      </c>
      <c r="AQ101" s="84">
        <f t="shared" ref="AQ101" si="782">AQ$92*$AB$91*AQ71</f>
        <v>49.432194735305075</v>
      </c>
      <c r="AR101" s="85">
        <f t="shared" ref="AR101" si="783">AR$92*$AC$91*AR71</f>
        <v>67.959595959595944</v>
      </c>
      <c r="AS101" s="86">
        <f t="shared" si="373"/>
        <v>89.516794345958303</v>
      </c>
      <c r="AT101" s="72">
        <f t="shared" ref="AT101" si="784">AT$93*$AT$91*AT71</f>
        <v>27.462330408502815</v>
      </c>
      <c r="AU101" s="73">
        <f t="shared" ref="AU101" si="785">AU$93*$AU$91*AU71</f>
        <v>31.148148148148142</v>
      </c>
      <c r="AV101" s="74">
        <f t="shared" ref="AV101" si="786">AV$93*$AV$91*AV71</f>
        <v>32.822824593518042</v>
      </c>
      <c r="AW101" s="72">
        <f t="shared" ref="AW101" si="787">AW$93*$AT$91*AW71</f>
        <v>27.462330408502815</v>
      </c>
      <c r="AX101" s="73">
        <f t="shared" ref="AX101" si="788">AX$93*$AU$91*AX71</f>
        <v>31.148148148148142</v>
      </c>
      <c r="AY101" s="74">
        <f t="shared" ref="AY101" si="789">AY$93*$AV$91*AY71</f>
        <v>32.822824593518042</v>
      </c>
      <c r="AZ101" s="72">
        <f t="shared" ref="AZ101" si="790">AZ$93*$AT$91*AZ71</f>
        <v>27.462330408502815</v>
      </c>
      <c r="BA101" s="73">
        <f t="shared" ref="BA101" si="791">BA$93*$AU$91*BA71</f>
        <v>31.148148148148142</v>
      </c>
      <c r="BB101" s="74">
        <f t="shared" si="379"/>
        <v>32.822824593518042</v>
      </c>
      <c r="BC101" s="84">
        <f t="shared" ref="BC101" si="792">BC$92*$AT$91*BC71</f>
        <v>49.432194735305075</v>
      </c>
      <c r="BD101" s="85">
        <f t="shared" ref="BD101" si="793">BD$92*$AU$91*BD71</f>
        <v>67.959595959595944</v>
      </c>
      <c r="BE101" s="86">
        <f t="shared" ref="BE101" si="794">BE$92*$AV$91*BE71</f>
        <v>89.516794345958303</v>
      </c>
      <c r="BF101" s="84">
        <f t="shared" ref="BF101" si="795">BF$92*$AT$91*BF71</f>
        <v>16.477398245101693</v>
      </c>
      <c r="BG101" s="85">
        <f t="shared" ref="BG101" si="796">BG$92*$AU$91*BG71</f>
        <v>33.979797979797972</v>
      </c>
      <c r="BH101" s="86">
        <f t="shared" ref="BH101" si="797">BH$92*$AV$91*BH71</f>
        <v>53.710076607574976</v>
      </c>
      <c r="BI101" s="84">
        <f t="shared" ref="BI101" si="798">BI$92*$AT$91*BI71</f>
        <v>16.477398245101693</v>
      </c>
      <c r="BJ101" s="85">
        <f t="shared" ref="BJ101" si="799">BJ$92*$AU$91*BJ71</f>
        <v>33.979797979797972</v>
      </c>
      <c r="BK101" s="86">
        <f t="shared" ref="BK101" si="800">BK$92*$AV$91*BK71</f>
        <v>53.710076607574976</v>
      </c>
      <c r="BL101" s="66">
        <f>BL$92*$AT$91*BL71</f>
        <v>-36.250276139223722</v>
      </c>
      <c r="BM101" s="66">
        <f>BM$92*$AU$91*BM71</f>
        <v>-18.688888888888886</v>
      </c>
      <c r="BN101" s="66">
        <f>BN$92*$AV$91*BN71</f>
        <v>-9.8468473780554149</v>
      </c>
      <c r="BO101" s="72">
        <f t="shared" ref="BO101" si="801">BO$93*$BO$91*BO71</f>
        <v>27.462330408502815</v>
      </c>
      <c r="BP101" s="73">
        <f t="shared" ref="BP101" si="802">BP$93*$BP$91*BP71</f>
        <v>31.148148148148142</v>
      </c>
      <c r="BQ101" s="74">
        <f t="shared" ref="BQ101" si="803">BQ$93*$BQ$91*BQ71</f>
        <v>32.822824593518042</v>
      </c>
      <c r="BR101" s="72">
        <f t="shared" ref="BR101" si="804">BR$93*$BO$91*BR71</f>
        <v>27.462330408502815</v>
      </c>
      <c r="BS101" s="73">
        <f t="shared" ref="BS101" si="805">BS$93*$BP$91*BS71</f>
        <v>31.148148148148142</v>
      </c>
      <c r="BT101" s="74">
        <f t="shared" ref="BT101" si="806">BT$93*$BQ$91*BT71</f>
        <v>32.822824593518042</v>
      </c>
      <c r="BU101" s="72">
        <f t="shared" ref="BU101" si="807">BU$93*$BO$91*BU71</f>
        <v>27.462330408502815</v>
      </c>
      <c r="BV101" s="73">
        <f t="shared" ref="BV101" si="808">BV$93*$BP$91*BV71</f>
        <v>31.148148148148142</v>
      </c>
      <c r="BW101" s="74">
        <f t="shared" si="394"/>
        <v>32.822824593518042</v>
      </c>
      <c r="BX101" s="84">
        <f t="shared" ref="BX101" si="809">BX$92*$BO$91*BX71</f>
        <v>49.432194735305075</v>
      </c>
      <c r="BY101" s="85">
        <f t="shared" ref="BY101" si="810">BY$92*$BP$91*BY71</f>
        <v>67.959595959595944</v>
      </c>
      <c r="BZ101" s="86">
        <f t="shared" ref="BZ101" si="811">BZ$92*$BQ$91*BZ71</f>
        <v>89.516794345958303</v>
      </c>
      <c r="CA101" s="84">
        <f t="shared" ref="CA101" si="812">CA$92*$BO$91*CA71</f>
        <v>8.2386991225508464</v>
      </c>
      <c r="CB101" s="85">
        <f t="shared" ref="CB101" si="813">CB$92*$BP$91*CB71</f>
        <v>16.989898989898986</v>
      </c>
      <c r="CC101" s="86">
        <f t="shared" ref="CC101" si="814">CC$92*$BQ$91*CC71</f>
        <v>35.80671773838332</v>
      </c>
      <c r="CD101" s="84">
        <f t="shared" ref="CD101" si="815">CD$92*$BO$91*CD71</f>
        <v>65.909592980406771</v>
      </c>
      <c r="CE101" s="85">
        <f t="shared" ref="CE101" si="816">CE$92*$BP$91*CE71</f>
        <v>84.949494949494934</v>
      </c>
      <c r="CF101" s="86">
        <f t="shared" ref="CF101" si="817">CF$92*$BQ$91*CF71</f>
        <v>98.468473780554135</v>
      </c>
      <c r="CG101" s="84">
        <f t="shared" ref="CG101" si="818">CG$92*$BO$91*CG71</f>
        <v>16.477398245101693</v>
      </c>
      <c r="CH101" s="85">
        <f t="shared" ref="CH101" si="819">CH$92*$BP$91*CH71</f>
        <v>33.979797979797972</v>
      </c>
      <c r="CI101" s="86">
        <f t="shared" ref="CI101" si="820">CI$92*$BQ$91*CI71</f>
        <v>53.710076607574976</v>
      </c>
      <c r="CJ101" s="84">
        <f t="shared" ref="CJ101" si="821">CJ$92*$BO$91*CJ71</f>
        <v>49.432194735305075</v>
      </c>
      <c r="CK101" s="85">
        <f t="shared" ref="CK101" si="822">CK$92*$BP$91*CK71</f>
        <v>67.959595959595944</v>
      </c>
      <c r="CL101" s="86">
        <f t="shared" ref="CL101" si="823">CL$92*$BQ$91*CL71</f>
        <v>89.516794345958303</v>
      </c>
      <c r="CM101" s="84">
        <f t="shared" ref="CM101" si="824">CM$92*$BO$91*CM71</f>
        <v>8.2386991225508464</v>
      </c>
      <c r="CN101" s="85">
        <f t="shared" ref="CN101" si="825">CN$92*$BP$91*CN71</f>
        <v>16.989898989898986</v>
      </c>
      <c r="CO101" s="86">
        <f t="shared" si="409"/>
        <v>35.80671773838332</v>
      </c>
    </row>
    <row r="102" spans="27:93" x14ac:dyDescent="0.25">
      <c r="AA102" s="9" t="s">
        <v>10</v>
      </c>
      <c r="AB102" s="84">
        <f t="shared" ref="AB102" si="826">AB$93*$AB$91*AB72</f>
        <v>27.462330408502815</v>
      </c>
      <c r="AC102" s="85">
        <f t="shared" ref="AC102" si="827">AC$93*$AC$91*AC72</f>
        <v>31.148148148148142</v>
      </c>
      <c r="AD102" s="86">
        <f t="shared" ref="AD102" si="828">AD$93*$AD$91*AD72</f>
        <v>32.822824593518042</v>
      </c>
      <c r="AE102" s="84">
        <f t="shared" ref="AE102" si="829">AE$93*$AB$91*AE72</f>
        <v>27.462330408502815</v>
      </c>
      <c r="AF102" s="85">
        <f t="shared" ref="AF102" si="830">AF$93*$AC$91*AF72</f>
        <v>31.148148148148142</v>
      </c>
      <c r="AG102" s="86">
        <f t="shared" ref="AG102" si="831">AG$93*$AD$91*AG72</f>
        <v>32.822824593518042</v>
      </c>
      <c r="AH102" s="84">
        <f t="shared" ref="AH102" si="832">AH$93*$AB$91*AH72</f>
        <v>27.462330408502815</v>
      </c>
      <c r="AI102" s="85">
        <f t="shared" ref="AI102" si="833">AI$93*$AC$91*AI72</f>
        <v>31.148148148148142</v>
      </c>
      <c r="AJ102" s="86">
        <f t="shared" si="367"/>
        <v>32.822824593518042</v>
      </c>
      <c r="AK102" s="84">
        <f t="shared" ref="AK102" si="834">AK$92*$AB$91*AK72</f>
        <v>49.432194735305075</v>
      </c>
      <c r="AL102" s="85">
        <f t="shared" ref="AL102" si="835">AL$92*$AC$91*AL72</f>
        <v>67.959595959595944</v>
      </c>
      <c r="AM102" s="86">
        <f t="shared" ref="AM102" si="836">AM$92*$AD$91*AM72</f>
        <v>89.516794345958303</v>
      </c>
      <c r="AN102" s="84">
        <f t="shared" ref="AN102" si="837">AN$92*$AB$91*AN72</f>
        <v>65.909592980406771</v>
      </c>
      <c r="AO102" s="85">
        <f t="shared" ref="AO102" si="838">AO$92*$AC$91*AO72</f>
        <v>84.949494949494934</v>
      </c>
      <c r="AP102" s="86">
        <f t="shared" ref="AP102" si="839">AP$92*$AD$91*AP72</f>
        <v>98.468473780554135</v>
      </c>
      <c r="AQ102" s="84">
        <f t="shared" ref="AQ102" si="840">AQ$92*$AB$91*AQ72</f>
        <v>49.432194735305075</v>
      </c>
      <c r="AR102" s="85">
        <f t="shared" ref="AR102" si="841">AR$92*$AC$91*AR72</f>
        <v>67.959595959595944</v>
      </c>
      <c r="AS102" s="86">
        <f t="shared" si="373"/>
        <v>89.516794345958303</v>
      </c>
      <c r="AT102" s="72">
        <f t="shared" ref="AT102" si="842">AT$93*$AT$91*AT72</f>
        <v>27.462330408502815</v>
      </c>
      <c r="AU102" s="73">
        <f t="shared" ref="AU102" si="843">AU$93*$AU$91*AU72</f>
        <v>31.148148148148142</v>
      </c>
      <c r="AV102" s="74">
        <f t="shared" ref="AV102" si="844">AV$93*$AV$91*AV72</f>
        <v>32.822824593518042</v>
      </c>
      <c r="AW102" s="75">
        <f t="shared" ref="AW102" si="845">AW$93*$AT$91*AW72</f>
        <v>0</v>
      </c>
      <c r="AX102" s="76">
        <f t="shared" ref="AX102" si="846">AX$93*$AU$91*AX72</f>
        <v>0</v>
      </c>
      <c r="AY102" s="77">
        <f t="shared" ref="AY102" si="847">AY$93*$AV$91*AY72</f>
        <v>0</v>
      </c>
      <c r="AZ102" s="75">
        <f t="shared" ref="AZ102" si="848">AZ$93*$AT$91*AZ72</f>
        <v>0</v>
      </c>
      <c r="BA102" s="76">
        <f t="shared" ref="BA102" si="849">BA$93*$AU$91*BA72</f>
        <v>0</v>
      </c>
      <c r="BB102" s="77">
        <f t="shared" si="379"/>
        <v>0</v>
      </c>
      <c r="BC102" s="87">
        <f t="shared" ref="BC102" si="850">BC$92*$AT$91*BC72</f>
        <v>32.954796490203385</v>
      </c>
      <c r="BD102" s="88">
        <f t="shared" ref="BD102" si="851">BD$92*$AU$91*BD72</f>
        <v>50.969696969696955</v>
      </c>
      <c r="BE102" s="89">
        <f t="shared" ref="BE102" si="852">BE$92*$AV$91*BE72</f>
        <v>71.613435476766639</v>
      </c>
      <c r="BF102" s="87">
        <f t="shared" ref="BF102" si="853">BF$92*$AT$91*BF72</f>
        <v>32.954796490203385</v>
      </c>
      <c r="BG102" s="88">
        <f t="shared" ref="BG102" si="854">BG$92*$AU$91*BG72</f>
        <v>50.969696969696955</v>
      </c>
      <c r="BH102" s="89">
        <f t="shared" ref="BH102" si="855">BH$92*$AV$91*BH72</f>
        <v>71.613435476766639</v>
      </c>
      <c r="BI102" s="90">
        <f t="shared" ref="BI102" si="856">BI$92*$AT$91*BI72</f>
        <v>8.2386991225508464</v>
      </c>
      <c r="BJ102" s="91">
        <f t="shared" ref="BJ102" si="857">BJ$92*$AU$91*BJ72</f>
        <v>16.989898989898986</v>
      </c>
      <c r="BK102" s="92">
        <f t="shared" ref="BK102" si="858">BK$92*$AV$91*BK72</f>
        <v>35.80671773838332</v>
      </c>
      <c r="BL102" s="34">
        <f t="shared" ref="BL102" si="859">BL$92*$AT$91*BL72</f>
        <v>-54.375414208835586</v>
      </c>
      <c r="BM102" s="7">
        <f t="shared" ref="BM102" si="860">BM$92*$AU$91*BM72</f>
        <v>-37.377777777777773</v>
      </c>
      <c r="BN102" s="35">
        <f t="shared" si="388"/>
        <v>-19.69369475611083</v>
      </c>
      <c r="BO102" s="84">
        <f t="shared" ref="BO102" si="861">BO$93*$BO$91*BO72</f>
        <v>27.462330408502815</v>
      </c>
      <c r="BP102" s="85">
        <f t="shared" ref="BP102" si="862">BP$93*$BP$91*BP72</f>
        <v>31.148148148148142</v>
      </c>
      <c r="BQ102" s="86">
        <f t="shared" ref="BQ102" si="863">BQ$93*$BQ$91*BQ72</f>
        <v>32.822824593518042</v>
      </c>
      <c r="BR102" s="84">
        <f t="shared" ref="BR102" si="864">BR$93*$BO$91*BR72</f>
        <v>27.462330408502815</v>
      </c>
      <c r="BS102" s="85">
        <f t="shared" ref="BS102" si="865">BS$93*$BP$91*BS72</f>
        <v>31.148148148148142</v>
      </c>
      <c r="BT102" s="86">
        <f t="shared" ref="BT102" si="866">BT$93*$BQ$91*BT72</f>
        <v>32.822824593518042</v>
      </c>
      <c r="BU102" s="84">
        <f t="shared" ref="BU102" si="867">BU$93*$BO$91*BU72</f>
        <v>27.462330408502815</v>
      </c>
      <c r="BV102" s="85">
        <f t="shared" ref="BV102" si="868">BV$93*$BP$91*BV72</f>
        <v>31.148148148148142</v>
      </c>
      <c r="BW102" s="86">
        <f t="shared" si="394"/>
        <v>32.822824593518042</v>
      </c>
      <c r="BX102" s="84">
        <f t="shared" ref="BX102" si="869">BX$92*$BO$91*BX72</f>
        <v>49.432194735305075</v>
      </c>
      <c r="BY102" s="85">
        <f t="shared" ref="BY102" si="870">BY$92*$BP$91*BY72</f>
        <v>67.959595959595944</v>
      </c>
      <c r="BZ102" s="86">
        <f t="shared" ref="BZ102" si="871">BZ$92*$BQ$91*BZ72</f>
        <v>89.516794345958303</v>
      </c>
      <c r="CA102" s="84">
        <f t="shared" ref="CA102" si="872">CA$92*$BO$91*CA72</f>
        <v>8.2386991225508464</v>
      </c>
      <c r="CB102" s="85">
        <f t="shared" ref="CB102" si="873">CB$92*$BP$91*CB72</f>
        <v>16.989898989898986</v>
      </c>
      <c r="CC102" s="86">
        <f t="shared" ref="CC102" si="874">CC$92*$BQ$91*CC72</f>
        <v>35.80671773838332</v>
      </c>
      <c r="CD102" s="84">
        <f t="shared" ref="CD102" si="875">CD$92*$BO$91*CD72</f>
        <v>65.909592980406771</v>
      </c>
      <c r="CE102" s="85">
        <f t="shared" ref="CE102" si="876">CE$92*$BP$91*CE72</f>
        <v>84.949494949494934</v>
      </c>
      <c r="CF102" s="86">
        <f t="shared" ref="CF102" si="877">CF$92*$BQ$91*CF72</f>
        <v>98.468473780554135</v>
      </c>
      <c r="CG102" s="84">
        <f t="shared" ref="CG102" si="878">CG$92*$BO$91*CG72</f>
        <v>16.477398245101693</v>
      </c>
      <c r="CH102" s="85">
        <f t="shared" ref="CH102" si="879">CH$92*$BP$91*CH72</f>
        <v>33.979797979797972</v>
      </c>
      <c r="CI102" s="86">
        <f t="shared" ref="CI102" si="880">CI$92*$BQ$91*CI72</f>
        <v>53.710076607574976</v>
      </c>
      <c r="CJ102" s="84">
        <f t="shared" ref="CJ102" si="881">CJ$92*$BO$91*CJ72</f>
        <v>49.432194735305075</v>
      </c>
      <c r="CK102" s="85">
        <f t="shared" ref="CK102" si="882">CK$92*$BP$91*CK72</f>
        <v>67.959595959595944</v>
      </c>
      <c r="CL102" s="86">
        <f t="shared" ref="CL102" si="883">CL$92*$BQ$91*CL72</f>
        <v>89.516794345958303</v>
      </c>
      <c r="CM102" s="84">
        <f t="shared" ref="CM102" si="884">CM$92*$BO$91*CM72</f>
        <v>8.2386991225508464</v>
      </c>
      <c r="CN102" s="85">
        <f t="shared" ref="CN102" si="885">CN$92*$BP$91*CN72</f>
        <v>16.989898989898986</v>
      </c>
      <c r="CO102" s="86">
        <f t="shared" si="409"/>
        <v>35.80671773838332</v>
      </c>
    </row>
    <row r="103" spans="27:93" x14ac:dyDescent="0.25">
      <c r="AA103" s="9" t="s">
        <v>11</v>
      </c>
      <c r="AB103" s="84">
        <f t="shared" ref="AB103" si="886">AB$93*$AB$91*AB73</f>
        <v>27.462330408502815</v>
      </c>
      <c r="AC103" s="85">
        <f t="shared" ref="AC103" si="887">AC$93*$AC$91*AC73</f>
        <v>31.148148148148142</v>
      </c>
      <c r="AD103" s="86">
        <f t="shared" ref="AD103" si="888">AD$93*$AD$91*AD73</f>
        <v>32.822824593518042</v>
      </c>
      <c r="AE103" s="84">
        <f t="shared" ref="AE103" si="889">AE$93*$AB$91*AE73</f>
        <v>27.462330408502815</v>
      </c>
      <c r="AF103" s="85">
        <f t="shared" ref="AF103" si="890">AF$93*$AC$91*AF73</f>
        <v>31.148148148148142</v>
      </c>
      <c r="AG103" s="86">
        <f t="shared" ref="AG103" si="891">AG$93*$AD$91*AG73</f>
        <v>32.822824593518042</v>
      </c>
      <c r="AH103" s="84">
        <f t="shared" ref="AH103" si="892">AH$93*$AB$91*AH73</f>
        <v>27.462330408502815</v>
      </c>
      <c r="AI103" s="85">
        <f t="shared" ref="AI103" si="893">AI$93*$AC$91*AI73</f>
        <v>31.148148148148142</v>
      </c>
      <c r="AJ103" s="86">
        <f t="shared" si="367"/>
        <v>32.822824593518042</v>
      </c>
      <c r="AK103" s="84">
        <f t="shared" ref="AK103" si="894">AK$92*$AB$91*AK73</f>
        <v>49.432194735305075</v>
      </c>
      <c r="AL103" s="85">
        <f t="shared" ref="AL103" si="895">AL$92*$AC$91*AL73</f>
        <v>67.959595959595944</v>
      </c>
      <c r="AM103" s="86">
        <f t="shared" ref="AM103" si="896">AM$92*$AD$91*AM73</f>
        <v>89.516794345958303</v>
      </c>
      <c r="AN103" s="84">
        <f t="shared" ref="AN103" si="897">AN$92*$AB$91*AN73</f>
        <v>65.909592980406771</v>
      </c>
      <c r="AO103" s="85">
        <f t="shared" ref="AO103" si="898">AO$92*$AC$91*AO73</f>
        <v>84.949494949494934</v>
      </c>
      <c r="AP103" s="86">
        <f t="shared" ref="AP103" si="899">AP$92*$AD$91*AP73</f>
        <v>98.468473780554135</v>
      </c>
      <c r="AQ103" s="84">
        <f t="shared" ref="AQ103" si="900">AQ$92*$AB$91*AQ73</f>
        <v>49.432194735305075</v>
      </c>
      <c r="AR103" s="85">
        <f t="shared" ref="AR103" si="901">AR$92*$AC$91*AR73</f>
        <v>67.959595959595944</v>
      </c>
      <c r="AS103" s="86">
        <f t="shared" si="373"/>
        <v>89.516794345958303</v>
      </c>
      <c r="AT103" s="75">
        <f t="shared" ref="AT103" si="902">AT$93*$AT$91*AT73</f>
        <v>0</v>
      </c>
      <c r="AU103" s="76">
        <f t="shared" ref="AU103" si="903">AU$93*$AU$91*AU73</f>
        <v>0</v>
      </c>
      <c r="AV103" s="77">
        <f t="shared" ref="AV103" si="904">AV$93*$AV$91*AV73</f>
        <v>0</v>
      </c>
      <c r="AW103" s="72">
        <f t="shared" ref="AW103" si="905">AW$93*$AT$91*AW73</f>
        <v>27.462330408502815</v>
      </c>
      <c r="AX103" s="73">
        <f t="shared" ref="AX103" si="906">AX$93*$AU$91*AX73</f>
        <v>31.148148148148142</v>
      </c>
      <c r="AY103" s="74">
        <f t="shared" ref="AY103" si="907">AY$93*$AV$91*AY73</f>
        <v>32.822824593518042</v>
      </c>
      <c r="AZ103" s="75">
        <f t="shared" ref="AZ103" si="908">AZ$93*$AT$91*AZ73</f>
        <v>0</v>
      </c>
      <c r="BA103" s="76">
        <f t="shared" ref="BA103" si="909">BA$93*$AU$91*BA73</f>
        <v>0</v>
      </c>
      <c r="BB103" s="77">
        <f t="shared" si="379"/>
        <v>0</v>
      </c>
      <c r="BC103" s="93">
        <f t="shared" ref="BC103" si="910">BC$92*$AT$91*BC73</f>
        <v>16.477398245101693</v>
      </c>
      <c r="BD103" s="94">
        <f t="shared" ref="BD103" si="911">BD$92*$AU$91*BD73</f>
        <v>33.979797979797972</v>
      </c>
      <c r="BE103" s="95">
        <f t="shared" ref="BE103" si="912">BE$92*$AV$91*BE73</f>
        <v>53.710076607574976</v>
      </c>
      <c r="BF103" s="96">
        <f t="shared" ref="BF103" si="913">BF$92*$AT$91*BF73</f>
        <v>49.432194735305075</v>
      </c>
      <c r="BG103" s="97">
        <f t="shared" ref="BG103" si="914">BG$92*$AU$91*BG73</f>
        <v>67.959595959595944</v>
      </c>
      <c r="BH103" s="98">
        <f t="shared" ref="BH103" si="915">BH$92*$AV$91*BH73</f>
        <v>89.516794345958303</v>
      </c>
      <c r="BI103" s="90">
        <f t="shared" ref="BI103" si="916">BI$92*$AT$91*BI73</f>
        <v>-32.954796490203385</v>
      </c>
      <c r="BJ103" s="91">
        <f t="shared" ref="BJ103" si="917">BJ$92*$AU$91*BJ73</f>
        <v>-16.989898989898986</v>
      </c>
      <c r="BK103" s="92">
        <f t="shared" ref="BK103" si="918">BK$92*$AV$91*BK73</f>
        <v>-8.9516794345958299</v>
      </c>
      <c r="BL103" s="34">
        <f t="shared" ref="BL103" si="919">BL$92*$AT$91*BL73</f>
        <v>-54.375414208835586</v>
      </c>
      <c r="BM103" s="7">
        <f t="shared" ref="BM103" si="920">BM$92*$AU$91*BM73</f>
        <v>-37.377777777777773</v>
      </c>
      <c r="BN103" s="35">
        <f t="shared" si="388"/>
        <v>-19.69369475611083</v>
      </c>
      <c r="BO103" s="84">
        <f t="shared" ref="BO103" si="921">BO$93*$BO$91*BO73</f>
        <v>27.462330408502815</v>
      </c>
      <c r="BP103" s="85">
        <f t="shared" ref="BP103" si="922">BP$93*$BP$91*BP73</f>
        <v>31.148148148148142</v>
      </c>
      <c r="BQ103" s="86">
        <f t="shared" ref="BQ103" si="923">BQ$93*$BQ$91*BQ73</f>
        <v>32.822824593518042</v>
      </c>
      <c r="BR103" s="84">
        <f t="shared" ref="BR103" si="924">BR$93*$BO$91*BR73</f>
        <v>27.462330408502815</v>
      </c>
      <c r="BS103" s="85">
        <f t="shared" ref="BS103" si="925">BS$93*$BP$91*BS73</f>
        <v>31.148148148148142</v>
      </c>
      <c r="BT103" s="86">
        <f t="shared" ref="BT103" si="926">BT$93*$BQ$91*BT73</f>
        <v>32.822824593518042</v>
      </c>
      <c r="BU103" s="84">
        <f t="shared" ref="BU103" si="927">BU$93*$BO$91*BU73</f>
        <v>27.462330408502815</v>
      </c>
      <c r="BV103" s="85">
        <f t="shared" ref="BV103" si="928">BV$93*$BP$91*BV73</f>
        <v>31.148148148148142</v>
      </c>
      <c r="BW103" s="86">
        <f t="shared" si="394"/>
        <v>32.822824593518042</v>
      </c>
      <c r="BX103" s="84">
        <f t="shared" ref="BX103" si="929">BX$92*$BO$91*BX73</f>
        <v>49.432194735305075</v>
      </c>
      <c r="BY103" s="85">
        <f t="shared" ref="BY103" si="930">BY$92*$BP$91*BY73</f>
        <v>67.959595959595944</v>
      </c>
      <c r="BZ103" s="86">
        <f t="shared" ref="BZ103" si="931">BZ$92*$BQ$91*BZ73</f>
        <v>89.516794345958303</v>
      </c>
      <c r="CA103" s="84">
        <f t="shared" ref="CA103" si="932">CA$92*$BO$91*CA73</f>
        <v>8.2386991225508464</v>
      </c>
      <c r="CB103" s="85">
        <f t="shared" ref="CB103" si="933">CB$92*$BP$91*CB73</f>
        <v>16.989898989898986</v>
      </c>
      <c r="CC103" s="86">
        <f t="shared" ref="CC103" si="934">CC$92*$BQ$91*CC73</f>
        <v>35.80671773838332</v>
      </c>
      <c r="CD103" s="84">
        <f t="shared" ref="CD103" si="935">CD$92*$BO$91*CD73</f>
        <v>65.909592980406771</v>
      </c>
      <c r="CE103" s="85">
        <f t="shared" ref="CE103" si="936">CE$92*$BP$91*CE73</f>
        <v>84.949494949494934</v>
      </c>
      <c r="CF103" s="86">
        <f t="shared" ref="CF103" si="937">CF$92*$BQ$91*CF73</f>
        <v>98.468473780554135</v>
      </c>
      <c r="CG103" s="84">
        <f t="shared" ref="CG103" si="938">CG$92*$BO$91*CG73</f>
        <v>16.477398245101693</v>
      </c>
      <c r="CH103" s="85">
        <f t="shared" ref="CH103" si="939">CH$92*$BP$91*CH73</f>
        <v>33.979797979797972</v>
      </c>
      <c r="CI103" s="86">
        <f t="shared" ref="CI103" si="940">CI$92*$BQ$91*CI73</f>
        <v>53.710076607574976</v>
      </c>
      <c r="CJ103" s="84">
        <f t="shared" ref="CJ103" si="941">CJ$92*$BO$91*CJ73</f>
        <v>49.432194735305075</v>
      </c>
      <c r="CK103" s="85">
        <f t="shared" ref="CK103" si="942">CK$92*$BP$91*CK73</f>
        <v>67.959595959595944</v>
      </c>
      <c r="CL103" s="86">
        <f t="shared" ref="CL103" si="943">CL$92*$BQ$91*CL73</f>
        <v>89.516794345958303</v>
      </c>
      <c r="CM103" s="84">
        <f t="shared" ref="CM103" si="944">CM$92*$BO$91*CM73</f>
        <v>8.2386991225508464</v>
      </c>
      <c r="CN103" s="85">
        <f t="shared" ref="CN103" si="945">CN$92*$BP$91*CN73</f>
        <v>16.989898989898986</v>
      </c>
      <c r="CO103" s="86">
        <f t="shared" si="409"/>
        <v>35.80671773838332</v>
      </c>
    </row>
    <row r="104" spans="27:93" x14ac:dyDescent="0.25">
      <c r="AA104" s="9" t="s">
        <v>12</v>
      </c>
      <c r="AB104" s="84">
        <f t="shared" ref="AB104" si="946">AB$93*$AB$91*AB74</f>
        <v>27.462330408502815</v>
      </c>
      <c r="AC104" s="85">
        <f t="shared" ref="AC104" si="947">AC$93*$AC$91*AC74</f>
        <v>31.148148148148142</v>
      </c>
      <c r="AD104" s="86">
        <f t="shared" ref="AD104" si="948">AD$93*$AD$91*AD74</f>
        <v>32.822824593518042</v>
      </c>
      <c r="AE104" s="84">
        <f t="shared" ref="AE104" si="949">AE$93*$AB$91*AE74</f>
        <v>27.462330408502815</v>
      </c>
      <c r="AF104" s="85">
        <f t="shared" ref="AF104" si="950">AF$93*$AC$91*AF74</f>
        <v>31.148148148148142</v>
      </c>
      <c r="AG104" s="86">
        <f t="shared" ref="AG104" si="951">AG$93*$AD$91*AG74</f>
        <v>32.822824593518042</v>
      </c>
      <c r="AH104" s="84">
        <f t="shared" ref="AH104" si="952">AH$93*$AB$91*AH74</f>
        <v>27.462330408502815</v>
      </c>
      <c r="AI104" s="85">
        <f t="shared" ref="AI104" si="953">AI$93*$AC$91*AI74</f>
        <v>31.148148148148142</v>
      </c>
      <c r="AJ104" s="86">
        <f t="shared" si="367"/>
        <v>32.822824593518042</v>
      </c>
      <c r="AK104" s="84">
        <f t="shared" ref="AK104" si="954">AK$92*$AB$91*AK74</f>
        <v>49.432194735305075</v>
      </c>
      <c r="AL104" s="85">
        <f t="shared" ref="AL104" si="955">AL$92*$AC$91*AL74</f>
        <v>67.959595959595944</v>
      </c>
      <c r="AM104" s="86">
        <f t="shared" ref="AM104" si="956">AM$92*$AD$91*AM74</f>
        <v>89.516794345958303</v>
      </c>
      <c r="AN104" s="84">
        <f t="shared" ref="AN104" si="957">AN$92*$AB$91*AN74</f>
        <v>65.909592980406771</v>
      </c>
      <c r="AO104" s="85">
        <f t="shared" ref="AO104" si="958">AO$92*$AC$91*AO74</f>
        <v>84.949494949494934</v>
      </c>
      <c r="AP104" s="86">
        <f t="shared" ref="AP104" si="959">AP$92*$AD$91*AP74</f>
        <v>98.468473780554135</v>
      </c>
      <c r="AQ104" s="84">
        <f t="shared" ref="AQ104" si="960">AQ$92*$AB$91*AQ74</f>
        <v>49.432194735305075</v>
      </c>
      <c r="AR104" s="85">
        <f t="shared" ref="AR104" si="961">AR$92*$AC$91*AR74</f>
        <v>67.959595959595944</v>
      </c>
      <c r="AS104" s="86">
        <f t="shared" si="373"/>
        <v>89.516794345958303</v>
      </c>
      <c r="AT104" s="75">
        <f t="shared" ref="AT104" si="962">AT$93*$AT$91*AT74</f>
        <v>0</v>
      </c>
      <c r="AU104" s="76">
        <f t="shared" ref="AU104" si="963">AU$93*$AU$91*AU74</f>
        <v>0</v>
      </c>
      <c r="AV104" s="77">
        <f t="shared" ref="AV104" si="964">AV$93*$AV$91*AV74</f>
        <v>0</v>
      </c>
      <c r="AW104" s="75">
        <f t="shared" ref="AW104" si="965">AW$93*$AT$91*AW74</f>
        <v>0</v>
      </c>
      <c r="AX104" s="76">
        <f t="shared" ref="AX104" si="966">AX$93*$AU$91*AX74</f>
        <v>0</v>
      </c>
      <c r="AY104" s="77">
        <f t="shared" ref="AY104" si="967">AY$93*$AV$91*AY74</f>
        <v>0</v>
      </c>
      <c r="AZ104" s="72">
        <f t="shared" ref="AZ104" si="968">AZ$93*$AT$91*AZ74</f>
        <v>27.462330408502815</v>
      </c>
      <c r="BA104" s="73">
        <f t="shared" ref="BA104" si="969">BA$93*$AU$91*BA74</f>
        <v>31.148148148148142</v>
      </c>
      <c r="BB104" s="74">
        <f t="shared" si="379"/>
        <v>32.822824593518042</v>
      </c>
      <c r="BC104" s="96">
        <f t="shared" ref="BC104" si="970">BC$92*$AT$91*BC74</f>
        <v>49.432194735305075</v>
      </c>
      <c r="BD104" s="97">
        <f t="shared" ref="BD104" si="971">BD$92*$AU$91*BD74</f>
        <v>67.959595959595944</v>
      </c>
      <c r="BE104" s="98">
        <f t="shared" ref="BE104" si="972">BE$92*$AV$91*BE74</f>
        <v>89.516794345958303</v>
      </c>
      <c r="BF104" s="93">
        <f t="shared" ref="BF104" si="973">BF$92*$AT$91*BF74</f>
        <v>16.477398245101693</v>
      </c>
      <c r="BG104" s="94">
        <f t="shared" ref="BG104" si="974">BG$92*$AU$91*BG74</f>
        <v>33.979797979797972</v>
      </c>
      <c r="BH104" s="95">
        <f t="shared" ref="BH104" si="975">BH$92*$AV$91*BH74</f>
        <v>53.710076607574976</v>
      </c>
      <c r="BI104" s="93">
        <f t="shared" ref="BI104" si="976">BI$92*$AT$91*BI74</f>
        <v>16.477398245101693</v>
      </c>
      <c r="BJ104" s="94">
        <f t="shared" ref="BJ104" si="977">BJ$92*$AU$91*BJ74</f>
        <v>33.979797979797972</v>
      </c>
      <c r="BK104" s="95">
        <f t="shared" ref="BK104" si="978">BK$92*$AV$91*BK74</f>
        <v>53.710076607574976</v>
      </c>
      <c r="BL104" s="39">
        <f t="shared" ref="BL104" si="979">BL$92*$AT$91*BL74</f>
        <v>-36.250276139223722</v>
      </c>
      <c r="BM104" s="8">
        <f t="shared" ref="BM104" si="980">BM$92*$AU$91*BM74</f>
        <v>-18.688888888888886</v>
      </c>
      <c r="BN104" s="40">
        <f t="shared" si="388"/>
        <v>-9.8468473780554149</v>
      </c>
      <c r="BO104" s="84">
        <f t="shared" ref="BO104" si="981">BO$93*$BO$91*BO74</f>
        <v>27.462330408502815</v>
      </c>
      <c r="BP104" s="85">
        <f t="shared" ref="BP104" si="982">BP$93*$BP$91*BP74</f>
        <v>31.148148148148142</v>
      </c>
      <c r="BQ104" s="86">
        <f t="shared" ref="BQ104" si="983">BQ$93*$BQ$91*BQ74</f>
        <v>32.822824593518042</v>
      </c>
      <c r="BR104" s="84">
        <f t="shared" ref="BR104" si="984">BR$93*$BO$91*BR74</f>
        <v>27.462330408502815</v>
      </c>
      <c r="BS104" s="85">
        <f t="shared" ref="BS104" si="985">BS$93*$BP$91*BS74</f>
        <v>31.148148148148142</v>
      </c>
      <c r="BT104" s="86">
        <f t="shared" ref="BT104" si="986">BT$93*$BQ$91*BT74</f>
        <v>32.822824593518042</v>
      </c>
      <c r="BU104" s="84">
        <f t="shared" ref="BU104" si="987">BU$93*$BO$91*BU74</f>
        <v>27.462330408502815</v>
      </c>
      <c r="BV104" s="85">
        <f t="shared" ref="BV104" si="988">BV$93*$BP$91*BV74</f>
        <v>31.148148148148142</v>
      </c>
      <c r="BW104" s="86">
        <f t="shared" si="394"/>
        <v>32.822824593518042</v>
      </c>
      <c r="BX104" s="84">
        <f t="shared" ref="BX104" si="989">BX$92*$BO$91*BX74</f>
        <v>49.432194735305075</v>
      </c>
      <c r="BY104" s="85">
        <f t="shared" ref="BY104" si="990">BY$92*$BP$91*BY74</f>
        <v>67.959595959595944</v>
      </c>
      <c r="BZ104" s="86">
        <f t="shared" ref="BZ104" si="991">BZ$92*$BQ$91*BZ74</f>
        <v>89.516794345958303</v>
      </c>
      <c r="CA104" s="84">
        <f t="shared" ref="CA104" si="992">CA$92*$BO$91*CA74</f>
        <v>8.2386991225508464</v>
      </c>
      <c r="CB104" s="85">
        <f t="shared" ref="CB104" si="993">CB$92*$BP$91*CB74</f>
        <v>16.989898989898986</v>
      </c>
      <c r="CC104" s="86">
        <f t="shared" ref="CC104" si="994">CC$92*$BQ$91*CC74</f>
        <v>35.80671773838332</v>
      </c>
      <c r="CD104" s="84">
        <f t="shared" ref="CD104" si="995">CD$92*$BO$91*CD74</f>
        <v>65.909592980406771</v>
      </c>
      <c r="CE104" s="85">
        <f t="shared" ref="CE104" si="996">CE$92*$BP$91*CE74</f>
        <v>84.949494949494934</v>
      </c>
      <c r="CF104" s="86">
        <f t="shared" ref="CF104" si="997">CF$92*$BQ$91*CF74</f>
        <v>98.468473780554135</v>
      </c>
      <c r="CG104" s="84">
        <f t="shared" ref="CG104" si="998">CG$92*$BO$91*CG74</f>
        <v>16.477398245101693</v>
      </c>
      <c r="CH104" s="85">
        <f t="shared" ref="CH104" si="999">CH$92*$BP$91*CH74</f>
        <v>33.979797979797972</v>
      </c>
      <c r="CI104" s="86">
        <f t="shared" ref="CI104" si="1000">CI$92*$BQ$91*CI74</f>
        <v>53.710076607574976</v>
      </c>
      <c r="CJ104" s="84">
        <f t="shared" ref="CJ104" si="1001">CJ$92*$BO$91*CJ74</f>
        <v>49.432194735305075</v>
      </c>
      <c r="CK104" s="85">
        <f t="shared" ref="CK104" si="1002">CK$92*$BP$91*CK74</f>
        <v>67.959595959595944</v>
      </c>
      <c r="CL104" s="86">
        <f t="shared" ref="CL104" si="1003">CL$92*$BQ$91*CL74</f>
        <v>89.516794345958303</v>
      </c>
      <c r="CM104" s="84">
        <f t="shared" ref="CM104" si="1004">CM$92*$BO$91*CM74</f>
        <v>8.2386991225508464</v>
      </c>
      <c r="CN104" s="85">
        <f t="shared" ref="CN104" si="1005">CN$92*$BP$91*CN74</f>
        <v>16.989898989898986</v>
      </c>
      <c r="CO104" s="86">
        <f t="shared" si="409"/>
        <v>35.80671773838332</v>
      </c>
    </row>
    <row r="105" spans="27:93" x14ac:dyDescent="0.25">
      <c r="AA105" s="9" t="s">
        <v>20</v>
      </c>
      <c r="AB105" s="75">
        <f t="shared" ref="AB105" si="1006">AB$93*$AB$91*AB75</f>
        <v>0</v>
      </c>
      <c r="AC105" s="76">
        <f t="shared" ref="AC105" si="1007">AC$93*$AC$91*AC75</f>
        <v>0</v>
      </c>
      <c r="AD105" s="77">
        <f t="shared" ref="AD105" si="1008">AD$93*$AD$91*AD75</f>
        <v>0</v>
      </c>
      <c r="AE105" s="75">
        <f t="shared" ref="AE105" si="1009">AE$93*$AB$91*AE75</f>
        <v>0</v>
      </c>
      <c r="AF105" s="76">
        <f t="shared" ref="AF105" si="1010">AF$93*$AC$91*AF75</f>
        <v>0</v>
      </c>
      <c r="AG105" s="77">
        <f t="shared" ref="AG105" si="1011">AG$93*$AD$91*AG75</f>
        <v>0</v>
      </c>
      <c r="AH105" s="75">
        <f t="shared" ref="AH105" si="1012">AH$93*$AB$91*AH75</f>
        <v>0</v>
      </c>
      <c r="AI105" s="76">
        <f t="shared" ref="AI105" si="1013">AI$93*$AC$91*AI75</f>
        <v>0</v>
      </c>
      <c r="AJ105" s="77">
        <f t="shared" si="367"/>
        <v>0</v>
      </c>
      <c r="AK105" s="75">
        <f t="shared" ref="AK105" si="1014">AK$92*$AB$91*AK75</f>
        <v>0</v>
      </c>
      <c r="AL105" s="76">
        <f t="shared" ref="AL105" si="1015">AL$92*$AC$91*AL75</f>
        <v>0</v>
      </c>
      <c r="AM105" s="77">
        <f t="shared" ref="AM105" si="1016">AM$92*$AD$91*AM75</f>
        <v>0</v>
      </c>
      <c r="AN105" s="75">
        <f t="shared" ref="AN105" si="1017">AN$92*$AB$91*AN75</f>
        <v>0</v>
      </c>
      <c r="AO105" s="76">
        <f t="shared" ref="AO105" si="1018">AO$92*$AC$91*AO75</f>
        <v>0</v>
      </c>
      <c r="AP105" s="77">
        <f t="shared" ref="AP105" si="1019">AP$92*$AD$91*AP75</f>
        <v>0</v>
      </c>
      <c r="AQ105" s="75">
        <f t="shared" ref="AQ105" si="1020">AQ$92*$AB$91*AQ75</f>
        <v>0</v>
      </c>
      <c r="AR105" s="76">
        <f t="shared" ref="AR105" si="1021">AR$92*$AC$91*AR75</f>
        <v>0</v>
      </c>
      <c r="AS105" s="77">
        <f t="shared" si="373"/>
        <v>0</v>
      </c>
      <c r="AT105" s="75">
        <f t="shared" ref="AT105" si="1022">AT$93*$AT$91*AT75</f>
        <v>0</v>
      </c>
      <c r="AU105" s="76">
        <f t="shared" ref="AU105" si="1023">AU$93*$AU$91*AU75</f>
        <v>0</v>
      </c>
      <c r="AV105" s="77">
        <f t="shared" ref="AV105" si="1024">AV$93*$AV$91*AV75</f>
        <v>0</v>
      </c>
      <c r="AW105" s="75">
        <f t="shared" ref="AW105" si="1025">AW$93*$AT$91*AW75</f>
        <v>0</v>
      </c>
      <c r="AX105" s="76">
        <f t="shared" ref="AX105" si="1026">AX$93*$AU$91*AX75</f>
        <v>0</v>
      </c>
      <c r="AY105" s="77">
        <f t="shared" ref="AY105" si="1027">AY$93*$AV$91*AY75</f>
        <v>0</v>
      </c>
      <c r="AZ105" s="75">
        <f t="shared" ref="AZ105" si="1028">AZ$93*$AT$91*AZ75</f>
        <v>0</v>
      </c>
      <c r="BA105" s="76">
        <f t="shared" ref="BA105" si="1029">BA$93*$AU$91*BA75</f>
        <v>0</v>
      </c>
      <c r="BB105" s="77">
        <f t="shared" si="379"/>
        <v>0</v>
      </c>
      <c r="BC105" s="72">
        <f t="shared" ref="BC105" si="1030">BC$92*$AT$91*BC75</f>
        <v>82.386991225508453</v>
      </c>
      <c r="BD105" s="73">
        <f t="shared" ref="BD105" si="1031">BD$92*$AU$91*BD75</f>
        <v>93.444444444444429</v>
      </c>
      <c r="BE105" s="74">
        <f t="shared" ref="BE105" si="1032">BE$92*$AV$91*BE75</f>
        <v>98.468473780554135</v>
      </c>
      <c r="BF105" s="75">
        <f t="shared" ref="BF105" si="1033">BF$92*$AT$91*BF75</f>
        <v>0</v>
      </c>
      <c r="BG105" s="76">
        <f t="shared" ref="BG105" si="1034">BG$92*$AU$91*BG75</f>
        <v>0</v>
      </c>
      <c r="BH105" s="77">
        <f t="shared" ref="BH105" si="1035">BH$92*$AV$91*BH75</f>
        <v>0</v>
      </c>
      <c r="BI105" s="87">
        <f t="shared" ref="BI105" si="1036">BI$92*$AT$91*BI75</f>
        <v>32.954796490203385</v>
      </c>
      <c r="BJ105" s="88">
        <f t="shared" ref="BJ105" si="1037">BJ$92*$AU$91*BJ75</f>
        <v>50.969696969696955</v>
      </c>
      <c r="BK105" s="89">
        <f t="shared" ref="BK105" si="1038">BK$92*$AV$91*BK75</f>
        <v>71.613435476766639</v>
      </c>
      <c r="BL105" s="75">
        <f t="shared" ref="BL105" si="1039">BL$92*$AT$91*BL75</f>
        <v>0</v>
      </c>
      <c r="BM105" s="76">
        <f t="shared" ref="BM105" si="1040">BM$92*$AU$91*BM75</f>
        <v>0</v>
      </c>
      <c r="BN105" s="77">
        <f t="shared" si="388"/>
        <v>0</v>
      </c>
      <c r="BO105" s="75">
        <f t="shared" ref="BO105" si="1041">BO$93*$BO$91*BO75</f>
        <v>0</v>
      </c>
      <c r="BP105" s="76">
        <f t="shared" ref="BP105" si="1042">BP$93*$BP$91*BP75</f>
        <v>0</v>
      </c>
      <c r="BQ105" s="77">
        <f t="shared" ref="BQ105" si="1043">BQ$93*$BQ$91*BQ75</f>
        <v>0</v>
      </c>
      <c r="BR105" s="75">
        <f t="shared" ref="BR105" si="1044">BR$93*$BO$91*BR75</f>
        <v>0</v>
      </c>
      <c r="BS105" s="76">
        <f t="shared" ref="BS105" si="1045">BS$93*$BP$91*BS75</f>
        <v>0</v>
      </c>
      <c r="BT105" s="77">
        <f t="shared" ref="BT105" si="1046">BT$93*$BQ$91*BT75</f>
        <v>0</v>
      </c>
      <c r="BU105" s="75">
        <f t="shared" ref="BU105" si="1047">BU$93*$BO$91*BU75</f>
        <v>0</v>
      </c>
      <c r="BV105" s="76">
        <f t="shared" ref="BV105" si="1048">BV$93*$BP$91*BV75</f>
        <v>0</v>
      </c>
      <c r="BW105" s="77">
        <f t="shared" si="394"/>
        <v>0</v>
      </c>
      <c r="BX105" s="75">
        <f t="shared" ref="BX105" si="1049">BX$92*$BO$91*BX75</f>
        <v>0</v>
      </c>
      <c r="BY105" s="76">
        <f t="shared" ref="BY105" si="1050">BY$92*$BP$91*BY75</f>
        <v>0</v>
      </c>
      <c r="BZ105" s="77">
        <f t="shared" ref="BZ105" si="1051">BZ$92*$BQ$91*BZ75</f>
        <v>0</v>
      </c>
      <c r="CA105" s="75">
        <f t="shared" ref="CA105" si="1052">CA$92*$BO$91*CA75</f>
        <v>0</v>
      </c>
      <c r="CB105" s="76">
        <f t="shared" ref="CB105" si="1053">CB$92*$BP$91*CB75</f>
        <v>0</v>
      </c>
      <c r="CC105" s="77">
        <f t="shared" ref="CC105" si="1054">CC$92*$BQ$91*CC75</f>
        <v>0</v>
      </c>
      <c r="CD105" s="75">
        <f t="shared" ref="CD105" si="1055">CD$92*$BO$91*CD75</f>
        <v>0</v>
      </c>
      <c r="CE105" s="76">
        <f t="shared" ref="CE105" si="1056">CE$92*$BP$91*CE75</f>
        <v>0</v>
      </c>
      <c r="CF105" s="77">
        <f t="shared" ref="CF105" si="1057">CF$92*$BQ$91*CF75</f>
        <v>0</v>
      </c>
      <c r="CG105" s="75">
        <f t="shared" ref="CG105" si="1058">CG$92*$BO$91*CG75</f>
        <v>0</v>
      </c>
      <c r="CH105" s="76">
        <f t="shared" ref="CH105" si="1059">CH$92*$BP$91*CH75</f>
        <v>0</v>
      </c>
      <c r="CI105" s="77">
        <f t="shared" ref="CI105" si="1060">CI$92*$BQ$91*CI75</f>
        <v>0</v>
      </c>
      <c r="CJ105" s="75">
        <f t="shared" ref="CJ105" si="1061">CJ$92*$BO$91*CJ75</f>
        <v>0</v>
      </c>
      <c r="CK105" s="76">
        <f t="shared" ref="CK105" si="1062">CK$92*$BP$91*CK75</f>
        <v>0</v>
      </c>
      <c r="CL105" s="77">
        <f t="shared" ref="CL105" si="1063">CL$92*$BQ$91*CL75</f>
        <v>0</v>
      </c>
      <c r="CM105" s="75">
        <f t="shared" ref="CM105" si="1064">CM$92*$BO$91*CM75</f>
        <v>0</v>
      </c>
      <c r="CN105" s="76">
        <f t="shared" ref="CN105" si="1065">CN$92*$BP$91*CN75</f>
        <v>0</v>
      </c>
      <c r="CO105" s="77">
        <f t="shared" si="409"/>
        <v>0</v>
      </c>
    </row>
    <row r="106" spans="27:93" x14ac:dyDescent="0.25">
      <c r="AA106" s="9" t="s">
        <v>21</v>
      </c>
      <c r="AB106" s="75">
        <f t="shared" ref="AB106" si="1066">AB$93*$AB$91*AB76</f>
        <v>0</v>
      </c>
      <c r="AC106" s="76">
        <f t="shared" ref="AC106" si="1067">AC$93*$AC$91*AC76</f>
        <v>0</v>
      </c>
      <c r="AD106" s="77">
        <f t="shared" ref="AD106" si="1068">AD$93*$AD$91*AD76</f>
        <v>0</v>
      </c>
      <c r="AE106" s="75">
        <f t="shared" ref="AE106" si="1069">AE$93*$AB$91*AE76</f>
        <v>0</v>
      </c>
      <c r="AF106" s="76">
        <f t="shared" ref="AF106" si="1070">AF$93*$AC$91*AF76</f>
        <v>0</v>
      </c>
      <c r="AG106" s="77">
        <f t="shared" ref="AG106" si="1071">AG$93*$AD$91*AG76</f>
        <v>0</v>
      </c>
      <c r="AH106" s="75">
        <f t="shared" ref="AH106" si="1072">AH$93*$AB$91*AH76</f>
        <v>0</v>
      </c>
      <c r="AI106" s="76">
        <f t="shared" ref="AI106" si="1073">AI$93*$AC$91*AI76</f>
        <v>0</v>
      </c>
      <c r="AJ106" s="77">
        <f t="shared" si="367"/>
        <v>0</v>
      </c>
      <c r="AK106" s="75">
        <f t="shared" ref="AK106" si="1074">AK$92*$AB$91*AK76</f>
        <v>0</v>
      </c>
      <c r="AL106" s="76">
        <f t="shared" ref="AL106" si="1075">AL$92*$AC$91*AL76</f>
        <v>0</v>
      </c>
      <c r="AM106" s="77">
        <f t="shared" ref="AM106" si="1076">AM$92*$AD$91*AM76</f>
        <v>0</v>
      </c>
      <c r="AN106" s="75">
        <f t="shared" ref="AN106" si="1077">AN$92*$AB$91*AN76</f>
        <v>0</v>
      </c>
      <c r="AO106" s="76">
        <f t="shared" ref="AO106" si="1078">AO$92*$AC$91*AO76</f>
        <v>0</v>
      </c>
      <c r="AP106" s="77">
        <f t="shared" ref="AP106" si="1079">AP$92*$AD$91*AP76</f>
        <v>0</v>
      </c>
      <c r="AQ106" s="75">
        <f t="shared" ref="AQ106" si="1080">AQ$92*$AB$91*AQ76</f>
        <v>0</v>
      </c>
      <c r="AR106" s="76">
        <f t="shared" ref="AR106" si="1081">AR$92*$AC$91*AR76</f>
        <v>0</v>
      </c>
      <c r="AS106" s="77">
        <f t="shared" si="373"/>
        <v>0</v>
      </c>
      <c r="AT106" s="75">
        <f t="shared" ref="AT106" si="1082">AT$93*$AT$91*AT76</f>
        <v>0</v>
      </c>
      <c r="AU106" s="76">
        <f t="shared" ref="AU106" si="1083">AU$93*$AU$91*AU76</f>
        <v>0</v>
      </c>
      <c r="AV106" s="77">
        <f t="shared" ref="AV106" si="1084">AV$93*$AV$91*AV76</f>
        <v>0</v>
      </c>
      <c r="AW106" s="75">
        <f t="shared" ref="AW106" si="1085">AW$93*$AT$91*AW76</f>
        <v>0</v>
      </c>
      <c r="AX106" s="76">
        <f t="shared" ref="AX106" si="1086">AX$93*$AU$91*AX76</f>
        <v>0</v>
      </c>
      <c r="AY106" s="77">
        <f t="shared" ref="AY106" si="1087">AY$93*$AV$91*AY76</f>
        <v>0</v>
      </c>
      <c r="AZ106" s="75">
        <f t="shared" ref="AZ106" si="1088">AZ$93*$AT$91*AZ76</f>
        <v>0</v>
      </c>
      <c r="BA106" s="76">
        <f t="shared" ref="BA106" si="1089">BA$93*$AU$91*BA76</f>
        <v>0</v>
      </c>
      <c r="BB106" s="77">
        <f t="shared" si="379"/>
        <v>0</v>
      </c>
      <c r="BC106" s="75">
        <f t="shared" ref="BC106" si="1090">BC$92*$AT$91*BC76</f>
        <v>0</v>
      </c>
      <c r="BD106" s="76">
        <f t="shared" ref="BD106" si="1091">BD$92*$AU$91*BD76</f>
        <v>0</v>
      </c>
      <c r="BE106" s="77">
        <f t="shared" ref="BE106" si="1092">BE$92*$AV$91*BE76</f>
        <v>0</v>
      </c>
      <c r="BF106" s="72">
        <f t="shared" ref="BF106" si="1093">BF$92*$AT$91*BF76</f>
        <v>82.386991225508453</v>
      </c>
      <c r="BG106" s="73">
        <f t="shared" ref="BG106" si="1094">BG$92*$AU$91*BG76</f>
        <v>93.444444444444429</v>
      </c>
      <c r="BH106" s="74">
        <f t="shared" ref="BH106" si="1095">BH$92*$AV$91*BH76</f>
        <v>98.468473780554135</v>
      </c>
      <c r="BI106" s="93">
        <f t="shared" ref="BI106" si="1096">BI$92*$AT$91*BI76</f>
        <v>-49.432194735305075</v>
      </c>
      <c r="BJ106" s="94">
        <f t="shared" ref="BJ106" si="1097">BJ$92*$AU$91*BJ76</f>
        <v>-33.979797979797972</v>
      </c>
      <c r="BK106" s="95">
        <f t="shared" ref="BK106" si="1098">BK$92*$AV$91*BK76</f>
        <v>-17.90335886919166</v>
      </c>
      <c r="BL106" s="87">
        <f t="shared" ref="BL106" si="1099">BL$92*$AT$91*BL76</f>
        <v>-72.500552278447444</v>
      </c>
      <c r="BM106" s="88">
        <f t="shared" ref="BM106" si="1100">BM$92*$AU$91*BM76</f>
        <v>-56.066666666666656</v>
      </c>
      <c r="BN106" s="89">
        <f t="shared" si="388"/>
        <v>-39.38738951222166</v>
      </c>
      <c r="BO106" s="75">
        <f t="shared" ref="BO106" si="1101">BO$93*$BO$91*BO76</f>
        <v>0</v>
      </c>
      <c r="BP106" s="76">
        <f t="shared" ref="BP106" si="1102">BP$93*$BP$91*BP76</f>
        <v>0</v>
      </c>
      <c r="BQ106" s="77">
        <f t="shared" ref="BQ106" si="1103">BQ$93*$BQ$91*BQ76</f>
        <v>0</v>
      </c>
      <c r="BR106" s="75">
        <f t="shared" ref="BR106" si="1104">BR$93*$BO$91*BR76</f>
        <v>0</v>
      </c>
      <c r="BS106" s="76">
        <f t="shared" ref="BS106" si="1105">BS$93*$BP$91*BS76</f>
        <v>0</v>
      </c>
      <c r="BT106" s="77">
        <f t="shared" ref="BT106" si="1106">BT$93*$BQ$91*BT76</f>
        <v>0</v>
      </c>
      <c r="BU106" s="75">
        <f t="shared" ref="BU106" si="1107">BU$93*$BO$91*BU76</f>
        <v>0</v>
      </c>
      <c r="BV106" s="76">
        <f t="shared" ref="BV106" si="1108">BV$93*$BP$91*BV76</f>
        <v>0</v>
      </c>
      <c r="BW106" s="77">
        <f t="shared" si="394"/>
        <v>0</v>
      </c>
      <c r="BX106" s="75">
        <f t="shared" ref="BX106" si="1109">BX$92*$BO$91*BX76</f>
        <v>0</v>
      </c>
      <c r="BY106" s="76">
        <f t="shared" ref="BY106" si="1110">BY$92*$BP$91*BY76</f>
        <v>0</v>
      </c>
      <c r="BZ106" s="77">
        <f t="shared" ref="BZ106" si="1111">BZ$92*$BQ$91*BZ76</f>
        <v>0</v>
      </c>
      <c r="CA106" s="75">
        <f t="shared" ref="CA106" si="1112">CA$92*$BO$91*CA76</f>
        <v>0</v>
      </c>
      <c r="CB106" s="76">
        <f t="shared" ref="CB106" si="1113">CB$92*$BP$91*CB76</f>
        <v>0</v>
      </c>
      <c r="CC106" s="77">
        <f t="shared" ref="CC106" si="1114">CC$92*$BQ$91*CC76</f>
        <v>0</v>
      </c>
      <c r="CD106" s="75">
        <f t="shared" ref="CD106" si="1115">CD$92*$BO$91*CD76</f>
        <v>0</v>
      </c>
      <c r="CE106" s="76">
        <f t="shared" ref="CE106" si="1116">CE$92*$BP$91*CE76</f>
        <v>0</v>
      </c>
      <c r="CF106" s="77">
        <f t="shared" ref="CF106" si="1117">CF$92*$BQ$91*CF76</f>
        <v>0</v>
      </c>
      <c r="CG106" s="75">
        <f t="shared" ref="CG106" si="1118">CG$92*$BO$91*CG76</f>
        <v>0</v>
      </c>
      <c r="CH106" s="76">
        <f t="shared" ref="CH106" si="1119">CH$92*$BP$91*CH76</f>
        <v>0</v>
      </c>
      <c r="CI106" s="77">
        <f t="shared" ref="CI106" si="1120">CI$92*$BQ$91*CI76</f>
        <v>0</v>
      </c>
      <c r="CJ106" s="75">
        <f t="shared" ref="CJ106" si="1121">CJ$92*$BO$91*CJ76</f>
        <v>0</v>
      </c>
      <c r="CK106" s="76">
        <f t="shared" ref="CK106" si="1122">CK$92*$BP$91*CK76</f>
        <v>0</v>
      </c>
      <c r="CL106" s="77">
        <f t="shared" ref="CL106" si="1123">CL$92*$BQ$91*CL76</f>
        <v>0</v>
      </c>
      <c r="CM106" s="75">
        <f t="shared" ref="CM106" si="1124">CM$92*$BO$91*CM76</f>
        <v>0</v>
      </c>
      <c r="CN106" s="76">
        <f t="shared" ref="CN106" si="1125">CN$92*$BP$91*CN76</f>
        <v>0</v>
      </c>
      <c r="CO106" s="77">
        <f t="shared" si="409"/>
        <v>0</v>
      </c>
    </row>
    <row r="107" spans="27:93" x14ac:dyDescent="0.25">
      <c r="AA107" s="9" t="s">
        <v>22</v>
      </c>
      <c r="AB107" s="75">
        <f t="shared" ref="AB107" si="1126">AB$93*$AB$91*AB77</f>
        <v>0</v>
      </c>
      <c r="AC107" s="76">
        <f t="shared" ref="AC107" si="1127">AC$93*$AC$91*AC77</f>
        <v>0</v>
      </c>
      <c r="AD107" s="77">
        <f t="shared" ref="AD107" si="1128">AD$93*$AD$91*AD77</f>
        <v>0</v>
      </c>
      <c r="AE107" s="75">
        <f t="shared" ref="AE107" si="1129">AE$93*$AB$91*AE77</f>
        <v>0</v>
      </c>
      <c r="AF107" s="76">
        <f t="shared" ref="AF107" si="1130">AF$93*$AC$91*AF77</f>
        <v>0</v>
      </c>
      <c r="AG107" s="77">
        <f t="shared" ref="AG107" si="1131">AG$93*$AD$91*AG77</f>
        <v>0</v>
      </c>
      <c r="AH107" s="75">
        <f t="shared" ref="AH107" si="1132">AH$93*$AB$91*AH77</f>
        <v>0</v>
      </c>
      <c r="AI107" s="76">
        <f t="shared" ref="AI107" si="1133">AI$93*$AC$91*AI77</f>
        <v>0</v>
      </c>
      <c r="AJ107" s="77">
        <f t="shared" si="367"/>
        <v>0</v>
      </c>
      <c r="AK107" s="75">
        <f t="shared" ref="AK107" si="1134">AK$92*$AB$91*AK77</f>
        <v>0</v>
      </c>
      <c r="AL107" s="76">
        <f t="shared" ref="AL107" si="1135">AL$92*$AC$91*AL77</f>
        <v>0</v>
      </c>
      <c r="AM107" s="77">
        <f t="shared" ref="AM107" si="1136">AM$92*$AD$91*AM77</f>
        <v>0</v>
      </c>
      <c r="AN107" s="75">
        <f t="shared" ref="AN107" si="1137">AN$92*$AB$91*AN77</f>
        <v>0</v>
      </c>
      <c r="AO107" s="76">
        <f t="shared" ref="AO107" si="1138">AO$92*$AC$91*AO77</f>
        <v>0</v>
      </c>
      <c r="AP107" s="77">
        <f t="shared" ref="AP107" si="1139">AP$92*$AD$91*AP77</f>
        <v>0</v>
      </c>
      <c r="AQ107" s="75">
        <f t="shared" ref="AQ107" si="1140">AQ$92*$AB$91*AQ77</f>
        <v>0</v>
      </c>
      <c r="AR107" s="76">
        <f t="shared" ref="AR107" si="1141">AR$92*$AC$91*AR77</f>
        <v>0</v>
      </c>
      <c r="AS107" s="77">
        <f t="shared" si="373"/>
        <v>0</v>
      </c>
      <c r="AT107" s="75">
        <f t="shared" ref="AT107" si="1142">AT$93*$AT$91*AT77</f>
        <v>0</v>
      </c>
      <c r="AU107" s="76">
        <f t="shared" ref="AU107" si="1143">AU$93*$AU$91*AU77</f>
        <v>0</v>
      </c>
      <c r="AV107" s="77">
        <f t="shared" ref="AV107" si="1144">AV$93*$AV$91*AV77</f>
        <v>0</v>
      </c>
      <c r="AW107" s="75">
        <f t="shared" ref="AW107" si="1145">AW$93*$AT$91*AW77</f>
        <v>0</v>
      </c>
      <c r="AX107" s="76">
        <f t="shared" ref="AX107" si="1146">AX$93*$AU$91*AX77</f>
        <v>0</v>
      </c>
      <c r="AY107" s="77">
        <f t="shared" ref="AY107" si="1147">AY$93*$AV$91*AY77</f>
        <v>0</v>
      </c>
      <c r="AZ107" s="75">
        <f t="shared" ref="AZ107" si="1148">AZ$93*$AT$91*AZ77</f>
        <v>0</v>
      </c>
      <c r="BA107" s="76">
        <f t="shared" ref="BA107" si="1149">BA$93*$AU$91*BA77</f>
        <v>0</v>
      </c>
      <c r="BB107" s="77">
        <f t="shared" si="379"/>
        <v>0</v>
      </c>
      <c r="BC107" s="75">
        <f t="shared" ref="BC107" si="1150">BC$92*$AT$91*BC77</f>
        <v>0</v>
      </c>
      <c r="BD107" s="76">
        <f t="shared" ref="BD107" si="1151">BD$92*$AU$91*BD77</f>
        <v>0</v>
      </c>
      <c r="BE107" s="77">
        <f t="shared" ref="BE107" si="1152">BE$92*$AV$91*BE77</f>
        <v>0</v>
      </c>
      <c r="BF107" s="75">
        <f t="shared" ref="BF107" si="1153">BF$92*$AT$91*BF77</f>
        <v>0</v>
      </c>
      <c r="BG107" s="76">
        <f t="shared" ref="BG107" si="1154">BG$92*$AU$91*BG77</f>
        <v>0</v>
      </c>
      <c r="BH107" s="77">
        <f t="shared" ref="BH107" si="1155">BH$92*$AV$91*BH77</f>
        <v>0</v>
      </c>
      <c r="BI107" s="72">
        <f t="shared" ref="BI107" si="1156">BI$92*$AT$91*BI77</f>
        <v>82.386991225508453</v>
      </c>
      <c r="BJ107" s="73">
        <f t="shared" ref="BJ107" si="1157">BJ$92*$AU$91*BJ77</f>
        <v>93.444444444444429</v>
      </c>
      <c r="BK107" s="74">
        <f t="shared" ref="BK107" si="1158">BK$92*$AV$91*BK77</f>
        <v>98.468473780554135</v>
      </c>
      <c r="BL107" s="75">
        <f t="shared" ref="BL107" si="1159">BL$92*$AT$91*BL77</f>
        <v>0</v>
      </c>
      <c r="BM107" s="76">
        <f t="shared" ref="BM107" si="1160">BM$92*$AU$91*BM77</f>
        <v>0</v>
      </c>
      <c r="BN107" s="77">
        <f t="shared" si="388"/>
        <v>0</v>
      </c>
      <c r="BO107" s="75">
        <f t="shared" ref="BO107" si="1161">BO$93*$BO$91*BO77</f>
        <v>0</v>
      </c>
      <c r="BP107" s="76">
        <f t="shared" ref="BP107" si="1162">BP$93*$BP$91*BP77</f>
        <v>0</v>
      </c>
      <c r="BQ107" s="77">
        <f t="shared" ref="BQ107" si="1163">BQ$93*$BQ$91*BQ77</f>
        <v>0</v>
      </c>
      <c r="BR107" s="75">
        <f t="shared" ref="BR107" si="1164">BR$93*$BO$91*BR77</f>
        <v>0</v>
      </c>
      <c r="BS107" s="76">
        <f t="shared" ref="BS107" si="1165">BS$93*$BP$91*BS77</f>
        <v>0</v>
      </c>
      <c r="BT107" s="77">
        <f t="shared" ref="BT107" si="1166">BT$93*$BQ$91*BT77</f>
        <v>0</v>
      </c>
      <c r="BU107" s="75">
        <f t="shared" ref="BU107" si="1167">BU$93*$BO$91*BU77</f>
        <v>0</v>
      </c>
      <c r="BV107" s="76">
        <f t="shared" ref="BV107" si="1168">BV$93*$BP$91*BV77</f>
        <v>0</v>
      </c>
      <c r="BW107" s="77">
        <f t="shared" si="394"/>
        <v>0</v>
      </c>
      <c r="BX107" s="75">
        <f t="shared" ref="BX107" si="1169">BX$92*$BO$91*BX77</f>
        <v>0</v>
      </c>
      <c r="BY107" s="76">
        <f t="shared" ref="BY107" si="1170">BY$92*$BP$91*BY77</f>
        <v>0</v>
      </c>
      <c r="BZ107" s="77">
        <f t="shared" ref="BZ107" si="1171">BZ$92*$BQ$91*BZ77</f>
        <v>0</v>
      </c>
      <c r="CA107" s="75">
        <f t="shared" ref="CA107" si="1172">CA$92*$BO$91*CA77</f>
        <v>0</v>
      </c>
      <c r="CB107" s="76">
        <f t="shared" ref="CB107" si="1173">CB$92*$BP$91*CB77</f>
        <v>0</v>
      </c>
      <c r="CC107" s="77">
        <f t="shared" ref="CC107" si="1174">CC$92*$BQ$91*CC77</f>
        <v>0</v>
      </c>
      <c r="CD107" s="75">
        <f t="shared" ref="CD107" si="1175">CD$92*$BO$91*CD77</f>
        <v>0</v>
      </c>
      <c r="CE107" s="76">
        <f t="shared" ref="CE107" si="1176">CE$92*$BP$91*CE77</f>
        <v>0</v>
      </c>
      <c r="CF107" s="77">
        <f t="shared" ref="CF107" si="1177">CF$92*$BQ$91*CF77</f>
        <v>0</v>
      </c>
      <c r="CG107" s="75">
        <f t="shared" ref="CG107" si="1178">CG$92*$BO$91*CG77</f>
        <v>0</v>
      </c>
      <c r="CH107" s="76">
        <f t="shared" ref="CH107" si="1179">CH$92*$BP$91*CH77</f>
        <v>0</v>
      </c>
      <c r="CI107" s="77">
        <f t="shared" ref="CI107" si="1180">CI$92*$BQ$91*CI77</f>
        <v>0</v>
      </c>
      <c r="CJ107" s="75">
        <f t="shared" ref="CJ107" si="1181">CJ$92*$BO$91*CJ77</f>
        <v>0</v>
      </c>
      <c r="CK107" s="76">
        <f t="shared" ref="CK107" si="1182">CK$92*$BP$91*CK77</f>
        <v>0</v>
      </c>
      <c r="CL107" s="77">
        <f t="shared" ref="CL107" si="1183">CL$92*$BQ$91*CL77</f>
        <v>0</v>
      </c>
      <c r="CM107" s="75">
        <f t="shared" ref="CM107" si="1184">CM$92*$BO$91*CM77</f>
        <v>0</v>
      </c>
      <c r="CN107" s="76">
        <f t="shared" ref="CN107" si="1185">CN$92*$BP$91*CN77</f>
        <v>0</v>
      </c>
      <c r="CO107" s="77">
        <f t="shared" si="409"/>
        <v>0</v>
      </c>
    </row>
    <row r="108" spans="27:93" x14ac:dyDescent="0.25">
      <c r="AA108" s="9" t="s">
        <v>23</v>
      </c>
      <c r="AB108" s="75">
        <f t="shared" ref="AB108" si="1186">AB$93*$AB$91*AB78</f>
        <v>0</v>
      </c>
      <c r="AC108" s="76">
        <f t="shared" ref="AC108" si="1187">AC$93*$AC$91*AC78</f>
        <v>0</v>
      </c>
      <c r="AD108" s="77">
        <f t="shared" ref="AD108" si="1188">AD$93*$AD$91*AD78</f>
        <v>0</v>
      </c>
      <c r="AE108" s="75">
        <f t="shared" ref="AE108" si="1189">AE$93*$AB$91*AE78</f>
        <v>0</v>
      </c>
      <c r="AF108" s="76">
        <f t="shared" ref="AF108" si="1190">AF$93*$AC$91*AF78</f>
        <v>0</v>
      </c>
      <c r="AG108" s="77">
        <f t="shared" ref="AG108" si="1191">AG$93*$AD$91*AG78</f>
        <v>0</v>
      </c>
      <c r="AH108" s="75">
        <f t="shared" ref="AH108" si="1192">AH$93*$AB$91*AH78</f>
        <v>0</v>
      </c>
      <c r="AI108" s="76">
        <f t="shared" ref="AI108" si="1193">AI$93*$AC$91*AI78</f>
        <v>0</v>
      </c>
      <c r="AJ108" s="77">
        <f t="shared" si="367"/>
        <v>0</v>
      </c>
      <c r="AK108" s="75">
        <f t="shared" ref="AK108" si="1194">AK$92*$AB$91*AK78</f>
        <v>0</v>
      </c>
      <c r="AL108" s="76">
        <f t="shared" ref="AL108" si="1195">AL$92*$AC$91*AL78</f>
        <v>0</v>
      </c>
      <c r="AM108" s="77">
        <f t="shared" ref="AM108" si="1196">AM$92*$AD$91*AM78</f>
        <v>0</v>
      </c>
      <c r="AN108" s="75">
        <f t="shared" ref="AN108" si="1197">AN$92*$AB$91*AN78</f>
        <v>0</v>
      </c>
      <c r="AO108" s="76">
        <f t="shared" ref="AO108" si="1198">AO$92*$AC$91*AO78</f>
        <v>0</v>
      </c>
      <c r="AP108" s="77">
        <f t="shared" ref="AP108" si="1199">AP$92*$AD$91*AP78</f>
        <v>0</v>
      </c>
      <c r="AQ108" s="75">
        <f t="shared" ref="AQ108" si="1200">AQ$92*$AB$91*AQ78</f>
        <v>0</v>
      </c>
      <c r="AR108" s="76">
        <f t="shared" ref="AR108" si="1201">AR$92*$AC$91*AR78</f>
        <v>0</v>
      </c>
      <c r="AS108" s="77">
        <f t="shared" si="373"/>
        <v>0</v>
      </c>
      <c r="AT108" s="75">
        <f t="shared" ref="AT108" si="1202">AT$93*$AT$91*AT78</f>
        <v>0</v>
      </c>
      <c r="AU108" s="76">
        <f t="shared" ref="AU108" si="1203">AU$93*$AU$91*AU78</f>
        <v>0</v>
      </c>
      <c r="AV108" s="77">
        <f t="shared" ref="AV108" si="1204">AV$93*$AV$91*AV78</f>
        <v>0</v>
      </c>
      <c r="AW108" s="75">
        <f t="shared" ref="AW108" si="1205">AW$93*$AT$91*AW78</f>
        <v>0</v>
      </c>
      <c r="AX108" s="76">
        <f t="shared" ref="AX108" si="1206">AX$93*$AU$91*AX78</f>
        <v>0</v>
      </c>
      <c r="AY108" s="77">
        <f t="shared" ref="AY108" si="1207">AY$93*$AV$91*AY78</f>
        <v>0</v>
      </c>
      <c r="AZ108" s="75">
        <f t="shared" ref="AZ108" si="1208">AZ$93*$AT$91*AZ78</f>
        <v>0</v>
      </c>
      <c r="BA108" s="76">
        <f t="shared" ref="BA108" si="1209">BA$93*$AU$91*BA78</f>
        <v>0</v>
      </c>
      <c r="BB108" s="77">
        <f t="shared" si="379"/>
        <v>0</v>
      </c>
      <c r="BC108" s="75">
        <f t="shared" ref="BC108" si="1210">BC$92*$AT$91*BC78</f>
        <v>0</v>
      </c>
      <c r="BD108" s="76">
        <f t="shared" ref="BD108" si="1211">BD$92*$AU$91*BD78</f>
        <v>0</v>
      </c>
      <c r="BE108" s="77">
        <f t="shared" ref="BE108" si="1212">BE$92*$AV$91*BE78</f>
        <v>0</v>
      </c>
      <c r="BF108" s="75">
        <f t="shared" ref="BF108" si="1213">BF$92*$AT$91*BF78</f>
        <v>0</v>
      </c>
      <c r="BG108" s="76">
        <f t="shared" ref="BG108" si="1214">BG$92*$AU$91*BG78</f>
        <v>0</v>
      </c>
      <c r="BH108" s="77">
        <f t="shared" ref="BH108" si="1215">BH$92*$AV$91*BH78</f>
        <v>0</v>
      </c>
      <c r="BI108" s="96">
        <f t="shared" ref="BI108" si="1216">BI$92*$AT$91*BI78</f>
        <v>49.432194735305075</v>
      </c>
      <c r="BJ108" s="97">
        <f t="shared" ref="BJ108" si="1217">BJ$92*$AU$91*BJ78</f>
        <v>67.959595959595944</v>
      </c>
      <c r="BK108" s="98">
        <f t="shared" ref="BK108" si="1218">BK$92*$AV$91*BK78</f>
        <v>89.516794345958303</v>
      </c>
      <c r="BL108" s="72">
        <f t="shared" ref="BL108" si="1219">BL$92*$AT$91*BL78</f>
        <v>81.563121313253376</v>
      </c>
      <c r="BM108" s="73">
        <f t="shared" ref="BM108" si="1220">BM$92*$AU$91*BM78</f>
        <v>93.444444444444429</v>
      </c>
      <c r="BN108" s="74">
        <f t="shared" si="388"/>
        <v>98.468473780554135</v>
      </c>
      <c r="BO108" s="75">
        <f t="shared" ref="BO108" si="1221">BO$93*$BO$91*BO78</f>
        <v>0</v>
      </c>
      <c r="BP108" s="76">
        <f t="shared" ref="BP108" si="1222">BP$93*$BP$91*BP78</f>
        <v>0</v>
      </c>
      <c r="BQ108" s="77">
        <f t="shared" ref="BQ108" si="1223">BQ$93*$BQ$91*BQ78</f>
        <v>0</v>
      </c>
      <c r="BR108" s="75">
        <f t="shared" ref="BR108" si="1224">BR$93*$BO$91*BR78</f>
        <v>0</v>
      </c>
      <c r="BS108" s="76">
        <f t="shared" ref="BS108" si="1225">BS$93*$BP$91*BS78</f>
        <v>0</v>
      </c>
      <c r="BT108" s="77">
        <f t="shared" ref="BT108" si="1226">BT$93*$BQ$91*BT78</f>
        <v>0</v>
      </c>
      <c r="BU108" s="75">
        <f t="shared" ref="BU108" si="1227">BU$93*$BO$91*BU78</f>
        <v>0</v>
      </c>
      <c r="BV108" s="76">
        <f t="shared" ref="BV108" si="1228">BV$93*$BP$91*BV78</f>
        <v>0</v>
      </c>
      <c r="BW108" s="77">
        <f t="shared" si="394"/>
        <v>0</v>
      </c>
      <c r="BX108" s="75">
        <f t="shared" ref="BX108" si="1229">BX$92*$BO$91*BX78</f>
        <v>0</v>
      </c>
      <c r="BY108" s="76">
        <f t="shared" ref="BY108" si="1230">BY$92*$BP$91*BY78</f>
        <v>0</v>
      </c>
      <c r="BZ108" s="77">
        <f t="shared" ref="BZ108" si="1231">BZ$92*$BQ$91*BZ78</f>
        <v>0</v>
      </c>
      <c r="CA108" s="75">
        <f t="shared" ref="CA108" si="1232">CA$92*$BO$91*CA78</f>
        <v>0</v>
      </c>
      <c r="CB108" s="76">
        <f t="shared" ref="CB108" si="1233">CB$92*$BP$91*CB78</f>
        <v>0</v>
      </c>
      <c r="CC108" s="77">
        <f t="shared" ref="CC108" si="1234">CC$92*$BQ$91*CC78</f>
        <v>0</v>
      </c>
      <c r="CD108" s="75">
        <f t="shared" ref="CD108" si="1235">CD$92*$BO$91*CD78</f>
        <v>0</v>
      </c>
      <c r="CE108" s="76">
        <f t="shared" ref="CE108" si="1236">CE$92*$BP$91*CE78</f>
        <v>0</v>
      </c>
      <c r="CF108" s="77">
        <f t="shared" ref="CF108" si="1237">CF$92*$BQ$91*CF78</f>
        <v>0</v>
      </c>
      <c r="CG108" s="75">
        <f t="shared" ref="CG108" si="1238">CG$92*$BO$91*CG78</f>
        <v>0</v>
      </c>
      <c r="CH108" s="76">
        <f t="shared" ref="CH108" si="1239">CH$92*$BP$91*CH78</f>
        <v>0</v>
      </c>
      <c r="CI108" s="77">
        <f t="shared" ref="CI108" si="1240">CI$92*$BQ$91*CI78</f>
        <v>0</v>
      </c>
      <c r="CJ108" s="75">
        <f t="shared" ref="CJ108" si="1241">CJ$92*$BO$91*CJ78</f>
        <v>0</v>
      </c>
      <c r="CK108" s="76">
        <f t="shared" ref="CK108" si="1242">CK$92*$BP$91*CK78</f>
        <v>0</v>
      </c>
      <c r="CL108" s="77">
        <f t="shared" ref="CL108" si="1243">CL$92*$BQ$91*CL78</f>
        <v>0</v>
      </c>
      <c r="CM108" s="75">
        <f t="shared" ref="CM108" si="1244">CM$92*$BO$91*CM78</f>
        <v>0</v>
      </c>
      <c r="CN108" s="76">
        <f t="shared" ref="CN108" si="1245">CN$92*$BP$91*CN78</f>
        <v>0</v>
      </c>
      <c r="CO108" s="77">
        <f t="shared" si="409"/>
        <v>0</v>
      </c>
    </row>
    <row r="109" spans="27:93" x14ac:dyDescent="0.25">
      <c r="AA109" s="9" t="s">
        <v>25</v>
      </c>
      <c r="AB109" s="72">
        <f t="shared" ref="AB109" si="1246">AB$93*$AB$91*AB79</f>
        <v>27.462330408502815</v>
      </c>
      <c r="AC109" s="73">
        <f t="shared" ref="AC109" si="1247">AC$93*$AC$91*AC79</f>
        <v>31.148148148148142</v>
      </c>
      <c r="AD109" s="74">
        <f t="shared" ref="AD109" si="1248">AD$93*$AD$91*AD79</f>
        <v>32.822824593518042</v>
      </c>
      <c r="AE109" s="72">
        <f t="shared" ref="AE109" si="1249">AE$93*$AB$91*AE79</f>
        <v>27.462330408502815</v>
      </c>
      <c r="AF109" s="73">
        <f t="shared" ref="AF109" si="1250">AF$93*$AC$91*AF79</f>
        <v>31.148148148148142</v>
      </c>
      <c r="AG109" s="74">
        <f t="shared" ref="AG109" si="1251">AG$93*$AD$91*AG79</f>
        <v>32.822824593518042</v>
      </c>
      <c r="AH109" s="72">
        <f t="shared" ref="AH109" si="1252">AH$93*$AB$91*AH79</f>
        <v>27.462330408502815</v>
      </c>
      <c r="AI109" s="73">
        <f t="shared" ref="AI109" si="1253">AI$93*$AC$91*AI79</f>
        <v>31.148148148148142</v>
      </c>
      <c r="AJ109" s="74">
        <f t="shared" si="367"/>
        <v>32.822824593518042</v>
      </c>
      <c r="AK109" s="84">
        <f t="shared" ref="AK109" si="1254">AK$92*$AB$91*AK79</f>
        <v>49.432194735305075</v>
      </c>
      <c r="AL109" s="85">
        <f t="shared" ref="AL109" si="1255">AL$92*$AC$91*AL79</f>
        <v>67.959595959595944</v>
      </c>
      <c r="AM109" s="86">
        <f t="shared" ref="AM109" si="1256">AM$92*$AD$91*AM79</f>
        <v>89.516794345958303</v>
      </c>
      <c r="AN109" s="84">
        <f t="shared" ref="AN109" si="1257">AN$92*$AB$91*AN79</f>
        <v>65.909592980406771</v>
      </c>
      <c r="AO109" s="85">
        <f t="shared" ref="AO109" si="1258">AO$92*$AC$91*AO79</f>
        <v>84.949494949494934</v>
      </c>
      <c r="AP109" s="86">
        <f t="shared" ref="AP109" si="1259">AP$92*$AD$91*AP79</f>
        <v>98.468473780554135</v>
      </c>
      <c r="AQ109" s="84">
        <f t="shared" ref="AQ109" si="1260">AQ$92*$AB$91*AQ79</f>
        <v>49.432194735305075</v>
      </c>
      <c r="AR109" s="85">
        <f t="shared" ref="AR109" si="1261">AR$92*$AC$91*AR79</f>
        <v>67.959595959595944</v>
      </c>
      <c r="AS109" s="86">
        <f t="shared" si="373"/>
        <v>89.516794345958303</v>
      </c>
      <c r="AT109" s="75">
        <f t="shared" ref="AT109" si="1262">AT$93*$AT$91*AT79</f>
        <v>0</v>
      </c>
      <c r="AU109" s="76">
        <f t="shared" ref="AU109" si="1263">AU$93*$AU$91*AU79</f>
        <v>0</v>
      </c>
      <c r="AV109" s="77">
        <f t="shared" ref="AV109" si="1264">AV$93*$AV$91*AV79</f>
        <v>0</v>
      </c>
      <c r="AW109" s="75">
        <f t="shared" ref="AW109" si="1265">AW$93*$AT$91*AW79</f>
        <v>0</v>
      </c>
      <c r="AX109" s="76">
        <f t="shared" ref="AX109" si="1266">AX$93*$AU$91*AX79</f>
        <v>0</v>
      </c>
      <c r="AY109" s="77">
        <f t="shared" ref="AY109" si="1267">AY$93*$AV$91*AY79</f>
        <v>0</v>
      </c>
      <c r="AZ109" s="75">
        <f t="shared" ref="AZ109" si="1268">AZ$93*$AT$91*AZ79</f>
        <v>0</v>
      </c>
      <c r="BA109" s="76">
        <f t="shared" ref="BA109" si="1269">BA$93*$AU$91*BA79</f>
        <v>0</v>
      </c>
      <c r="BB109" s="77">
        <f t="shared" si="379"/>
        <v>0</v>
      </c>
      <c r="BC109" s="75">
        <f t="shared" ref="BC109" si="1270">BC$92*$AT$91*BC79</f>
        <v>0</v>
      </c>
      <c r="BD109" s="76">
        <f t="shared" ref="BD109" si="1271">BD$92*$AU$91*BD79</f>
        <v>0</v>
      </c>
      <c r="BE109" s="77">
        <f t="shared" ref="BE109" si="1272">BE$92*$AV$91*BE79</f>
        <v>0</v>
      </c>
      <c r="BF109" s="75">
        <f t="shared" ref="BF109" si="1273">BF$92*$AT$91*BF79</f>
        <v>0</v>
      </c>
      <c r="BG109" s="76">
        <f t="shared" ref="BG109" si="1274">BG$92*$AU$91*BG79</f>
        <v>0</v>
      </c>
      <c r="BH109" s="77">
        <f t="shared" ref="BH109" si="1275">BH$92*$AV$91*BH79</f>
        <v>0</v>
      </c>
      <c r="BI109" s="75">
        <f t="shared" ref="BI109" si="1276">BI$92*$AT$91*BI79</f>
        <v>0</v>
      </c>
      <c r="BJ109" s="76">
        <f t="shared" ref="BJ109" si="1277">BJ$92*$AU$91*BJ79</f>
        <v>0</v>
      </c>
      <c r="BK109" s="77">
        <f t="shared" ref="BK109" si="1278">BK$92*$AV$91*BK79</f>
        <v>0</v>
      </c>
      <c r="BL109" s="75">
        <f t="shared" ref="BL109" si="1279">BL$92*$AT$91*BL79</f>
        <v>0</v>
      </c>
      <c r="BM109" s="76">
        <f t="shared" ref="BM109" si="1280">BM$92*$AU$91*BM79</f>
        <v>0</v>
      </c>
      <c r="BN109" s="77">
        <f t="shared" si="388"/>
        <v>0</v>
      </c>
      <c r="BO109" s="72">
        <f t="shared" ref="BO109" si="1281">BO$93*$BO$91*BO79</f>
        <v>27.462330408502815</v>
      </c>
      <c r="BP109" s="73">
        <f t="shared" ref="BP109" si="1282">BP$93*$BP$91*BP79</f>
        <v>31.148148148148142</v>
      </c>
      <c r="BQ109" s="74">
        <f t="shared" ref="BQ109" si="1283">BQ$93*$BQ$91*BQ79</f>
        <v>32.822824593518042</v>
      </c>
      <c r="BR109" s="72">
        <f t="shared" ref="BR109" si="1284">BR$93*$BO$91*BR79</f>
        <v>27.462330408502815</v>
      </c>
      <c r="BS109" s="73">
        <f t="shared" ref="BS109" si="1285">BS$93*$BP$91*BS79</f>
        <v>31.148148148148142</v>
      </c>
      <c r="BT109" s="74">
        <f t="shared" ref="BT109" si="1286">BT$93*$BQ$91*BT79</f>
        <v>32.822824593518042</v>
      </c>
      <c r="BU109" s="72">
        <f t="shared" ref="BU109" si="1287">BU$93*$BO$91*BU79</f>
        <v>27.462330408502815</v>
      </c>
      <c r="BV109" s="73">
        <f t="shared" ref="BV109" si="1288">BV$93*$BP$91*BV79</f>
        <v>31.148148148148142</v>
      </c>
      <c r="BW109" s="74">
        <f t="shared" si="394"/>
        <v>32.822824593518042</v>
      </c>
      <c r="BX109" s="84">
        <f t="shared" ref="BX109" si="1289">BX$92*$BO$91*BX79</f>
        <v>49.432194735305075</v>
      </c>
      <c r="BY109" s="85">
        <f t="shared" ref="BY109" si="1290">BY$92*$BP$91*BY79</f>
        <v>67.959595959595944</v>
      </c>
      <c r="BZ109" s="86">
        <f t="shared" ref="BZ109" si="1291">BZ$92*$BQ$91*BZ79</f>
        <v>89.516794345958303</v>
      </c>
      <c r="CA109" s="84">
        <f t="shared" ref="CA109" si="1292">CA$92*$BO$91*CA79</f>
        <v>8.2386991225508464</v>
      </c>
      <c r="CB109" s="85">
        <f t="shared" ref="CB109" si="1293">CB$92*$BP$91*CB79</f>
        <v>16.989898989898986</v>
      </c>
      <c r="CC109" s="86">
        <f t="shared" ref="CC109" si="1294">CC$92*$BQ$91*CC79</f>
        <v>35.80671773838332</v>
      </c>
      <c r="CD109" s="84">
        <f t="shared" ref="CD109" si="1295">CD$92*$BO$91*CD79</f>
        <v>65.909592980406771</v>
      </c>
      <c r="CE109" s="85">
        <f t="shared" ref="CE109" si="1296">CE$92*$BP$91*CE79</f>
        <v>84.949494949494934</v>
      </c>
      <c r="CF109" s="86">
        <f t="shared" ref="CF109" si="1297">CF$92*$BQ$91*CF79</f>
        <v>98.468473780554135</v>
      </c>
      <c r="CG109" s="84">
        <f t="shared" ref="CG109" si="1298">CG$92*$BO$91*CG79</f>
        <v>16.477398245101693</v>
      </c>
      <c r="CH109" s="85">
        <f t="shared" ref="CH109" si="1299">CH$92*$BP$91*CH79</f>
        <v>33.979797979797972</v>
      </c>
      <c r="CI109" s="86">
        <f t="shared" ref="CI109" si="1300">CI$92*$BQ$91*CI79</f>
        <v>53.710076607574976</v>
      </c>
      <c r="CJ109" s="84">
        <f t="shared" ref="CJ109" si="1301">CJ$92*$BO$91*CJ79</f>
        <v>49.432194735305075</v>
      </c>
      <c r="CK109" s="85">
        <f t="shared" ref="CK109" si="1302">CK$92*$BP$91*CK79</f>
        <v>67.959595959595944</v>
      </c>
      <c r="CL109" s="86">
        <f t="shared" ref="CL109" si="1303">CL$92*$BQ$91*CL79</f>
        <v>89.516794345958303</v>
      </c>
      <c r="CM109" s="84">
        <f t="shared" ref="CM109" si="1304">CM$92*$BO$91*CM79</f>
        <v>8.2386991225508464</v>
      </c>
      <c r="CN109" s="85">
        <f t="shared" ref="CN109" si="1305">CN$92*$BP$91*CN79</f>
        <v>16.989898989898986</v>
      </c>
      <c r="CO109" s="86">
        <f t="shared" si="409"/>
        <v>35.80671773838332</v>
      </c>
    </row>
    <row r="110" spans="27:93" x14ac:dyDescent="0.25">
      <c r="AA110" s="9" t="s">
        <v>10</v>
      </c>
      <c r="AB110" s="84">
        <f t="shared" ref="AB110" si="1306">AB$93*$AB$91*AB80</f>
        <v>27.462330408502815</v>
      </c>
      <c r="AC110" s="85">
        <f t="shared" ref="AC110" si="1307">AC$93*$AC$91*AC80</f>
        <v>31.148148148148142</v>
      </c>
      <c r="AD110" s="86">
        <f t="shared" ref="AD110" si="1308">AD$93*$AD$91*AD80</f>
        <v>32.822824593518042</v>
      </c>
      <c r="AE110" s="84">
        <f t="shared" ref="AE110" si="1309">AE$93*$AB$91*AE80</f>
        <v>27.462330408502815</v>
      </c>
      <c r="AF110" s="85">
        <f t="shared" ref="AF110" si="1310">AF$93*$AC$91*AF80</f>
        <v>31.148148148148142</v>
      </c>
      <c r="AG110" s="86">
        <f t="shared" ref="AG110" si="1311">AG$93*$AD$91*AG80</f>
        <v>32.822824593518042</v>
      </c>
      <c r="AH110" s="84">
        <f t="shared" ref="AH110" si="1312">AH$93*$AB$91*AH80</f>
        <v>27.462330408502815</v>
      </c>
      <c r="AI110" s="85">
        <f t="shared" ref="AI110" si="1313">AI$93*$AC$91*AI80</f>
        <v>31.148148148148142</v>
      </c>
      <c r="AJ110" s="86">
        <f t="shared" si="367"/>
        <v>32.822824593518042</v>
      </c>
      <c r="AK110" s="84">
        <f t="shared" ref="AK110" si="1314">AK$92*$AB$91*AK80</f>
        <v>49.432194735305075</v>
      </c>
      <c r="AL110" s="85">
        <f t="shared" ref="AL110" si="1315">AL$92*$AC$91*AL80</f>
        <v>67.959595959595944</v>
      </c>
      <c r="AM110" s="86">
        <f t="shared" ref="AM110" si="1316">AM$92*$AD$91*AM80</f>
        <v>89.516794345958303</v>
      </c>
      <c r="AN110" s="84">
        <f t="shared" ref="AN110" si="1317">AN$92*$AB$91*AN80</f>
        <v>65.909592980406771</v>
      </c>
      <c r="AO110" s="85">
        <f t="shared" ref="AO110" si="1318">AO$92*$AC$91*AO80</f>
        <v>84.949494949494934</v>
      </c>
      <c r="AP110" s="86">
        <f t="shared" ref="AP110" si="1319">AP$92*$AD$91*AP80</f>
        <v>98.468473780554135</v>
      </c>
      <c r="AQ110" s="84">
        <f t="shared" ref="AQ110" si="1320">AQ$92*$AB$91*AQ80</f>
        <v>49.432194735305075</v>
      </c>
      <c r="AR110" s="85">
        <f t="shared" ref="AR110" si="1321">AR$92*$AC$91*AR80</f>
        <v>67.959595959595944</v>
      </c>
      <c r="AS110" s="86">
        <f t="shared" si="373"/>
        <v>89.516794345958303</v>
      </c>
      <c r="AT110" s="75">
        <f t="shared" ref="AT110" si="1322">AT$93*$AT$91*AT80</f>
        <v>0</v>
      </c>
      <c r="AU110" s="76">
        <f t="shared" ref="AU110" si="1323">AU$93*$AU$91*AU80</f>
        <v>0</v>
      </c>
      <c r="AV110" s="77">
        <f t="shared" ref="AV110" si="1324">AV$93*$AV$91*AV80</f>
        <v>0</v>
      </c>
      <c r="AW110" s="75">
        <f t="shared" ref="AW110" si="1325">AW$93*$AT$91*AW80</f>
        <v>0</v>
      </c>
      <c r="AX110" s="76">
        <f t="shared" ref="AX110" si="1326">AX$93*$AU$91*AX80</f>
        <v>0</v>
      </c>
      <c r="AY110" s="77">
        <f t="shared" ref="AY110" si="1327">AY$93*$AV$91*AY80</f>
        <v>0</v>
      </c>
      <c r="AZ110" s="75">
        <f t="shared" ref="AZ110" si="1328">AZ$93*$AT$91*AZ80</f>
        <v>0</v>
      </c>
      <c r="BA110" s="76">
        <f t="shared" ref="BA110" si="1329">BA$93*$AU$91*BA80</f>
        <v>0</v>
      </c>
      <c r="BB110" s="77">
        <f t="shared" si="379"/>
        <v>0</v>
      </c>
      <c r="BC110" s="75">
        <f t="shared" ref="BC110" si="1330">BC$92*$AT$91*BC80</f>
        <v>0</v>
      </c>
      <c r="BD110" s="76">
        <f t="shared" ref="BD110" si="1331">BD$92*$AU$91*BD80</f>
        <v>0</v>
      </c>
      <c r="BE110" s="77">
        <f t="shared" ref="BE110" si="1332">BE$92*$AV$91*BE80</f>
        <v>0</v>
      </c>
      <c r="BF110" s="75">
        <f t="shared" ref="BF110" si="1333">BF$92*$AT$91*BF80</f>
        <v>0</v>
      </c>
      <c r="BG110" s="76">
        <f t="shared" ref="BG110" si="1334">BG$92*$AU$91*BG80</f>
        <v>0</v>
      </c>
      <c r="BH110" s="77">
        <f t="shared" ref="BH110" si="1335">BH$92*$AV$91*BH80</f>
        <v>0</v>
      </c>
      <c r="BI110" s="75">
        <f t="shared" ref="BI110" si="1336">BI$92*$AT$91*BI80</f>
        <v>0</v>
      </c>
      <c r="BJ110" s="76">
        <f t="shared" ref="BJ110" si="1337">BJ$92*$AU$91*BJ80</f>
        <v>0</v>
      </c>
      <c r="BK110" s="77">
        <f t="shared" ref="BK110" si="1338">BK$92*$AV$91*BK80</f>
        <v>0</v>
      </c>
      <c r="BL110" s="75">
        <f t="shared" ref="BL110" si="1339">BL$92*$AT$91*BL80</f>
        <v>0</v>
      </c>
      <c r="BM110" s="76">
        <f t="shared" ref="BM110" si="1340">BM$92*$AU$91*BM80</f>
        <v>0</v>
      </c>
      <c r="BN110" s="77">
        <f t="shared" si="388"/>
        <v>0</v>
      </c>
      <c r="BO110" s="72">
        <f t="shared" ref="BO110" si="1341">BO$93*$BO$91*BO80</f>
        <v>27.462330408502815</v>
      </c>
      <c r="BP110" s="73">
        <f t="shared" ref="BP110" si="1342">BP$93*$BP$91*BP80</f>
        <v>31.148148148148142</v>
      </c>
      <c r="BQ110" s="74">
        <f t="shared" ref="BQ110" si="1343">BQ$93*$BQ$91*BQ80</f>
        <v>32.822824593518042</v>
      </c>
      <c r="BR110" s="75">
        <f t="shared" ref="BR110" si="1344">BR$93*$BO$91*BR80</f>
        <v>0</v>
      </c>
      <c r="BS110" s="76">
        <f t="shared" ref="BS110" si="1345">BS$93*$BP$91*BS80</f>
        <v>0</v>
      </c>
      <c r="BT110" s="77">
        <f t="shared" ref="BT110" si="1346">BT$93*$BQ$91*BT80</f>
        <v>0</v>
      </c>
      <c r="BU110" s="75">
        <f t="shared" ref="BU110" si="1347">BU$93*$BO$91*BU80</f>
        <v>0</v>
      </c>
      <c r="BV110" s="76">
        <f t="shared" ref="BV110" si="1348">BV$93*$BP$91*BV80</f>
        <v>0</v>
      </c>
      <c r="BW110" s="77">
        <f t="shared" si="394"/>
        <v>0</v>
      </c>
      <c r="BX110" s="87">
        <f t="shared" ref="BX110" si="1349">BX$92*$BO$91*BX80</f>
        <v>32.954796490203385</v>
      </c>
      <c r="BY110" s="88">
        <f t="shared" ref="BY110" si="1350">BY$92*$BP$91*BY80</f>
        <v>50.969696969696955</v>
      </c>
      <c r="BZ110" s="89">
        <f t="shared" ref="BZ110" si="1351">BZ$92*$BQ$91*BZ80</f>
        <v>71.613435476766639</v>
      </c>
      <c r="CA110" s="90">
        <f t="shared" ref="CA110" si="1352">CA$92*$BO$91*CA80</f>
        <v>8.2386991225508464</v>
      </c>
      <c r="CB110" s="91">
        <f t="shared" ref="CB110" si="1353">CB$92*$BP$91*CB80</f>
        <v>16.989898989898986</v>
      </c>
      <c r="CC110" s="92">
        <f t="shared" ref="CC110" si="1354">CC$92*$BQ$91*CC80</f>
        <v>35.80671773838332</v>
      </c>
      <c r="CD110" s="93">
        <f t="shared" ref="CD110" si="1355">CD$92*$BO$91*CD80</f>
        <v>16.477398245101693</v>
      </c>
      <c r="CE110" s="94">
        <f t="shared" ref="CE110" si="1356">CE$92*$BP$91*CE80</f>
        <v>33.979797979797972</v>
      </c>
      <c r="CF110" s="95">
        <f t="shared" ref="CF110" si="1357">CF$92*$BQ$91*CF80</f>
        <v>53.710076607574976</v>
      </c>
      <c r="CG110" s="93">
        <f t="shared" ref="CG110" si="1358">CG$92*$BO$91*CG80</f>
        <v>16.477398245101693</v>
      </c>
      <c r="CH110" s="94">
        <f t="shared" ref="CH110" si="1359">CH$92*$BP$91*CH80</f>
        <v>33.979797979797972</v>
      </c>
      <c r="CI110" s="95">
        <f t="shared" ref="CI110" si="1360">CI$92*$BQ$91*CI80</f>
        <v>53.710076607574976</v>
      </c>
      <c r="CJ110" s="90">
        <f t="shared" ref="CJ110" si="1361">CJ$92*$BO$91*CJ80</f>
        <v>8.2386991225508464</v>
      </c>
      <c r="CK110" s="91">
        <f t="shared" ref="CK110" si="1362">CK$92*$BP$91*CK80</f>
        <v>16.989898989898986</v>
      </c>
      <c r="CL110" s="92">
        <f t="shared" ref="CL110" si="1363">CL$92*$BQ$91*CL80</f>
        <v>35.80671773838332</v>
      </c>
      <c r="CM110" s="90">
        <f t="shared" ref="CM110" si="1364">CM$92*$BO$91*CM80</f>
        <v>8.2386991225508464</v>
      </c>
      <c r="CN110" s="91">
        <f t="shared" ref="CN110" si="1365">CN$92*$BP$91*CN80</f>
        <v>16.989898989898986</v>
      </c>
      <c r="CO110" s="92">
        <f t="shared" si="409"/>
        <v>35.80671773838332</v>
      </c>
    </row>
    <row r="111" spans="27:93" x14ac:dyDescent="0.25">
      <c r="AA111" s="9" t="s">
        <v>11</v>
      </c>
      <c r="AB111" s="84">
        <f t="shared" ref="AB111" si="1366">AB$93*$AB$91*AB81</f>
        <v>27.462330408502815</v>
      </c>
      <c r="AC111" s="85">
        <f t="shared" ref="AC111" si="1367">AC$93*$AC$91*AC81</f>
        <v>31.148148148148142</v>
      </c>
      <c r="AD111" s="86">
        <f t="shared" ref="AD111" si="1368">AD$93*$AD$91*AD81</f>
        <v>32.822824593518042</v>
      </c>
      <c r="AE111" s="84">
        <f t="shared" ref="AE111" si="1369">AE$93*$AB$91*AE81</f>
        <v>27.462330408502815</v>
      </c>
      <c r="AF111" s="85">
        <f t="shared" ref="AF111" si="1370">AF$93*$AC$91*AF81</f>
        <v>31.148148148148142</v>
      </c>
      <c r="AG111" s="86">
        <f t="shared" ref="AG111" si="1371">AG$93*$AD$91*AG81</f>
        <v>32.822824593518042</v>
      </c>
      <c r="AH111" s="84">
        <f t="shared" ref="AH111" si="1372">AH$93*$AB$91*AH81</f>
        <v>27.462330408502815</v>
      </c>
      <c r="AI111" s="85">
        <f t="shared" ref="AI111" si="1373">AI$93*$AC$91*AI81</f>
        <v>31.148148148148142</v>
      </c>
      <c r="AJ111" s="86">
        <f t="shared" si="367"/>
        <v>32.822824593518042</v>
      </c>
      <c r="AK111" s="84">
        <f t="shared" ref="AK111" si="1374">AK$92*$AB$91*AK81</f>
        <v>49.432194735305075</v>
      </c>
      <c r="AL111" s="85">
        <f t="shared" ref="AL111" si="1375">AL$92*$AC$91*AL81</f>
        <v>67.959595959595944</v>
      </c>
      <c r="AM111" s="86">
        <f t="shared" ref="AM111" si="1376">AM$92*$AD$91*AM81</f>
        <v>89.516794345958303</v>
      </c>
      <c r="AN111" s="84">
        <f t="shared" ref="AN111" si="1377">AN$92*$AB$91*AN81</f>
        <v>65.909592980406771</v>
      </c>
      <c r="AO111" s="85">
        <f t="shared" ref="AO111" si="1378">AO$92*$AC$91*AO81</f>
        <v>84.949494949494934</v>
      </c>
      <c r="AP111" s="86">
        <f t="shared" ref="AP111" si="1379">AP$92*$AD$91*AP81</f>
        <v>98.468473780554135</v>
      </c>
      <c r="AQ111" s="84">
        <f t="shared" ref="AQ111" si="1380">AQ$92*$AB$91*AQ81</f>
        <v>49.432194735305075</v>
      </c>
      <c r="AR111" s="85">
        <f t="shared" ref="AR111" si="1381">AR$92*$AC$91*AR81</f>
        <v>67.959595959595944</v>
      </c>
      <c r="AS111" s="86">
        <f t="shared" si="373"/>
        <v>89.516794345958303</v>
      </c>
      <c r="AT111" s="75">
        <f t="shared" ref="AT111" si="1382">AT$93*$AT$91*AT81</f>
        <v>0</v>
      </c>
      <c r="AU111" s="76">
        <f t="shared" ref="AU111" si="1383">AU$93*$AU$91*AU81</f>
        <v>0</v>
      </c>
      <c r="AV111" s="77">
        <f t="shared" ref="AV111" si="1384">AV$93*$AV$91*AV81</f>
        <v>0</v>
      </c>
      <c r="AW111" s="75">
        <f t="shared" ref="AW111" si="1385">AW$93*$AT$91*AW81</f>
        <v>0</v>
      </c>
      <c r="AX111" s="76">
        <f t="shared" ref="AX111" si="1386">AX$93*$AU$91*AX81</f>
        <v>0</v>
      </c>
      <c r="AY111" s="77">
        <f t="shared" ref="AY111" si="1387">AY$93*$AV$91*AY81</f>
        <v>0</v>
      </c>
      <c r="AZ111" s="75">
        <f t="shared" ref="AZ111" si="1388">AZ$93*$AT$91*AZ81</f>
        <v>0</v>
      </c>
      <c r="BA111" s="76">
        <f t="shared" ref="BA111" si="1389">BA$93*$AU$91*BA81</f>
        <v>0</v>
      </c>
      <c r="BB111" s="77">
        <f t="shared" si="379"/>
        <v>0</v>
      </c>
      <c r="BC111" s="75">
        <f t="shared" ref="BC111" si="1390">BC$92*$AT$91*BC81</f>
        <v>0</v>
      </c>
      <c r="BD111" s="76">
        <f t="shared" ref="BD111" si="1391">BD$92*$AU$91*BD81</f>
        <v>0</v>
      </c>
      <c r="BE111" s="77">
        <f t="shared" ref="BE111" si="1392">BE$92*$AV$91*BE81</f>
        <v>0</v>
      </c>
      <c r="BF111" s="75">
        <f t="shared" ref="BF111" si="1393">BF$92*$AT$91*BF81</f>
        <v>0</v>
      </c>
      <c r="BG111" s="76">
        <f t="shared" ref="BG111" si="1394">BG$92*$AU$91*BG81</f>
        <v>0</v>
      </c>
      <c r="BH111" s="77">
        <f t="shared" ref="BH111" si="1395">BH$92*$AV$91*BH81</f>
        <v>0</v>
      </c>
      <c r="BI111" s="75">
        <f t="shared" ref="BI111" si="1396">BI$92*$AT$91*BI81</f>
        <v>0</v>
      </c>
      <c r="BJ111" s="76">
        <f t="shared" ref="BJ111" si="1397">BJ$92*$AU$91*BJ81</f>
        <v>0</v>
      </c>
      <c r="BK111" s="77">
        <f t="shared" ref="BK111" si="1398">BK$92*$AV$91*BK81</f>
        <v>0</v>
      </c>
      <c r="BL111" s="75">
        <f t="shared" ref="BL111" si="1399">BL$92*$AT$91*BL81</f>
        <v>0</v>
      </c>
      <c r="BM111" s="76">
        <f t="shared" ref="BM111" si="1400">BM$92*$AU$91*BM81</f>
        <v>0</v>
      </c>
      <c r="BN111" s="77">
        <f t="shared" si="388"/>
        <v>0</v>
      </c>
      <c r="BO111" s="75">
        <f t="shared" ref="BO111" si="1401">BO$93*$BO$91*BO81</f>
        <v>0</v>
      </c>
      <c r="BP111" s="76">
        <f t="shared" ref="BP111" si="1402">BP$93*$BP$91*BP81</f>
        <v>0</v>
      </c>
      <c r="BQ111" s="77">
        <f t="shared" ref="BQ111" si="1403">BQ$93*$BQ$91*BQ81</f>
        <v>0</v>
      </c>
      <c r="BR111" s="72">
        <f t="shared" ref="BR111" si="1404">BR$93*$BO$91*BR81</f>
        <v>27.462330408502815</v>
      </c>
      <c r="BS111" s="73">
        <f t="shared" ref="BS111" si="1405">BS$93*$BP$91*BS81</f>
        <v>31.148148148148142</v>
      </c>
      <c r="BT111" s="74">
        <f t="shared" ref="BT111" si="1406">BT$93*$BQ$91*BT81</f>
        <v>32.822824593518042</v>
      </c>
      <c r="BU111" s="75">
        <f t="shared" ref="BU111" si="1407">BU$93*$BO$91*BU81</f>
        <v>0</v>
      </c>
      <c r="BV111" s="76">
        <f t="shared" ref="BV111" si="1408">BV$93*$BP$91*BV81</f>
        <v>0</v>
      </c>
      <c r="BW111" s="77">
        <f t="shared" si="394"/>
        <v>0</v>
      </c>
      <c r="BX111" s="96">
        <f t="shared" ref="BX111" si="1409">BX$92*$BO$91*BX81</f>
        <v>49.432194735305075</v>
      </c>
      <c r="BY111" s="97">
        <f t="shared" ref="BY111" si="1410">BY$92*$BP$91*BY81</f>
        <v>67.959595959595944</v>
      </c>
      <c r="BZ111" s="98">
        <f t="shared" ref="BZ111" si="1411">BZ$92*$BQ$91*BZ81</f>
        <v>89.516794345958303</v>
      </c>
      <c r="CA111" s="90">
        <f t="shared" ref="CA111" si="1412">CA$92*$BO$91*CA81</f>
        <v>8.2386991225508464</v>
      </c>
      <c r="CB111" s="91">
        <f t="shared" ref="CB111" si="1413">CB$92*$BP$91*CB81</f>
        <v>16.989898989898986</v>
      </c>
      <c r="CC111" s="92">
        <f t="shared" ref="CC111" si="1414">CC$92*$BQ$91*CC81</f>
        <v>35.80671773838332</v>
      </c>
      <c r="CD111" s="72">
        <f t="shared" ref="CD111" si="1415">CD$92*$BO$91*CD81</f>
        <v>65.909592980406771</v>
      </c>
      <c r="CE111" s="73">
        <f t="shared" ref="CE111" si="1416">CE$92*$BP$91*CE81</f>
        <v>84.949494949494934</v>
      </c>
      <c r="CF111" s="74">
        <f t="shared" ref="CF111" si="1417">CF$92*$BQ$91*CF81</f>
        <v>98.468473780554135</v>
      </c>
      <c r="CG111" s="93">
        <f t="shared" ref="CG111" si="1418">CG$92*$BO$91*CG81</f>
        <v>16.477398245101693</v>
      </c>
      <c r="CH111" s="94">
        <f t="shared" ref="CH111" si="1419">CH$92*$BP$91*CH81</f>
        <v>33.979797979797972</v>
      </c>
      <c r="CI111" s="95">
        <f t="shared" ref="CI111" si="1420">CI$92*$BQ$91*CI81</f>
        <v>53.710076607574976</v>
      </c>
      <c r="CJ111" s="96">
        <f t="shared" ref="CJ111" si="1421">CJ$92*$BO$91*CJ81</f>
        <v>49.432194735305075</v>
      </c>
      <c r="CK111" s="97">
        <f t="shared" ref="CK111" si="1422">CK$92*$BP$91*CK81</f>
        <v>67.959595959595944</v>
      </c>
      <c r="CL111" s="98">
        <f t="shared" ref="CL111" si="1423">CL$92*$BQ$91*CL81</f>
        <v>89.516794345958303</v>
      </c>
      <c r="CM111" s="90">
        <f t="shared" ref="CM111" si="1424">CM$92*$BO$91*CM81</f>
        <v>8.2386991225508464</v>
      </c>
      <c r="CN111" s="91">
        <f t="shared" ref="CN111" si="1425">CN$92*$BP$91*CN81</f>
        <v>16.989898989898986</v>
      </c>
      <c r="CO111" s="92">
        <f t="shared" si="409"/>
        <v>35.80671773838332</v>
      </c>
    </row>
    <row r="112" spans="27:93" x14ac:dyDescent="0.25">
      <c r="AA112" s="9" t="s">
        <v>12</v>
      </c>
      <c r="AB112" s="84">
        <f t="shared" ref="AB112" si="1426">AB$93*$AB$91*AB82</f>
        <v>27.462330408502815</v>
      </c>
      <c r="AC112" s="85">
        <f t="shared" ref="AC112" si="1427">AC$93*$AC$91*AC82</f>
        <v>31.148148148148142</v>
      </c>
      <c r="AD112" s="86">
        <f t="shared" ref="AD112" si="1428">AD$93*$AD$91*AD82</f>
        <v>32.822824593518042</v>
      </c>
      <c r="AE112" s="84">
        <f t="shared" ref="AE112" si="1429">AE$93*$AB$91*AE82</f>
        <v>27.462330408502815</v>
      </c>
      <c r="AF112" s="85">
        <f t="shared" ref="AF112" si="1430">AF$93*$AC$91*AF82</f>
        <v>31.148148148148142</v>
      </c>
      <c r="AG112" s="86">
        <f t="shared" ref="AG112" si="1431">AG$93*$AD$91*AG82</f>
        <v>32.822824593518042</v>
      </c>
      <c r="AH112" s="84">
        <f t="shared" ref="AH112" si="1432">AH$93*$AB$91*AH82</f>
        <v>27.462330408502815</v>
      </c>
      <c r="AI112" s="85">
        <f t="shared" ref="AI112" si="1433">AI$93*$AC$91*AI82</f>
        <v>31.148148148148142</v>
      </c>
      <c r="AJ112" s="86">
        <f t="shared" si="367"/>
        <v>32.822824593518042</v>
      </c>
      <c r="AK112" s="84">
        <f t="shared" ref="AK112" si="1434">AK$92*$AB$91*AK82</f>
        <v>49.432194735305075</v>
      </c>
      <c r="AL112" s="85">
        <f t="shared" ref="AL112" si="1435">AL$92*$AC$91*AL82</f>
        <v>67.959595959595944</v>
      </c>
      <c r="AM112" s="86">
        <f t="shared" ref="AM112" si="1436">AM$92*$AD$91*AM82</f>
        <v>89.516794345958303</v>
      </c>
      <c r="AN112" s="84">
        <f t="shared" ref="AN112" si="1437">AN$92*$AB$91*AN82</f>
        <v>65.909592980406771</v>
      </c>
      <c r="AO112" s="85">
        <f t="shared" ref="AO112" si="1438">AO$92*$AC$91*AO82</f>
        <v>84.949494949494934</v>
      </c>
      <c r="AP112" s="86">
        <f t="shared" ref="AP112" si="1439">AP$92*$AD$91*AP82</f>
        <v>98.468473780554135</v>
      </c>
      <c r="AQ112" s="84">
        <f t="shared" ref="AQ112" si="1440">AQ$92*$AB$91*AQ82</f>
        <v>49.432194735305075</v>
      </c>
      <c r="AR112" s="85">
        <f t="shared" ref="AR112" si="1441">AR$92*$AC$91*AR82</f>
        <v>67.959595959595944</v>
      </c>
      <c r="AS112" s="86">
        <f t="shared" si="373"/>
        <v>89.516794345958303</v>
      </c>
      <c r="AT112" s="75">
        <f t="shared" ref="AT112" si="1442">AT$93*$AT$91*AT82</f>
        <v>0</v>
      </c>
      <c r="AU112" s="76">
        <f t="shared" ref="AU112" si="1443">AU$93*$AU$91*AU82</f>
        <v>0</v>
      </c>
      <c r="AV112" s="77">
        <f t="shared" ref="AV112" si="1444">AV$93*$AV$91*AV82</f>
        <v>0</v>
      </c>
      <c r="AW112" s="75">
        <f t="shared" ref="AW112" si="1445">AW$93*$AT$91*AW82</f>
        <v>0</v>
      </c>
      <c r="AX112" s="76">
        <f t="shared" ref="AX112" si="1446">AX$93*$AU$91*AX82</f>
        <v>0</v>
      </c>
      <c r="AY112" s="77">
        <f t="shared" ref="AY112" si="1447">AY$93*$AV$91*AY82</f>
        <v>0</v>
      </c>
      <c r="AZ112" s="75">
        <f t="shared" ref="AZ112" si="1448">AZ$93*$AT$91*AZ82</f>
        <v>0</v>
      </c>
      <c r="BA112" s="76">
        <f t="shared" ref="BA112" si="1449">BA$93*$AU$91*BA82</f>
        <v>0</v>
      </c>
      <c r="BB112" s="77">
        <f t="shared" si="379"/>
        <v>0</v>
      </c>
      <c r="BC112" s="75">
        <f t="shared" ref="BC112" si="1450">BC$92*$AT$91*BC82</f>
        <v>0</v>
      </c>
      <c r="BD112" s="76">
        <f t="shared" ref="BD112" si="1451">BD$92*$AU$91*BD82</f>
        <v>0</v>
      </c>
      <c r="BE112" s="77">
        <f t="shared" ref="BE112" si="1452">BE$92*$AV$91*BE82</f>
        <v>0</v>
      </c>
      <c r="BF112" s="75">
        <f t="shared" ref="BF112" si="1453">BF$92*$AT$91*BF82</f>
        <v>0</v>
      </c>
      <c r="BG112" s="76">
        <f t="shared" ref="BG112" si="1454">BG$92*$AU$91*BG82</f>
        <v>0</v>
      </c>
      <c r="BH112" s="77">
        <f t="shared" ref="BH112" si="1455">BH$92*$AV$91*BH82</f>
        <v>0</v>
      </c>
      <c r="BI112" s="75">
        <f t="shared" ref="BI112" si="1456">BI$92*$AT$91*BI82</f>
        <v>0</v>
      </c>
      <c r="BJ112" s="76">
        <f t="shared" ref="BJ112" si="1457">BJ$92*$AU$91*BJ82</f>
        <v>0</v>
      </c>
      <c r="BK112" s="77">
        <f t="shared" ref="BK112" si="1458">BK$92*$AV$91*BK82</f>
        <v>0</v>
      </c>
      <c r="BL112" s="75">
        <f t="shared" ref="BL112" si="1459">BL$92*$AT$91*BL82</f>
        <v>0</v>
      </c>
      <c r="BM112" s="76">
        <f t="shared" ref="BM112" si="1460">BM$92*$AU$91*BM82</f>
        <v>0</v>
      </c>
      <c r="BN112" s="77">
        <f t="shared" si="388"/>
        <v>0</v>
      </c>
      <c r="BO112" s="75">
        <f t="shared" ref="BO112" si="1461">BO$93*$BO$91*BO82</f>
        <v>0</v>
      </c>
      <c r="BP112" s="76">
        <f t="shared" ref="BP112" si="1462">BP$93*$BP$91*BP82</f>
        <v>0</v>
      </c>
      <c r="BQ112" s="77">
        <f t="shared" ref="BQ112" si="1463">BQ$93*$BQ$91*BQ82</f>
        <v>0</v>
      </c>
      <c r="BR112" s="75">
        <f t="shared" ref="BR112" si="1464">BR$93*$BO$91*BR82</f>
        <v>0</v>
      </c>
      <c r="BS112" s="76">
        <f t="shared" ref="BS112" si="1465">BS$93*$BP$91*BS82</f>
        <v>0</v>
      </c>
      <c r="BT112" s="77">
        <f t="shared" ref="BT112" si="1466">BT$93*$BQ$91*BT82</f>
        <v>0</v>
      </c>
      <c r="BU112" s="72">
        <f t="shared" ref="BU112" si="1467">BU$93*$BO$91*BU82</f>
        <v>27.462330408502815</v>
      </c>
      <c r="BV112" s="73">
        <f t="shared" ref="BV112" si="1468">BV$93*$BP$91*BV82</f>
        <v>31.148148148148142</v>
      </c>
      <c r="BW112" s="74">
        <f t="shared" si="394"/>
        <v>32.822824593518042</v>
      </c>
      <c r="BX112" s="87">
        <f t="shared" ref="BX112" si="1469">BX$92*$BO$91*BX82</f>
        <v>32.954796490203385</v>
      </c>
      <c r="BY112" s="88">
        <f t="shared" ref="BY112" si="1470">BY$92*$BP$91*BY82</f>
        <v>50.969696969696955</v>
      </c>
      <c r="BZ112" s="89">
        <f t="shared" ref="BZ112" si="1471">BZ$92*$BQ$91*BZ82</f>
        <v>71.613435476766639</v>
      </c>
      <c r="CA112" s="90">
        <f t="shared" ref="CA112" si="1472">CA$92*$BO$91*CA82</f>
        <v>-32.954796490203385</v>
      </c>
      <c r="CB112" s="91">
        <f t="shared" ref="CB112" si="1473">CB$92*$BP$91*CB82</f>
        <v>-16.989898989898986</v>
      </c>
      <c r="CC112" s="92">
        <f t="shared" ref="CC112" si="1474">CC$92*$BQ$91*CC82</f>
        <v>-8.9516794345958299</v>
      </c>
      <c r="CD112" s="96">
        <f t="shared" ref="CD112" si="1475">CD$92*$BO$91*CD82</f>
        <v>-82.386991225508453</v>
      </c>
      <c r="CE112" s="97">
        <f t="shared" ref="CE112" si="1476">CE$92*$BP$91*CE82</f>
        <v>-67.959595959595944</v>
      </c>
      <c r="CF112" s="98">
        <f t="shared" ref="CF112" si="1477">CF$92*$BQ$91*CF82</f>
        <v>-53.710076607574976</v>
      </c>
      <c r="CG112" s="93">
        <f t="shared" ref="CG112" si="1478">CG$92*$BO$91*CG82</f>
        <v>16.477398245101693</v>
      </c>
      <c r="CH112" s="94">
        <f t="shared" ref="CH112" si="1479">CH$92*$BP$91*CH82</f>
        <v>33.979797979797972</v>
      </c>
      <c r="CI112" s="95">
        <f t="shared" ref="CI112" si="1480">CI$92*$BQ$91*CI82</f>
        <v>53.710076607574976</v>
      </c>
      <c r="CJ112" s="87">
        <f t="shared" ref="CJ112" si="1481">CJ$92*$BO$91*CJ82</f>
        <v>-65.909592980406771</v>
      </c>
      <c r="CK112" s="88">
        <f t="shared" ref="CK112" si="1482">CK$92*$BP$91*CK82</f>
        <v>-50.969696969696955</v>
      </c>
      <c r="CL112" s="89">
        <f t="shared" ref="CL112" si="1483">CL$92*$BQ$91*CL82</f>
        <v>-35.80671773838332</v>
      </c>
      <c r="CM112" s="90">
        <f t="shared" ref="CM112" si="1484">CM$92*$BO$91*CM82</f>
        <v>-32.954796490203385</v>
      </c>
      <c r="CN112" s="91">
        <f t="shared" ref="CN112" si="1485">CN$92*$BP$91*CN82</f>
        <v>-16.989898989898986</v>
      </c>
      <c r="CO112" s="92">
        <f t="shared" si="409"/>
        <v>-8.9516794345958299</v>
      </c>
    </row>
    <row r="113" spans="27:93" x14ac:dyDescent="0.25">
      <c r="AA113" s="9" t="s">
        <v>13</v>
      </c>
      <c r="AB113" s="75">
        <f t="shared" ref="AB113" si="1486">AB$93*$AB$91*AB83</f>
        <v>0</v>
      </c>
      <c r="AC113" s="76">
        <f t="shared" ref="AC113" si="1487">AC$93*$AC$91*AC83</f>
        <v>0</v>
      </c>
      <c r="AD113" s="77">
        <f t="shared" ref="AD113" si="1488">AD$93*$AD$91*AD83</f>
        <v>0</v>
      </c>
      <c r="AE113" s="75">
        <f t="shared" ref="AE113" si="1489">AE$93*$AB$91*AE83</f>
        <v>0</v>
      </c>
      <c r="AF113" s="76">
        <f t="shared" ref="AF113" si="1490">AF$93*$AC$91*AF83</f>
        <v>0</v>
      </c>
      <c r="AG113" s="77">
        <f t="shared" ref="AG113" si="1491">AG$93*$AD$91*AG83</f>
        <v>0</v>
      </c>
      <c r="AH113" s="75">
        <f t="shared" ref="AH113" si="1492">AH$93*$AB$91*AH83</f>
        <v>0</v>
      </c>
      <c r="AI113" s="76">
        <f t="shared" ref="AI113" si="1493">AI$93*$AC$91*AI83</f>
        <v>0</v>
      </c>
      <c r="AJ113" s="77">
        <f t="shared" si="367"/>
        <v>0</v>
      </c>
      <c r="AK113" s="75">
        <f t="shared" ref="AK113" si="1494">AK$92*$AB$91*AK83</f>
        <v>0</v>
      </c>
      <c r="AL113" s="76">
        <f t="shared" ref="AL113" si="1495">AL$92*$AC$91*AL83</f>
        <v>0</v>
      </c>
      <c r="AM113" s="77">
        <f t="shared" ref="AM113" si="1496">AM$92*$AD$91*AM83</f>
        <v>0</v>
      </c>
      <c r="AN113" s="75">
        <f t="shared" ref="AN113" si="1497">AN$92*$AB$91*AN83</f>
        <v>0</v>
      </c>
      <c r="AO113" s="76">
        <f t="shared" ref="AO113" si="1498">AO$92*$AC$91*AO83</f>
        <v>0</v>
      </c>
      <c r="AP113" s="77">
        <f t="shared" ref="AP113" si="1499">AP$92*$AD$91*AP83</f>
        <v>0</v>
      </c>
      <c r="AQ113" s="75">
        <f t="shared" ref="AQ113" si="1500">AQ$92*$AB$91*AQ83</f>
        <v>0</v>
      </c>
      <c r="AR113" s="76">
        <f t="shared" ref="AR113" si="1501">AR$92*$AC$91*AR83</f>
        <v>0</v>
      </c>
      <c r="AS113" s="77">
        <f t="shared" si="373"/>
        <v>0</v>
      </c>
      <c r="AT113" s="75">
        <f t="shared" ref="AT113" si="1502">AT$93*$AT$91*AT83</f>
        <v>0</v>
      </c>
      <c r="AU113" s="76">
        <f t="shared" ref="AU113" si="1503">AU$93*$AU$91*AU83</f>
        <v>0</v>
      </c>
      <c r="AV113" s="77">
        <f t="shared" ref="AV113" si="1504">AV$93*$AV$91*AV83</f>
        <v>0</v>
      </c>
      <c r="AW113" s="75">
        <f t="shared" ref="AW113" si="1505">AW$93*$AT$91*AW83</f>
        <v>0</v>
      </c>
      <c r="AX113" s="76">
        <f t="shared" ref="AX113" si="1506">AX$93*$AU$91*AX83</f>
        <v>0</v>
      </c>
      <c r="AY113" s="77">
        <f t="shared" ref="AY113" si="1507">AY$93*$AV$91*AY83</f>
        <v>0</v>
      </c>
      <c r="AZ113" s="75">
        <f t="shared" ref="AZ113" si="1508">AZ$93*$AT$91*AZ83</f>
        <v>0</v>
      </c>
      <c r="BA113" s="76">
        <f t="shared" ref="BA113" si="1509">BA$93*$AU$91*BA83</f>
        <v>0</v>
      </c>
      <c r="BB113" s="77">
        <f t="shared" si="379"/>
        <v>0</v>
      </c>
      <c r="BC113" s="75">
        <f t="shared" ref="BC113" si="1510">BC$92*$AT$91*BC83</f>
        <v>0</v>
      </c>
      <c r="BD113" s="76">
        <f t="shared" ref="BD113" si="1511">BD$92*$AU$91*BD83</f>
        <v>0</v>
      </c>
      <c r="BE113" s="77">
        <f t="shared" ref="BE113" si="1512">BE$92*$AV$91*BE83</f>
        <v>0</v>
      </c>
      <c r="BF113" s="75">
        <f t="shared" ref="BF113" si="1513">BF$92*$AT$91*BF83</f>
        <v>0</v>
      </c>
      <c r="BG113" s="76">
        <f t="shared" ref="BG113" si="1514">BG$92*$AU$91*BG83</f>
        <v>0</v>
      </c>
      <c r="BH113" s="77">
        <f t="shared" ref="BH113" si="1515">BH$92*$AV$91*BH83</f>
        <v>0</v>
      </c>
      <c r="BI113" s="75">
        <f t="shared" ref="BI113" si="1516">BI$92*$AT$91*BI83</f>
        <v>0</v>
      </c>
      <c r="BJ113" s="76">
        <f t="shared" ref="BJ113" si="1517">BJ$92*$AU$91*BJ83</f>
        <v>0</v>
      </c>
      <c r="BK113" s="77">
        <f t="shared" ref="BK113" si="1518">BK$92*$AV$91*BK83</f>
        <v>0</v>
      </c>
      <c r="BL113" s="75">
        <f t="shared" ref="BL113" si="1519">BL$92*$AT$91*BL83</f>
        <v>0</v>
      </c>
      <c r="BM113" s="76">
        <f t="shared" ref="BM113" si="1520">BM$92*$AU$91*BM83</f>
        <v>0</v>
      </c>
      <c r="BN113" s="77">
        <f t="shared" si="388"/>
        <v>0</v>
      </c>
      <c r="BO113" s="75">
        <f t="shared" ref="BO113" si="1521">BO$93*$BO$91*BO83</f>
        <v>0</v>
      </c>
      <c r="BP113" s="76">
        <f t="shared" ref="BP113" si="1522">BP$93*$BP$91*BP83</f>
        <v>0</v>
      </c>
      <c r="BQ113" s="77">
        <f t="shared" ref="BQ113" si="1523">BQ$93*$BQ$91*BQ83</f>
        <v>0</v>
      </c>
      <c r="BR113" s="75">
        <f t="shared" ref="BR113" si="1524">BR$93*$BO$91*BR83</f>
        <v>0</v>
      </c>
      <c r="BS113" s="76">
        <f t="shared" ref="BS113" si="1525">BS$93*$BP$91*BS83</f>
        <v>0</v>
      </c>
      <c r="BT113" s="77">
        <f t="shared" ref="BT113" si="1526">BT$93*$BQ$91*BT83</f>
        <v>0</v>
      </c>
      <c r="BU113" s="75">
        <f t="shared" ref="BU113" si="1527">BU$93*$BO$91*BU83</f>
        <v>0</v>
      </c>
      <c r="BV113" s="76">
        <f t="shared" ref="BV113" si="1528">BV$93*$BP$91*BV83</f>
        <v>0</v>
      </c>
      <c r="BW113" s="77">
        <f t="shared" si="394"/>
        <v>0</v>
      </c>
      <c r="BX113" s="72">
        <f t="shared" ref="BX113" si="1529">BX$92*$BO$91*BX83</f>
        <v>82.386991225508453</v>
      </c>
      <c r="BY113" s="73">
        <f t="shared" ref="BY113" si="1530">BY$92*$BP$91*BY83</f>
        <v>93.444444444444429</v>
      </c>
      <c r="BZ113" s="74">
        <f t="shared" ref="BZ113" si="1531">BZ$92*$BQ$91*BZ83</f>
        <v>98.468473780554135</v>
      </c>
      <c r="CA113" s="75">
        <f t="shared" ref="CA113" si="1532">CA$92*$BO$91*CA83</f>
        <v>0</v>
      </c>
      <c r="CB113" s="76">
        <f t="shared" ref="CB113" si="1533">CB$92*$BP$91*CB83</f>
        <v>0</v>
      </c>
      <c r="CC113" s="77">
        <f t="shared" ref="CC113" si="1534">CC$92*$BQ$91*CC83</f>
        <v>0</v>
      </c>
      <c r="CD113" s="75">
        <f t="shared" ref="CD113" si="1535">CD$92*$BO$91*CD83</f>
        <v>0</v>
      </c>
      <c r="CE113" s="76">
        <f t="shared" ref="CE113" si="1536">CE$92*$BP$91*CE83</f>
        <v>0</v>
      </c>
      <c r="CF113" s="77">
        <f t="shared" ref="CF113" si="1537">CF$92*$BQ$91*CF83</f>
        <v>0</v>
      </c>
      <c r="CG113" s="87">
        <f t="shared" ref="CG113" si="1538">CG$92*$BO$91*CG83</f>
        <v>32.954796490203385</v>
      </c>
      <c r="CH113" s="88">
        <f t="shared" ref="CH113" si="1539">CH$92*$BP$91*CH83</f>
        <v>50.969696969696955</v>
      </c>
      <c r="CI113" s="89">
        <f t="shared" ref="CI113" si="1540">CI$92*$BQ$91*CI83</f>
        <v>71.613435476766639</v>
      </c>
      <c r="CJ113" s="75">
        <f t="shared" ref="CJ113" si="1541">CJ$92*$BO$91*CJ83</f>
        <v>0</v>
      </c>
      <c r="CK113" s="76">
        <f t="shared" ref="CK113" si="1542">CK$92*$BP$91*CK83</f>
        <v>0</v>
      </c>
      <c r="CL113" s="77">
        <f t="shared" ref="CL113" si="1543">CL$92*$BQ$91*CL83</f>
        <v>0</v>
      </c>
      <c r="CM113" s="75">
        <f t="shared" ref="CM113" si="1544">CM$92*$BO$91*CM83</f>
        <v>0</v>
      </c>
      <c r="CN113" s="76">
        <f t="shared" ref="CN113" si="1545">CN$92*$BP$91*CN83</f>
        <v>0</v>
      </c>
      <c r="CO113" s="77">
        <f t="shared" si="409"/>
        <v>0</v>
      </c>
    </row>
    <row r="114" spans="27:93" x14ac:dyDescent="0.25">
      <c r="AA114" s="9" t="s">
        <v>21</v>
      </c>
      <c r="AB114" s="75">
        <f t="shared" ref="AB114" si="1546">AB$93*$AB$91*AB84</f>
        <v>0</v>
      </c>
      <c r="AC114" s="76">
        <f t="shared" ref="AC114" si="1547">AC$93*$AC$91*AC84</f>
        <v>0</v>
      </c>
      <c r="AD114" s="77">
        <f t="shared" ref="AD114" si="1548">AD$93*$AD$91*AD84</f>
        <v>0</v>
      </c>
      <c r="AE114" s="75">
        <f t="shared" ref="AE114" si="1549">AE$93*$AB$91*AE84</f>
        <v>0</v>
      </c>
      <c r="AF114" s="76">
        <f t="shared" ref="AF114" si="1550">AF$93*$AC$91*AF84</f>
        <v>0</v>
      </c>
      <c r="AG114" s="77">
        <f t="shared" ref="AG114" si="1551">AG$93*$AD$91*AG84</f>
        <v>0</v>
      </c>
      <c r="AH114" s="75">
        <f t="shared" ref="AH114" si="1552">AH$93*$AB$91*AH84</f>
        <v>0</v>
      </c>
      <c r="AI114" s="76">
        <f t="shared" ref="AI114" si="1553">AI$93*$AC$91*AI84</f>
        <v>0</v>
      </c>
      <c r="AJ114" s="77">
        <f t="shared" si="367"/>
        <v>0</v>
      </c>
      <c r="AK114" s="75">
        <f t="shared" ref="AK114" si="1554">AK$92*$AB$91*AK84</f>
        <v>0</v>
      </c>
      <c r="AL114" s="76">
        <f t="shared" ref="AL114" si="1555">AL$92*$AC$91*AL84</f>
        <v>0</v>
      </c>
      <c r="AM114" s="77">
        <f t="shared" ref="AM114" si="1556">AM$92*$AD$91*AM84</f>
        <v>0</v>
      </c>
      <c r="AN114" s="75">
        <f t="shared" ref="AN114" si="1557">AN$92*$AB$91*AN84</f>
        <v>0</v>
      </c>
      <c r="AO114" s="76">
        <f t="shared" ref="AO114" si="1558">AO$92*$AC$91*AO84</f>
        <v>0</v>
      </c>
      <c r="AP114" s="77">
        <f t="shared" ref="AP114" si="1559">AP$92*$AD$91*AP84</f>
        <v>0</v>
      </c>
      <c r="AQ114" s="75">
        <f t="shared" ref="AQ114" si="1560">AQ$92*$AB$91*AQ84</f>
        <v>0</v>
      </c>
      <c r="AR114" s="76">
        <f t="shared" ref="AR114" si="1561">AR$92*$AC$91*AR84</f>
        <v>0</v>
      </c>
      <c r="AS114" s="77">
        <f t="shared" si="373"/>
        <v>0</v>
      </c>
      <c r="AT114" s="75">
        <f t="shared" ref="AT114" si="1562">AT$93*$AT$91*AT84</f>
        <v>0</v>
      </c>
      <c r="AU114" s="76">
        <f t="shared" ref="AU114" si="1563">AU$93*$AU$91*AU84</f>
        <v>0</v>
      </c>
      <c r="AV114" s="77">
        <f t="shared" ref="AV114" si="1564">AV$93*$AV$91*AV84</f>
        <v>0</v>
      </c>
      <c r="AW114" s="75">
        <f t="shared" ref="AW114" si="1565">AW$93*$AT$91*AW84</f>
        <v>0</v>
      </c>
      <c r="AX114" s="76">
        <f t="shared" ref="AX114" si="1566">AX$93*$AU$91*AX84</f>
        <v>0</v>
      </c>
      <c r="AY114" s="77">
        <f t="shared" ref="AY114" si="1567">AY$93*$AV$91*AY84</f>
        <v>0</v>
      </c>
      <c r="AZ114" s="75">
        <f t="shared" ref="AZ114" si="1568">AZ$93*$AT$91*AZ84</f>
        <v>0</v>
      </c>
      <c r="BA114" s="76">
        <f t="shared" ref="BA114" si="1569">BA$93*$AU$91*BA84</f>
        <v>0</v>
      </c>
      <c r="BB114" s="77">
        <f t="shared" si="379"/>
        <v>0</v>
      </c>
      <c r="BC114" s="75">
        <f t="shared" ref="BC114" si="1570">BC$92*$AT$91*BC84</f>
        <v>0</v>
      </c>
      <c r="BD114" s="76">
        <f t="shared" ref="BD114" si="1571">BD$92*$AU$91*BD84</f>
        <v>0</v>
      </c>
      <c r="BE114" s="77">
        <f t="shared" ref="BE114" si="1572">BE$92*$AV$91*BE84</f>
        <v>0</v>
      </c>
      <c r="BF114" s="75">
        <f t="shared" ref="BF114" si="1573">BF$92*$AT$91*BF84</f>
        <v>0</v>
      </c>
      <c r="BG114" s="76">
        <f t="shared" ref="BG114" si="1574">BG$92*$AU$91*BG84</f>
        <v>0</v>
      </c>
      <c r="BH114" s="77">
        <f t="shared" ref="BH114" si="1575">BH$92*$AV$91*BH84</f>
        <v>0</v>
      </c>
      <c r="BI114" s="75">
        <f t="shared" ref="BI114" si="1576">BI$92*$AT$91*BI84</f>
        <v>0</v>
      </c>
      <c r="BJ114" s="76">
        <f t="shared" ref="BJ114" si="1577">BJ$92*$AU$91*BJ84</f>
        <v>0</v>
      </c>
      <c r="BK114" s="77">
        <f t="shared" ref="BK114" si="1578">BK$92*$AV$91*BK84</f>
        <v>0</v>
      </c>
      <c r="BL114" s="75">
        <f t="shared" ref="BL114" si="1579">BL$92*$AT$91*BL84</f>
        <v>0</v>
      </c>
      <c r="BM114" s="76">
        <f t="shared" ref="BM114" si="1580">BM$92*$AU$91*BM84</f>
        <v>0</v>
      </c>
      <c r="BN114" s="77">
        <f t="shared" si="388"/>
        <v>0</v>
      </c>
      <c r="BO114" s="75">
        <f t="shared" ref="BO114" si="1581">BO$93*$BO$91*BO84</f>
        <v>0</v>
      </c>
      <c r="BP114" s="76">
        <f t="shared" ref="BP114" si="1582">BP$93*$BP$91*BP84</f>
        <v>0</v>
      </c>
      <c r="BQ114" s="77">
        <f t="shared" ref="BQ114" si="1583">BQ$93*$BQ$91*BQ84</f>
        <v>0</v>
      </c>
      <c r="BR114" s="75">
        <f t="shared" ref="BR114" si="1584">BR$93*$BO$91*BR84</f>
        <v>0</v>
      </c>
      <c r="BS114" s="76">
        <f t="shared" ref="BS114" si="1585">BS$93*$BP$91*BS84</f>
        <v>0</v>
      </c>
      <c r="BT114" s="77">
        <f t="shared" ref="BT114" si="1586">BT$93*$BQ$91*BT84</f>
        <v>0</v>
      </c>
      <c r="BU114" s="75">
        <f t="shared" ref="BU114" si="1587">BU$93*$BO$91*BU84</f>
        <v>0</v>
      </c>
      <c r="BV114" s="76">
        <f t="shared" ref="BV114" si="1588">BV$93*$BP$91*BV84</f>
        <v>0</v>
      </c>
      <c r="BW114" s="77">
        <f t="shared" si="394"/>
        <v>0</v>
      </c>
      <c r="BX114" s="75">
        <f t="shared" ref="BX114" si="1589">BX$92*$BO$91*BX84</f>
        <v>0</v>
      </c>
      <c r="BY114" s="76">
        <f t="shared" ref="BY114" si="1590">BY$92*$BP$91*BY84</f>
        <v>0</v>
      </c>
      <c r="BZ114" s="77">
        <f t="shared" ref="BZ114" si="1591">BZ$92*$BQ$91*BZ84</f>
        <v>0</v>
      </c>
      <c r="CA114" s="72">
        <f t="shared" ref="CA114" si="1592">CA$92*$BO$91*CA84</f>
        <v>82.386991225508453</v>
      </c>
      <c r="CB114" s="73">
        <f t="shared" ref="CB114" si="1593">CB$92*$BP$91*CB84</f>
        <v>93.444444444444429</v>
      </c>
      <c r="CC114" s="74">
        <f t="shared" ref="CC114" si="1594">CC$92*$BQ$91*CC84</f>
        <v>98.468473780554135</v>
      </c>
      <c r="CD114" s="75">
        <f t="shared" ref="CD114" si="1595">CD$92*$BO$91*CD84</f>
        <v>0</v>
      </c>
      <c r="CE114" s="76">
        <f t="shared" ref="CE114" si="1596">CE$92*$BP$91*CE84</f>
        <v>0</v>
      </c>
      <c r="CF114" s="77">
        <f t="shared" ref="CF114" si="1597">CF$92*$BQ$91*CF84</f>
        <v>0</v>
      </c>
      <c r="CG114" s="75">
        <f t="shared" ref="CG114" si="1598">CG$92*$BO$91*CG84</f>
        <v>0</v>
      </c>
      <c r="CH114" s="76">
        <f t="shared" ref="CH114" si="1599">CH$92*$BP$91*CH84</f>
        <v>0</v>
      </c>
      <c r="CI114" s="77">
        <f t="shared" ref="CI114" si="1600">CI$92*$BQ$91*CI84</f>
        <v>0</v>
      </c>
      <c r="CJ114" s="75">
        <f t="shared" ref="CJ114" si="1601">CJ$92*$BO$91*CJ84</f>
        <v>0</v>
      </c>
      <c r="CK114" s="76">
        <f t="shared" ref="CK114" si="1602">CK$92*$BP$91*CK84</f>
        <v>0</v>
      </c>
      <c r="CL114" s="77">
        <f t="shared" ref="CL114" si="1603">CL$92*$BQ$91*CL84</f>
        <v>0</v>
      </c>
      <c r="CM114" s="75">
        <f t="shared" ref="CM114" si="1604">CM$92*$BO$91*CM84</f>
        <v>0</v>
      </c>
      <c r="CN114" s="76">
        <f t="shared" ref="CN114" si="1605">CN$92*$BP$91*CN84</f>
        <v>0</v>
      </c>
      <c r="CO114" s="77">
        <f t="shared" si="409"/>
        <v>0</v>
      </c>
    </row>
    <row r="115" spans="27:93" x14ac:dyDescent="0.25">
      <c r="AA115" s="9" t="s">
        <v>26</v>
      </c>
      <c r="AB115" s="75">
        <f t="shared" ref="AB115" si="1606">AB$93*$AB$91*AB85</f>
        <v>0</v>
      </c>
      <c r="AC115" s="76">
        <f t="shared" ref="AC115" si="1607">AC$93*$AC$91*AC85</f>
        <v>0</v>
      </c>
      <c r="AD115" s="77">
        <f t="shared" ref="AD115" si="1608">AD$93*$AD$91*AD85</f>
        <v>0</v>
      </c>
      <c r="AE115" s="75">
        <f t="shared" ref="AE115" si="1609">AE$93*$AB$91*AE85</f>
        <v>0</v>
      </c>
      <c r="AF115" s="76">
        <f t="shared" ref="AF115" si="1610">AF$93*$AC$91*AF85</f>
        <v>0</v>
      </c>
      <c r="AG115" s="77">
        <f t="shared" ref="AG115" si="1611">AG$93*$AD$91*AG85</f>
        <v>0</v>
      </c>
      <c r="AH115" s="75">
        <f t="shared" ref="AH115" si="1612">AH$93*$AB$91*AH85</f>
        <v>0</v>
      </c>
      <c r="AI115" s="76">
        <f t="shared" ref="AI115" si="1613">AI$93*$AC$91*AI85</f>
        <v>0</v>
      </c>
      <c r="AJ115" s="77">
        <f t="shared" si="367"/>
        <v>0</v>
      </c>
      <c r="AK115" s="75">
        <f t="shared" ref="AK115" si="1614">AK$92*$AB$91*AK85</f>
        <v>0</v>
      </c>
      <c r="AL115" s="76">
        <f t="shared" ref="AL115" si="1615">AL$92*$AC$91*AL85</f>
        <v>0</v>
      </c>
      <c r="AM115" s="77">
        <f t="shared" ref="AM115" si="1616">AM$92*$AD$91*AM85</f>
        <v>0</v>
      </c>
      <c r="AN115" s="75">
        <f t="shared" ref="AN115" si="1617">AN$92*$AB$91*AN85</f>
        <v>0</v>
      </c>
      <c r="AO115" s="76">
        <f t="shared" ref="AO115" si="1618">AO$92*$AC$91*AO85</f>
        <v>0</v>
      </c>
      <c r="AP115" s="77">
        <f t="shared" ref="AP115" si="1619">AP$92*$AD$91*AP85</f>
        <v>0</v>
      </c>
      <c r="AQ115" s="75">
        <f t="shared" ref="AQ115" si="1620">AQ$92*$AB$91*AQ85</f>
        <v>0</v>
      </c>
      <c r="AR115" s="76">
        <f t="shared" ref="AR115" si="1621">AR$92*$AC$91*AR85</f>
        <v>0</v>
      </c>
      <c r="AS115" s="77">
        <f t="shared" si="373"/>
        <v>0</v>
      </c>
      <c r="AT115" s="75">
        <f t="shared" ref="AT115" si="1622">AT$93*$AT$91*AT85</f>
        <v>0</v>
      </c>
      <c r="AU115" s="76">
        <f t="shared" ref="AU115" si="1623">AU$93*$AU$91*AU85</f>
        <v>0</v>
      </c>
      <c r="AV115" s="77">
        <f t="shared" ref="AV115" si="1624">AV$93*$AV$91*AV85</f>
        <v>0</v>
      </c>
      <c r="AW115" s="75">
        <f t="shared" ref="AW115" si="1625">AW$93*$AT$91*AW85</f>
        <v>0</v>
      </c>
      <c r="AX115" s="76">
        <f t="shared" ref="AX115" si="1626">AX$93*$AU$91*AX85</f>
        <v>0</v>
      </c>
      <c r="AY115" s="77">
        <f t="shared" ref="AY115" si="1627">AY$93*$AV$91*AY85</f>
        <v>0</v>
      </c>
      <c r="AZ115" s="75">
        <f t="shared" ref="AZ115" si="1628">AZ$93*$AT$91*AZ85</f>
        <v>0</v>
      </c>
      <c r="BA115" s="76">
        <f t="shared" ref="BA115" si="1629">BA$93*$AU$91*BA85</f>
        <v>0</v>
      </c>
      <c r="BB115" s="77">
        <f t="shared" si="379"/>
        <v>0</v>
      </c>
      <c r="BC115" s="75">
        <f t="shared" ref="BC115" si="1630">BC$92*$AT$91*BC85</f>
        <v>0</v>
      </c>
      <c r="BD115" s="76">
        <f t="shared" ref="BD115" si="1631">BD$92*$AU$91*BD85</f>
        <v>0</v>
      </c>
      <c r="BE115" s="77">
        <f t="shared" ref="BE115" si="1632">BE$92*$AV$91*BE85</f>
        <v>0</v>
      </c>
      <c r="BF115" s="75">
        <f t="shared" ref="BF115" si="1633">BF$92*$AT$91*BF85</f>
        <v>0</v>
      </c>
      <c r="BG115" s="76">
        <f t="shared" ref="BG115" si="1634">BG$92*$AU$91*BG85</f>
        <v>0</v>
      </c>
      <c r="BH115" s="77">
        <f t="shared" ref="BH115" si="1635">BH$92*$AV$91*BH85</f>
        <v>0</v>
      </c>
      <c r="BI115" s="75">
        <f t="shared" ref="BI115" si="1636">BI$92*$AT$91*BI85</f>
        <v>0</v>
      </c>
      <c r="BJ115" s="76">
        <f t="shared" ref="BJ115" si="1637">BJ$92*$AU$91*BJ85</f>
        <v>0</v>
      </c>
      <c r="BK115" s="77">
        <f t="shared" ref="BK115" si="1638">BK$92*$AV$91*BK85</f>
        <v>0</v>
      </c>
      <c r="BL115" s="75">
        <f t="shared" ref="BL115" si="1639">BL$92*$AT$91*BL85</f>
        <v>0</v>
      </c>
      <c r="BM115" s="76">
        <f t="shared" ref="BM115" si="1640">BM$92*$AU$91*BM85</f>
        <v>0</v>
      </c>
      <c r="BN115" s="77">
        <f t="shared" si="388"/>
        <v>0</v>
      </c>
      <c r="BO115" s="75">
        <f t="shared" ref="BO115" si="1641">BO$93*$BO$91*BO85</f>
        <v>0</v>
      </c>
      <c r="BP115" s="76">
        <f t="shared" ref="BP115" si="1642">BP$93*$BP$91*BP85</f>
        <v>0</v>
      </c>
      <c r="BQ115" s="77">
        <f t="shared" ref="BQ115" si="1643">BQ$93*$BQ$91*BQ85</f>
        <v>0</v>
      </c>
      <c r="BR115" s="75">
        <f t="shared" ref="BR115" si="1644">BR$93*$BO$91*BR85</f>
        <v>0</v>
      </c>
      <c r="BS115" s="76">
        <f t="shared" ref="BS115" si="1645">BS$93*$BP$91*BS85</f>
        <v>0</v>
      </c>
      <c r="BT115" s="77">
        <f t="shared" ref="BT115" si="1646">BT$93*$BQ$91*BT85</f>
        <v>0</v>
      </c>
      <c r="BU115" s="75">
        <f t="shared" ref="BU115" si="1647">BU$93*$BO$91*BU85</f>
        <v>0</v>
      </c>
      <c r="BV115" s="76">
        <f t="shared" ref="BV115" si="1648">BV$93*$BP$91*BV85</f>
        <v>0</v>
      </c>
      <c r="BW115" s="77">
        <f t="shared" si="394"/>
        <v>0</v>
      </c>
      <c r="BX115" s="75">
        <f t="shared" ref="BX115" si="1649">BX$92*$BO$91*BX85</f>
        <v>0</v>
      </c>
      <c r="BY115" s="76">
        <f t="shared" ref="BY115" si="1650">BY$92*$BP$91*BY85</f>
        <v>0</v>
      </c>
      <c r="BZ115" s="77">
        <f t="shared" ref="BZ115" si="1651">BZ$92*$BQ$91*BZ85</f>
        <v>0</v>
      </c>
      <c r="CA115" s="90">
        <f t="shared" ref="CA115" si="1652">CA$92*$BO$91*CA85</f>
        <v>8.2386991225508464</v>
      </c>
      <c r="CB115" s="91">
        <f t="shared" ref="CB115" si="1653">CB$92*$BP$91*CB85</f>
        <v>16.989898989898986</v>
      </c>
      <c r="CC115" s="92">
        <f t="shared" ref="CC115" si="1654">CC$92*$BQ$91*CC85</f>
        <v>35.80671773838332</v>
      </c>
      <c r="CD115" s="72">
        <f t="shared" ref="CD115" si="1655">CD$92*$BO$91*CD85</f>
        <v>82.386991225508453</v>
      </c>
      <c r="CE115" s="73">
        <f t="shared" ref="CE115" si="1656">CE$92*$BP$91*CE85</f>
        <v>93.444444444444429</v>
      </c>
      <c r="CF115" s="74">
        <f t="shared" ref="CF115" si="1657">CF$92*$BQ$91*CF85</f>
        <v>98.468473780554135</v>
      </c>
      <c r="CG115" s="75">
        <f t="shared" ref="CG115" si="1658">CG$92*$BO$91*CG85</f>
        <v>0</v>
      </c>
      <c r="CH115" s="76">
        <f t="shared" ref="CH115" si="1659">CH$92*$BP$91*CH85</f>
        <v>0</v>
      </c>
      <c r="CI115" s="77">
        <f t="shared" ref="CI115" si="1660">CI$92*$BQ$91*CI85</f>
        <v>0</v>
      </c>
      <c r="CJ115" s="96">
        <f t="shared" ref="CJ115" si="1661">CJ$92*$BO$91*CJ85</f>
        <v>49.432194735305075</v>
      </c>
      <c r="CK115" s="97">
        <f t="shared" ref="CK115" si="1662">CK$92*$BP$91*CK85</f>
        <v>67.959595959595944</v>
      </c>
      <c r="CL115" s="98">
        <f t="shared" ref="CL115" si="1663">CL$92*$BQ$91*CL85</f>
        <v>89.516794345958303</v>
      </c>
      <c r="CM115" s="90">
        <f t="shared" ref="CM115" si="1664">CM$92*$BO$91*CM85</f>
        <v>8.2386991225508464</v>
      </c>
      <c r="CN115" s="91">
        <f t="shared" ref="CN115" si="1665">CN$92*$BP$91*CN85</f>
        <v>16.989898989898986</v>
      </c>
      <c r="CO115" s="92">
        <f t="shared" si="409"/>
        <v>35.80671773838332</v>
      </c>
    </row>
    <row r="116" spans="27:93" x14ac:dyDescent="0.25">
      <c r="AA116" s="9" t="s">
        <v>20</v>
      </c>
      <c r="AB116" s="75">
        <f t="shared" ref="AB116" si="1666">AB$93*$AB$91*AB86</f>
        <v>0</v>
      </c>
      <c r="AC116" s="76">
        <f t="shared" ref="AC116" si="1667">AC$93*$AC$91*AC86</f>
        <v>0</v>
      </c>
      <c r="AD116" s="77">
        <f t="shared" ref="AD116" si="1668">AD$93*$AD$91*AD86</f>
        <v>0</v>
      </c>
      <c r="AE116" s="75">
        <f t="shared" ref="AE116" si="1669">AE$93*$AB$91*AE86</f>
        <v>0</v>
      </c>
      <c r="AF116" s="76">
        <f t="shared" ref="AF116" si="1670">AF$93*$AC$91*AF86</f>
        <v>0</v>
      </c>
      <c r="AG116" s="77">
        <f t="shared" ref="AG116" si="1671">AG$93*$AD$91*AG86</f>
        <v>0</v>
      </c>
      <c r="AH116" s="75">
        <f t="shared" ref="AH116" si="1672">AH$93*$AB$91*AH86</f>
        <v>0</v>
      </c>
      <c r="AI116" s="76">
        <f t="shared" ref="AI116" si="1673">AI$93*$AC$91*AI86</f>
        <v>0</v>
      </c>
      <c r="AJ116" s="77">
        <f t="shared" si="367"/>
        <v>0</v>
      </c>
      <c r="AK116" s="75">
        <f t="shared" ref="AK116" si="1674">AK$92*$AB$91*AK86</f>
        <v>0</v>
      </c>
      <c r="AL116" s="76">
        <f t="shared" ref="AL116" si="1675">AL$92*$AC$91*AL86</f>
        <v>0</v>
      </c>
      <c r="AM116" s="77">
        <f t="shared" ref="AM116" si="1676">AM$92*$AD$91*AM86</f>
        <v>0</v>
      </c>
      <c r="AN116" s="75">
        <f t="shared" ref="AN116" si="1677">AN$92*$AB$91*AN86</f>
        <v>0</v>
      </c>
      <c r="AO116" s="76">
        <f t="shared" ref="AO116" si="1678">AO$92*$AC$91*AO86</f>
        <v>0</v>
      </c>
      <c r="AP116" s="77">
        <f t="shared" ref="AP116" si="1679">AP$92*$AD$91*AP86</f>
        <v>0</v>
      </c>
      <c r="AQ116" s="75">
        <f t="shared" ref="AQ116" si="1680">AQ$92*$AB$91*AQ86</f>
        <v>0</v>
      </c>
      <c r="AR116" s="76">
        <f t="shared" ref="AR116" si="1681">AR$92*$AC$91*AR86</f>
        <v>0</v>
      </c>
      <c r="AS116" s="77">
        <f t="shared" si="373"/>
        <v>0</v>
      </c>
      <c r="AT116" s="75">
        <f t="shared" ref="AT116" si="1682">AT$93*$AT$91*AT86</f>
        <v>0</v>
      </c>
      <c r="AU116" s="76">
        <f t="shared" ref="AU116" si="1683">AU$93*$AU$91*AU86</f>
        <v>0</v>
      </c>
      <c r="AV116" s="77">
        <f t="shared" ref="AV116" si="1684">AV$93*$AV$91*AV86</f>
        <v>0</v>
      </c>
      <c r="AW116" s="75">
        <f t="shared" ref="AW116" si="1685">AW$93*$AT$91*AW86</f>
        <v>0</v>
      </c>
      <c r="AX116" s="76">
        <f t="shared" ref="AX116" si="1686">AX$93*$AU$91*AX86</f>
        <v>0</v>
      </c>
      <c r="AY116" s="77">
        <f t="shared" ref="AY116" si="1687">AY$93*$AV$91*AY86</f>
        <v>0</v>
      </c>
      <c r="AZ116" s="75">
        <f t="shared" ref="AZ116" si="1688">AZ$93*$AT$91*AZ86</f>
        <v>0</v>
      </c>
      <c r="BA116" s="76">
        <f t="shared" ref="BA116" si="1689">BA$93*$AU$91*BA86</f>
        <v>0</v>
      </c>
      <c r="BB116" s="77">
        <f t="shared" si="379"/>
        <v>0</v>
      </c>
      <c r="BC116" s="75">
        <f t="shared" ref="BC116" si="1690">BC$92*$AT$91*BC86</f>
        <v>0</v>
      </c>
      <c r="BD116" s="76">
        <f t="shared" ref="BD116" si="1691">BD$92*$AU$91*BD86</f>
        <v>0</v>
      </c>
      <c r="BE116" s="77">
        <f t="shared" ref="BE116" si="1692">BE$92*$AV$91*BE86</f>
        <v>0</v>
      </c>
      <c r="BF116" s="75">
        <f t="shared" ref="BF116" si="1693">BF$92*$AT$91*BF86</f>
        <v>0</v>
      </c>
      <c r="BG116" s="76">
        <f t="shared" ref="BG116" si="1694">BG$92*$AU$91*BG86</f>
        <v>0</v>
      </c>
      <c r="BH116" s="77">
        <f t="shared" ref="BH116" si="1695">BH$92*$AV$91*BH86</f>
        <v>0</v>
      </c>
      <c r="BI116" s="75">
        <f t="shared" ref="BI116" si="1696">BI$92*$AT$91*BI86</f>
        <v>0</v>
      </c>
      <c r="BJ116" s="76">
        <f t="shared" ref="BJ116" si="1697">BJ$92*$AU$91*BJ86</f>
        <v>0</v>
      </c>
      <c r="BK116" s="77">
        <f t="shared" ref="BK116" si="1698">BK$92*$AV$91*BK86</f>
        <v>0</v>
      </c>
      <c r="BL116" s="75">
        <f t="shared" ref="BL116" si="1699">BL$92*$AT$91*BL86</f>
        <v>0</v>
      </c>
      <c r="BM116" s="76">
        <f t="shared" ref="BM116" si="1700">BM$92*$AU$91*BM86</f>
        <v>0</v>
      </c>
      <c r="BN116" s="77">
        <f t="shared" si="388"/>
        <v>0</v>
      </c>
      <c r="BO116" s="75">
        <f t="shared" ref="BO116" si="1701">BO$93*$BO$91*BO86</f>
        <v>0</v>
      </c>
      <c r="BP116" s="76">
        <f t="shared" ref="BP116" si="1702">BP$93*$BP$91*BP86</f>
        <v>0</v>
      </c>
      <c r="BQ116" s="77">
        <f t="shared" ref="BQ116" si="1703">BQ$93*$BQ$91*BQ86</f>
        <v>0</v>
      </c>
      <c r="BR116" s="75">
        <f t="shared" ref="BR116" si="1704">BR$93*$BO$91*BR86</f>
        <v>0</v>
      </c>
      <c r="BS116" s="76">
        <f t="shared" ref="BS116" si="1705">BS$93*$BP$91*BS86</f>
        <v>0</v>
      </c>
      <c r="BT116" s="77">
        <f t="shared" ref="BT116" si="1706">BT$93*$BQ$91*BT86</f>
        <v>0</v>
      </c>
      <c r="BU116" s="75">
        <f t="shared" ref="BU116" si="1707">BU$93*$BO$91*BU86</f>
        <v>0</v>
      </c>
      <c r="BV116" s="76">
        <f t="shared" ref="BV116" si="1708">BV$93*$BP$91*BV86</f>
        <v>0</v>
      </c>
      <c r="BW116" s="77">
        <f t="shared" si="394"/>
        <v>0</v>
      </c>
      <c r="BX116" s="75">
        <f t="shared" ref="BX116" si="1709">BX$92*$BO$91*BX86</f>
        <v>0</v>
      </c>
      <c r="BY116" s="76">
        <f t="shared" ref="BY116" si="1710">BY$92*$BP$91*BY86</f>
        <v>0</v>
      </c>
      <c r="BZ116" s="77">
        <f t="shared" ref="BZ116" si="1711">BZ$92*$BQ$91*BZ86</f>
        <v>0</v>
      </c>
      <c r="CA116" s="75">
        <f t="shared" ref="CA116" si="1712">CA$92*$BO$91*CA86</f>
        <v>0</v>
      </c>
      <c r="CB116" s="76">
        <f t="shared" ref="CB116" si="1713">CB$92*$BP$91*CB86</f>
        <v>0</v>
      </c>
      <c r="CC116" s="77">
        <f t="shared" ref="CC116" si="1714">CC$92*$BQ$91*CC86</f>
        <v>0</v>
      </c>
      <c r="CD116" s="75">
        <f t="shared" ref="CD116" si="1715">CD$92*$BO$91*CD86</f>
        <v>0</v>
      </c>
      <c r="CE116" s="76">
        <f t="shared" ref="CE116" si="1716">CE$92*$BP$91*CE86</f>
        <v>0</v>
      </c>
      <c r="CF116" s="77">
        <f t="shared" ref="CF116" si="1717">CF$92*$BQ$91*CF86</f>
        <v>0</v>
      </c>
      <c r="CG116" s="72">
        <f t="shared" ref="CG116" si="1718">CG$92*$BO$91*CG86</f>
        <v>82.386991225508453</v>
      </c>
      <c r="CH116" s="73">
        <f t="shared" ref="CH116" si="1719">CH$92*$BP$91*CH86</f>
        <v>93.444444444444429</v>
      </c>
      <c r="CI116" s="74">
        <f t="shared" ref="CI116" si="1720">CI$92*$BQ$91*CI86</f>
        <v>98.468473780554135</v>
      </c>
      <c r="CJ116" s="75">
        <f t="shared" ref="CJ116" si="1721">CJ$92*$BO$91*CJ86</f>
        <v>0</v>
      </c>
      <c r="CK116" s="76">
        <f t="shared" ref="CK116" si="1722">CK$92*$BP$91*CK86</f>
        <v>0</v>
      </c>
      <c r="CL116" s="77">
        <f t="shared" ref="CL116" si="1723">CL$92*$BQ$91*CL86</f>
        <v>0</v>
      </c>
      <c r="CM116" s="75">
        <f t="shared" ref="CM116" si="1724">CM$92*$BO$91*CM86</f>
        <v>0</v>
      </c>
      <c r="CN116" s="76">
        <f t="shared" ref="CN116" si="1725">CN$92*$BP$91*CN86</f>
        <v>0</v>
      </c>
      <c r="CO116" s="77">
        <f t="shared" si="409"/>
        <v>0</v>
      </c>
    </row>
    <row r="117" spans="27:93" x14ac:dyDescent="0.25">
      <c r="AA117" s="9" t="s">
        <v>27</v>
      </c>
      <c r="AB117" s="75">
        <f t="shared" ref="AB117" si="1726">AB$93*$AB$91*AB87</f>
        <v>0</v>
      </c>
      <c r="AC117" s="76">
        <f t="shared" ref="AC117" si="1727">AC$93*$AC$91*AC87</f>
        <v>0</v>
      </c>
      <c r="AD117" s="77">
        <f t="shared" ref="AD117" si="1728">AD$93*$AD$91*AD87</f>
        <v>0</v>
      </c>
      <c r="AE117" s="75">
        <f t="shared" ref="AE117" si="1729">AE$93*$AB$91*AE87</f>
        <v>0</v>
      </c>
      <c r="AF117" s="76">
        <f t="shared" ref="AF117" si="1730">AF$93*$AC$91*AF87</f>
        <v>0</v>
      </c>
      <c r="AG117" s="77">
        <f t="shared" ref="AG117" si="1731">AG$93*$AD$91*AG87</f>
        <v>0</v>
      </c>
      <c r="AH117" s="75">
        <f t="shared" ref="AH117" si="1732">AH$93*$AB$91*AH87</f>
        <v>0</v>
      </c>
      <c r="AI117" s="76">
        <f t="shared" ref="AI117" si="1733">AI$93*$AC$91*AI87</f>
        <v>0</v>
      </c>
      <c r="AJ117" s="77">
        <f t="shared" si="367"/>
        <v>0</v>
      </c>
      <c r="AK117" s="75">
        <f t="shared" ref="AK117" si="1734">AK$92*$AB$91*AK87</f>
        <v>0</v>
      </c>
      <c r="AL117" s="76">
        <f t="shared" ref="AL117" si="1735">AL$92*$AC$91*AL87</f>
        <v>0</v>
      </c>
      <c r="AM117" s="77">
        <f t="shared" ref="AM117" si="1736">AM$92*$AD$91*AM87</f>
        <v>0</v>
      </c>
      <c r="AN117" s="75">
        <f t="shared" ref="AN117" si="1737">AN$92*$AB$91*AN87</f>
        <v>0</v>
      </c>
      <c r="AO117" s="76">
        <f t="shared" ref="AO117" si="1738">AO$92*$AC$91*AO87</f>
        <v>0</v>
      </c>
      <c r="AP117" s="77">
        <f t="shared" ref="AP117" si="1739">AP$92*$AD$91*AP87</f>
        <v>0</v>
      </c>
      <c r="AQ117" s="75">
        <f t="shared" ref="AQ117" si="1740">AQ$92*$AB$91*AQ87</f>
        <v>0</v>
      </c>
      <c r="AR117" s="76">
        <f t="shared" ref="AR117" si="1741">AR$92*$AC$91*AR87</f>
        <v>0</v>
      </c>
      <c r="AS117" s="77">
        <f t="shared" si="373"/>
        <v>0</v>
      </c>
      <c r="AT117" s="75">
        <f t="shared" ref="AT117" si="1742">AT$93*$AT$91*AT87</f>
        <v>0</v>
      </c>
      <c r="AU117" s="76">
        <f t="shared" ref="AU117" si="1743">AU$93*$AU$91*AU87</f>
        <v>0</v>
      </c>
      <c r="AV117" s="77">
        <f t="shared" ref="AV117" si="1744">AV$93*$AV$91*AV87</f>
        <v>0</v>
      </c>
      <c r="AW117" s="75">
        <f t="shared" ref="AW117" si="1745">AW$93*$AT$91*AW87</f>
        <v>0</v>
      </c>
      <c r="AX117" s="76">
        <f t="shared" ref="AX117" si="1746">AX$93*$AU$91*AX87</f>
        <v>0</v>
      </c>
      <c r="AY117" s="77">
        <f t="shared" ref="AY117" si="1747">AY$93*$AV$91*AY87</f>
        <v>0</v>
      </c>
      <c r="AZ117" s="75">
        <f t="shared" ref="AZ117" si="1748">AZ$93*$AT$91*AZ87</f>
        <v>0</v>
      </c>
      <c r="BA117" s="76">
        <f t="shared" ref="BA117" si="1749">BA$93*$AU$91*BA87</f>
        <v>0</v>
      </c>
      <c r="BB117" s="77">
        <f t="shared" si="379"/>
        <v>0</v>
      </c>
      <c r="BC117" s="75">
        <f t="shared" ref="BC117" si="1750">BC$92*$AT$91*BC87</f>
        <v>0</v>
      </c>
      <c r="BD117" s="76">
        <f t="shared" ref="BD117" si="1751">BD$92*$AU$91*BD87</f>
        <v>0</v>
      </c>
      <c r="BE117" s="77">
        <f t="shared" ref="BE117" si="1752">BE$92*$AV$91*BE87</f>
        <v>0</v>
      </c>
      <c r="BF117" s="75">
        <f t="shared" ref="BF117" si="1753">BF$92*$AT$91*BF87</f>
        <v>0</v>
      </c>
      <c r="BG117" s="76">
        <f t="shared" ref="BG117" si="1754">BG$92*$AU$91*BG87</f>
        <v>0</v>
      </c>
      <c r="BH117" s="77">
        <f t="shared" ref="BH117" si="1755">BH$92*$AV$91*BH87</f>
        <v>0</v>
      </c>
      <c r="BI117" s="75">
        <f t="shared" ref="BI117" si="1756">BI$92*$AT$91*BI87</f>
        <v>0</v>
      </c>
      <c r="BJ117" s="76">
        <f t="shared" ref="BJ117" si="1757">BJ$92*$AU$91*BJ87</f>
        <v>0</v>
      </c>
      <c r="BK117" s="77">
        <f t="shared" ref="BK117" si="1758">BK$92*$AV$91*BK87</f>
        <v>0</v>
      </c>
      <c r="BL117" s="75">
        <f t="shared" ref="BL117" si="1759">BL$92*$AT$91*BL87</f>
        <v>0</v>
      </c>
      <c r="BM117" s="76">
        <f t="shared" ref="BM117" si="1760">BM$92*$AU$91*BM87</f>
        <v>0</v>
      </c>
      <c r="BN117" s="77">
        <f t="shared" si="388"/>
        <v>0</v>
      </c>
      <c r="BO117" s="75">
        <f t="shared" ref="BO117" si="1761">BO$93*$BO$91*BO87</f>
        <v>0</v>
      </c>
      <c r="BP117" s="76">
        <f t="shared" ref="BP117" si="1762">BP$93*$BP$91*BP87</f>
        <v>0</v>
      </c>
      <c r="BQ117" s="77">
        <f t="shared" ref="BQ117" si="1763">BQ$93*$BQ$91*BQ87</f>
        <v>0</v>
      </c>
      <c r="BR117" s="75">
        <f t="shared" ref="BR117" si="1764">BR$93*$BO$91*BR87</f>
        <v>0</v>
      </c>
      <c r="BS117" s="76">
        <f t="shared" ref="BS117" si="1765">BS$93*$BP$91*BS87</f>
        <v>0</v>
      </c>
      <c r="BT117" s="77">
        <f t="shared" ref="BT117" si="1766">BT$93*$BQ$91*BT87</f>
        <v>0</v>
      </c>
      <c r="BU117" s="75">
        <f t="shared" ref="BU117" si="1767">BU$93*$BO$91*BU87</f>
        <v>0</v>
      </c>
      <c r="BV117" s="76">
        <f t="shared" ref="BV117" si="1768">BV$93*$BP$91*BV87</f>
        <v>0</v>
      </c>
      <c r="BW117" s="77">
        <f t="shared" si="394"/>
        <v>0</v>
      </c>
      <c r="BX117" s="75">
        <f t="shared" ref="BX117" si="1769">BX$92*$BO$91*BX87</f>
        <v>0</v>
      </c>
      <c r="BY117" s="76">
        <f t="shared" ref="BY117" si="1770">BY$92*$BP$91*BY87</f>
        <v>0</v>
      </c>
      <c r="BZ117" s="77">
        <f t="shared" ref="BZ117" si="1771">BZ$92*$BQ$91*BZ87</f>
        <v>0</v>
      </c>
      <c r="CA117" s="90">
        <f t="shared" ref="CA117" si="1772">CA$92*$BO$91*CA87</f>
        <v>8.2386991225508464</v>
      </c>
      <c r="CB117" s="91">
        <f t="shared" ref="CB117" si="1773">CB$92*$BP$91*CB87</f>
        <v>16.989898989898986</v>
      </c>
      <c r="CC117" s="92">
        <f t="shared" ref="CC117" si="1774">CC$92*$BQ$91*CC87</f>
        <v>35.80671773838332</v>
      </c>
      <c r="CD117" s="75">
        <f t="shared" ref="CD117" si="1775">CD$92*$BO$91*CD87</f>
        <v>0</v>
      </c>
      <c r="CE117" s="76">
        <f t="shared" ref="CE117" si="1776">CE$92*$BP$91*CE87</f>
        <v>0</v>
      </c>
      <c r="CF117" s="77">
        <f t="shared" ref="CF117" si="1777">CF$92*$BQ$91*CF87</f>
        <v>0</v>
      </c>
      <c r="CG117" s="75">
        <f t="shared" ref="CG117" si="1778">CG$92*$BO$91*CG87</f>
        <v>0</v>
      </c>
      <c r="CH117" s="76">
        <f t="shared" ref="CH117" si="1779">CH$92*$BP$91*CH87</f>
        <v>0</v>
      </c>
      <c r="CI117" s="77">
        <f t="shared" ref="CI117" si="1780">CI$92*$BQ$91*CI87</f>
        <v>0</v>
      </c>
      <c r="CJ117" s="72">
        <f t="shared" ref="CJ117" si="1781">CJ$92*$BO$91*CJ87</f>
        <v>82.386991225508453</v>
      </c>
      <c r="CK117" s="73">
        <f t="shared" ref="CK117" si="1782">CK$92*$BP$91*CK87</f>
        <v>93.444444444444429</v>
      </c>
      <c r="CL117" s="74">
        <f t="shared" ref="CL117" si="1783">CL$92*$BQ$91*CL87</f>
        <v>98.468473780554135</v>
      </c>
      <c r="CM117" s="93">
        <f t="shared" ref="CM117" si="1784">CM$92*$BO$91*CM87</f>
        <v>16.477398245101693</v>
      </c>
      <c r="CN117" s="94">
        <f t="shared" ref="CN117" si="1785">CN$92*$BP$91*CN87</f>
        <v>33.979797979797972</v>
      </c>
      <c r="CO117" s="95">
        <f t="shared" si="409"/>
        <v>53.710076607574976</v>
      </c>
    </row>
    <row r="118" spans="27:93" ht="15.75" thickBot="1" x14ac:dyDescent="0.3">
      <c r="AA118" s="9" t="s">
        <v>28</v>
      </c>
      <c r="AB118" s="78">
        <f t="shared" ref="AB118" si="1786">AB$93*$AB$91*AB88</f>
        <v>0</v>
      </c>
      <c r="AC118" s="79">
        <f t="shared" ref="AC118" si="1787">AC$93*$AC$91*AC88</f>
        <v>0</v>
      </c>
      <c r="AD118" s="80">
        <f t="shared" ref="AD118" si="1788">AD$93*$AD$91*AD88</f>
        <v>0</v>
      </c>
      <c r="AE118" s="78">
        <f t="shared" ref="AE118" si="1789">AE$93*$AB$91*AE88</f>
        <v>0</v>
      </c>
      <c r="AF118" s="79">
        <f t="shared" ref="AF118" si="1790">AF$93*$AC$91*AF88</f>
        <v>0</v>
      </c>
      <c r="AG118" s="80">
        <f t="shared" ref="AG118" si="1791">AG$93*$AD$91*AG88</f>
        <v>0</v>
      </c>
      <c r="AH118" s="78">
        <f t="shared" ref="AH118" si="1792">AH$93*$AB$91*AH88</f>
        <v>0</v>
      </c>
      <c r="AI118" s="79">
        <f t="shared" ref="AI118" si="1793">AI$93*$AC$91*AI88</f>
        <v>0</v>
      </c>
      <c r="AJ118" s="80">
        <f t="shared" si="367"/>
        <v>0</v>
      </c>
      <c r="AK118" s="78">
        <f t="shared" ref="AK118" si="1794">AK$92*$AB$91*AK88</f>
        <v>0</v>
      </c>
      <c r="AL118" s="79">
        <f t="shared" ref="AL118" si="1795">AL$92*$AC$91*AL88</f>
        <v>0</v>
      </c>
      <c r="AM118" s="80">
        <f t="shared" ref="AM118" si="1796">AM$92*$AD$91*AM88</f>
        <v>0</v>
      </c>
      <c r="AN118" s="78">
        <f t="shared" ref="AN118" si="1797">AN$92*$AB$91*AN88</f>
        <v>0</v>
      </c>
      <c r="AO118" s="79">
        <f t="shared" ref="AO118" si="1798">AO$92*$AC$91*AO88</f>
        <v>0</v>
      </c>
      <c r="AP118" s="80">
        <f t="shared" ref="AP118" si="1799">AP$92*$AD$91*AP88</f>
        <v>0</v>
      </c>
      <c r="AQ118" s="78">
        <f t="shared" ref="AQ118" si="1800">AQ$92*$AB$91*AQ88</f>
        <v>0</v>
      </c>
      <c r="AR118" s="79">
        <f t="shared" ref="AR118" si="1801">AR$92*$AC$91*AR88</f>
        <v>0</v>
      </c>
      <c r="AS118" s="80">
        <f t="shared" si="373"/>
        <v>0</v>
      </c>
      <c r="AT118" s="78">
        <f t="shared" ref="AT118" si="1802">AT$93*$AT$91*AT88</f>
        <v>0</v>
      </c>
      <c r="AU118" s="79">
        <f t="shared" ref="AU118" si="1803">AU$93*$AU$91*AU88</f>
        <v>0</v>
      </c>
      <c r="AV118" s="80">
        <f t="shared" ref="AV118" si="1804">AV$93*$AV$91*AV88</f>
        <v>0</v>
      </c>
      <c r="AW118" s="78">
        <f t="shared" ref="AW118" si="1805">AW$93*$AT$91*AW88</f>
        <v>0</v>
      </c>
      <c r="AX118" s="79">
        <f t="shared" ref="AX118" si="1806">AX$93*$AU$91*AX88</f>
        <v>0</v>
      </c>
      <c r="AY118" s="80">
        <f t="shared" ref="AY118" si="1807">AY$93*$AV$91*AY88</f>
        <v>0</v>
      </c>
      <c r="AZ118" s="78">
        <f t="shared" ref="AZ118" si="1808">AZ$93*$AT$91*AZ88</f>
        <v>0</v>
      </c>
      <c r="BA118" s="79">
        <f t="shared" ref="BA118" si="1809">BA$93*$AU$91*BA88</f>
        <v>0</v>
      </c>
      <c r="BB118" s="80">
        <f t="shared" si="379"/>
        <v>0</v>
      </c>
      <c r="BC118" s="78">
        <f t="shared" ref="BC118" si="1810">BC$92*$AT$91*BC88</f>
        <v>0</v>
      </c>
      <c r="BD118" s="79">
        <f t="shared" ref="BD118" si="1811">BD$92*$AU$91*BD88</f>
        <v>0</v>
      </c>
      <c r="BE118" s="80">
        <f t="shared" ref="BE118" si="1812">BE$92*$AV$91*BE88</f>
        <v>0</v>
      </c>
      <c r="BF118" s="78">
        <f t="shared" ref="BF118" si="1813">BF$92*$AT$91*BF88</f>
        <v>0</v>
      </c>
      <c r="BG118" s="79">
        <f t="shared" ref="BG118" si="1814">BG$92*$AU$91*BG88</f>
        <v>0</v>
      </c>
      <c r="BH118" s="80">
        <f t="shared" ref="BH118" si="1815">BH$92*$AV$91*BH88</f>
        <v>0</v>
      </c>
      <c r="BI118" s="78">
        <f t="shared" ref="BI118" si="1816">BI$92*$AT$91*BI88</f>
        <v>0</v>
      </c>
      <c r="BJ118" s="79">
        <f t="shared" ref="BJ118" si="1817">BJ$92*$AU$91*BJ88</f>
        <v>0</v>
      </c>
      <c r="BK118" s="80">
        <f t="shared" ref="BK118" si="1818">BK$92*$AV$91*BK88</f>
        <v>0</v>
      </c>
      <c r="BL118" s="78">
        <f t="shared" ref="BL118" si="1819">BL$92*$AT$91*BL88</f>
        <v>0</v>
      </c>
      <c r="BM118" s="79">
        <f t="shared" ref="BM118" si="1820">BM$92*$AU$91*BM88</f>
        <v>0</v>
      </c>
      <c r="BN118" s="80">
        <f t="shared" si="388"/>
        <v>0</v>
      </c>
      <c r="BO118" s="78">
        <f t="shared" ref="BO118" si="1821">BO$93*$BO$91*BO88</f>
        <v>0</v>
      </c>
      <c r="BP118" s="79">
        <f t="shared" ref="BP118" si="1822">BP$93*$BP$91*BP88</f>
        <v>0</v>
      </c>
      <c r="BQ118" s="80">
        <f t="shared" ref="BQ118" si="1823">BQ$93*$BQ$91*BQ88</f>
        <v>0</v>
      </c>
      <c r="BR118" s="78">
        <f t="shared" ref="BR118" si="1824">BR$93*$BO$91*BR88</f>
        <v>0</v>
      </c>
      <c r="BS118" s="79">
        <f t="shared" ref="BS118" si="1825">BS$93*$BP$91*BS88</f>
        <v>0</v>
      </c>
      <c r="BT118" s="80">
        <f t="shared" ref="BT118" si="1826">BT$93*$BQ$91*BT88</f>
        <v>0</v>
      </c>
      <c r="BU118" s="78">
        <f t="shared" ref="BU118" si="1827">BU$93*$BO$91*BU88</f>
        <v>0</v>
      </c>
      <c r="BV118" s="79">
        <f t="shared" ref="BV118" si="1828">BV$93*$BP$91*BV88</f>
        <v>0</v>
      </c>
      <c r="BW118" s="80">
        <f t="shared" si="394"/>
        <v>0</v>
      </c>
      <c r="BX118" s="78">
        <f t="shared" ref="BX118" si="1829">BX$92*$BO$91*BX88</f>
        <v>0</v>
      </c>
      <c r="BY118" s="79">
        <f t="shared" ref="BY118" si="1830">BY$92*$BP$91*BY88</f>
        <v>0</v>
      </c>
      <c r="BZ118" s="80">
        <f t="shared" ref="BZ118" si="1831">BZ$92*$BQ$91*BZ88</f>
        <v>0</v>
      </c>
      <c r="CA118" s="102">
        <f t="shared" ref="CA118" si="1832">CA$92*$BO$91*CA88</f>
        <v>49.432194735305075</v>
      </c>
      <c r="CB118" s="103">
        <f t="shared" ref="CB118" si="1833">CB$92*$BP$91*CB88</f>
        <v>67.959595959595944</v>
      </c>
      <c r="CC118" s="104">
        <f t="shared" ref="CC118" si="1834">CC$92*$BQ$91*CC88</f>
        <v>89.516794345958303</v>
      </c>
      <c r="CD118" s="78">
        <f t="shared" ref="CD118" si="1835">CD$92*$BO$91*CD88</f>
        <v>0</v>
      </c>
      <c r="CE118" s="79">
        <f t="shared" ref="CE118" si="1836">CE$92*$BP$91*CE88</f>
        <v>0</v>
      </c>
      <c r="CF118" s="80">
        <f t="shared" ref="CF118" si="1837">CF$92*$BQ$91*CF88</f>
        <v>0</v>
      </c>
      <c r="CG118" s="78">
        <f t="shared" ref="CG118" si="1838">CG$92*$BO$91*CG88</f>
        <v>0</v>
      </c>
      <c r="CH118" s="79">
        <f t="shared" ref="CH118" si="1839">CH$92*$BP$91*CH88</f>
        <v>0</v>
      </c>
      <c r="CI118" s="80">
        <f t="shared" ref="CI118" si="1840">CI$92*$BQ$91*CI88</f>
        <v>0</v>
      </c>
      <c r="CJ118" s="78">
        <f t="shared" ref="CJ118" si="1841">CJ$92*$BO$91*CJ88</f>
        <v>0</v>
      </c>
      <c r="CK118" s="79">
        <f t="shared" ref="CK118" si="1842">CK$92*$BP$91*CK88</f>
        <v>0</v>
      </c>
      <c r="CL118" s="80">
        <f t="shared" ref="CL118" si="1843">CL$92*$BQ$91*CL88</f>
        <v>0</v>
      </c>
      <c r="CM118" s="105">
        <f t="shared" ref="CM118" si="1844">CM$92*$BO$91*CM88</f>
        <v>82.386991225508453</v>
      </c>
      <c r="CN118" s="106">
        <f t="shared" ref="CN118" si="1845">CN$92*$BP$91*CN88</f>
        <v>93.444444444444429</v>
      </c>
      <c r="CO118" s="107">
        <f t="shared" si="409"/>
        <v>98.468473780554135</v>
      </c>
    </row>
    <row r="119" spans="27:93" x14ac:dyDescent="0.25">
      <c r="AA119" s="51" t="s">
        <v>38</v>
      </c>
      <c r="AB119" s="108">
        <f>MAX(AB94:AB118)</f>
        <v>27.462330408502815</v>
      </c>
      <c r="AC119" s="108">
        <f t="shared" ref="AC119:BW119" si="1846">MAX(AC94:AC118)</f>
        <v>31.148148148148142</v>
      </c>
      <c r="AD119" s="108">
        <f t="shared" si="1846"/>
        <v>32.822824593518042</v>
      </c>
      <c r="AE119" s="108">
        <f t="shared" si="1846"/>
        <v>27.462330408502815</v>
      </c>
      <c r="AF119" s="108">
        <f t="shared" si="1846"/>
        <v>31.148148148148142</v>
      </c>
      <c r="AG119" s="108">
        <f t="shared" si="1846"/>
        <v>32.822824593518042</v>
      </c>
      <c r="AH119" s="108">
        <f t="shared" si="1846"/>
        <v>27.462330408502815</v>
      </c>
      <c r="AI119" s="108">
        <f t="shared" si="1846"/>
        <v>31.148148148148142</v>
      </c>
      <c r="AJ119" s="108">
        <f t="shared" si="1846"/>
        <v>32.822824593518042</v>
      </c>
      <c r="AK119" s="109">
        <f>MAX(AK95:AK100,AK105:AK108,AK113:AK118)</f>
        <v>82.386991225508453</v>
      </c>
      <c r="AL119" s="109">
        <f t="shared" ref="AL119:AS119" si="1847">MAX(AL95:AL100,AL105:AL108,AL113:AL118)</f>
        <v>93.444444444444429</v>
      </c>
      <c r="AM119" s="109">
        <f t="shared" si="1847"/>
        <v>98.468473780554135</v>
      </c>
      <c r="AN119" s="109">
        <f t="shared" si="1847"/>
        <v>82.386991225508453</v>
      </c>
      <c r="AO119" s="109">
        <f t="shared" si="1847"/>
        <v>93.444444444444429</v>
      </c>
      <c r="AP119" s="109">
        <f t="shared" si="1847"/>
        <v>98.468473780554135</v>
      </c>
      <c r="AQ119" s="109">
        <f t="shared" si="1847"/>
        <v>82.386991225508453</v>
      </c>
      <c r="AR119" s="109">
        <f t="shared" si="1847"/>
        <v>93.444444444444429</v>
      </c>
      <c r="AS119" s="109">
        <f t="shared" si="1847"/>
        <v>98.468473780554135</v>
      </c>
      <c r="AT119" s="108">
        <f t="shared" si="1846"/>
        <v>27.462330408502815</v>
      </c>
      <c r="AU119" s="108">
        <f t="shared" si="1846"/>
        <v>31.148148148148142</v>
      </c>
      <c r="AV119" s="108">
        <f t="shared" si="1846"/>
        <v>32.822824593518042</v>
      </c>
      <c r="AW119" s="108">
        <f t="shared" si="1846"/>
        <v>27.462330408502815</v>
      </c>
      <c r="AX119" s="108">
        <f t="shared" si="1846"/>
        <v>31.148148148148142</v>
      </c>
      <c r="AY119" s="108">
        <f t="shared" si="1846"/>
        <v>32.822824593518042</v>
      </c>
      <c r="AZ119" s="108">
        <f t="shared" si="1846"/>
        <v>27.462330408502815</v>
      </c>
      <c r="BA119" s="108">
        <f t="shared" si="1846"/>
        <v>31.148148148148142</v>
      </c>
      <c r="BB119" s="108">
        <f t="shared" si="1846"/>
        <v>32.822824593518042</v>
      </c>
      <c r="BC119" s="109">
        <f>MAX(BC94:BC100,BC102:BC118)</f>
        <v>82.386991225508453</v>
      </c>
      <c r="BD119" s="109">
        <f t="shared" ref="BD119:BK119" si="1848">MAX(BD94:BD100,BD102:BD118)</f>
        <v>93.444444444444429</v>
      </c>
      <c r="BE119" s="109">
        <f t="shared" si="1848"/>
        <v>98.468473780554135</v>
      </c>
      <c r="BF119" s="109">
        <f t="shared" si="1848"/>
        <v>82.386991225508453</v>
      </c>
      <c r="BG119" s="109">
        <f t="shared" si="1848"/>
        <v>93.444444444444429</v>
      </c>
      <c r="BH119" s="109">
        <f t="shared" si="1848"/>
        <v>98.468473780554135</v>
      </c>
      <c r="BI119" s="109">
        <f t="shared" si="1848"/>
        <v>82.386991225508453</v>
      </c>
      <c r="BJ119" s="109">
        <f t="shared" si="1848"/>
        <v>93.444444444444429</v>
      </c>
      <c r="BK119" s="109">
        <f t="shared" si="1848"/>
        <v>98.468473780554135</v>
      </c>
      <c r="BL119" s="109">
        <f t="shared" ref="BL119:BN119" si="1849">MAX(BL94:BL100,BL102:BL118)</f>
        <v>81.563121313253376</v>
      </c>
      <c r="BM119" s="109">
        <f t="shared" si="1849"/>
        <v>93.444444444444429</v>
      </c>
      <c r="BN119" s="109">
        <f t="shared" si="1849"/>
        <v>98.468473780554135</v>
      </c>
      <c r="BO119" s="108">
        <f t="shared" si="1846"/>
        <v>27.462330408502815</v>
      </c>
      <c r="BP119" s="108">
        <f t="shared" si="1846"/>
        <v>31.148148148148142</v>
      </c>
      <c r="BQ119" s="108">
        <f t="shared" si="1846"/>
        <v>32.822824593518042</v>
      </c>
      <c r="BR119" s="108">
        <f t="shared" si="1846"/>
        <v>27.462330408502815</v>
      </c>
      <c r="BS119" s="108">
        <f t="shared" si="1846"/>
        <v>31.148148148148142</v>
      </c>
      <c r="BT119" s="108">
        <f t="shared" si="1846"/>
        <v>32.822824593518042</v>
      </c>
      <c r="BU119" s="108">
        <f t="shared" si="1846"/>
        <v>27.462330408502815</v>
      </c>
      <c r="BV119" s="108">
        <f t="shared" si="1846"/>
        <v>31.148148148148142</v>
      </c>
      <c r="BW119" s="108">
        <f t="shared" si="1846"/>
        <v>32.822824593518042</v>
      </c>
      <c r="BX119" s="109">
        <f>MAX(BX94:BX100,BX105:BX108,BX110:BX118)</f>
        <v>82.386991225508453</v>
      </c>
      <c r="BY119" s="109">
        <f t="shared" ref="BY119:CF119" si="1850">MAX(BY94:BY100,BY105:BY108,BY110:BY118)</f>
        <v>93.444444444444429</v>
      </c>
      <c r="BZ119" s="109">
        <f t="shared" si="1850"/>
        <v>98.468473780554135</v>
      </c>
      <c r="CA119" s="109">
        <f t="shared" si="1850"/>
        <v>82.386991225508453</v>
      </c>
      <c r="CB119" s="109">
        <f t="shared" si="1850"/>
        <v>93.444444444444429</v>
      </c>
      <c r="CC119" s="109">
        <f t="shared" si="1850"/>
        <v>98.468473780554135</v>
      </c>
      <c r="CD119" s="109">
        <f t="shared" si="1850"/>
        <v>82.386991225508453</v>
      </c>
      <c r="CE119" s="109">
        <f t="shared" si="1850"/>
        <v>93.444444444444429</v>
      </c>
      <c r="CF119" s="109">
        <f t="shared" si="1850"/>
        <v>98.468473780554135</v>
      </c>
      <c r="CG119" s="109">
        <f t="shared" ref="CG119:CI119" si="1851">MAX(CG94:CG100,CG105:CG108,CG110:CG118)</f>
        <v>82.386991225508453</v>
      </c>
      <c r="CH119" s="109">
        <f t="shared" si="1851"/>
        <v>93.444444444444429</v>
      </c>
      <c r="CI119" s="109">
        <f t="shared" si="1851"/>
        <v>98.468473780554135</v>
      </c>
      <c r="CJ119" s="109">
        <f t="shared" ref="CJ119:CO119" si="1852">MAX(CJ94:CJ100,CJ105:CJ108,CJ110:CJ118)</f>
        <v>82.386991225508453</v>
      </c>
      <c r="CK119" s="109">
        <f t="shared" si="1852"/>
        <v>93.444444444444429</v>
      </c>
      <c r="CL119" s="109">
        <f t="shared" si="1852"/>
        <v>98.468473780554135</v>
      </c>
      <c r="CM119" s="109">
        <f t="shared" si="1852"/>
        <v>82.386991225508453</v>
      </c>
      <c r="CN119" s="109">
        <f t="shared" si="1852"/>
        <v>93.444444444444429</v>
      </c>
      <c r="CO119" s="109">
        <f t="shared" si="1852"/>
        <v>98.468473780554135</v>
      </c>
    </row>
    <row r="120" spans="27:93" x14ac:dyDescent="0.25">
      <c r="AA120" s="52" t="s">
        <v>39</v>
      </c>
      <c r="AB120" s="108">
        <f>MIN(AB94:AB118)</f>
        <v>0</v>
      </c>
      <c r="AC120" s="108">
        <f t="shared" ref="AC120:AJ120" si="1853">MIN(AC94:AC118)</f>
        <v>0</v>
      </c>
      <c r="AD120" s="108">
        <f t="shared" si="1853"/>
        <v>0</v>
      </c>
      <c r="AE120" s="108">
        <f t="shared" si="1853"/>
        <v>0</v>
      </c>
      <c r="AF120" s="108">
        <f t="shared" si="1853"/>
        <v>0</v>
      </c>
      <c r="AG120" s="108">
        <f t="shared" si="1853"/>
        <v>0</v>
      </c>
      <c r="AH120" s="108">
        <f t="shared" si="1853"/>
        <v>0</v>
      </c>
      <c r="AI120" s="108">
        <f t="shared" si="1853"/>
        <v>0</v>
      </c>
      <c r="AJ120" s="108">
        <f t="shared" si="1853"/>
        <v>0</v>
      </c>
      <c r="AK120" s="109">
        <f>MIN(AK95:AK100,AK105:AK108,AK113:AK118)</f>
        <v>0</v>
      </c>
      <c r="AL120" s="109">
        <f t="shared" ref="AL120:AM120" si="1854">MIN(AL95:AL100,AL105:AL108,AL113:AL118)</f>
        <v>0</v>
      </c>
      <c r="AM120" s="109">
        <f t="shared" si="1854"/>
        <v>0</v>
      </c>
      <c r="AN120" s="109">
        <v>0</v>
      </c>
      <c r="AO120" s="109">
        <v>0</v>
      </c>
      <c r="AP120" s="109">
        <v>0</v>
      </c>
      <c r="AQ120" s="109">
        <v>0</v>
      </c>
      <c r="AR120" s="109">
        <v>0</v>
      </c>
      <c r="AS120" s="109">
        <v>0</v>
      </c>
      <c r="AT120" s="108">
        <f>MIN(AT94:AT118)</f>
        <v>0</v>
      </c>
      <c r="AU120" s="108">
        <f t="shared" ref="AU120:BB120" si="1855">MIN(AU94:AU118)</f>
        <v>0</v>
      </c>
      <c r="AV120" s="108">
        <f t="shared" si="1855"/>
        <v>0</v>
      </c>
      <c r="AW120" s="108">
        <f t="shared" si="1855"/>
        <v>0</v>
      </c>
      <c r="AX120" s="108">
        <f t="shared" si="1855"/>
        <v>0</v>
      </c>
      <c r="AY120" s="108">
        <f t="shared" si="1855"/>
        <v>0</v>
      </c>
      <c r="AZ120" s="108">
        <f t="shared" si="1855"/>
        <v>0</v>
      </c>
      <c r="BA120" s="108">
        <f t="shared" si="1855"/>
        <v>0</v>
      </c>
      <c r="BB120" s="108">
        <f t="shared" si="1855"/>
        <v>0</v>
      </c>
      <c r="BC120" s="109">
        <f>MIN(BC94:BC100,BC102:BC118)</f>
        <v>0</v>
      </c>
      <c r="BD120" s="109">
        <f t="shared" ref="BD120:BH120" si="1856">MIN(BD94:BD100,BD102:BD118)</f>
        <v>0</v>
      </c>
      <c r="BE120" s="109">
        <f t="shared" si="1856"/>
        <v>0</v>
      </c>
      <c r="BF120" s="109">
        <f t="shared" si="1856"/>
        <v>0</v>
      </c>
      <c r="BG120" s="109">
        <f t="shared" si="1856"/>
        <v>0</v>
      </c>
      <c r="BH120" s="109">
        <f t="shared" si="1856"/>
        <v>0</v>
      </c>
      <c r="BI120" s="109">
        <v>0</v>
      </c>
      <c r="BJ120" s="109">
        <v>0</v>
      </c>
      <c r="BK120" s="109">
        <v>0</v>
      </c>
      <c r="BL120" s="109">
        <v>0</v>
      </c>
      <c r="BM120" s="109">
        <v>0</v>
      </c>
      <c r="BN120" s="109">
        <v>0</v>
      </c>
      <c r="BO120" s="108">
        <f t="shared" ref="BO120:BW120" si="1857">MIN(BO94:BO118)</f>
        <v>0</v>
      </c>
      <c r="BP120" s="108">
        <f t="shared" si="1857"/>
        <v>0</v>
      </c>
      <c r="BQ120" s="108">
        <f t="shared" si="1857"/>
        <v>0</v>
      </c>
      <c r="BR120" s="108">
        <f t="shared" si="1857"/>
        <v>0</v>
      </c>
      <c r="BS120" s="108">
        <f t="shared" si="1857"/>
        <v>0</v>
      </c>
      <c r="BT120" s="108">
        <f t="shared" si="1857"/>
        <v>0</v>
      </c>
      <c r="BU120" s="108">
        <f t="shared" si="1857"/>
        <v>0</v>
      </c>
      <c r="BV120" s="108">
        <f t="shared" si="1857"/>
        <v>0</v>
      </c>
      <c r="BW120" s="108">
        <f t="shared" si="1857"/>
        <v>0</v>
      </c>
      <c r="BX120" s="109">
        <f>MIN(BX94:BX100,BX105:BX108,BX110:BX118)</f>
        <v>0</v>
      </c>
      <c r="BY120" s="109">
        <f t="shared" ref="BY120:BZ120" si="1858">MIN(BY94:BY100,BY105:BY108,BY110:BY118)</f>
        <v>0</v>
      </c>
      <c r="BZ120" s="109">
        <f t="shared" si="1858"/>
        <v>0</v>
      </c>
      <c r="CA120" s="109">
        <v>0</v>
      </c>
      <c r="CB120" s="109">
        <v>0</v>
      </c>
      <c r="CC120" s="109">
        <v>0</v>
      </c>
      <c r="CD120" s="109">
        <v>0</v>
      </c>
      <c r="CE120" s="109">
        <v>0</v>
      </c>
      <c r="CF120" s="109">
        <v>0</v>
      </c>
      <c r="CG120" s="109">
        <v>0</v>
      </c>
      <c r="CH120" s="109">
        <v>0</v>
      </c>
      <c r="CI120" s="109">
        <v>0</v>
      </c>
      <c r="CJ120" s="109">
        <v>0</v>
      </c>
      <c r="CK120" s="109">
        <v>0</v>
      </c>
      <c r="CL120" s="109">
        <v>0</v>
      </c>
      <c r="CM120" s="109">
        <v>0</v>
      </c>
      <c r="CN120" s="109">
        <v>0</v>
      </c>
      <c r="CO120" s="109">
        <v>0</v>
      </c>
    </row>
    <row r="121" spans="27:93" x14ac:dyDescent="0.25">
      <c r="AB121" s="53">
        <f>SQRT(AVERAGE((AB$119)^2,(AC$119)^2,(AD$119)^2))</f>
        <v>30.559911315434235</v>
      </c>
      <c r="AC121" s="53">
        <f>SQRT(AVERAGE((AE$119)^2,(AF$119)^2,(AG$119)^2))</f>
        <v>30.559911315434235</v>
      </c>
      <c r="AD121" s="53">
        <f>SQRT(AVERAGE((AH$119)^2,(AI$119)^2,(AJ$119)^2))</f>
        <v>30.559911315434235</v>
      </c>
      <c r="AE121" s="53">
        <f>SQRT(AVERAGE((AK$119)^2,(AL$119)^2,(AM$119)^2))</f>
        <v>91.679733946302704</v>
      </c>
      <c r="AF121" s="56">
        <f>SQRT(AVERAGE((AN$119)^2,(AO$119)^2,(AP$119)^2))</f>
        <v>91.679733946302704</v>
      </c>
      <c r="AG121" s="56">
        <f>SQRT(AVERAGE((AQ$119)^2,(AR$119)^2,(AS$119)^2))</f>
        <v>91.679733946302704</v>
      </c>
      <c r="AH121" s="53">
        <f>SQRT(AVERAGE((AT$119)^2,(AU$119)^2,(AV$119)^2))</f>
        <v>30.559911315434235</v>
      </c>
      <c r="AI121" s="53">
        <f>SQRT(AVERAGE((AW$119)^2,(AX$119)^2,(AY$119)^2))</f>
        <v>30.559911315434235</v>
      </c>
      <c r="AJ121" s="53">
        <f>SQRT(AVERAGE((AZ$119)^2,(BA$119)^2,(BB$119)^2))</f>
        <v>30.559911315434235</v>
      </c>
      <c r="AK121" s="53">
        <f>SQRT(AVERAGE((BC$119)^2,(BD$119)^2,(BE$119)^2))</f>
        <v>91.679733946302704</v>
      </c>
      <c r="AL121" s="53">
        <f>SQRT(AVERAGE((BF$119)^2,(BG$119)^2,(BH$119)^2))</f>
        <v>91.679733946302704</v>
      </c>
      <c r="AM121" s="56">
        <f>SQRT(AVERAGE((BI$119)^2,(BJ$119)^2,(BK$119)^2))</f>
        <v>91.679733946302704</v>
      </c>
      <c r="AN121" s="56">
        <f>SQRT(AVERAGE((BL$119)^2,(BM$119)^2,(BN$119)^2))</f>
        <v>91.433850924339509</v>
      </c>
      <c r="AO121" s="53">
        <f>SQRT(AVERAGE((BO$119)^2,(BP$119)^2,(BQ$119)^2))</f>
        <v>30.559911315434235</v>
      </c>
      <c r="AP121" s="53">
        <f>SQRT(AVERAGE((BR$119)^2,(BS$119)^2,(BT$119)^2))</f>
        <v>30.559911315434235</v>
      </c>
      <c r="AQ121" s="53">
        <f>SQRT(AVERAGE((BU$119)^2,(BV$119)^2,(BW$119)^2))</f>
        <v>30.559911315434235</v>
      </c>
      <c r="AR121" s="53">
        <f>SQRT(AVERAGE((BX$119)^2,(BY$119)^2,(BZ$119)^2))</f>
        <v>91.679733946302704</v>
      </c>
      <c r="AS121" s="56">
        <f>SQRT(AVERAGE((CA$119)^2,(CB$119)^2,(CC$119)^2))</f>
        <v>91.679733946302704</v>
      </c>
      <c r="AT121" s="56">
        <f>SQRT(AVERAGE((CD$119)^2,(CE$119)^2,(CF$119)^2))</f>
        <v>91.679733946302704</v>
      </c>
      <c r="AU121" s="53">
        <f>SQRT(AVERAGE((CG$119)^2,(CH$119)^2,(CI$119)^2))</f>
        <v>91.679733946302704</v>
      </c>
      <c r="AV121" s="56">
        <f>SQRT(AVERAGE((CJ$119)^2,(CK$119)^2,(CL$119)^2))</f>
        <v>91.679733946302704</v>
      </c>
      <c r="AW121" s="56">
        <f>SQRT(AVERAGE((CM91-CM$119)^2,(CN91-CN$119)^2,(CO91-CO$119)^2))</f>
        <v>91.679733946302704</v>
      </c>
      <c r="AX121" s="53">
        <f t="shared" ref="AX121" si="1859">SUM(AB121:AW121)</f>
        <v>1466.6298601188803</v>
      </c>
    </row>
    <row r="122" spans="27:93" x14ac:dyDescent="0.25">
      <c r="AB122" s="140" t="s">
        <v>18</v>
      </c>
      <c r="AC122" s="141"/>
      <c r="AD122" s="141"/>
      <c r="AH122" s="140" t="s">
        <v>19</v>
      </c>
      <c r="AI122" s="141"/>
      <c r="AJ122" s="141"/>
      <c r="AO122" s="140" t="s">
        <v>25</v>
      </c>
      <c r="AP122" s="141"/>
      <c r="AQ122" s="141"/>
      <c r="BB122" s="140" t="s">
        <v>18</v>
      </c>
      <c r="BC122" s="141"/>
      <c r="BD122" s="141"/>
      <c r="BH122" s="140" t="s">
        <v>19</v>
      </c>
      <c r="BI122" s="141"/>
      <c r="BJ122" s="141"/>
      <c r="BO122" s="140" t="s">
        <v>25</v>
      </c>
      <c r="BP122" s="141"/>
      <c r="BQ122" s="141"/>
    </row>
    <row r="123" spans="27:93" x14ac:dyDescent="0.25">
      <c r="AB123" s="9" t="s">
        <v>10</v>
      </c>
      <c r="AC123" s="9" t="s">
        <v>11</v>
      </c>
      <c r="AD123" s="9" t="s">
        <v>12</v>
      </c>
      <c r="AE123" s="9" t="s">
        <v>13</v>
      </c>
      <c r="AF123" s="9" t="s">
        <v>14</v>
      </c>
      <c r="AG123" s="9" t="s">
        <v>15</v>
      </c>
      <c r="AH123" s="9" t="s">
        <v>10</v>
      </c>
      <c r="AI123" s="9" t="s">
        <v>11</v>
      </c>
      <c r="AJ123" s="9" t="s">
        <v>12</v>
      </c>
      <c r="AK123" s="9" t="s">
        <v>20</v>
      </c>
      <c r="AL123" s="9" t="s">
        <v>21</v>
      </c>
      <c r="AM123" s="9" t="s">
        <v>22</v>
      </c>
      <c r="AN123" s="9" t="s">
        <v>23</v>
      </c>
      <c r="AO123" s="9" t="s">
        <v>10</v>
      </c>
      <c r="AP123" s="9" t="s">
        <v>11</v>
      </c>
      <c r="AQ123" s="9" t="s">
        <v>12</v>
      </c>
      <c r="AR123" s="9" t="s">
        <v>13</v>
      </c>
      <c r="AS123" s="9" t="s">
        <v>21</v>
      </c>
      <c r="AT123" s="9" t="s">
        <v>26</v>
      </c>
      <c r="AU123" s="9" t="s">
        <v>20</v>
      </c>
      <c r="AV123" s="9" t="s">
        <v>27</v>
      </c>
      <c r="AW123" s="9" t="s">
        <v>28</v>
      </c>
      <c r="BB123" s="9" t="s">
        <v>10</v>
      </c>
      <c r="BC123" s="9" t="s">
        <v>11</v>
      </c>
      <c r="BD123" s="9" t="s">
        <v>12</v>
      </c>
      <c r="BE123" s="9" t="s">
        <v>13</v>
      </c>
      <c r="BF123" s="9" t="s">
        <v>14</v>
      </c>
      <c r="BG123" s="9" t="s">
        <v>15</v>
      </c>
      <c r="BH123" s="9" t="s">
        <v>10</v>
      </c>
      <c r="BI123" s="9" t="s">
        <v>11</v>
      </c>
      <c r="BJ123" s="9" t="s">
        <v>12</v>
      </c>
      <c r="BK123" s="9" t="s">
        <v>20</v>
      </c>
      <c r="BL123" s="9" t="s">
        <v>21</v>
      </c>
      <c r="BM123" s="9" t="s">
        <v>22</v>
      </c>
      <c r="BN123" s="9" t="s">
        <v>23</v>
      </c>
      <c r="BO123" s="9" t="s">
        <v>10</v>
      </c>
      <c r="BP123" s="9" t="s">
        <v>11</v>
      </c>
      <c r="BQ123" s="9" t="s">
        <v>12</v>
      </c>
      <c r="BR123" s="9" t="s">
        <v>13</v>
      </c>
      <c r="BS123" s="9" t="s">
        <v>21</v>
      </c>
      <c r="BT123" s="9" t="s">
        <v>26</v>
      </c>
      <c r="BU123" s="9" t="s">
        <v>20</v>
      </c>
      <c r="BV123" s="9" t="s">
        <v>27</v>
      </c>
      <c r="BW123" s="9" t="s">
        <v>28</v>
      </c>
    </row>
    <row r="124" spans="27:93" x14ac:dyDescent="0.25">
      <c r="AA124" s="9" t="s">
        <v>18</v>
      </c>
      <c r="AB124" s="53">
        <f>SQRT(AVERAGE((AB94-AB$119)^2,(AC94-AC$119)^2,(AD94-AD$119)^2))</f>
        <v>0</v>
      </c>
      <c r="AC124" s="53">
        <f>SQRT(AVERAGE((AE94-AE$119)^2,(AF94-AF$119)^2,(AG94-AG$119)^2))</f>
        <v>0</v>
      </c>
      <c r="AD124" s="53">
        <f>SQRT(AVERAGE((AH94-AH$119)^2,(AI94-AI$119)^2,(AJ94-AJ$119)^2))</f>
        <v>0</v>
      </c>
      <c r="AE124" s="53">
        <f>SQRT(AVERAGE((AK94-AK$119)^2,(AL94-AL$119)^2,(AM94-AM$119)^2))</f>
        <v>24.601007287684862</v>
      </c>
      <c r="AF124" s="56">
        <f>SQRT(AVERAGE((AN94-AN$119)^2,(AO94-AO$119)^2,(AP94-AP$119)^2))</f>
        <v>10.703096434356784</v>
      </c>
      <c r="AG124" s="56">
        <f>SQRT(AVERAGE((AQ94-AQ$119)^2,(AR94-AR$119)^2,(AS94-AS$119)^2))</f>
        <v>24.601007287684862</v>
      </c>
      <c r="AH124" s="53">
        <f>SQRT(AVERAGE((AT94-AT$119)^2,(AU94-AU$119)^2,(AV94-AV$119)^2))</f>
        <v>30.559911315434235</v>
      </c>
      <c r="AI124" s="53">
        <f>SQRT(AVERAGE((AW94-AW$119)^2,(AX94-AX$119)^2,(AY94-AY$119)^2))</f>
        <v>30.559911315434235</v>
      </c>
      <c r="AJ124" s="53">
        <f>SQRT(AVERAGE((AZ94-AZ$119)^2,(BA94-BA$119)^2,(BB94-BB$119)^2))</f>
        <v>30.559911315434235</v>
      </c>
      <c r="AK124" s="53">
        <f>SQRT(AVERAGE((BC94-BC$119)^2,(BD94-BD$119)^2,(BE94-BE$119)^2))</f>
        <v>91.679733946302704</v>
      </c>
      <c r="AL124" s="53">
        <f>SQRT(AVERAGE((BF94-BF$119)^2,(BG94-BG$119)^2,(BH94-BH$119)^2))</f>
        <v>91.679733946302704</v>
      </c>
      <c r="AM124" s="56">
        <f>SQRT(AVERAGE((BI94-BI$119)^2,(BJ94-BJ$119)^2,(BK94-BK$119)^2))</f>
        <v>91.679733946302704</v>
      </c>
      <c r="AN124" s="56">
        <f>SQRT(AVERAGE((BL94-BL$119)^2,(BM94-BM$119)^2,(BN94-BN$119)^2))</f>
        <v>91.433850924339509</v>
      </c>
      <c r="AO124" s="53">
        <f t="shared" ref="AO124:AO148" si="1860">SQRT(AVERAGE((BO94-BO$119)^2,(BP94-BP$119)^2,(BQ94-BQ$119)^2))</f>
        <v>30.559911315434235</v>
      </c>
      <c r="AP124" s="53">
        <f>SQRT(AVERAGE((BR94-BR$119)^2,(BS94-BS$119)^2,(BT94-BT$119)^2))</f>
        <v>30.559911315434235</v>
      </c>
      <c r="AQ124" s="53">
        <f>SQRT(AVERAGE((BU94-BU$119)^2,(BV94-BV$119)^2,(BW94-BW$119)^2))</f>
        <v>30.559911315434235</v>
      </c>
      <c r="AR124" s="53">
        <f>SQRT(AVERAGE((BX94-BX$119)^2,(BY94-BY$119)^2,(BZ94-BZ$119)^2))</f>
        <v>91.679733946302704</v>
      </c>
      <c r="AS124" s="56">
        <f>SQRT(AVERAGE((CA94-CA$119)^2,(CB94-CB$119)^2,(CC94-CC$119)^2))</f>
        <v>91.679733946302704</v>
      </c>
      <c r="AT124" s="56">
        <f>SQRT(AVERAGE((CD94-CD$119)^2,(CE94-CE$119)^2,(CF94-CF$119)^2))</f>
        <v>91.679733946302704</v>
      </c>
      <c r="AU124" s="53">
        <f>SQRT(AVERAGE((CG94-CG$119)^2,(CH94-CH$119)^2,(CI94-CI$119)^2))</f>
        <v>91.679733946302704</v>
      </c>
      <c r="AV124" s="56">
        <f>SQRT(AVERAGE((CJ94-CJ$119)^2,(CK94-CK$119)^2,(CL94-CL$119)^2))</f>
        <v>91.679733946302704</v>
      </c>
      <c r="AW124" s="56">
        <f>SQRT(AVERAGE((CM94-CM$119)^2,(CN94-CN$119)^2,(CO94-CO$119)^2))</f>
        <v>91.679733946302704</v>
      </c>
      <c r="AX124" s="53">
        <f t="shared" ref="AX124:AX130" si="1861">SUM(AB124:AW124)</f>
        <v>1159.8160353433957</v>
      </c>
      <c r="AZ124" s="53"/>
      <c r="BA124" s="9" t="s">
        <v>18</v>
      </c>
      <c r="BB124" s="53">
        <f>SQRT(AVERAGE((AB94-AB$120)^2,(AC94-AC$120)^2,(AD94-AD$120)^2))</f>
        <v>30.559911315434235</v>
      </c>
      <c r="BC124" s="53">
        <f>SQRT(AVERAGE((AE94-AE$120)^2,(AF94-AF$120)^2,(AG94-AG$120)^2))</f>
        <v>30.559911315434235</v>
      </c>
      <c r="BD124" s="53">
        <f>SQRT(AVERAGE((AH94-AH$120)^2,(AI94-AI$120)^2,(AJ94-AJ$120)^2))</f>
        <v>30.559911315434235</v>
      </c>
      <c r="BE124" s="53">
        <f>SQRT(AVERAGE((AK94-AK$120)^2,(AL94-AL$120)^2,(AM94-AM$120)^2))</f>
        <v>70.88795156046676</v>
      </c>
      <c r="BF124" s="56">
        <f>SQRT(AVERAGE((AN94-AN$120)^2,(AO94-AO$120)^2,(AP94-AP$120)^2))</f>
        <v>84.175474392661485</v>
      </c>
      <c r="BG124" s="56">
        <f>SQRT(AVERAGE((AQ94-AQ$120)^2,(AR94-AR$120)^2,(AS94-AS$120)^2))</f>
        <v>70.88795156046676</v>
      </c>
      <c r="BH124" s="53">
        <f>SQRT(AVERAGE((AT94-AT$120)^2,(AU94-AU$120)^2,(AV94-AV$120)^2))</f>
        <v>0</v>
      </c>
      <c r="BI124" s="53">
        <f>SQRT(AVERAGE((AW94-AW$120)^2,(AX94-AX$120)^2,(AY94-AY$120)^2))</f>
        <v>0</v>
      </c>
      <c r="BJ124" s="53">
        <f>SQRT(AVERAGE((AZ94-AZ$120)^2,(BA94-BA$120)^2,(BB94-BB$120)^2))</f>
        <v>0</v>
      </c>
      <c r="BK124" s="53">
        <f>SQRT(AVERAGE((BC94-BC$120)^2,(BD94-BD$120)^2,(BE94-BE$120)^2))</f>
        <v>0</v>
      </c>
      <c r="BL124" s="53">
        <f>SQRT(AVERAGE((BF94-BF$120)^2,(BG94-BG$120)^2,(BH94-BH$120)^2))</f>
        <v>0</v>
      </c>
      <c r="BM124" s="56">
        <f>SQRT(AVERAGE((BI94-BI$120)^2,(BJ94-BJ$120)^2,(BK94-BK$120)^2))</f>
        <v>0</v>
      </c>
      <c r="BN124" s="56">
        <f>SQRT(AVERAGE((BL94-BL$120)^2,(BM94-BM$120)^2,(BN94-BN$120)^2))</f>
        <v>0</v>
      </c>
      <c r="BO124" s="53">
        <f>SQRT(AVERAGE((BO94-BO$120)^2,(BP94-BP$120)^2,(BQ94-BQ$120)^2))</f>
        <v>0</v>
      </c>
      <c r="BP124" s="53">
        <f>SQRT(AVERAGE((BR94-BR$120)^2,(BS94-BS$120)^2,(BT94-BT$120)^2))</f>
        <v>0</v>
      </c>
      <c r="BQ124" s="53">
        <f>SQRT(AVERAGE((BU94-BU$120)^2,(BV94-BV$120)^2,(BW94-BW$120)^2))</f>
        <v>0</v>
      </c>
      <c r="BR124" s="53">
        <f>SQRT(AVERAGE((BX94-BX$120)^2,(BY94-BY$120)^2,(BZ94-BZ$120)^2))</f>
        <v>0</v>
      </c>
      <c r="BS124" s="56">
        <f>SQRT(AVERAGE((CA94-CA$120)^2,(CB94-CB$120)^2,(CC94-CC$120)^2))</f>
        <v>0</v>
      </c>
      <c r="BT124" s="56">
        <f>SQRT(AVERAGE((CD94-CD$120)^2,(CE94-CE$120)^2,(CF94-CF$120)^2))</f>
        <v>0</v>
      </c>
      <c r="BU124" s="53">
        <f>SQRT(AVERAGE((CG94-CG$120)^2,(CH94-CH$120)^2,(CI94-CI$120)^2))</f>
        <v>0</v>
      </c>
      <c r="BV124" s="56">
        <f>SQRT(AVERAGE((CJ94-CJ$120)^2,(CK94-CK$120)^2,(CL94-CL$120)^2))</f>
        <v>0</v>
      </c>
      <c r="BW124" s="56">
        <f>SQRT(AVERAGE((CM94-CM$120)^2,(CN94-CN$120)^2,(CO94-CO$120)^2))</f>
        <v>0</v>
      </c>
      <c r="BX124" s="53">
        <f>SUM(BB124:BW124)</f>
        <v>317.63111145989774</v>
      </c>
    </row>
    <row r="125" spans="27:93" x14ac:dyDescent="0.25">
      <c r="AA125" s="9" t="s">
        <v>10</v>
      </c>
      <c r="AB125" s="53">
        <f t="shared" ref="AB125:AB148" si="1862">SQRT(AVERAGE((AB95-AB$119)^2,(AC95-AC$119)^2,(AD95-AD$119)^2))</f>
        <v>0</v>
      </c>
      <c r="AC125" s="53">
        <f t="shared" ref="AC125:AC148" si="1863">SQRT(AVERAGE((AE95-AE$119)^2,(AF95-AF$119)^2,(AG95-AG$119)^2))</f>
        <v>30.559911315434235</v>
      </c>
      <c r="AD125" s="53">
        <f t="shared" ref="AD125:AD148" si="1864">SQRT(AVERAGE((AH95-AH$119)^2,(AI95-AI$119)^2,(AJ95-AJ$119)^2))</f>
        <v>30.559911315434235</v>
      </c>
      <c r="AE125" s="53">
        <f t="shared" ref="AE125:AE148" si="1865">SQRT(AVERAGE((AK95-AK$119)^2,(AL95-AL$119)^2,(AM95-AM$119)^2))</f>
        <v>40.697416509694172</v>
      </c>
      <c r="AF125" s="56">
        <f t="shared" ref="AF125:AF148" si="1866">SQRT(AVERAGE((AN95-AN$119)^2,(AO95-AO$119)^2,(AP95-AP$119)^2))</f>
        <v>57.397539852919429</v>
      </c>
      <c r="AG125" s="56">
        <f t="shared" ref="AG125:AG148" si="1867">SQRT(AVERAGE((AQ95-AQ$119)^2,(AR95-AR$119)^2,(AS95-AS$119)^2))</f>
        <v>57.397539852919429</v>
      </c>
      <c r="AH125" s="53">
        <f t="shared" ref="AH125:AH148" si="1868">SQRT(AVERAGE((AT95-AT$119)^2,(AU95-AU$119)^2,(AV95-AV$119)^2))</f>
        <v>30.559911315434235</v>
      </c>
      <c r="AI125" s="53">
        <f t="shared" ref="AI125:AI148" si="1869">SQRT(AVERAGE((AW95-AW$119)^2,(AX95-AX$119)^2,(AY95-AY$119)^2))</f>
        <v>30.559911315434235</v>
      </c>
      <c r="AJ125" s="53">
        <f t="shared" ref="AJ125:AJ148" si="1870">SQRT(AVERAGE((AZ95-AZ$119)^2,(BA95-BA$119)^2,(BB95-BB$119)^2))</f>
        <v>30.559911315434235</v>
      </c>
      <c r="AK125" s="53">
        <f t="shared" ref="AK125:AK148" si="1871">SQRT(AVERAGE((BC95-BC$119)^2,(BD95-BD$119)^2,(BE95-BE$119)^2))</f>
        <v>91.679733946302704</v>
      </c>
      <c r="AL125" s="53">
        <f t="shared" ref="AL125:AL148" si="1872">SQRT(AVERAGE((BF95-BF$119)^2,(BG95-BG$119)^2,(BH95-BH$119)^2))</f>
        <v>91.679733946302704</v>
      </c>
      <c r="AM125" s="56">
        <f t="shared" ref="AM125:AM148" si="1873">SQRT(AVERAGE((BI95-BI$119)^2,(BJ95-BJ$119)^2,(BK95-BK$119)^2))</f>
        <v>91.679733946302704</v>
      </c>
      <c r="AN125" s="56">
        <f t="shared" ref="AN125:AN148" si="1874">SQRT(AVERAGE((BL95-BL$119)^2,(BM95-BM$119)^2,(BN95-BN$119)^2))</f>
        <v>91.433850924339509</v>
      </c>
      <c r="AO125" s="53">
        <f t="shared" si="1860"/>
        <v>30.559911315434235</v>
      </c>
      <c r="AP125" s="53">
        <f t="shared" ref="AP125:AP148" si="1875">SQRT(AVERAGE((BR95-BR$119)^2,(BS95-BS$119)^2,(BT95-BT$119)^2))</f>
        <v>30.559911315434235</v>
      </c>
      <c r="AQ125" s="53">
        <f t="shared" ref="AQ125:AQ148" si="1876">SQRT(AVERAGE((BU95-BU$119)^2,(BV95-BV$119)^2,(BW95-BW$119)^2))</f>
        <v>30.559911315434235</v>
      </c>
      <c r="AR125" s="53">
        <f t="shared" ref="AR125:AR148" si="1877">SQRT(AVERAGE((BX95-BX$119)^2,(BY95-BY$119)^2,(BZ95-BZ$119)^2))</f>
        <v>91.679733946302704</v>
      </c>
      <c r="AS125" s="56">
        <f t="shared" ref="AS125:AS148" si="1878">SQRT(AVERAGE((CA95-CA$119)^2,(CB95-CB$119)^2,(CC95-CC$119)^2))</f>
        <v>91.679733946302704</v>
      </c>
      <c r="AT125" s="56">
        <f t="shared" ref="AT125:AT148" si="1879">SQRT(AVERAGE((CD95-CD$119)^2,(CE95-CE$119)^2,(CF95-CF$119)^2))</f>
        <v>91.679733946302704</v>
      </c>
      <c r="AU125" s="53">
        <f t="shared" ref="AU125:AU148" si="1880">SQRT(AVERAGE((CG95-CG$119)^2,(CH95-CH$119)^2,(CI95-CI$119)^2))</f>
        <v>91.679733946302704</v>
      </c>
      <c r="AV125" s="56">
        <f t="shared" ref="AV125:AV148" si="1881">SQRT(AVERAGE((CJ95-CJ$119)^2,(CK95-CK$119)^2,(CL95-CL$119)^2))</f>
        <v>91.679733946302704</v>
      </c>
      <c r="AW125" s="56">
        <f t="shared" ref="AW125:AW148" si="1882">SQRT(AVERAGE((CM95-CM$119)^2,(CN95-CN$119)^2,(CO95-CO$119)^2))</f>
        <v>91.679733946302704</v>
      </c>
      <c r="AX125" s="53">
        <f t="shared" si="1861"/>
        <v>1316.5232431800709</v>
      </c>
      <c r="BA125" s="9" t="s">
        <v>10</v>
      </c>
      <c r="BB125" s="53">
        <f t="shared" ref="BB125:BB148" si="1883">SQRT(AVERAGE((AB95-AB$120)^2,(AC95-AC$120)^2,(AD95-AD$120)^2))</f>
        <v>30.559911315434235</v>
      </c>
      <c r="BC125" s="53">
        <f t="shared" ref="BC125:BC148" si="1884">SQRT(AVERAGE((AE95-AE$120)^2,(AF95-AF$120)^2,(AG95-AG$120)^2))</f>
        <v>0</v>
      </c>
      <c r="BD125" s="53">
        <f t="shared" ref="BD125:BD148" si="1885">SQRT(AVERAGE((AH95-AH$120)^2,(AI95-AI$120)^2,(AJ95-AJ$120)^2))</f>
        <v>0</v>
      </c>
      <c r="BE125" s="53">
        <f t="shared" ref="BE125:BE148" si="1886">SQRT(AVERAGE((AK95-AK$120)^2,(AL95-AL$120)^2,(AM95-AM$120)^2))</f>
        <v>54.198440204119265</v>
      </c>
      <c r="BF125" s="56">
        <f t="shared" ref="BF125:BF148" si="1887">SQRT(AVERAGE((AN95-AN$120)^2,(AO95-AO$120)^2,(AP95-AP$120)^2))</f>
        <v>37.907359236552537</v>
      </c>
      <c r="BG125" s="56">
        <f t="shared" ref="BG125:BG148" si="1888">SQRT(AVERAGE((AQ95-AQ$120)^2,(AR95-AR$120)^2,(AS95-AS$120)^2))</f>
        <v>37.907359236552537</v>
      </c>
      <c r="BH125" s="53">
        <f t="shared" ref="BH125:BH148" si="1889">SQRT(AVERAGE((AT95-AT$120)^2,(AU95-AU$120)^2,(AV95-AV$120)^2))</f>
        <v>0</v>
      </c>
      <c r="BI125" s="53">
        <f t="shared" ref="BI125:BI148" si="1890">SQRT(AVERAGE((AW95-AW$120)^2,(AX95-AX$120)^2,(AY95-AY$120)^2))</f>
        <v>0</v>
      </c>
      <c r="BJ125" s="53">
        <f t="shared" ref="BJ125:BJ148" si="1891">SQRT(AVERAGE((AZ95-AZ$120)^2,(BA95-BA$120)^2,(BB95-BB$120)^2))</f>
        <v>0</v>
      </c>
      <c r="BK125" s="53">
        <f t="shared" ref="BK125:BK148" si="1892">SQRT(AVERAGE((BC95-BC$120)^2,(BD95-BD$120)^2,(BE95-BE$120)^2))</f>
        <v>0</v>
      </c>
      <c r="BL125" s="53">
        <f t="shared" ref="BL125:BL148" si="1893">SQRT(AVERAGE((BF95-BF$120)^2,(BG95-BG$120)^2,(BH95-BH$120)^2))</f>
        <v>0</v>
      </c>
      <c r="BM125" s="56">
        <f t="shared" ref="BM125:BM148" si="1894">SQRT(AVERAGE((BI95-BI$120)^2,(BJ95-BJ$120)^2,(BK95-BK$120)^2))</f>
        <v>0</v>
      </c>
      <c r="BN125" s="56">
        <f t="shared" ref="BN125:BN148" si="1895">SQRT(AVERAGE((BL95-BL$120)^2,(BM95-BM$120)^2,(BN95-BN$120)^2))</f>
        <v>0</v>
      </c>
      <c r="BO125" s="53">
        <f t="shared" ref="BO125:BO148" si="1896">SQRT(AVERAGE((BO95-BO$120)^2,(BP95-BP$120)^2,(BQ95-BQ$120)^2))</f>
        <v>0</v>
      </c>
      <c r="BP125" s="53">
        <f t="shared" ref="BP125:BP148" si="1897">SQRT(AVERAGE((BR95-BR$120)^2,(BS95-BS$120)^2,(BT95-BT$120)^2))</f>
        <v>0</v>
      </c>
      <c r="BQ125" s="53">
        <f t="shared" ref="BQ125:BQ148" si="1898">SQRT(AVERAGE((BU95-BU$120)^2,(BV95-BV$120)^2,(BW95-BW$120)^2))</f>
        <v>0</v>
      </c>
      <c r="BR125" s="53">
        <f t="shared" ref="BR125:BR148" si="1899">SQRT(AVERAGE((BX95-BX$120)^2,(BY95-BY$120)^2,(BZ95-BZ$120)^2))</f>
        <v>0</v>
      </c>
      <c r="BS125" s="56">
        <f t="shared" ref="BS125:BS148" si="1900">SQRT(AVERAGE((CA95-CA$120)^2,(CB95-CB$120)^2,(CC95-CC$120)^2))</f>
        <v>0</v>
      </c>
      <c r="BT125" s="56">
        <f t="shared" ref="BT125:BT148" si="1901">SQRT(AVERAGE((CD95-CD$120)^2,(CE95-CE$120)^2,(CF95-CF$120)^2))</f>
        <v>0</v>
      </c>
      <c r="BU125" s="53">
        <f t="shared" ref="BU125:BU148" si="1902">SQRT(AVERAGE((CG95-CG$120)^2,(CH95-CH$120)^2,(CI95-CI$120)^2))</f>
        <v>0</v>
      </c>
      <c r="BV125" s="56">
        <f t="shared" ref="BV125:BV148" si="1903">SQRT(AVERAGE((CJ95-CJ$120)^2,(CK95-CK$120)^2,(CL95-CL$120)^2))</f>
        <v>0</v>
      </c>
      <c r="BW125" s="56">
        <f t="shared" ref="BW125:BW148" si="1904">SQRT(AVERAGE((CM95-CM$120)^2,(CN95-CN$120)^2,(CO95-CO$120)^2))</f>
        <v>0</v>
      </c>
      <c r="BX125" s="53">
        <f t="shared" ref="BX125:BX148" si="1905">SUM(BB125:BW125)</f>
        <v>160.57306999265859</v>
      </c>
    </row>
    <row r="126" spans="27:93" x14ac:dyDescent="0.25">
      <c r="AA126" s="9" t="s">
        <v>11</v>
      </c>
      <c r="AB126" s="53">
        <f t="shared" si="1862"/>
        <v>30.559911315434235</v>
      </c>
      <c r="AC126" s="53">
        <f t="shared" si="1863"/>
        <v>0</v>
      </c>
      <c r="AD126" s="53">
        <f t="shared" si="1864"/>
        <v>30.559911315434235</v>
      </c>
      <c r="AE126" s="53">
        <f t="shared" si="1865"/>
        <v>24.601007287684862</v>
      </c>
      <c r="AF126" s="56">
        <f t="shared" si="1866"/>
        <v>10.703096434356784</v>
      </c>
      <c r="AG126" s="56">
        <f t="shared" si="1867"/>
        <v>24.601007287684862</v>
      </c>
      <c r="AH126" s="53">
        <f t="shared" si="1868"/>
        <v>30.559911315434235</v>
      </c>
      <c r="AI126" s="53">
        <f t="shared" si="1869"/>
        <v>30.559911315434235</v>
      </c>
      <c r="AJ126" s="53">
        <f t="shared" si="1870"/>
        <v>30.559911315434235</v>
      </c>
      <c r="AK126" s="53">
        <f t="shared" si="1871"/>
        <v>91.679733946302704</v>
      </c>
      <c r="AL126" s="53">
        <f t="shared" si="1872"/>
        <v>91.679733946302704</v>
      </c>
      <c r="AM126" s="56">
        <f t="shared" si="1873"/>
        <v>91.679733946302704</v>
      </c>
      <c r="AN126" s="56">
        <f t="shared" si="1874"/>
        <v>91.433850924339509</v>
      </c>
      <c r="AO126" s="53">
        <f t="shared" si="1860"/>
        <v>30.559911315434235</v>
      </c>
      <c r="AP126" s="53">
        <f t="shared" si="1875"/>
        <v>30.559911315434235</v>
      </c>
      <c r="AQ126" s="53">
        <f t="shared" si="1876"/>
        <v>30.559911315434235</v>
      </c>
      <c r="AR126" s="53">
        <f t="shared" si="1877"/>
        <v>91.679733946302704</v>
      </c>
      <c r="AS126" s="56">
        <f t="shared" si="1878"/>
        <v>91.679733946302704</v>
      </c>
      <c r="AT126" s="56">
        <f t="shared" si="1879"/>
        <v>91.679733946302704</v>
      </c>
      <c r="AU126" s="53">
        <f t="shared" si="1880"/>
        <v>91.679733946302704</v>
      </c>
      <c r="AV126" s="56">
        <f t="shared" si="1881"/>
        <v>91.679733946302704</v>
      </c>
      <c r="AW126" s="56">
        <f t="shared" si="1882"/>
        <v>91.679733946302704</v>
      </c>
      <c r="AX126" s="53">
        <f t="shared" si="1861"/>
        <v>1220.9358579742643</v>
      </c>
      <c r="BA126" s="9" t="s">
        <v>11</v>
      </c>
      <c r="BB126" s="53">
        <f t="shared" si="1883"/>
        <v>0</v>
      </c>
      <c r="BC126" s="53">
        <f t="shared" si="1884"/>
        <v>30.559911315434235</v>
      </c>
      <c r="BD126" s="53">
        <f t="shared" si="1885"/>
        <v>0</v>
      </c>
      <c r="BE126" s="53">
        <f t="shared" si="1886"/>
        <v>70.88795156046676</v>
      </c>
      <c r="BF126" s="56">
        <f t="shared" si="1887"/>
        <v>84.175474392661485</v>
      </c>
      <c r="BG126" s="56">
        <f t="shared" si="1888"/>
        <v>70.88795156046676</v>
      </c>
      <c r="BH126" s="53">
        <f t="shared" si="1889"/>
        <v>0</v>
      </c>
      <c r="BI126" s="53">
        <f t="shared" si="1890"/>
        <v>0</v>
      </c>
      <c r="BJ126" s="53">
        <f t="shared" si="1891"/>
        <v>0</v>
      </c>
      <c r="BK126" s="53">
        <f t="shared" si="1892"/>
        <v>0</v>
      </c>
      <c r="BL126" s="53">
        <f t="shared" si="1893"/>
        <v>0</v>
      </c>
      <c r="BM126" s="56">
        <f t="shared" si="1894"/>
        <v>0</v>
      </c>
      <c r="BN126" s="56">
        <f t="shared" si="1895"/>
        <v>0</v>
      </c>
      <c r="BO126" s="53">
        <f t="shared" si="1896"/>
        <v>0</v>
      </c>
      <c r="BP126" s="53">
        <f t="shared" si="1897"/>
        <v>0</v>
      </c>
      <c r="BQ126" s="53">
        <f t="shared" si="1898"/>
        <v>0</v>
      </c>
      <c r="BR126" s="53">
        <f t="shared" si="1899"/>
        <v>0</v>
      </c>
      <c r="BS126" s="56">
        <f t="shared" si="1900"/>
        <v>0</v>
      </c>
      <c r="BT126" s="56">
        <f t="shared" si="1901"/>
        <v>0</v>
      </c>
      <c r="BU126" s="53">
        <f t="shared" si="1902"/>
        <v>0</v>
      </c>
      <c r="BV126" s="56">
        <f t="shared" si="1903"/>
        <v>0</v>
      </c>
      <c r="BW126" s="56">
        <f t="shared" si="1904"/>
        <v>0</v>
      </c>
      <c r="BX126" s="53">
        <f t="shared" si="1905"/>
        <v>256.51128882902924</v>
      </c>
    </row>
    <row r="127" spans="27:93" x14ac:dyDescent="0.25">
      <c r="AA127" s="9" t="s">
        <v>12</v>
      </c>
      <c r="AB127" s="53">
        <f t="shared" si="1862"/>
        <v>30.559911315434235</v>
      </c>
      <c r="AC127" s="53">
        <f t="shared" si="1863"/>
        <v>30.559911315434235</v>
      </c>
      <c r="AD127" s="53">
        <f t="shared" si="1864"/>
        <v>0</v>
      </c>
      <c r="AE127" s="53">
        <f t="shared" si="1865"/>
        <v>40.697416509694172</v>
      </c>
      <c r="AF127" s="56">
        <f>SQRT(AVERAGE((AN97-AN$119)^2,(AO97-AO$119)^2,(AP97-AP$119)^2))</f>
        <v>159.54105088215746</v>
      </c>
      <c r="AG127" s="56">
        <f t="shared" si="1867"/>
        <v>125.37362665120082</v>
      </c>
      <c r="AH127" s="53">
        <f t="shared" si="1868"/>
        <v>30.559911315434235</v>
      </c>
      <c r="AI127" s="53">
        <f t="shared" si="1869"/>
        <v>30.559911315434235</v>
      </c>
      <c r="AJ127" s="53">
        <f t="shared" si="1870"/>
        <v>30.559911315434235</v>
      </c>
      <c r="AK127" s="53">
        <f t="shared" si="1871"/>
        <v>91.679733946302704</v>
      </c>
      <c r="AL127" s="53">
        <f t="shared" si="1872"/>
        <v>91.679733946302704</v>
      </c>
      <c r="AM127" s="56">
        <f t="shared" si="1873"/>
        <v>91.679733946302704</v>
      </c>
      <c r="AN127" s="56">
        <f t="shared" si="1874"/>
        <v>91.433850924339509</v>
      </c>
      <c r="AO127" s="53">
        <f t="shared" si="1860"/>
        <v>30.559911315434235</v>
      </c>
      <c r="AP127" s="53">
        <f t="shared" si="1875"/>
        <v>30.559911315434235</v>
      </c>
      <c r="AQ127" s="53">
        <f t="shared" si="1876"/>
        <v>30.559911315434235</v>
      </c>
      <c r="AR127" s="53">
        <f t="shared" si="1877"/>
        <v>91.679733946302704</v>
      </c>
      <c r="AS127" s="56">
        <f t="shared" si="1878"/>
        <v>91.679733946302704</v>
      </c>
      <c r="AT127" s="56">
        <f t="shared" si="1879"/>
        <v>91.679733946302704</v>
      </c>
      <c r="AU127" s="53">
        <f t="shared" si="1880"/>
        <v>91.679733946302704</v>
      </c>
      <c r="AV127" s="56">
        <f t="shared" si="1881"/>
        <v>91.679733946302704</v>
      </c>
      <c r="AW127" s="56">
        <f t="shared" si="1882"/>
        <v>91.679733946302704</v>
      </c>
      <c r="AX127" s="53">
        <f t="shared" si="1861"/>
        <v>1486.6428410075905</v>
      </c>
      <c r="BA127" s="9" t="s">
        <v>12</v>
      </c>
      <c r="BB127" s="53">
        <f t="shared" si="1883"/>
        <v>0</v>
      </c>
      <c r="BC127" s="53">
        <f t="shared" si="1884"/>
        <v>0</v>
      </c>
      <c r="BD127" s="53">
        <f t="shared" si="1885"/>
        <v>30.559911315434235</v>
      </c>
      <c r="BE127" s="53">
        <f t="shared" si="1886"/>
        <v>54.198440204119265</v>
      </c>
      <c r="BF127" s="56">
        <f>-SQRT(AVERAGE((AN97-AN$120)^2,(AO97-AO$120)^2,(AP97-AP$120)^2))</f>
        <v>-69.019068223632004</v>
      </c>
      <c r="BG127" s="56">
        <f>-SQRT(AVERAGE((AQ97-AQ$120)^2,(AR97-AR$120)^2,(AS97-AS$120)^2))</f>
        <v>-36.141844658217011</v>
      </c>
      <c r="BH127" s="53">
        <f t="shared" si="1889"/>
        <v>0</v>
      </c>
      <c r="BI127" s="53">
        <f t="shared" si="1890"/>
        <v>0</v>
      </c>
      <c r="BJ127" s="53">
        <f t="shared" si="1891"/>
        <v>0</v>
      </c>
      <c r="BK127" s="53">
        <f t="shared" si="1892"/>
        <v>0</v>
      </c>
      <c r="BL127" s="53">
        <f t="shared" si="1893"/>
        <v>0</v>
      </c>
      <c r="BM127" s="56">
        <f t="shared" si="1894"/>
        <v>0</v>
      </c>
      <c r="BN127" s="56">
        <f t="shared" si="1895"/>
        <v>0</v>
      </c>
      <c r="BO127" s="53">
        <f t="shared" si="1896"/>
        <v>0</v>
      </c>
      <c r="BP127" s="53">
        <f t="shared" si="1897"/>
        <v>0</v>
      </c>
      <c r="BQ127" s="53">
        <f t="shared" si="1898"/>
        <v>0</v>
      </c>
      <c r="BR127" s="53">
        <f t="shared" si="1899"/>
        <v>0</v>
      </c>
      <c r="BS127" s="56">
        <f t="shared" si="1900"/>
        <v>0</v>
      </c>
      <c r="BT127" s="56">
        <f t="shared" si="1901"/>
        <v>0</v>
      </c>
      <c r="BU127" s="53">
        <f t="shared" si="1902"/>
        <v>0</v>
      </c>
      <c r="BV127" s="56">
        <f t="shared" si="1903"/>
        <v>0</v>
      </c>
      <c r="BW127" s="56">
        <f t="shared" si="1904"/>
        <v>0</v>
      </c>
      <c r="BX127" s="53">
        <f t="shared" si="1905"/>
        <v>-20.402561362295515</v>
      </c>
    </row>
    <row r="128" spans="27:93" x14ac:dyDescent="0.25">
      <c r="AA128" s="9" t="s">
        <v>13</v>
      </c>
      <c r="AB128" s="53">
        <f t="shared" si="1862"/>
        <v>30.559911315434235</v>
      </c>
      <c r="AC128" s="53">
        <f t="shared" si="1863"/>
        <v>30.559911315434235</v>
      </c>
      <c r="AD128" s="53">
        <f t="shared" si="1864"/>
        <v>30.559911315434235</v>
      </c>
      <c r="AE128" s="53">
        <f t="shared" si="1865"/>
        <v>0</v>
      </c>
      <c r="AF128" s="56">
        <f t="shared" si="1866"/>
        <v>91.679733946302704</v>
      </c>
      <c r="AG128" s="56">
        <f t="shared" si="1867"/>
        <v>57.397539852919429</v>
      </c>
      <c r="AH128" s="53">
        <f t="shared" si="1868"/>
        <v>30.559911315434235</v>
      </c>
      <c r="AI128" s="53">
        <f t="shared" si="1869"/>
        <v>30.559911315434235</v>
      </c>
      <c r="AJ128" s="53">
        <f t="shared" si="1870"/>
        <v>30.559911315434235</v>
      </c>
      <c r="AK128" s="53">
        <f t="shared" si="1871"/>
        <v>91.679733946302704</v>
      </c>
      <c r="AL128" s="53">
        <f t="shared" si="1872"/>
        <v>91.679733946302704</v>
      </c>
      <c r="AM128" s="56">
        <f t="shared" si="1873"/>
        <v>91.679733946302704</v>
      </c>
      <c r="AN128" s="56">
        <f t="shared" si="1874"/>
        <v>91.433850924339509</v>
      </c>
      <c r="AO128" s="53">
        <f t="shared" si="1860"/>
        <v>30.559911315434235</v>
      </c>
      <c r="AP128" s="53">
        <f t="shared" si="1875"/>
        <v>30.559911315434235</v>
      </c>
      <c r="AQ128" s="53">
        <f t="shared" si="1876"/>
        <v>30.559911315434235</v>
      </c>
      <c r="AR128" s="53">
        <f t="shared" si="1877"/>
        <v>91.679733946302704</v>
      </c>
      <c r="AS128" s="56">
        <f t="shared" si="1878"/>
        <v>91.679733946302704</v>
      </c>
      <c r="AT128" s="56">
        <f t="shared" si="1879"/>
        <v>91.679733946302704</v>
      </c>
      <c r="AU128" s="53">
        <f t="shared" si="1880"/>
        <v>91.679733946302704</v>
      </c>
      <c r="AV128" s="56">
        <f t="shared" si="1881"/>
        <v>91.679733946302704</v>
      </c>
      <c r="AW128" s="56">
        <f t="shared" si="1882"/>
        <v>91.679733946302704</v>
      </c>
      <c r="AX128" s="53">
        <f t="shared" si="1861"/>
        <v>1340.6679320791943</v>
      </c>
      <c r="BA128" s="9" t="s">
        <v>13</v>
      </c>
      <c r="BB128" s="53">
        <f t="shared" si="1883"/>
        <v>0</v>
      </c>
      <c r="BC128" s="53">
        <f t="shared" si="1884"/>
        <v>0</v>
      </c>
      <c r="BD128" s="53">
        <f t="shared" si="1885"/>
        <v>0</v>
      </c>
      <c r="BE128" s="53">
        <f t="shared" si="1886"/>
        <v>91.679733946302704</v>
      </c>
      <c r="BF128" s="56">
        <f t="shared" si="1887"/>
        <v>0</v>
      </c>
      <c r="BG128" s="56">
        <f t="shared" si="1888"/>
        <v>37.907359236552537</v>
      </c>
      <c r="BH128" s="53">
        <f t="shared" si="1889"/>
        <v>0</v>
      </c>
      <c r="BI128" s="53">
        <f t="shared" si="1890"/>
        <v>0</v>
      </c>
      <c r="BJ128" s="53">
        <f t="shared" si="1891"/>
        <v>0</v>
      </c>
      <c r="BK128" s="53">
        <f t="shared" si="1892"/>
        <v>0</v>
      </c>
      <c r="BL128" s="53">
        <f t="shared" si="1893"/>
        <v>0</v>
      </c>
      <c r="BM128" s="56">
        <f t="shared" si="1894"/>
        <v>0</v>
      </c>
      <c r="BN128" s="56">
        <f t="shared" si="1895"/>
        <v>0</v>
      </c>
      <c r="BO128" s="53">
        <f t="shared" si="1896"/>
        <v>0</v>
      </c>
      <c r="BP128" s="53">
        <f t="shared" si="1897"/>
        <v>0</v>
      </c>
      <c r="BQ128" s="53">
        <f t="shared" si="1898"/>
        <v>0</v>
      </c>
      <c r="BR128" s="53">
        <f t="shared" si="1899"/>
        <v>0</v>
      </c>
      <c r="BS128" s="56">
        <f t="shared" si="1900"/>
        <v>0</v>
      </c>
      <c r="BT128" s="56">
        <f t="shared" si="1901"/>
        <v>0</v>
      </c>
      <c r="BU128" s="53">
        <f t="shared" si="1902"/>
        <v>0</v>
      </c>
      <c r="BV128" s="56">
        <f t="shared" si="1903"/>
        <v>0</v>
      </c>
      <c r="BW128" s="56">
        <f t="shared" si="1904"/>
        <v>0</v>
      </c>
      <c r="BX128" s="53">
        <f t="shared" si="1905"/>
        <v>129.58709318285526</v>
      </c>
    </row>
    <row r="129" spans="27:76" x14ac:dyDescent="0.25">
      <c r="AA129" s="9" t="s">
        <v>14</v>
      </c>
      <c r="AB129" s="53">
        <f t="shared" si="1862"/>
        <v>30.559911315434235</v>
      </c>
      <c r="AC129" s="53">
        <f t="shared" si="1863"/>
        <v>30.559911315434235</v>
      </c>
      <c r="AD129" s="53">
        <f t="shared" si="1864"/>
        <v>30.559911315434235</v>
      </c>
      <c r="AE129" s="53">
        <f t="shared" si="1865"/>
        <v>91.679733946302704</v>
      </c>
      <c r="AF129" s="56">
        <f t="shared" si="1866"/>
        <v>0</v>
      </c>
      <c r="AG129" s="56">
        <f t="shared" si="1867"/>
        <v>40.697416509694172</v>
      </c>
      <c r="AH129" s="53">
        <f t="shared" si="1868"/>
        <v>30.559911315434235</v>
      </c>
      <c r="AI129" s="53">
        <f t="shared" si="1869"/>
        <v>30.559911315434235</v>
      </c>
      <c r="AJ129" s="53">
        <f t="shared" si="1870"/>
        <v>30.559911315434235</v>
      </c>
      <c r="AK129" s="53">
        <f t="shared" si="1871"/>
        <v>91.679733946302704</v>
      </c>
      <c r="AL129" s="53">
        <f t="shared" si="1872"/>
        <v>91.679733946302704</v>
      </c>
      <c r="AM129" s="56">
        <f t="shared" si="1873"/>
        <v>91.679733946302704</v>
      </c>
      <c r="AN129" s="56">
        <f t="shared" si="1874"/>
        <v>91.433850924339509</v>
      </c>
      <c r="AO129" s="53">
        <f t="shared" si="1860"/>
        <v>30.559911315434235</v>
      </c>
      <c r="AP129" s="53">
        <f t="shared" si="1875"/>
        <v>30.559911315434235</v>
      </c>
      <c r="AQ129" s="53">
        <f t="shared" si="1876"/>
        <v>30.559911315434235</v>
      </c>
      <c r="AR129" s="53">
        <f t="shared" si="1877"/>
        <v>91.679733946302704</v>
      </c>
      <c r="AS129" s="56">
        <f t="shared" si="1878"/>
        <v>91.679733946302704</v>
      </c>
      <c r="AT129" s="56">
        <f t="shared" si="1879"/>
        <v>91.679733946302704</v>
      </c>
      <c r="AU129" s="53">
        <f t="shared" si="1880"/>
        <v>91.679733946302704</v>
      </c>
      <c r="AV129" s="56">
        <f t="shared" si="1881"/>
        <v>91.679733946302704</v>
      </c>
      <c r="AW129" s="56">
        <f t="shared" si="1882"/>
        <v>91.679733946302704</v>
      </c>
      <c r="AX129" s="53">
        <f t="shared" si="1861"/>
        <v>1323.9678087359689</v>
      </c>
      <c r="BA129" s="9" t="s">
        <v>14</v>
      </c>
      <c r="BB129" s="53">
        <f t="shared" si="1883"/>
        <v>0</v>
      </c>
      <c r="BC129" s="53">
        <f t="shared" si="1884"/>
        <v>0</v>
      </c>
      <c r="BD129" s="53">
        <f t="shared" si="1885"/>
        <v>0</v>
      </c>
      <c r="BE129" s="53">
        <f t="shared" si="1886"/>
        <v>0</v>
      </c>
      <c r="BF129" s="56">
        <f t="shared" si="1887"/>
        <v>91.679733946302704</v>
      </c>
      <c r="BG129" s="56">
        <f t="shared" si="1888"/>
        <v>54.198440204119265</v>
      </c>
      <c r="BH129" s="53">
        <f t="shared" si="1889"/>
        <v>0</v>
      </c>
      <c r="BI129" s="53">
        <f t="shared" si="1890"/>
        <v>0</v>
      </c>
      <c r="BJ129" s="53">
        <f t="shared" si="1891"/>
        <v>0</v>
      </c>
      <c r="BK129" s="53">
        <f t="shared" si="1892"/>
        <v>0</v>
      </c>
      <c r="BL129" s="53">
        <f t="shared" si="1893"/>
        <v>0</v>
      </c>
      <c r="BM129" s="56">
        <f t="shared" si="1894"/>
        <v>0</v>
      </c>
      <c r="BN129" s="56">
        <f t="shared" si="1895"/>
        <v>0</v>
      </c>
      <c r="BO129" s="53">
        <f t="shared" si="1896"/>
        <v>0</v>
      </c>
      <c r="BP129" s="53">
        <f t="shared" si="1897"/>
        <v>0</v>
      </c>
      <c r="BQ129" s="53">
        <f t="shared" si="1898"/>
        <v>0</v>
      </c>
      <c r="BR129" s="53">
        <f t="shared" si="1899"/>
        <v>0</v>
      </c>
      <c r="BS129" s="56">
        <f t="shared" si="1900"/>
        <v>0</v>
      </c>
      <c r="BT129" s="56">
        <f t="shared" si="1901"/>
        <v>0</v>
      </c>
      <c r="BU129" s="53">
        <f t="shared" si="1902"/>
        <v>0</v>
      </c>
      <c r="BV129" s="56">
        <f t="shared" si="1903"/>
        <v>0</v>
      </c>
      <c r="BW129" s="56">
        <f t="shared" si="1904"/>
        <v>0</v>
      </c>
      <c r="BX129" s="53">
        <f t="shared" si="1905"/>
        <v>145.87817415042196</v>
      </c>
    </row>
    <row r="130" spans="27:76" x14ac:dyDescent="0.25">
      <c r="AA130" s="9" t="s">
        <v>15</v>
      </c>
      <c r="AB130" s="53">
        <f t="shared" si="1862"/>
        <v>30.559911315434235</v>
      </c>
      <c r="AC130" s="53">
        <f t="shared" si="1863"/>
        <v>30.559911315434235</v>
      </c>
      <c r="AD130" s="53">
        <f t="shared" si="1864"/>
        <v>30.559911315434235</v>
      </c>
      <c r="AE130" s="53">
        <f t="shared" si="1865"/>
        <v>91.679733946302704</v>
      </c>
      <c r="AF130" s="56">
        <f t="shared" si="1866"/>
        <v>91.679733946302704</v>
      </c>
      <c r="AG130" s="56">
        <f t="shared" si="1867"/>
        <v>0</v>
      </c>
      <c r="AH130" s="53">
        <f t="shared" si="1868"/>
        <v>30.559911315434235</v>
      </c>
      <c r="AI130" s="53">
        <f t="shared" si="1869"/>
        <v>30.559911315434235</v>
      </c>
      <c r="AJ130" s="53">
        <f t="shared" si="1870"/>
        <v>30.559911315434235</v>
      </c>
      <c r="AK130" s="53">
        <f t="shared" si="1871"/>
        <v>91.679733946302704</v>
      </c>
      <c r="AL130" s="53">
        <f t="shared" si="1872"/>
        <v>91.679733946302704</v>
      </c>
      <c r="AM130" s="56">
        <f t="shared" si="1873"/>
        <v>91.679733946302704</v>
      </c>
      <c r="AN130" s="56">
        <f t="shared" si="1874"/>
        <v>91.433850924339509</v>
      </c>
      <c r="AO130" s="53">
        <f t="shared" si="1860"/>
        <v>30.559911315434235</v>
      </c>
      <c r="AP130" s="53">
        <f t="shared" si="1875"/>
        <v>30.559911315434235</v>
      </c>
      <c r="AQ130" s="53">
        <f t="shared" si="1876"/>
        <v>30.559911315434235</v>
      </c>
      <c r="AR130" s="53">
        <f t="shared" si="1877"/>
        <v>91.679733946302704</v>
      </c>
      <c r="AS130" s="56">
        <f t="shared" si="1878"/>
        <v>91.679733946302704</v>
      </c>
      <c r="AT130" s="56">
        <f t="shared" si="1879"/>
        <v>91.679733946302704</v>
      </c>
      <c r="AU130" s="53">
        <f t="shared" si="1880"/>
        <v>91.679733946302704</v>
      </c>
      <c r="AV130" s="56">
        <f t="shared" si="1881"/>
        <v>91.679733946302704</v>
      </c>
      <c r="AW130" s="56">
        <f t="shared" si="1882"/>
        <v>91.679733946302704</v>
      </c>
      <c r="AX130" s="53">
        <f t="shared" si="1861"/>
        <v>1374.9501261725775</v>
      </c>
      <c r="BA130" s="9" t="s">
        <v>15</v>
      </c>
      <c r="BB130" s="53">
        <f t="shared" si="1883"/>
        <v>0</v>
      </c>
      <c r="BC130" s="53">
        <f t="shared" si="1884"/>
        <v>0</v>
      </c>
      <c r="BD130" s="53">
        <f t="shared" si="1885"/>
        <v>0</v>
      </c>
      <c r="BE130" s="53">
        <f t="shared" si="1886"/>
        <v>0</v>
      </c>
      <c r="BF130" s="56">
        <f t="shared" si="1887"/>
        <v>0</v>
      </c>
      <c r="BG130" s="56">
        <f t="shared" si="1888"/>
        <v>91.679733946302704</v>
      </c>
      <c r="BH130" s="53">
        <f t="shared" si="1889"/>
        <v>0</v>
      </c>
      <c r="BI130" s="53">
        <f t="shared" si="1890"/>
        <v>0</v>
      </c>
      <c r="BJ130" s="53">
        <f t="shared" si="1891"/>
        <v>0</v>
      </c>
      <c r="BK130" s="53">
        <f t="shared" si="1892"/>
        <v>0</v>
      </c>
      <c r="BL130" s="53">
        <f t="shared" si="1893"/>
        <v>0</v>
      </c>
      <c r="BM130" s="56">
        <f t="shared" si="1894"/>
        <v>0</v>
      </c>
      <c r="BN130" s="56">
        <f t="shared" si="1895"/>
        <v>0</v>
      </c>
      <c r="BO130" s="53">
        <f t="shared" si="1896"/>
        <v>0</v>
      </c>
      <c r="BP130" s="53">
        <f t="shared" si="1897"/>
        <v>0</v>
      </c>
      <c r="BQ130" s="53">
        <f t="shared" si="1898"/>
        <v>0</v>
      </c>
      <c r="BR130" s="53">
        <f t="shared" si="1899"/>
        <v>0</v>
      </c>
      <c r="BS130" s="56">
        <f t="shared" si="1900"/>
        <v>0</v>
      </c>
      <c r="BT130" s="56">
        <f t="shared" si="1901"/>
        <v>0</v>
      </c>
      <c r="BU130" s="53">
        <f t="shared" si="1902"/>
        <v>0</v>
      </c>
      <c r="BV130" s="56">
        <f t="shared" si="1903"/>
        <v>0</v>
      </c>
      <c r="BW130" s="56">
        <f t="shared" si="1904"/>
        <v>0</v>
      </c>
      <c r="BX130" s="53">
        <f t="shared" si="1905"/>
        <v>91.679733946302704</v>
      </c>
    </row>
    <row r="131" spans="27:76" x14ac:dyDescent="0.25">
      <c r="AA131" s="9" t="s">
        <v>19</v>
      </c>
      <c r="AB131" s="53">
        <f t="shared" si="1862"/>
        <v>0</v>
      </c>
      <c r="AC131" s="53">
        <f t="shared" si="1863"/>
        <v>0</v>
      </c>
      <c r="AD131" s="53">
        <f t="shared" si="1864"/>
        <v>0</v>
      </c>
      <c r="AE131" s="53">
        <f t="shared" si="1865"/>
        <v>24.601007287684862</v>
      </c>
      <c r="AF131" s="56">
        <f t="shared" si="1866"/>
        <v>10.703096434356784</v>
      </c>
      <c r="AG131" s="56">
        <f t="shared" si="1867"/>
        <v>24.601007287684862</v>
      </c>
      <c r="AH131" s="53">
        <f t="shared" si="1868"/>
        <v>0</v>
      </c>
      <c r="AI131" s="53">
        <f t="shared" si="1869"/>
        <v>0</v>
      </c>
      <c r="AJ131" s="53">
        <f t="shared" si="1870"/>
        <v>0</v>
      </c>
      <c r="AK131" s="53">
        <f t="shared" si="1871"/>
        <v>24.601007287684862</v>
      </c>
      <c r="AL131" s="53">
        <f t="shared" si="1872"/>
        <v>57.397539852919429</v>
      </c>
      <c r="AM131" s="56">
        <f t="shared" si="1873"/>
        <v>57.397539852919429</v>
      </c>
      <c r="AN131" s="56">
        <f t="shared" si="1874"/>
        <v>112.82152551919116</v>
      </c>
      <c r="AO131" s="53">
        <f t="shared" si="1860"/>
        <v>0</v>
      </c>
      <c r="AP131" s="53">
        <f t="shared" si="1875"/>
        <v>0</v>
      </c>
      <c r="AQ131" s="53">
        <f t="shared" si="1876"/>
        <v>0</v>
      </c>
      <c r="AR131" s="53">
        <f t="shared" si="1877"/>
        <v>24.601007287684862</v>
      </c>
      <c r="AS131" s="56">
        <f t="shared" si="1878"/>
        <v>71.343680899187362</v>
      </c>
      <c r="AT131" s="56">
        <f t="shared" si="1879"/>
        <v>10.703096434356784</v>
      </c>
      <c r="AU131" s="53">
        <f t="shared" si="1880"/>
        <v>57.397539852919429</v>
      </c>
      <c r="AV131" s="56">
        <f t="shared" si="1881"/>
        <v>24.601007287684862</v>
      </c>
      <c r="AW131" s="56">
        <f t="shared" si="1882"/>
        <v>71.343680899187362</v>
      </c>
      <c r="AX131" s="53">
        <f t="shared" ref="AX131:AX148" si="1906">SUM(AB131:AW131)</f>
        <v>572.11273618346206</v>
      </c>
      <c r="BA131" s="9" t="s">
        <v>19</v>
      </c>
      <c r="BB131" s="53">
        <f t="shared" si="1883"/>
        <v>30.559911315434235</v>
      </c>
      <c r="BC131" s="53">
        <f t="shared" si="1884"/>
        <v>30.559911315434235</v>
      </c>
      <c r="BD131" s="53">
        <f t="shared" si="1885"/>
        <v>30.559911315434235</v>
      </c>
      <c r="BE131" s="53">
        <f t="shared" si="1886"/>
        <v>70.88795156046676</v>
      </c>
      <c r="BF131" s="56">
        <f t="shared" si="1887"/>
        <v>84.175474392661485</v>
      </c>
      <c r="BG131" s="56">
        <f t="shared" si="1888"/>
        <v>70.88795156046676</v>
      </c>
      <c r="BH131" s="53">
        <f t="shared" si="1889"/>
        <v>30.559911315434235</v>
      </c>
      <c r="BI131" s="53">
        <f t="shared" si="1890"/>
        <v>30.559911315434235</v>
      </c>
      <c r="BJ131" s="53">
        <f t="shared" si="1891"/>
        <v>30.559911315434235</v>
      </c>
      <c r="BK131" s="53">
        <f t="shared" si="1892"/>
        <v>70.88795156046676</v>
      </c>
      <c r="BL131" s="53">
        <f t="shared" si="1893"/>
        <v>37.907359236552537</v>
      </c>
      <c r="BM131" s="56">
        <f t="shared" si="1894"/>
        <v>37.907359236552537</v>
      </c>
      <c r="BN131" s="56">
        <f>-SQRT(AVERAGE((BL101-BL$120)^2,(BM101-BM$120)^2,(BN101-BN$120)^2))</f>
        <v>-24.223387399769422</v>
      </c>
      <c r="BO131" s="53">
        <f t="shared" si="1896"/>
        <v>30.559911315434235</v>
      </c>
      <c r="BP131" s="53">
        <f t="shared" si="1897"/>
        <v>30.559911315434235</v>
      </c>
      <c r="BQ131" s="53">
        <f t="shared" si="1898"/>
        <v>30.559911315434235</v>
      </c>
      <c r="BR131" s="53">
        <f t="shared" si="1899"/>
        <v>70.88795156046676</v>
      </c>
      <c r="BS131" s="56">
        <f t="shared" si="1900"/>
        <v>23.371306240167986</v>
      </c>
      <c r="BT131" s="56">
        <f t="shared" si="1901"/>
        <v>84.175474392661485</v>
      </c>
      <c r="BU131" s="53">
        <f t="shared" si="1902"/>
        <v>37.907359236552537</v>
      </c>
      <c r="BV131" s="56">
        <f t="shared" si="1903"/>
        <v>70.88795156046676</v>
      </c>
      <c r="BW131" s="56">
        <f t="shared" si="1904"/>
        <v>23.371306240167986</v>
      </c>
      <c r="BX131" s="53">
        <f t="shared" si="1905"/>
        <v>934.07121121678904</v>
      </c>
    </row>
    <row r="132" spans="27:76" x14ac:dyDescent="0.25">
      <c r="AA132" s="9" t="s">
        <v>10</v>
      </c>
      <c r="AB132" s="53">
        <f t="shared" si="1862"/>
        <v>0</v>
      </c>
      <c r="AC132" s="53">
        <f t="shared" si="1863"/>
        <v>0</v>
      </c>
      <c r="AD132" s="53">
        <f t="shared" si="1864"/>
        <v>0</v>
      </c>
      <c r="AE132" s="53">
        <f t="shared" si="1865"/>
        <v>24.601007287684862</v>
      </c>
      <c r="AF132" s="56">
        <f t="shared" si="1866"/>
        <v>10.703096434356784</v>
      </c>
      <c r="AG132" s="56">
        <f t="shared" si="1867"/>
        <v>24.601007287684862</v>
      </c>
      <c r="AH132" s="53">
        <f t="shared" si="1868"/>
        <v>0</v>
      </c>
      <c r="AI132" s="53">
        <f t="shared" si="1869"/>
        <v>30.559911315434235</v>
      </c>
      <c r="AJ132" s="53">
        <f t="shared" si="1870"/>
        <v>30.559911315434235</v>
      </c>
      <c r="AK132" s="53">
        <f t="shared" si="1871"/>
        <v>40.697416509694172</v>
      </c>
      <c r="AL132" s="53">
        <f t="shared" si="1872"/>
        <v>40.697416509694172</v>
      </c>
      <c r="AM132" s="56">
        <f t="shared" si="1873"/>
        <v>71.343680899187362</v>
      </c>
      <c r="AN132" s="56">
        <f t="shared" si="1874"/>
        <v>128.52501357107877</v>
      </c>
      <c r="AO132" s="53">
        <f t="shared" si="1860"/>
        <v>0</v>
      </c>
      <c r="AP132" s="53">
        <f t="shared" si="1875"/>
        <v>0</v>
      </c>
      <c r="AQ132" s="53">
        <f t="shared" si="1876"/>
        <v>0</v>
      </c>
      <c r="AR132" s="53">
        <f t="shared" si="1877"/>
        <v>24.601007287684862</v>
      </c>
      <c r="AS132" s="56">
        <f t="shared" si="1878"/>
        <v>71.343680899187362</v>
      </c>
      <c r="AT132" s="56">
        <f t="shared" si="1879"/>
        <v>10.703096434356784</v>
      </c>
      <c r="AU132" s="53">
        <f t="shared" si="1880"/>
        <v>57.397539852919429</v>
      </c>
      <c r="AV132" s="56">
        <f t="shared" si="1881"/>
        <v>24.601007287684862</v>
      </c>
      <c r="AW132" s="56">
        <f t="shared" si="1882"/>
        <v>71.343680899187362</v>
      </c>
      <c r="AX132" s="53">
        <f t="shared" ref="AX132:AX147" si="1907">SUM(AB132:AW132)</f>
        <v>662.27847379127013</v>
      </c>
      <c r="BA132" s="9" t="s">
        <v>10</v>
      </c>
      <c r="BB132" s="53">
        <f t="shared" si="1883"/>
        <v>30.559911315434235</v>
      </c>
      <c r="BC132" s="53">
        <f t="shared" si="1884"/>
        <v>30.559911315434235</v>
      </c>
      <c r="BD132" s="53">
        <f t="shared" si="1885"/>
        <v>30.559911315434235</v>
      </c>
      <c r="BE132" s="53">
        <f t="shared" si="1886"/>
        <v>70.88795156046676</v>
      </c>
      <c r="BF132" s="56">
        <f t="shared" si="1887"/>
        <v>84.175474392661485</v>
      </c>
      <c r="BG132" s="56">
        <f t="shared" si="1888"/>
        <v>70.88795156046676</v>
      </c>
      <c r="BH132" s="53">
        <f t="shared" si="1889"/>
        <v>30.559911315434235</v>
      </c>
      <c r="BI132" s="53">
        <f t="shared" si="1890"/>
        <v>0</v>
      </c>
      <c r="BJ132" s="53">
        <f t="shared" si="1891"/>
        <v>0</v>
      </c>
      <c r="BK132" s="53">
        <f t="shared" si="1892"/>
        <v>54.198440204119265</v>
      </c>
      <c r="BL132" s="53">
        <f t="shared" si="1893"/>
        <v>54.198440204119265</v>
      </c>
      <c r="BM132" s="56">
        <f t="shared" si="1894"/>
        <v>23.371306240167986</v>
      </c>
      <c r="BN132" s="56">
        <f>-SQRT(AVERAGE((BL102-BL$120)^2,(BM102-BM$120)^2,(BN102-BN$120)^2))</f>
        <v>-39.756029124038719</v>
      </c>
      <c r="BO132" s="53">
        <f t="shared" si="1896"/>
        <v>30.559911315434235</v>
      </c>
      <c r="BP132" s="53">
        <f t="shared" si="1897"/>
        <v>30.559911315434235</v>
      </c>
      <c r="BQ132" s="53">
        <f t="shared" si="1898"/>
        <v>30.559911315434235</v>
      </c>
      <c r="BR132" s="53">
        <f t="shared" si="1899"/>
        <v>70.88795156046676</v>
      </c>
      <c r="BS132" s="56">
        <f t="shared" si="1900"/>
        <v>23.371306240167986</v>
      </c>
      <c r="BT132" s="56">
        <f t="shared" si="1901"/>
        <v>84.175474392661485</v>
      </c>
      <c r="BU132" s="53">
        <f t="shared" si="1902"/>
        <v>37.907359236552537</v>
      </c>
      <c r="BV132" s="56">
        <f t="shared" si="1903"/>
        <v>70.88795156046676</v>
      </c>
      <c r="BW132" s="56">
        <f t="shared" si="1904"/>
        <v>23.371306240167986</v>
      </c>
      <c r="BX132" s="53">
        <f t="shared" si="1905"/>
        <v>842.48426347648603</v>
      </c>
    </row>
    <row r="133" spans="27:76" x14ac:dyDescent="0.25">
      <c r="AA133" s="9" t="s">
        <v>11</v>
      </c>
      <c r="AB133" s="53">
        <f t="shared" si="1862"/>
        <v>0</v>
      </c>
      <c r="AC133" s="53">
        <f t="shared" si="1863"/>
        <v>0</v>
      </c>
      <c r="AD133" s="53">
        <f t="shared" si="1864"/>
        <v>0</v>
      </c>
      <c r="AE133" s="53">
        <f t="shared" si="1865"/>
        <v>24.601007287684862</v>
      </c>
      <c r="AF133" s="56">
        <f t="shared" si="1866"/>
        <v>10.703096434356784</v>
      </c>
      <c r="AG133" s="56">
        <f t="shared" si="1867"/>
        <v>24.601007287684862</v>
      </c>
      <c r="AH133" s="53">
        <f t="shared" si="1868"/>
        <v>30.559911315434235</v>
      </c>
      <c r="AI133" s="53">
        <f t="shared" si="1869"/>
        <v>0</v>
      </c>
      <c r="AJ133" s="53">
        <f t="shared" si="1870"/>
        <v>30.559911315434235</v>
      </c>
      <c r="AK133" s="53">
        <f t="shared" si="1871"/>
        <v>57.397539852919429</v>
      </c>
      <c r="AL133" s="53">
        <f t="shared" si="1872"/>
        <v>24.601007287684862</v>
      </c>
      <c r="AM133" s="56">
        <f t="shared" si="1873"/>
        <v>111.11339781202075</v>
      </c>
      <c r="AN133" s="56">
        <f t="shared" si="1874"/>
        <v>128.52501357107877</v>
      </c>
      <c r="AO133" s="53">
        <f t="shared" si="1860"/>
        <v>0</v>
      </c>
      <c r="AP133" s="53">
        <f t="shared" si="1875"/>
        <v>0</v>
      </c>
      <c r="AQ133" s="53">
        <f t="shared" si="1876"/>
        <v>0</v>
      </c>
      <c r="AR133" s="53">
        <f t="shared" si="1877"/>
        <v>24.601007287684862</v>
      </c>
      <c r="AS133" s="56">
        <f t="shared" si="1878"/>
        <v>71.343680899187362</v>
      </c>
      <c r="AT133" s="56">
        <f t="shared" si="1879"/>
        <v>10.703096434356784</v>
      </c>
      <c r="AU133" s="53">
        <f t="shared" si="1880"/>
        <v>57.397539852919429</v>
      </c>
      <c r="AV133" s="56">
        <f t="shared" si="1881"/>
        <v>24.601007287684862</v>
      </c>
      <c r="AW133" s="56">
        <f t="shared" si="1882"/>
        <v>71.343680899187362</v>
      </c>
      <c r="AX133" s="53">
        <f t="shared" si="1907"/>
        <v>702.65190482531943</v>
      </c>
      <c r="BA133" s="9" t="s">
        <v>11</v>
      </c>
      <c r="BB133" s="53">
        <f t="shared" si="1883"/>
        <v>30.559911315434235</v>
      </c>
      <c r="BC133" s="53">
        <f t="shared" si="1884"/>
        <v>30.559911315434235</v>
      </c>
      <c r="BD133" s="53">
        <f t="shared" si="1885"/>
        <v>30.559911315434235</v>
      </c>
      <c r="BE133" s="53">
        <f t="shared" si="1886"/>
        <v>70.88795156046676</v>
      </c>
      <c r="BF133" s="56">
        <f t="shared" si="1887"/>
        <v>84.175474392661485</v>
      </c>
      <c r="BG133" s="56">
        <f t="shared" si="1888"/>
        <v>70.88795156046676</v>
      </c>
      <c r="BH133" s="53">
        <f t="shared" si="1889"/>
        <v>0</v>
      </c>
      <c r="BI133" s="53">
        <f t="shared" si="1890"/>
        <v>30.559911315434235</v>
      </c>
      <c r="BJ133" s="53">
        <f t="shared" si="1891"/>
        <v>0</v>
      </c>
      <c r="BK133" s="53">
        <f t="shared" si="1892"/>
        <v>37.907359236552537</v>
      </c>
      <c r="BL133" s="53">
        <f t="shared" si="1893"/>
        <v>70.88795156046676</v>
      </c>
      <c r="BM133" s="56">
        <f>-SQRT(AVERAGE((BI103-BI$120)^2,(BJ103-BJ$120)^2,(BK103-BK$120)^2))</f>
        <v>-22.021261272517659</v>
      </c>
      <c r="BN133" s="56">
        <f>-SQRT(AVERAGE((BL103-BL$120)^2,(BM103-BM$120)^2,(BN103-BN$120)^2))</f>
        <v>-39.756029124038719</v>
      </c>
      <c r="BO133" s="53">
        <f t="shared" si="1896"/>
        <v>30.559911315434235</v>
      </c>
      <c r="BP133" s="53">
        <f t="shared" si="1897"/>
        <v>30.559911315434235</v>
      </c>
      <c r="BQ133" s="53">
        <f t="shared" si="1898"/>
        <v>30.559911315434235</v>
      </c>
      <c r="BR133" s="53">
        <f t="shared" si="1899"/>
        <v>70.88795156046676</v>
      </c>
      <c r="BS133" s="56">
        <f t="shared" si="1900"/>
        <v>23.371306240167986</v>
      </c>
      <c r="BT133" s="56">
        <f t="shared" si="1901"/>
        <v>84.175474392661485</v>
      </c>
      <c r="BU133" s="53">
        <f t="shared" si="1902"/>
        <v>37.907359236552537</v>
      </c>
      <c r="BV133" s="56">
        <f t="shared" si="1903"/>
        <v>70.88795156046676</v>
      </c>
      <c r="BW133" s="56">
        <f t="shared" si="1904"/>
        <v>23.371306240167986</v>
      </c>
      <c r="BX133" s="53">
        <f t="shared" si="1905"/>
        <v>797.49012635258111</v>
      </c>
    </row>
    <row r="134" spans="27:76" x14ac:dyDescent="0.25">
      <c r="AA134" s="9" t="s">
        <v>12</v>
      </c>
      <c r="AB134" s="53">
        <f t="shared" si="1862"/>
        <v>0</v>
      </c>
      <c r="AC134" s="53">
        <f t="shared" si="1863"/>
        <v>0</v>
      </c>
      <c r="AD134" s="53">
        <f t="shared" si="1864"/>
        <v>0</v>
      </c>
      <c r="AE134" s="53">
        <f t="shared" si="1865"/>
        <v>24.601007287684862</v>
      </c>
      <c r="AF134" s="56">
        <f t="shared" si="1866"/>
        <v>10.703096434356784</v>
      </c>
      <c r="AG134" s="56">
        <f t="shared" si="1867"/>
        <v>24.601007287684862</v>
      </c>
      <c r="AH134" s="53">
        <f t="shared" si="1868"/>
        <v>30.559911315434235</v>
      </c>
      <c r="AI134" s="53">
        <f t="shared" si="1869"/>
        <v>30.559911315434235</v>
      </c>
      <c r="AJ134" s="53">
        <f t="shared" si="1870"/>
        <v>0</v>
      </c>
      <c r="AK134" s="53">
        <f t="shared" si="1871"/>
        <v>24.601007287684862</v>
      </c>
      <c r="AL134" s="53">
        <f t="shared" si="1872"/>
        <v>57.397539852919429</v>
      </c>
      <c r="AM134" s="56">
        <f t="shared" si="1873"/>
        <v>57.397539852919429</v>
      </c>
      <c r="AN134" s="56">
        <f t="shared" si="1874"/>
        <v>112.82152551919116</v>
      </c>
      <c r="AO134" s="53">
        <f t="shared" si="1860"/>
        <v>0</v>
      </c>
      <c r="AP134" s="53">
        <f t="shared" si="1875"/>
        <v>0</v>
      </c>
      <c r="AQ134" s="53">
        <f t="shared" si="1876"/>
        <v>0</v>
      </c>
      <c r="AR134" s="53">
        <f t="shared" si="1877"/>
        <v>24.601007287684862</v>
      </c>
      <c r="AS134" s="56">
        <f t="shared" si="1878"/>
        <v>71.343680899187362</v>
      </c>
      <c r="AT134" s="56">
        <f t="shared" si="1879"/>
        <v>10.703096434356784</v>
      </c>
      <c r="AU134" s="53">
        <f t="shared" si="1880"/>
        <v>57.397539852919429</v>
      </c>
      <c r="AV134" s="56">
        <f t="shared" si="1881"/>
        <v>24.601007287684862</v>
      </c>
      <c r="AW134" s="56">
        <f t="shared" si="1882"/>
        <v>71.343680899187362</v>
      </c>
      <c r="AX134" s="53">
        <f t="shared" si="1907"/>
        <v>633.23255881433045</v>
      </c>
      <c r="BA134" s="9" t="s">
        <v>12</v>
      </c>
      <c r="BB134" s="53">
        <f t="shared" si="1883"/>
        <v>30.559911315434235</v>
      </c>
      <c r="BC134" s="53">
        <f t="shared" si="1884"/>
        <v>30.559911315434235</v>
      </c>
      <c r="BD134" s="53">
        <f t="shared" si="1885"/>
        <v>30.559911315434235</v>
      </c>
      <c r="BE134" s="53">
        <f t="shared" si="1886"/>
        <v>70.88795156046676</v>
      </c>
      <c r="BF134" s="56">
        <f t="shared" si="1887"/>
        <v>84.175474392661485</v>
      </c>
      <c r="BG134" s="56">
        <f t="shared" si="1888"/>
        <v>70.88795156046676</v>
      </c>
      <c r="BH134" s="53">
        <f t="shared" si="1889"/>
        <v>0</v>
      </c>
      <c r="BI134" s="53">
        <f t="shared" si="1890"/>
        <v>0</v>
      </c>
      <c r="BJ134" s="53">
        <f t="shared" si="1891"/>
        <v>30.559911315434235</v>
      </c>
      <c r="BK134" s="53">
        <f t="shared" si="1892"/>
        <v>70.88795156046676</v>
      </c>
      <c r="BL134" s="53">
        <f t="shared" si="1893"/>
        <v>37.907359236552537</v>
      </c>
      <c r="BM134" s="56">
        <f t="shared" si="1894"/>
        <v>37.907359236552537</v>
      </c>
      <c r="BN134" s="56">
        <f>-SQRT(AVERAGE((BL104-BL$120)^2,(BM104-BM$120)^2,(BN104-BN$120)^2))</f>
        <v>-24.223387399769422</v>
      </c>
      <c r="BO134" s="53">
        <f t="shared" si="1896"/>
        <v>30.559911315434235</v>
      </c>
      <c r="BP134" s="53">
        <f t="shared" si="1897"/>
        <v>30.559911315434235</v>
      </c>
      <c r="BQ134" s="53">
        <f t="shared" si="1898"/>
        <v>30.559911315434235</v>
      </c>
      <c r="BR134" s="53">
        <f t="shared" si="1899"/>
        <v>70.88795156046676</v>
      </c>
      <c r="BS134" s="56">
        <f t="shared" si="1900"/>
        <v>23.371306240167986</v>
      </c>
      <c r="BT134" s="56">
        <f t="shared" si="1901"/>
        <v>84.175474392661485</v>
      </c>
      <c r="BU134" s="53">
        <f t="shared" si="1902"/>
        <v>37.907359236552537</v>
      </c>
      <c r="BV134" s="56">
        <f t="shared" si="1903"/>
        <v>70.88795156046676</v>
      </c>
      <c r="BW134" s="56">
        <f t="shared" si="1904"/>
        <v>23.371306240167986</v>
      </c>
      <c r="BX134" s="53">
        <f t="shared" si="1905"/>
        <v>872.95138858592065</v>
      </c>
    </row>
    <row r="135" spans="27:76" x14ac:dyDescent="0.25">
      <c r="AA135" s="9" t="s">
        <v>20</v>
      </c>
      <c r="AB135" s="53">
        <f t="shared" si="1862"/>
        <v>30.559911315434235</v>
      </c>
      <c r="AC135" s="53">
        <f t="shared" si="1863"/>
        <v>30.559911315434235</v>
      </c>
      <c r="AD135" s="53">
        <f t="shared" si="1864"/>
        <v>30.559911315434235</v>
      </c>
      <c r="AE135" s="53">
        <f t="shared" si="1865"/>
        <v>91.679733946302704</v>
      </c>
      <c r="AF135" s="56">
        <f t="shared" si="1866"/>
        <v>91.679733946302704</v>
      </c>
      <c r="AG135" s="56">
        <f t="shared" si="1867"/>
        <v>91.679733946302704</v>
      </c>
      <c r="AH135" s="53">
        <f t="shared" si="1868"/>
        <v>30.559911315434235</v>
      </c>
      <c r="AI135" s="53">
        <f t="shared" si="1869"/>
        <v>30.559911315434235</v>
      </c>
      <c r="AJ135" s="53">
        <f t="shared" si="1870"/>
        <v>30.559911315434235</v>
      </c>
      <c r="AK135" s="53">
        <f t="shared" si="1871"/>
        <v>0</v>
      </c>
      <c r="AL135" s="53">
        <f t="shared" si="1872"/>
        <v>91.679733946302704</v>
      </c>
      <c r="AM135" s="56">
        <f t="shared" si="1873"/>
        <v>40.697416509694172</v>
      </c>
      <c r="AN135" s="56">
        <f t="shared" si="1874"/>
        <v>91.433850924339509</v>
      </c>
      <c r="AO135" s="53">
        <f t="shared" si="1860"/>
        <v>30.559911315434235</v>
      </c>
      <c r="AP135" s="53">
        <f t="shared" si="1875"/>
        <v>30.559911315434235</v>
      </c>
      <c r="AQ135" s="53">
        <f t="shared" si="1876"/>
        <v>30.559911315434235</v>
      </c>
      <c r="AR135" s="53">
        <f t="shared" si="1877"/>
        <v>91.679733946302704</v>
      </c>
      <c r="AS135" s="56">
        <f t="shared" si="1878"/>
        <v>91.679733946302704</v>
      </c>
      <c r="AT135" s="56">
        <f t="shared" si="1879"/>
        <v>91.679733946302704</v>
      </c>
      <c r="AU135" s="53">
        <f t="shared" si="1880"/>
        <v>91.679733946302704</v>
      </c>
      <c r="AV135" s="56">
        <f t="shared" si="1881"/>
        <v>91.679733946302704</v>
      </c>
      <c r="AW135" s="56">
        <f t="shared" si="1882"/>
        <v>91.679733946302704</v>
      </c>
      <c r="AX135" s="53">
        <f t="shared" si="1907"/>
        <v>1323.9678087359691</v>
      </c>
      <c r="BA135" s="9" t="s">
        <v>20</v>
      </c>
      <c r="BB135" s="53">
        <f t="shared" si="1883"/>
        <v>0</v>
      </c>
      <c r="BC135" s="53">
        <f t="shared" si="1884"/>
        <v>0</v>
      </c>
      <c r="BD135" s="53">
        <f t="shared" si="1885"/>
        <v>0</v>
      </c>
      <c r="BE135" s="53">
        <f t="shared" si="1886"/>
        <v>0</v>
      </c>
      <c r="BF135" s="56">
        <f t="shared" si="1887"/>
        <v>0</v>
      </c>
      <c r="BG135" s="56">
        <f t="shared" si="1888"/>
        <v>0</v>
      </c>
      <c r="BH135" s="53">
        <f t="shared" si="1889"/>
        <v>0</v>
      </c>
      <c r="BI135" s="53">
        <f t="shared" si="1890"/>
        <v>0</v>
      </c>
      <c r="BJ135" s="53">
        <f t="shared" si="1891"/>
        <v>0</v>
      </c>
      <c r="BK135" s="53">
        <f t="shared" si="1892"/>
        <v>91.679733946302704</v>
      </c>
      <c r="BL135" s="53">
        <f t="shared" si="1893"/>
        <v>0</v>
      </c>
      <c r="BM135" s="56">
        <f t="shared" si="1894"/>
        <v>54.198440204119265</v>
      </c>
      <c r="BN135" s="56">
        <f t="shared" si="1895"/>
        <v>0</v>
      </c>
      <c r="BO135" s="53">
        <f t="shared" si="1896"/>
        <v>0</v>
      </c>
      <c r="BP135" s="53">
        <f t="shared" si="1897"/>
        <v>0</v>
      </c>
      <c r="BQ135" s="53">
        <f t="shared" si="1898"/>
        <v>0</v>
      </c>
      <c r="BR135" s="53">
        <f t="shared" si="1899"/>
        <v>0</v>
      </c>
      <c r="BS135" s="56">
        <f t="shared" si="1900"/>
        <v>0</v>
      </c>
      <c r="BT135" s="56">
        <f t="shared" si="1901"/>
        <v>0</v>
      </c>
      <c r="BU135" s="53">
        <f t="shared" si="1902"/>
        <v>0</v>
      </c>
      <c r="BV135" s="56">
        <f t="shared" si="1903"/>
        <v>0</v>
      </c>
      <c r="BW135" s="56">
        <f t="shared" si="1904"/>
        <v>0</v>
      </c>
      <c r="BX135" s="53">
        <f t="shared" si="1905"/>
        <v>145.87817415042196</v>
      </c>
    </row>
    <row r="136" spans="27:76" x14ac:dyDescent="0.25">
      <c r="AA136" s="9" t="s">
        <v>21</v>
      </c>
      <c r="AB136" s="53">
        <f t="shared" si="1862"/>
        <v>30.559911315434235</v>
      </c>
      <c r="AC136" s="53">
        <f t="shared" si="1863"/>
        <v>30.559911315434235</v>
      </c>
      <c r="AD136" s="53">
        <f t="shared" si="1864"/>
        <v>30.559911315434235</v>
      </c>
      <c r="AE136" s="53">
        <f t="shared" si="1865"/>
        <v>91.679733946302704</v>
      </c>
      <c r="AF136" s="56">
        <f t="shared" si="1866"/>
        <v>91.679733946302704</v>
      </c>
      <c r="AG136" s="56">
        <f t="shared" si="1867"/>
        <v>91.679733946302704</v>
      </c>
      <c r="AH136" s="53">
        <f t="shared" si="1868"/>
        <v>30.559911315434235</v>
      </c>
      <c r="AI136" s="53">
        <f t="shared" si="1869"/>
        <v>30.559911315434235</v>
      </c>
      <c r="AJ136" s="53">
        <f t="shared" si="1870"/>
        <v>30.559911315434235</v>
      </c>
      <c r="AK136" s="53">
        <f t="shared" si="1871"/>
        <v>91.679733946302704</v>
      </c>
      <c r="AL136" s="122">
        <f t="shared" si="1872"/>
        <v>0</v>
      </c>
      <c r="AM136" s="56">
        <f t="shared" si="1873"/>
        <v>125.37362665120082</v>
      </c>
      <c r="AN136" s="56">
        <f t="shared" si="1874"/>
        <v>147.30176159893182</v>
      </c>
      <c r="AO136" s="53">
        <f t="shared" si="1860"/>
        <v>30.559911315434235</v>
      </c>
      <c r="AP136" s="53">
        <f t="shared" si="1875"/>
        <v>30.559911315434235</v>
      </c>
      <c r="AQ136" s="53">
        <f t="shared" si="1876"/>
        <v>30.559911315434235</v>
      </c>
      <c r="AR136" s="53">
        <f t="shared" si="1877"/>
        <v>91.679733946302704</v>
      </c>
      <c r="AS136" s="56">
        <f t="shared" si="1878"/>
        <v>91.679733946302704</v>
      </c>
      <c r="AT136" s="56">
        <f t="shared" si="1879"/>
        <v>91.679733946302704</v>
      </c>
      <c r="AU136" s="53">
        <f t="shared" si="1880"/>
        <v>91.679733946302704</v>
      </c>
      <c r="AV136" s="56">
        <f t="shared" si="1881"/>
        <v>91.679733946302704</v>
      </c>
      <c r="AW136" s="56">
        <f t="shared" si="1882"/>
        <v>91.679733946302704</v>
      </c>
      <c r="AX136" s="53">
        <f t="shared" si="1907"/>
        <v>1464.5119295520681</v>
      </c>
      <c r="BA136" s="9" t="s">
        <v>21</v>
      </c>
      <c r="BB136" s="53">
        <f t="shared" si="1883"/>
        <v>0</v>
      </c>
      <c r="BC136" s="53">
        <f t="shared" si="1884"/>
        <v>0</v>
      </c>
      <c r="BD136" s="53">
        <f t="shared" si="1885"/>
        <v>0</v>
      </c>
      <c r="BE136" s="53">
        <f t="shared" si="1886"/>
        <v>0</v>
      </c>
      <c r="BF136" s="56">
        <f t="shared" si="1887"/>
        <v>0</v>
      </c>
      <c r="BG136" s="56">
        <f t="shared" si="1888"/>
        <v>0</v>
      </c>
      <c r="BH136" s="53">
        <f t="shared" si="1889"/>
        <v>0</v>
      </c>
      <c r="BI136" s="53">
        <f t="shared" si="1890"/>
        <v>0</v>
      </c>
      <c r="BJ136" s="53">
        <f t="shared" si="1891"/>
        <v>0</v>
      </c>
      <c r="BK136" s="53">
        <f t="shared" si="1892"/>
        <v>0</v>
      </c>
      <c r="BL136" s="112">
        <f t="shared" si="1893"/>
        <v>91.679733946302704</v>
      </c>
      <c r="BM136" s="56">
        <f t="shared" si="1894"/>
        <v>36.141844658217011</v>
      </c>
      <c r="BN136" s="56">
        <f>-SQRT(AVERAGE((BL106-BL$120)^2,(BM106-BM$120)^2,(BN106-BN$120)^2))</f>
        <v>-57.593887535566566</v>
      </c>
      <c r="BO136" s="53">
        <f t="shared" si="1896"/>
        <v>0</v>
      </c>
      <c r="BP136" s="53">
        <f t="shared" si="1897"/>
        <v>0</v>
      </c>
      <c r="BQ136" s="53">
        <f t="shared" si="1898"/>
        <v>0</v>
      </c>
      <c r="BR136" s="53">
        <f t="shared" si="1899"/>
        <v>0</v>
      </c>
      <c r="BS136" s="56">
        <f t="shared" si="1900"/>
        <v>0</v>
      </c>
      <c r="BT136" s="56">
        <f t="shared" si="1901"/>
        <v>0</v>
      </c>
      <c r="BU136" s="53">
        <f t="shared" si="1902"/>
        <v>0</v>
      </c>
      <c r="BV136" s="56">
        <f t="shared" si="1903"/>
        <v>0</v>
      </c>
      <c r="BW136" s="56">
        <f t="shared" si="1904"/>
        <v>0</v>
      </c>
      <c r="BX136" s="53">
        <f t="shared" si="1905"/>
        <v>70.227691068953149</v>
      </c>
    </row>
    <row r="137" spans="27:76" x14ac:dyDescent="0.25">
      <c r="AA137" s="9" t="s">
        <v>22</v>
      </c>
      <c r="AB137" s="53">
        <f t="shared" si="1862"/>
        <v>30.559911315434235</v>
      </c>
      <c r="AC137" s="53">
        <f t="shared" si="1863"/>
        <v>30.559911315434235</v>
      </c>
      <c r="AD137" s="53">
        <f t="shared" si="1864"/>
        <v>30.559911315434235</v>
      </c>
      <c r="AE137" s="53">
        <f t="shared" si="1865"/>
        <v>91.679733946302704</v>
      </c>
      <c r="AF137" s="56">
        <f t="shared" si="1866"/>
        <v>91.679733946302704</v>
      </c>
      <c r="AG137" s="56">
        <f t="shared" si="1867"/>
        <v>91.679733946302704</v>
      </c>
      <c r="AH137" s="53">
        <f t="shared" si="1868"/>
        <v>30.559911315434235</v>
      </c>
      <c r="AI137" s="53">
        <f t="shared" si="1869"/>
        <v>30.559911315434235</v>
      </c>
      <c r="AJ137" s="53">
        <f t="shared" si="1870"/>
        <v>30.559911315434235</v>
      </c>
      <c r="AK137" s="53">
        <f t="shared" si="1871"/>
        <v>91.679733946302704</v>
      </c>
      <c r="AL137" s="53">
        <f t="shared" si="1872"/>
        <v>91.679733946302704</v>
      </c>
      <c r="AM137" s="56">
        <f t="shared" si="1873"/>
        <v>0</v>
      </c>
      <c r="AN137" s="56">
        <f t="shared" si="1874"/>
        <v>91.433850924339509</v>
      </c>
      <c r="AO137" s="53">
        <f t="shared" si="1860"/>
        <v>30.559911315434235</v>
      </c>
      <c r="AP137" s="53">
        <f t="shared" si="1875"/>
        <v>30.559911315434235</v>
      </c>
      <c r="AQ137" s="53">
        <f t="shared" si="1876"/>
        <v>30.559911315434235</v>
      </c>
      <c r="AR137" s="53">
        <f t="shared" si="1877"/>
        <v>91.679733946302704</v>
      </c>
      <c r="AS137" s="56">
        <f t="shared" si="1878"/>
        <v>91.679733946302704</v>
      </c>
      <c r="AT137" s="56">
        <f t="shared" si="1879"/>
        <v>91.679733946302704</v>
      </c>
      <c r="AU137" s="53">
        <f t="shared" si="1880"/>
        <v>91.679733946302704</v>
      </c>
      <c r="AV137" s="56">
        <f t="shared" si="1881"/>
        <v>91.679733946302704</v>
      </c>
      <c r="AW137" s="56">
        <f t="shared" si="1882"/>
        <v>91.679733946302704</v>
      </c>
      <c r="AX137" s="53">
        <f t="shared" si="1907"/>
        <v>1374.9501261725775</v>
      </c>
      <c r="BA137" s="9" t="s">
        <v>22</v>
      </c>
      <c r="BB137" s="53">
        <f t="shared" si="1883"/>
        <v>0</v>
      </c>
      <c r="BC137" s="53">
        <f t="shared" si="1884"/>
        <v>0</v>
      </c>
      <c r="BD137" s="53">
        <f t="shared" si="1885"/>
        <v>0</v>
      </c>
      <c r="BE137" s="53">
        <f t="shared" si="1886"/>
        <v>0</v>
      </c>
      <c r="BF137" s="56">
        <f t="shared" si="1887"/>
        <v>0</v>
      </c>
      <c r="BG137" s="56">
        <f t="shared" si="1888"/>
        <v>0</v>
      </c>
      <c r="BH137" s="53">
        <f t="shared" si="1889"/>
        <v>0</v>
      </c>
      <c r="BI137" s="53">
        <f t="shared" si="1890"/>
        <v>0</v>
      </c>
      <c r="BJ137" s="53">
        <f t="shared" si="1891"/>
        <v>0</v>
      </c>
      <c r="BK137" s="53">
        <f t="shared" si="1892"/>
        <v>0</v>
      </c>
      <c r="BL137" s="53">
        <f t="shared" si="1893"/>
        <v>0</v>
      </c>
      <c r="BM137" s="56">
        <f t="shared" si="1894"/>
        <v>91.679733946302704</v>
      </c>
      <c r="BN137" s="56">
        <f t="shared" si="1895"/>
        <v>0</v>
      </c>
      <c r="BO137" s="53">
        <f t="shared" si="1896"/>
        <v>0</v>
      </c>
      <c r="BP137" s="53">
        <f t="shared" si="1897"/>
        <v>0</v>
      </c>
      <c r="BQ137" s="53">
        <f t="shared" si="1898"/>
        <v>0</v>
      </c>
      <c r="BR137" s="53">
        <f t="shared" si="1899"/>
        <v>0</v>
      </c>
      <c r="BS137" s="56">
        <f t="shared" si="1900"/>
        <v>0</v>
      </c>
      <c r="BT137" s="56">
        <f t="shared" si="1901"/>
        <v>0</v>
      </c>
      <c r="BU137" s="53">
        <f t="shared" si="1902"/>
        <v>0</v>
      </c>
      <c r="BV137" s="56">
        <f t="shared" si="1903"/>
        <v>0</v>
      </c>
      <c r="BW137" s="56">
        <f t="shared" si="1904"/>
        <v>0</v>
      </c>
      <c r="BX137" s="53">
        <f t="shared" si="1905"/>
        <v>91.679733946302704</v>
      </c>
    </row>
    <row r="138" spans="27:76" x14ac:dyDescent="0.25">
      <c r="AA138" s="9" t="s">
        <v>23</v>
      </c>
      <c r="AB138" s="53">
        <f t="shared" si="1862"/>
        <v>30.559911315434235</v>
      </c>
      <c r="AC138" s="53">
        <f t="shared" si="1863"/>
        <v>30.559911315434235</v>
      </c>
      <c r="AD138" s="53">
        <f t="shared" si="1864"/>
        <v>30.559911315434235</v>
      </c>
      <c r="AE138" s="53">
        <f t="shared" si="1865"/>
        <v>91.679733946302704</v>
      </c>
      <c r="AF138" s="56">
        <f t="shared" si="1866"/>
        <v>91.679733946302704</v>
      </c>
      <c r="AG138" s="56">
        <f t="shared" si="1867"/>
        <v>91.679733946302704</v>
      </c>
      <c r="AH138" s="53">
        <f t="shared" si="1868"/>
        <v>30.559911315434235</v>
      </c>
      <c r="AI138" s="53">
        <f t="shared" si="1869"/>
        <v>30.559911315434235</v>
      </c>
      <c r="AJ138" s="53">
        <f t="shared" si="1870"/>
        <v>30.559911315434235</v>
      </c>
      <c r="AK138" s="53">
        <f t="shared" si="1871"/>
        <v>91.679733946302704</v>
      </c>
      <c r="AL138" s="53">
        <f t="shared" si="1872"/>
        <v>91.679733946302704</v>
      </c>
      <c r="AM138" s="56">
        <f t="shared" si="1873"/>
        <v>24.601007287684862</v>
      </c>
      <c r="AN138" s="56">
        <f t="shared" si="1874"/>
        <v>0</v>
      </c>
      <c r="AO138" s="53">
        <f t="shared" si="1860"/>
        <v>30.559911315434235</v>
      </c>
      <c r="AP138" s="53">
        <f t="shared" si="1875"/>
        <v>30.559911315434235</v>
      </c>
      <c r="AQ138" s="53">
        <f t="shared" si="1876"/>
        <v>30.559911315434235</v>
      </c>
      <c r="AR138" s="53">
        <f t="shared" si="1877"/>
        <v>91.679733946302704</v>
      </c>
      <c r="AS138" s="56">
        <f t="shared" si="1878"/>
        <v>91.679733946302704</v>
      </c>
      <c r="AT138" s="56">
        <f t="shared" si="1879"/>
        <v>91.679733946302704</v>
      </c>
      <c r="AU138" s="53">
        <f t="shared" si="1880"/>
        <v>91.679733946302704</v>
      </c>
      <c r="AV138" s="56">
        <f t="shared" si="1881"/>
        <v>91.679733946302704</v>
      </c>
      <c r="AW138" s="56">
        <f t="shared" si="1882"/>
        <v>91.679733946302704</v>
      </c>
      <c r="AX138" s="53">
        <f t="shared" si="1907"/>
        <v>1308.1172825359229</v>
      </c>
      <c r="BA138" s="9" t="s">
        <v>23</v>
      </c>
      <c r="BB138" s="53">
        <f t="shared" si="1883"/>
        <v>0</v>
      </c>
      <c r="BC138" s="53">
        <f t="shared" si="1884"/>
        <v>0</v>
      </c>
      <c r="BD138" s="53">
        <f t="shared" si="1885"/>
        <v>0</v>
      </c>
      <c r="BE138" s="53">
        <f t="shared" si="1886"/>
        <v>0</v>
      </c>
      <c r="BF138" s="56">
        <f t="shared" si="1887"/>
        <v>0</v>
      </c>
      <c r="BG138" s="56">
        <f t="shared" si="1888"/>
        <v>0</v>
      </c>
      <c r="BH138" s="53">
        <f t="shared" si="1889"/>
        <v>0</v>
      </c>
      <c r="BI138" s="53">
        <f t="shared" si="1890"/>
        <v>0</v>
      </c>
      <c r="BJ138" s="53">
        <f t="shared" si="1891"/>
        <v>0</v>
      </c>
      <c r="BK138" s="53">
        <f t="shared" si="1892"/>
        <v>0</v>
      </c>
      <c r="BL138" s="53">
        <f t="shared" si="1893"/>
        <v>0</v>
      </c>
      <c r="BM138" s="56">
        <f t="shared" si="1894"/>
        <v>70.88795156046676</v>
      </c>
      <c r="BN138" s="56">
        <f t="shared" si="1895"/>
        <v>91.433850924339509</v>
      </c>
      <c r="BO138" s="53">
        <f t="shared" si="1896"/>
        <v>0</v>
      </c>
      <c r="BP138" s="53">
        <f t="shared" si="1897"/>
        <v>0</v>
      </c>
      <c r="BQ138" s="53">
        <f t="shared" si="1898"/>
        <v>0</v>
      </c>
      <c r="BR138" s="53">
        <f t="shared" si="1899"/>
        <v>0</v>
      </c>
      <c r="BS138" s="56">
        <f t="shared" si="1900"/>
        <v>0</v>
      </c>
      <c r="BT138" s="56">
        <f t="shared" si="1901"/>
        <v>0</v>
      </c>
      <c r="BU138" s="53">
        <f t="shared" si="1902"/>
        <v>0</v>
      </c>
      <c r="BV138" s="56">
        <f t="shared" si="1903"/>
        <v>0</v>
      </c>
      <c r="BW138" s="56">
        <f t="shared" si="1904"/>
        <v>0</v>
      </c>
      <c r="BX138" s="53">
        <f t="shared" si="1905"/>
        <v>162.32180248480626</v>
      </c>
    </row>
    <row r="139" spans="27:76" x14ac:dyDescent="0.25">
      <c r="AA139" s="9" t="s">
        <v>25</v>
      </c>
      <c r="AB139" s="53">
        <f t="shared" si="1862"/>
        <v>0</v>
      </c>
      <c r="AC139" s="53">
        <f t="shared" si="1863"/>
        <v>0</v>
      </c>
      <c r="AD139" s="53">
        <f t="shared" si="1864"/>
        <v>0</v>
      </c>
      <c r="AE139" s="53">
        <f t="shared" si="1865"/>
        <v>24.601007287684862</v>
      </c>
      <c r="AF139" s="56">
        <f t="shared" si="1866"/>
        <v>10.703096434356784</v>
      </c>
      <c r="AG139" s="56">
        <f t="shared" si="1867"/>
        <v>24.601007287684862</v>
      </c>
      <c r="AH139" s="53">
        <f t="shared" si="1868"/>
        <v>30.559911315434235</v>
      </c>
      <c r="AI139" s="53">
        <f t="shared" si="1869"/>
        <v>30.559911315434235</v>
      </c>
      <c r="AJ139" s="53">
        <f t="shared" si="1870"/>
        <v>30.559911315434235</v>
      </c>
      <c r="AK139" s="53">
        <f t="shared" si="1871"/>
        <v>91.679733946302704</v>
      </c>
      <c r="AL139" s="53">
        <f t="shared" si="1872"/>
        <v>91.679733946302704</v>
      </c>
      <c r="AM139" s="56">
        <f t="shared" si="1873"/>
        <v>91.679733946302704</v>
      </c>
      <c r="AN139" s="56">
        <f t="shared" si="1874"/>
        <v>91.433850924339509</v>
      </c>
      <c r="AO139" s="53">
        <f t="shared" si="1860"/>
        <v>0</v>
      </c>
      <c r="AP139" s="53">
        <f t="shared" si="1875"/>
        <v>0</v>
      </c>
      <c r="AQ139" s="53">
        <f t="shared" si="1876"/>
        <v>0</v>
      </c>
      <c r="AR139" s="53">
        <f t="shared" si="1877"/>
        <v>24.601007287684862</v>
      </c>
      <c r="AS139" s="56">
        <f t="shared" si="1878"/>
        <v>71.343680899187362</v>
      </c>
      <c r="AT139" s="56">
        <f t="shared" si="1879"/>
        <v>10.703096434356784</v>
      </c>
      <c r="AU139" s="53">
        <f t="shared" si="1880"/>
        <v>57.397539852919429</v>
      </c>
      <c r="AV139" s="56">
        <f t="shared" si="1881"/>
        <v>24.601007287684862</v>
      </c>
      <c r="AW139" s="56">
        <f t="shared" si="1882"/>
        <v>71.343680899187362</v>
      </c>
      <c r="AX139" s="53">
        <f t="shared" si="1907"/>
        <v>778.04791038029737</v>
      </c>
      <c r="BA139" s="9" t="s">
        <v>25</v>
      </c>
      <c r="BB139" s="53">
        <f t="shared" si="1883"/>
        <v>30.559911315434235</v>
      </c>
      <c r="BC139" s="53">
        <f t="shared" si="1884"/>
        <v>30.559911315434235</v>
      </c>
      <c r="BD139" s="53">
        <f t="shared" si="1885"/>
        <v>30.559911315434235</v>
      </c>
      <c r="BE139" s="53">
        <f t="shared" si="1886"/>
        <v>70.88795156046676</v>
      </c>
      <c r="BF139" s="56">
        <f t="shared" si="1887"/>
        <v>84.175474392661485</v>
      </c>
      <c r="BG139" s="56">
        <f t="shared" si="1888"/>
        <v>70.88795156046676</v>
      </c>
      <c r="BH139" s="53">
        <f t="shared" si="1889"/>
        <v>0</v>
      </c>
      <c r="BI139" s="53">
        <f t="shared" si="1890"/>
        <v>0</v>
      </c>
      <c r="BJ139" s="53">
        <f t="shared" si="1891"/>
        <v>0</v>
      </c>
      <c r="BK139" s="53">
        <f t="shared" si="1892"/>
        <v>0</v>
      </c>
      <c r="BL139" s="53">
        <f t="shared" si="1893"/>
        <v>0</v>
      </c>
      <c r="BM139" s="56">
        <f t="shared" si="1894"/>
        <v>0</v>
      </c>
      <c r="BN139" s="56">
        <f t="shared" si="1895"/>
        <v>0</v>
      </c>
      <c r="BO139" s="53">
        <f t="shared" si="1896"/>
        <v>30.559911315434235</v>
      </c>
      <c r="BP139" s="53">
        <f t="shared" si="1897"/>
        <v>30.559911315434235</v>
      </c>
      <c r="BQ139" s="53">
        <f t="shared" si="1898"/>
        <v>30.559911315434235</v>
      </c>
      <c r="BR139" s="53">
        <f t="shared" si="1899"/>
        <v>70.88795156046676</v>
      </c>
      <c r="BS139" s="56">
        <f t="shared" si="1900"/>
        <v>23.371306240167986</v>
      </c>
      <c r="BT139" s="56">
        <f t="shared" si="1901"/>
        <v>84.175474392661485</v>
      </c>
      <c r="BU139" s="53">
        <f t="shared" si="1902"/>
        <v>37.907359236552537</v>
      </c>
      <c r="BV139" s="56">
        <f t="shared" si="1903"/>
        <v>70.88795156046676</v>
      </c>
      <c r="BW139" s="56">
        <f t="shared" si="1904"/>
        <v>23.371306240167986</v>
      </c>
      <c r="BX139" s="53">
        <f t="shared" si="1905"/>
        <v>719.91219463668403</v>
      </c>
    </row>
    <row r="140" spans="27:76" x14ac:dyDescent="0.25">
      <c r="AA140" s="9" t="s">
        <v>10</v>
      </c>
      <c r="AB140" s="53">
        <f t="shared" si="1862"/>
        <v>0</v>
      </c>
      <c r="AC140" s="53">
        <f t="shared" si="1863"/>
        <v>0</v>
      </c>
      <c r="AD140" s="53">
        <f t="shared" si="1864"/>
        <v>0</v>
      </c>
      <c r="AE140" s="53">
        <f t="shared" si="1865"/>
        <v>24.601007287684862</v>
      </c>
      <c r="AF140" s="56">
        <f t="shared" si="1866"/>
        <v>10.703096434356784</v>
      </c>
      <c r="AG140" s="56">
        <f t="shared" si="1867"/>
        <v>24.601007287684862</v>
      </c>
      <c r="AH140" s="53">
        <f t="shared" si="1868"/>
        <v>30.559911315434235</v>
      </c>
      <c r="AI140" s="53">
        <f t="shared" si="1869"/>
        <v>30.559911315434235</v>
      </c>
      <c r="AJ140" s="53">
        <f t="shared" si="1870"/>
        <v>30.559911315434235</v>
      </c>
      <c r="AK140" s="53">
        <f t="shared" si="1871"/>
        <v>91.679733946302704</v>
      </c>
      <c r="AL140" s="53">
        <f t="shared" si="1872"/>
        <v>91.679733946302704</v>
      </c>
      <c r="AM140" s="56">
        <f t="shared" si="1873"/>
        <v>91.679733946302704</v>
      </c>
      <c r="AN140" s="56">
        <f t="shared" si="1874"/>
        <v>91.433850924339509</v>
      </c>
      <c r="AO140" s="53">
        <f t="shared" si="1860"/>
        <v>0</v>
      </c>
      <c r="AP140" s="53">
        <f t="shared" si="1875"/>
        <v>30.559911315434235</v>
      </c>
      <c r="AQ140" s="53">
        <f t="shared" si="1876"/>
        <v>30.559911315434235</v>
      </c>
      <c r="AR140" s="53">
        <f t="shared" si="1877"/>
        <v>40.697416509694172</v>
      </c>
      <c r="AS140" s="56">
        <f t="shared" si="1878"/>
        <v>71.343680899187362</v>
      </c>
      <c r="AT140" s="56">
        <f t="shared" si="1879"/>
        <v>57.397539852919429</v>
      </c>
      <c r="AU140" s="53">
        <f t="shared" si="1880"/>
        <v>57.397539852919429</v>
      </c>
      <c r="AV140" s="56">
        <f t="shared" si="1881"/>
        <v>71.343680899187362</v>
      </c>
      <c r="AW140" s="56">
        <f t="shared" si="1882"/>
        <v>71.343680899187362</v>
      </c>
      <c r="AX140" s="53">
        <f t="shared" si="1907"/>
        <v>948.70125926324022</v>
      </c>
      <c r="BA140" s="9" t="s">
        <v>10</v>
      </c>
      <c r="BB140" s="53">
        <f t="shared" si="1883"/>
        <v>30.559911315434235</v>
      </c>
      <c r="BC140" s="53">
        <f t="shared" si="1884"/>
        <v>30.559911315434235</v>
      </c>
      <c r="BD140" s="53">
        <f t="shared" si="1885"/>
        <v>30.559911315434235</v>
      </c>
      <c r="BE140" s="53">
        <f t="shared" si="1886"/>
        <v>70.88795156046676</v>
      </c>
      <c r="BF140" s="56">
        <f t="shared" si="1887"/>
        <v>84.175474392661485</v>
      </c>
      <c r="BG140" s="56">
        <f t="shared" si="1888"/>
        <v>70.88795156046676</v>
      </c>
      <c r="BH140" s="53">
        <f t="shared" si="1889"/>
        <v>0</v>
      </c>
      <c r="BI140" s="53">
        <f t="shared" si="1890"/>
        <v>0</v>
      </c>
      <c r="BJ140" s="53">
        <f t="shared" si="1891"/>
        <v>0</v>
      </c>
      <c r="BK140" s="53">
        <f t="shared" si="1892"/>
        <v>0</v>
      </c>
      <c r="BL140" s="53">
        <f t="shared" si="1893"/>
        <v>0</v>
      </c>
      <c r="BM140" s="56">
        <f t="shared" si="1894"/>
        <v>0</v>
      </c>
      <c r="BN140" s="56">
        <f t="shared" si="1895"/>
        <v>0</v>
      </c>
      <c r="BO140" s="53">
        <f t="shared" si="1896"/>
        <v>30.559911315434235</v>
      </c>
      <c r="BP140" s="53">
        <f t="shared" si="1897"/>
        <v>0</v>
      </c>
      <c r="BQ140" s="53">
        <f t="shared" si="1898"/>
        <v>0</v>
      </c>
      <c r="BR140" s="53">
        <f t="shared" si="1899"/>
        <v>54.198440204119265</v>
      </c>
      <c r="BS140" s="56">
        <f t="shared" si="1900"/>
        <v>23.371306240167986</v>
      </c>
      <c r="BT140" s="56">
        <f t="shared" si="1901"/>
        <v>37.907359236552537</v>
      </c>
      <c r="BU140" s="53">
        <f t="shared" si="1902"/>
        <v>37.907359236552537</v>
      </c>
      <c r="BV140" s="56">
        <f t="shared" si="1903"/>
        <v>23.371306240167986</v>
      </c>
      <c r="BW140" s="56">
        <f t="shared" si="1904"/>
        <v>23.371306240167986</v>
      </c>
      <c r="BX140" s="53">
        <f t="shared" si="1905"/>
        <v>548.31810017306032</v>
      </c>
    </row>
    <row r="141" spans="27:76" x14ac:dyDescent="0.25">
      <c r="AA141" s="9" t="s">
        <v>11</v>
      </c>
      <c r="AB141" s="53">
        <f t="shared" si="1862"/>
        <v>0</v>
      </c>
      <c r="AC141" s="53">
        <f t="shared" si="1863"/>
        <v>0</v>
      </c>
      <c r="AD141" s="53">
        <f t="shared" si="1864"/>
        <v>0</v>
      </c>
      <c r="AE141" s="53">
        <f t="shared" si="1865"/>
        <v>24.601007287684862</v>
      </c>
      <c r="AF141" s="56">
        <f t="shared" si="1866"/>
        <v>10.703096434356784</v>
      </c>
      <c r="AG141" s="56">
        <f t="shared" si="1867"/>
        <v>24.601007287684862</v>
      </c>
      <c r="AH141" s="53">
        <f t="shared" si="1868"/>
        <v>30.559911315434235</v>
      </c>
      <c r="AI141" s="53">
        <f t="shared" si="1869"/>
        <v>30.559911315434235</v>
      </c>
      <c r="AJ141" s="53">
        <f t="shared" si="1870"/>
        <v>30.559911315434235</v>
      </c>
      <c r="AK141" s="53">
        <f t="shared" si="1871"/>
        <v>91.679733946302704</v>
      </c>
      <c r="AL141" s="53">
        <f t="shared" si="1872"/>
        <v>91.679733946302704</v>
      </c>
      <c r="AM141" s="56">
        <f t="shared" si="1873"/>
        <v>91.679733946302704</v>
      </c>
      <c r="AN141" s="56">
        <f t="shared" si="1874"/>
        <v>91.433850924339509</v>
      </c>
      <c r="AO141" s="53">
        <f t="shared" si="1860"/>
        <v>30.559911315434235</v>
      </c>
      <c r="AP141" s="53">
        <f t="shared" si="1875"/>
        <v>0</v>
      </c>
      <c r="AQ141" s="53">
        <f t="shared" si="1876"/>
        <v>30.559911315434235</v>
      </c>
      <c r="AR141" s="53">
        <f t="shared" si="1877"/>
        <v>24.601007287684862</v>
      </c>
      <c r="AS141" s="56">
        <f t="shared" si="1878"/>
        <v>71.343680899187362</v>
      </c>
      <c r="AT141" s="56">
        <f t="shared" si="1879"/>
        <v>10.703096434356784</v>
      </c>
      <c r="AU141" s="53">
        <f t="shared" si="1880"/>
        <v>57.397539852919429</v>
      </c>
      <c r="AV141" s="56">
        <f t="shared" si="1881"/>
        <v>24.601007287684862</v>
      </c>
      <c r="AW141" s="56">
        <f t="shared" si="1882"/>
        <v>71.343680899187362</v>
      </c>
      <c r="AX141" s="53">
        <f t="shared" si="1907"/>
        <v>839.16773301116575</v>
      </c>
      <c r="BA141" s="9" t="s">
        <v>11</v>
      </c>
      <c r="BB141" s="53">
        <f t="shared" si="1883"/>
        <v>30.559911315434235</v>
      </c>
      <c r="BC141" s="53">
        <f t="shared" si="1884"/>
        <v>30.559911315434235</v>
      </c>
      <c r="BD141" s="53">
        <f t="shared" si="1885"/>
        <v>30.559911315434235</v>
      </c>
      <c r="BE141" s="53">
        <f t="shared" si="1886"/>
        <v>70.88795156046676</v>
      </c>
      <c r="BF141" s="56">
        <f t="shared" si="1887"/>
        <v>84.175474392661485</v>
      </c>
      <c r="BG141" s="56">
        <f t="shared" si="1888"/>
        <v>70.88795156046676</v>
      </c>
      <c r="BH141" s="53">
        <f t="shared" si="1889"/>
        <v>0</v>
      </c>
      <c r="BI141" s="53">
        <f t="shared" si="1890"/>
        <v>0</v>
      </c>
      <c r="BJ141" s="53">
        <f t="shared" si="1891"/>
        <v>0</v>
      </c>
      <c r="BK141" s="53">
        <f t="shared" si="1892"/>
        <v>0</v>
      </c>
      <c r="BL141" s="53">
        <f t="shared" si="1893"/>
        <v>0</v>
      </c>
      <c r="BM141" s="56">
        <f t="shared" si="1894"/>
        <v>0</v>
      </c>
      <c r="BN141" s="56">
        <f t="shared" si="1895"/>
        <v>0</v>
      </c>
      <c r="BO141" s="53">
        <f t="shared" si="1896"/>
        <v>0</v>
      </c>
      <c r="BP141" s="53">
        <f t="shared" si="1897"/>
        <v>30.559911315434235</v>
      </c>
      <c r="BQ141" s="53">
        <f t="shared" si="1898"/>
        <v>0</v>
      </c>
      <c r="BR141" s="53">
        <f t="shared" si="1899"/>
        <v>70.88795156046676</v>
      </c>
      <c r="BS141" s="56">
        <f t="shared" si="1900"/>
        <v>23.371306240167986</v>
      </c>
      <c r="BT141" s="56">
        <f t="shared" si="1901"/>
        <v>84.175474392661485</v>
      </c>
      <c r="BU141" s="53">
        <f t="shared" si="1902"/>
        <v>37.907359236552537</v>
      </c>
      <c r="BV141" s="56">
        <f t="shared" si="1903"/>
        <v>70.88795156046676</v>
      </c>
      <c r="BW141" s="56">
        <f t="shared" si="1904"/>
        <v>23.371306240167986</v>
      </c>
      <c r="BX141" s="53">
        <f t="shared" si="1905"/>
        <v>658.79237200581554</v>
      </c>
    </row>
    <row r="142" spans="27:76" x14ac:dyDescent="0.25">
      <c r="AA142" s="9" t="s">
        <v>12</v>
      </c>
      <c r="AB142" s="53">
        <f t="shared" si="1862"/>
        <v>0</v>
      </c>
      <c r="AC142" s="53">
        <f t="shared" si="1863"/>
        <v>0</v>
      </c>
      <c r="AD142" s="53">
        <f t="shared" si="1864"/>
        <v>0</v>
      </c>
      <c r="AE142" s="53">
        <f t="shared" si="1865"/>
        <v>24.601007287684862</v>
      </c>
      <c r="AF142" s="56">
        <f t="shared" si="1866"/>
        <v>10.703096434356784</v>
      </c>
      <c r="AG142" s="56">
        <f t="shared" si="1867"/>
        <v>24.601007287684862</v>
      </c>
      <c r="AH142" s="53">
        <f t="shared" si="1868"/>
        <v>30.559911315434235</v>
      </c>
      <c r="AI142" s="53">
        <f t="shared" si="1869"/>
        <v>30.559911315434235</v>
      </c>
      <c r="AJ142" s="53">
        <f t="shared" si="1870"/>
        <v>30.559911315434235</v>
      </c>
      <c r="AK142" s="53">
        <f t="shared" si="1871"/>
        <v>91.679733946302704</v>
      </c>
      <c r="AL142" s="53">
        <f t="shared" si="1872"/>
        <v>91.679733946302704</v>
      </c>
      <c r="AM142" s="56">
        <f t="shared" si="1873"/>
        <v>91.679733946302704</v>
      </c>
      <c r="AN142" s="56">
        <f t="shared" si="1874"/>
        <v>91.433850924339509</v>
      </c>
      <c r="AO142" s="53">
        <f t="shared" si="1860"/>
        <v>30.559911315434235</v>
      </c>
      <c r="AP142" s="53">
        <f t="shared" si="1875"/>
        <v>30.559911315434235</v>
      </c>
      <c r="AQ142" s="53">
        <f t="shared" si="1876"/>
        <v>0</v>
      </c>
      <c r="AR142" s="53">
        <f t="shared" si="1877"/>
        <v>40.697416509694172</v>
      </c>
      <c r="AS142" s="56">
        <f t="shared" si="1878"/>
        <v>111.11339781202075</v>
      </c>
      <c r="AT142" s="56">
        <f t="shared" si="1879"/>
        <v>159.54105088215746</v>
      </c>
      <c r="AU142" s="53">
        <f t="shared" si="1880"/>
        <v>57.397539852919429</v>
      </c>
      <c r="AV142" s="56">
        <f t="shared" si="1881"/>
        <v>142.45133459650125</v>
      </c>
      <c r="AW142" s="56">
        <f t="shared" si="1882"/>
        <v>111.11339781202075</v>
      </c>
      <c r="AX142" s="53">
        <f t="shared" si="1907"/>
        <v>1201.4918578154591</v>
      </c>
      <c r="BA142" s="9" t="s">
        <v>12</v>
      </c>
      <c r="BB142" s="53">
        <f t="shared" si="1883"/>
        <v>30.559911315434235</v>
      </c>
      <c r="BC142" s="53">
        <f t="shared" si="1884"/>
        <v>30.559911315434235</v>
      </c>
      <c r="BD142" s="53">
        <f t="shared" si="1885"/>
        <v>30.559911315434235</v>
      </c>
      <c r="BE142" s="53">
        <f t="shared" si="1886"/>
        <v>70.88795156046676</v>
      </c>
      <c r="BF142" s="56">
        <f t="shared" si="1887"/>
        <v>84.175474392661485</v>
      </c>
      <c r="BG142" s="56">
        <f t="shared" si="1888"/>
        <v>70.88795156046676</v>
      </c>
      <c r="BH142" s="53">
        <f t="shared" si="1889"/>
        <v>0</v>
      </c>
      <c r="BI142" s="53">
        <f t="shared" si="1890"/>
        <v>0</v>
      </c>
      <c r="BJ142" s="53">
        <f t="shared" si="1891"/>
        <v>0</v>
      </c>
      <c r="BK142" s="53">
        <f t="shared" si="1892"/>
        <v>0</v>
      </c>
      <c r="BL142" s="53">
        <f t="shared" si="1893"/>
        <v>0</v>
      </c>
      <c r="BM142" s="56">
        <f t="shared" si="1894"/>
        <v>0</v>
      </c>
      <c r="BN142" s="56">
        <f t="shared" si="1895"/>
        <v>0</v>
      </c>
      <c r="BO142" s="53">
        <f t="shared" si="1896"/>
        <v>0</v>
      </c>
      <c r="BP142" s="53">
        <f t="shared" si="1897"/>
        <v>0</v>
      </c>
      <c r="BQ142" s="53">
        <f t="shared" si="1898"/>
        <v>30.559911315434235</v>
      </c>
      <c r="BR142" s="53">
        <f t="shared" si="1899"/>
        <v>54.198440204119265</v>
      </c>
      <c r="BS142" s="56">
        <f>-SQRT(AVERAGE((CA112-CA$120)^2,(CB112-CB$120)^2,(CC112-CC$120)^2))</f>
        <v>-22.021261272517659</v>
      </c>
      <c r="BT142" s="56">
        <f>-SQRT(AVERAGE((CD112-CD$120)^2,(CE112-CE$120)^2,(CF112-CF$120)^2))</f>
        <v>-69.019068223632004</v>
      </c>
      <c r="BU142" s="53">
        <f t="shared" si="1902"/>
        <v>37.907359236552537</v>
      </c>
      <c r="BV142" s="56">
        <f>-SQRT(AVERAGE((CJ112-CJ$120)^2,(CK112-CK$120)^2,(CL112-CL$120)^2))</f>
        <v>-52.358079577787784</v>
      </c>
      <c r="BW142" s="56">
        <f>-SQRT(AVERAGE((CM112-CM$120)^2,(CN112-CN$120)^2,(CO112-CO$120)^2))</f>
        <v>-22.021261272517659</v>
      </c>
      <c r="BX142" s="53">
        <f t="shared" si="1905"/>
        <v>274.87715186954864</v>
      </c>
    </row>
    <row r="143" spans="27:76" x14ac:dyDescent="0.25">
      <c r="AA143" s="9" t="s">
        <v>13</v>
      </c>
      <c r="AB143" s="53">
        <f t="shared" si="1862"/>
        <v>30.559911315434235</v>
      </c>
      <c r="AC143" s="53">
        <f t="shared" si="1863"/>
        <v>30.559911315434235</v>
      </c>
      <c r="AD143" s="53">
        <f t="shared" si="1864"/>
        <v>30.559911315434235</v>
      </c>
      <c r="AE143" s="53">
        <f t="shared" si="1865"/>
        <v>91.679733946302704</v>
      </c>
      <c r="AF143" s="56">
        <f t="shared" si="1866"/>
        <v>91.679733946302704</v>
      </c>
      <c r="AG143" s="56">
        <f t="shared" si="1867"/>
        <v>91.679733946302704</v>
      </c>
      <c r="AH143" s="53">
        <f t="shared" si="1868"/>
        <v>30.559911315434235</v>
      </c>
      <c r="AI143" s="53">
        <f t="shared" si="1869"/>
        <v>30.559911315434235</v>
      </c>
      <c r="AJ143" s="53">
        <f t="shared" si="1870"/>
        <v>30.559911315434235</v>
      </c>
      <c r="AK143" s="53">
        <f t="shared" si="1871"/>
        <v>91.679733946302704</v>
      </c>
      <c r="AL143" s="53">
        <f t="shared" si="1872"/>
        <v>91.679733946302704</v>
      </c>
      <c r="AM143" s="56">
        <f t="shared" si="1873"/>
        <v>91.679733946302704</v>
      </c>
      <c r="AN143" s="56">
        <f t="shared" si="1874"/>
        <v>91.433850924339509</v>
      </c>
      <c r="AO143" s="53">
        <f t="shared" si="1860"/>
        <v>30.559911315434235</v>
      </c>
      <c r="AP143" s="53">
        <f t="shared" si="1875"/>
        <v>30.559911315434235</v>
      </c>
      <c r="AQ143" s="53">
        <f t="shared" si="1876"/>
        <v>30.559911315434235</v>
      </c>
      <c r="AR143" s="53">
        <f t="shared" si="1877"/>
        <v>0</v>
      </c>
      <c r="AS143" s="56">
        <f t="shared" si="1878"/>
        <v>91.679733946302704</v>
      </c>
      <c r="AT143" s="56">
        <f t="shared" si="1879"/>
        <v>91.679733946302704</v>
      </c>
      <c r="AU143" s="53">
        <f t="shared" si="1880"/>
        <v>40.697416509694172</v>
      </c>
      <c r="AV143" s="56">
        <f t="shared" si="1881"/>
        <v>91.679733946302704</v>
      </c>
      <c r="AW143" s="56">
        <f t="shared" si="1882"/>
        <v>91.679733946302704</v>
      </c>
      <c r="AX143" s="53">
        <f t="shared" si="1907"/>
        <v>1323.9678087359689</v>
      </c>
      <c r="BA143" s="9" t="s">
        <v>13</v>
      </c>
      <c r="BB143" s="53">
        <f t="shared" si="1883"/>
        <v>0</v>
      </c>
      <c r="BC143" s="53">
        <f t="shared" si="1884"/>
        <v>0</v>
      </c>
      <c r="BD143" s="53">
        <f t="shared" si="1885"/>
        <v>0</v>
      </c>
      <c r="BE143" s="53">
        <f t="shared" si="1886"/>
        <v>0</v>
      </c>
      <c r="BF143" s="56">
        <f t="shared" si="1887"/>
        <v>0</v>
      </c>
      <c r="BG143" s="56">
        <f t="shared" si="1888"/>
        <v>0</v>
      </c>
      <c r="BH143" s="53">
        <f t="shared" si="1889"/>
        <v>0</v>
      </c>
      <c r="BI143" s="53">
        <f t="shared" si="1890"/>
        <v>0</v>
      </c>
      <c r="BJ143" s="53">
        <f t="shared" si="1891"/>
        <v>0</v>
      </c>
      <c r="BK143" s="53">
        <f t="shared" si="1892"/>
        <v>0</v>
      </c>
      <c r="BL143" s="53">
        <f t="shared" si="1893"/>
        <v>0</v>
      </c>
      <c r="BM143" s="56">
        <f t="shared" si="1894"/>
        <v>0</v>
      </c>
      <c r="BN143" s="56">
        <f t="shared" si="1895"/>
        <v>0</v>
      </c>
      <c r="BO143" s="53">
        <f t="shared" si="1896"/>
        <v>0</v>
      </c>
      <c r="BP143" s="53">
        <f t="shared" si="1897"/>
        <v>0</v>
      </c>
      <c r="BQ143" s="53">
        <f t="shared" si="1898"/>
        <v>0</v>
      </c>
      <c r="BR143" s="53">
        <f t="shared" si="1899"/>
        <v>91.679733946302704</v>
      </c>
      <c r="BS143" s="56">
        <f t="shared" si="1900"/>
        <v>0</v>
      </c>
      <c r="BT143" s="56">
        <f t="shared" si="1901"/>
        <v>0</v>
      </c>
      <c r="BU143" s="53">
        <f t="shared" si="1902"/>
        <v>54.198440204119265</v>
      </c>
      <c r="BV143" s="56">
        <f t="shared" si="1903"/>
        <v>0</v>
      </c>
      <c r="BW143" s="56">
        <f t="shared" si="1904"/>
        <v>0</v>
      </c>
      <c r="BX143" s="53">
        <f t="shared" si="1905"/>
        <v>145.87817415042196</v>
      </c>
    </row>
    <row r="144" spans="27:76" x14ac:dyDescent="0.25">
      <c r="AA144" s="9" t="s">
        <v>21</v>
      </c>
      <c r="AB144" s="53">
        <f t="shared" si="1862"/>
        <v>30.559911315434235</v>
      </c>
      <c r="AC144" s="53">
        <f t="shared" si="1863"/>
        <v>30.559911315434235</v>
      </c>
      <c r="AD144" s="53">
        <f t="shared" si="1864"/>
        <v>30.559911315434235</v>
      </c>
      <c r="AE144" s="53">
        <f t="shared" si="1865"/>
        <v>91.679733946302704</v>
      </c>
      <c r="AF144" s="56">
        <f t="shared" si="1866"/>
        <v>91.679733946302704</v>
      </c>
      <c r="AG144" s="56">
        <f t="shared" si="1867"/>
        <v>91.679733946302704</v>
      </c>
      <c r="AH144" s="53">
        <f t="shared" si="1868"/>
        <v>30.559911315434235</v>
      </c>
      <c r="AI144" s="53">
        <f t="shared" si="1869"/>
        <v>30.559911315434235</v>
      </c>
      <c r="AJ144" s="53">
        <f t="shared" si="1870"/>
        <v>30.559911315434235</v>
      </c>
      <c r="AK144" s="53">
        <f t="shared" si="1871"/>
        <v>91.679733946302704</v>
      </c>
      <c r="AL144" s="53">
        <f t="shared" si="1872"/>
        <v>91.679733946302704</v>
      </c>
      <c r="AM144" s="56">
        <f t="shared" si="1873"/>
        <v>91.679733946302704</v>
      </c>
      <c r="AN144" s="56">
        <f t="shared" si="1874"/>
        <v>91.433850924339509</v>
      </c>
      <c r="AO144" s="53">
        <f t="shared" si="1860"/>
        <v>30.559911315434235</v>
      </c>
      <c r="AP144" s="53">
        <f t="shared" si="1875"/>
        <v>30.559911315434235</v>
      </c>
      <c r="AQ144" s="53">
        <f t="shared" si="1876"/>
        <v>30.559911315434235</v>
      </c>
      <c r="AR144" s="53">
        <f t="shared" si="1877"/>
        <v>91.679733946302704</v>
      </c>
      <c r="AS144" s="56">
        <f t="shared" si="1878"/>
        <v>0</v>
      </c>
      <c r="AT144" s="56">
        <f t="shared" si="1879"/>
        <v>91.679733946302704</v>
      </c>
      <c r="AU144" s="53">
        <f t="shared" si="1880"/>
        <v>91.679733946302704</v>
      </c>
      <c r="AV144" s="56">
        <f t="shared" si="1881"/>
        <v>91.679733946302704</v>
      </c>
      <c r="AW144" s="56">
        <f t="shared" si="1882"/>
        <v>91.679733946302704</v>
      </c>
      <c r="AX144" s="53">
        <f t="shared" si="1907"/>
        <v>1374.9501261725775</v>
      </c>
      <c r="BA144" s="9" t="s">
        <v>21</v>
      </c>
      <c r="BB144" s="53">
        <f t="shared" si="1883"/>
        <v>0</v>
      </c>
      <c r="BC144" s="53">
        <f t="shared" si="1884"/>
        <v>0</v>
      </c>
      <c r="BD144" s="53">
        <f t="shared" si="1885"/>
        <v>0</v>
      </c>
      <c r="BE144" s="53">
        <f t="shared" si="1886"/>
        <v>0</v>
      </c>
      <c r="BF144" s="56">
        <f t="shared" si="1887"/>
        <v>0</v>
      </c>
      <c r="BG144" s="56">
        <f t="shared" si="1888"/>
        <v>0</v>
      </c>
      <c r="BH144" s="53">
        <f t="shared" si="1889"/>
        <v>0</v>
      </c>
      <c r="BI144" s="53">
        <f t="shared" si="1890"/>
        <v>0</v>
      </c>
      <c r="BJ144" s="53">
        <f t="shared" si="1891"/>
        <v>0</v>
      </c>
      <c r="BK144" s="53">
        <f t="shared" si="1892"/>
        <v>0</v>
      </c>
      <c r="BL144" s="53">
        <f t="shared" si="1893"/>
        <v>0</v>
      </c>
      <c r="BM144" s="56">
        <f t="shared" si="1894"/>
        <v>0</v>
      </c>
      <c r="BN144" s="56">
        <f t="shared" si="1895"/>
        <v>0</v>
      </c>
      <c r="BO144" s="53">
        <f t="shared" si="1896"/>
        <v>0</v>
      </c>
      <c r="BP144" s="53">
        <f t="shared" si="1897"/>
        <v>0</v>
      </c>
      <c r="BQ144" s="53">
        <f t="shared" si="1898"/>
        <v>0</v>
      </c>
      <c r="BR144" s="53">
        <f t="shared" si="1899"/>
        <v>0</v>
      </c>
      <c r="BS144" s="56">
        <f t="shared" si="1900"/>
        <v>91.679733946302704</v>
      </c>
      <c r="BT144" s="56">
        <f t="shared" si="1901"/>
        <v>0</v>
      </c>
      <c r="BU144" s="53">
        <f t="shared" si="1902"/>
        <v>0</v>
      </c>
      <c r="BV144" s="56">
        <f t="shared" si="1903"/>
        <v>0</v>
      </c>
      <c r="BW144" s="56">
        <f t="shared" si="1904"/>
        <v>0</v>
      </c>
      <c r="BX144" s="53">
        <f t="shared" si="1905"/>
        <v>91.679733946302704</v>
      </c>
    </row>
    <row r="145" spans="1:76" x14ac:dyDescent="0.25">
      <c r="AA145" s="9" t="s">
        <v>26</v>
      </c>
      <c r="AB145" s="53">
        <f t="shared" si="1862"/>
        <v>30.559911315434235</v>
      </c>
      <c r="AC145" s="53">
        <f t="shared" si="1863"/>
        <v>30.559911315434235</v>
      </c>
      <c r="AD145" s="53">
        <f t="shared" si="1864"/>
        <v>30.559911315434235</v>
      </c>
      <c r="AE145" s="53">
        <f t="shared" si="1865"/>
        <v>91.679733946302704</v>
      </c>
      <c r="AF145" s="56">
        <f t="shared" si="1866"/>
        <v>91.679733946302704</v>
      </c>
      <c r="AG145" s="56">
        <f t="shared" si="1867"/>
        <v>91.679733946302704</v>
      </c>
      <c r="AH145" s="53">
        <f t="shared" si="1868"/>
        <v>30.559911315434235</v>
      </c>
      <c r="AI145" s="53">
        <f t="shared" si="1869"/>
        <v>30.559911315434235</v>
      </c>
      <c r="AJ145" s="53">
        <f t="shared" si="1870"/>
        <v>30.559911315434235</v>
      </c>
      <c r="AK145" s="53">
        <f t="shared" si="1871"/>
        <v>91.679733946302704</v>
      </c>
      <c r="AL145" s="53">
        <f t="shared" si="1872"/>
        <v>91.679733946302704</v>
      </c>
      <c r="AM145" s="56">
        <f t="shared" si="1873"/>
        <v>91.679733946302704</v>
      </c>
      <c r="AN145" s="56">
        <f t="shared" si="1874"/>
        <v>91.433850924339509</v>
      </c>
      <c r="AO145" s="53">
        <f t="shared" si="1860"/>
        <v>30.559911315434235</v>
      </c>
      <c r="AP145" s="53">
        <f t="shared" si="1875"/>
        <v>30.559911315434235</v>
      </c>
      <c r="AQ145" s="53">
        <f t="shared" si="1876"/>
        <v>30.559911315434235</v>
      </c>
      <c r="AR145" s="53">
        <f t="shared" si="1877"/>
        <v>91.679733946302704</v>
      </c>
      <c r="AS145" s="56">
        <f t="shared" si="1878"/>
        <v>71.343680899187362</v>
      </c>
      <c r="AT145" s="56">
        <f t="shared" si="1879"/>
        <v>0</v>
      </c>
      <c r="AU145" s="53">
        <f t="shared" si="1880"/>
        <v>91.679733946302704</v>
      </c>
      <c r="AV145" s="56">
        <f t="shared" si="1881"/>
        <v>24.601007287684862</v>
      </c>
      <c r="AW145" s="56">
        <f t="shared" si="1882"/>
        <v>71.343680899187362</v>
      </c>
      <c r="AX145" s="53">
        <f t="shared" si="1907"/>
        <v>1267.1992934197287</v>
      </c>
      <c r="BA145" s="9" t="s">
        <v>26</v>
      </c>
      <c r="BB145" s="53">
        <f t="shared" si="1883"/>
        <v>0</v>
      </c>
      <c r="BC145" s="53">
        <f t="shared" si="1884"/>
        <v>0</v>
      </c>
      <c r="BD145" s="53">
        <f t="shared" si="1885"/>
        <v>0</v>
      </c>
      <c r="BE145" s="53">
        <f t="shared" si="1886"/>
        <v>0</v>
      </c>
      <c r="BF145" s="56">
        <f t="shared" si="1887"/>
        <v>0</v>
      </c>
      <c r="BG145" s="56">
        <f t="shared" si="1888"/>
        <v>0</v>
      </c>
      <c r="BH145" s="53">
        <f t="shared" si="1889"/>
        <v>0</v>
      </c>
      <c r="BI145" s="53">
        <f t="shared" si="1890"/>
        <v>0</v>
      </c>
      <c r="BJ145" s="53">
        <f t="shared" si="1891"/>
        <v>0</v>
      </c>
      <c r="BK145" s="53">
        <f t="shared" si="1892"/>
        <v>0</v>
      </c>
      <c r="BL145" s="53">
        <f t="shared" si="1893"/>
        <v>0</v>
      </c>
      <c r="BM145" s="56">
        <f t="shared" si="1894"/>
        <v>0</v>
      </c>
      <c r="BN145" s="56">
        <f t="shared" si="1895"/>
        <v>0</v>
      </c>
      <c r="BO145" s="53">
        <f t="shared" si="1896"/>
        <v>0</v>
      </c>
      <c r="BP145" s="53">
        <f t="shared" si="1897"/>
        <v>0</v>
      </c>
      <c r="BQ145" s="53">
        <f t="shared" si="1898"/>
        <v>0</v>
      </c>
      <c r="BR145" s="53">
        <f t="shared" si="1899"/>
        <v>0</v>
      </c>
      <c r="BS145" s="56">
        <f t="shared" si="1900"/>
        <v>23.371306240167986</v>
      </c>
      <c r="BT145" s="56">
        <f t="shared" si="1901"/>
        <v>91.679733946302704</v>
      </c>
      <c r="BU145" s="53">
        <f t="shared" si="1902"/>
        <v>0</v>
      </c>
      <c r="BV145" s="56">
        <f t="shared" si="1903"/>
        <v>70.88795156046676</v>
      </c>
      <c r="BW145" s="56">
        <f t="shared" si="1904"/>
        <v>23.371306240167986</v>
      </c>
      <c r="BX145" s="53">
        <f t="shared" si="1905"/>
        <v>209.31029798710546</v>
      </c>
    </row>
    <row r="146" spans="1:76" x14ac:dyDescent="0.25">
      <c r="AA146" s="9" t="s">
        <v>20</v>
      </c>
      <c r="AB146" s="53">
        <f t="shared" si="1862"/>
        <v>30.559911315434235</v>
      </c>
      <c r="AC146" s="53">
        <f t="shared" si="1863"/>
        <v>30.559911315434235</v>
      </c>
      <c r="AD146" s="53">
        <f t="shared" si="1864"/>
        <v>30.559911315434235</v>
      </c>
      <c r="AE146" s="53">
        <f t="shared" si="1865"/>
        <v>91.679733946302704</v>
      </c>
      <c r="AF146" s="56">
        <f t="shared" si="1866"/>
        <v>91.679733946302704</v>
      </c>
      <c r="AG146" s="56">
        <f t="shared" si="1867"/>
        <v>91.679733946302704</v>
      </c>
      <c r="AH146" s="53">
        <f t="shared" si="1868"/>
        <v>30.559911315434235</v>
      </c>
      <c r="AI146" s="53">
        <f t="shared" si="1869"/>
        <v>30.559911315434235</v>
      </c>
      <c r="AJ146" s="53">
        <f t="shared" si="1870"/>
        <v>30.559911315434235</v>
      </c>
      <c r="AK146" s="53">
        <f t="shared" si="1871"/>
        <v>91.679733946302704</v>
      </c>
      <c r="AL146" s="53">
        <f t="shared" si="1872"/>
        <v>91.679733946302704</v>
      </c>
      <c r="AM146" s="56">
        <f t="shared" si="1873"/>
        <v>91.679733946302704</v>
      </c>
      <c r="AN146" s="56">
        <f t="shared" si="1874"/>
        <v>91.433850924339509</v>
      </c>
      <c r="AO146" s="53">
        <f t="shared" si="1860"/>
        <v>30.559911315434235</v>
      </c>
      <c r="AP146" s="53">
        <f t="shared" si="1875"/>
        <v>30.559911315434235</v>
      </c>
      <c r="AQ146" s="53">
        <f t="shared" si="1876"/>
        <v>30.559911315434235</v>
      </c>
      <c r="AR146" s="53">
        <f t="shared" si="1877"/>
        <v>91.679733946302704</v>
      </c>
      <c r="AS146" s="56">
        <f t="shared" si="1878"/>
        <v>91.679733946302704</v>
      </c>
      <c r="AT146" s="56">
        <f t="shared" si="1879"/>
        <v>91.679733946302704</v>
      </c>
      <c r="AU146" s="53">
        <f t="shared" si="1880"/>
        <v>0</v>
      </c>
      <c r="AV146" s="56">
        <f t="shared" si="1881"/>
        <v>91.679733946302704</v>
      </c>
      <c r="AW146" s="56">
        <f t="shared" si="1882"/>
        <v>91.679733946302704</v>
      </c>
      <c r="AX146" s="53">
        <f t="shared" si="1907"/>
        <v>1374.9501261725775</v>
      </c>
      <c r="BA146" s="9" t="s">
        <v>20</v>
      </c>
      <c r="BB146" s="53">
        <f t="shared" si="1883"/>
        <v>0</v>
      </c>
      <c r="BC146" s="53">
        <f t="shared" si="1884"/>
        <v>0</v>
      </c>
      <c r="BD146" s="53">
        <f t="shared" si="1885"/>
        <v>0</v>
      </c>
      <c r="BE146" s="53">
        <f t="shared" si="1886"/>
        <v>0</v>
      </c>
      <c r="BF146" s="56">
        <f t="shared" si="1887"/>
        <v>0</v>
      </c>
      <c r="BG146" s="56">
        <f t="shared" si="1888"/>
        <v>0</v>
      </c>
      <c r="BH146" s="53">
        <f t="shared" si="1889"/>
        <v>0</v>
      </c>
      <c r="BI146" s="53">
        <f t="shared" si="1890"/>
        <v>0</v>
      </c>
      <c r="BJ146" s="53">
        <f t="shared" si="1891"/>
        <v>0</v>
      </c>
      <c r="BK146" s="53">
        <f t="shared" si="1892"/>
        <v>0</v>
      </c>
      <c r="BL146" s="53">
        <f t="shared" si="1893"/>
        <v>0</v>
      </c>
      <c r="BM146" s="56">
        <f t="shared" si="1894"/>
        <v>0</v>
      </c>
      <c r="BN146" s="56">
        <f t="shared" si="1895"/>
        <v>0</v>
      </c>
      <c r="BO146" s="53">
        <f t="shared" si="1896"/>
        <v>0</v>
      </c>
      <c r="BP146" s="53">
        <f t="shared" si="1897"/>
        <v>0</v>
      </c>
      <c r="BQ146" s="53">
        <f t="shared" si="1898"/>
        <v>0</v>
      </c>
      <c r="BR146" s="53">
        <f t="shared" si="1899"/>
        <v>0</v>
      </c>
      <c r="BS146" s="56">
        <f t="shared" si="1900"/>
        <v>0</v>
      </c>
      <c r="BT146" s="56">
        <f t="shared" si="1901"/>
        <v>0</v>
      </c>
      <c r="BU146" s="53">
        <f t="shared" si="1902"/>
        <v>91.679733946302704</v>
      </c>
      <c r="BV146" s="56">
        <f t="shared" si="1903"/>
        <v>0</v>
      </c>
      <c r="BW146" s="56">
        <f t="shared" si="1904"/>
        <v>0</v>
      </c>
      <c r="BX146" s="53">
        <f t="shared" si="1905"/>
        <v>91.679733946302704</v>
      </c>
    </row>
    <row r="147" spans="1:76" x14ac:dyDescent="0.25">
      <c r="AA147" s="9" t="s">
        <v>27</v>
      </c>
      <c r="AB147" s="53">
        <f t="shared" si="1862"/>
        <v>30.559911315434235</v>
      </c>
      <c r="AC147" s="53">
        <f t="shared" si="1863"/>
        <v>30.559911315434235</v>
      </c>
      <c r="AD147" s="53">
        <f t="shared" si="1864"/>
        <v>30.559911315434235</v>
      </c>
      <c r="AE147" s="53">
        <f t="shared" si="1865"/>
        <v>91.679733946302704</v>
      </c>
      <c r="AF147" s="56">
        <f t="shared" si="1866"/>
        <v>91.679733946302704</v>
      </c>
      <c r="AG147" s="56">
        <f t="shared" si="1867"/>
        <v>91.679733946302704</v>
      </c>
      <c r="AH147" s="53">
        <f t="shared" si="1868"/>
        <v>30.559911315434235</v>
      </c>
      <c r="AI147" s="53">
        <f t="shared" si="1869"/>
        <v>30.559911315434235</v>
      </c>
      <c r="AJ147" s="53">
        <f t="shared" si="1870"/>
        <v>30.559911315434235</v>
      </c>
      <c r="AK147" s="53">
        <f t="shared" si="1871"/>
        <v>91.679733946302704</v>
      </c>
      <c r="AL147" s="53">
        <f t="shared" si="1872"/>
        <v>91.679733946302704</v>
      </c>
      <c r="AM147" s="56">
        <f t="shared" si="1873"/>
        <v>91.679733946302704</v>
      </c>
      <c r="AN147" s="56">
        <f t="shared" si="1874"/>
        <v>91.433850924339509</v>
      </c>
      <c r="AO147" s="53">
        <f t="shared" si="1860"/>
        <v>30.559911315434235</v>
      </c>
      <c r="AP147" s="53">
        <f t="shared" si="1875"/>
        <v>30.559911315434235</v>
      </c>
      <c r="AQ147" s="53">
        <f t="shared" si="1876"/>
        <v>30.559911315434235</v>
      </c>
      <c r="AR147" s="53">
        <f t="shared" si="1877"/>
        <v>91.679733946302704</v>
      </c>
      <c r="AS147" s="56">
        <f t="shared" si="1878"/>
        <v>71.343680899187362</v>
      </c>
      <c r="AT147" s="56">
        <f t="shared" si="1879"/>
        <v>91.679733946302704</v>
      </c>
      <c r="AU147" s="53">
        <f t="shared" si="1880"/>
        <v>91.679733946302704</v>
      </c>
      <c r="AV147" s="56">
        <f t="shared" si="1881"/>
        <v>0</v>
      </c>
      <c r="AW147" s="56">
        <f t="shared" si="1882"/>
        <v>57.397539852919429</v>
      </c>
      <c r="AX147" s="53">
        <f t="shared" si="1907"/>
        <v>1320.3318790320789</v>
      </c>
      <c r="BA147" s="9" t="s">
        <v>27</v>
      </c>
      <c r="BB147" s="53">
        <f t="shared" si="1883"/>
        <v>0</v>
      </c>
      <c r="BC147" s="53">
        <f t="shared" si="1884"/>
        <v>0</v>
      </c>
      <c r="BD147" s="53">
        <f t="shared" si="1885"/>
        <v>0</v>
      </c>
      <c r="BE147" s="53">
        <f t="shared" si="1886"/>
        <v>0</v>
      </c>
      <c r="BF147" s="56">
        <f t="shared" si="1887"/>
        <v>0</v>
      </c>
      <c r="BG147" s="56">
        <f t="shared" si="1888"/>
        <v>0</v>
      </c>
      <c r="BH147" s="53">
        <f t="shared" si="1889"/>
        <v>0</v>
      </c>
      <c r="BI147" s="53">
        <f t="shared" si="1890"/>
        <v>0</v>
      </c>
      <c r="BJ147" s="53">
        <f t="shared" si="1891"/>
        <v>0</v>
      </c>
      <c r="BK147" s="53">
        <f t="shared" si="1892"/>
        <v>0</v>
      </c>
      <c r="BL147" s="53">
        <f t="shared" si="1893"/>
        <v>0</v>
      </c>
      <c r="BM147" s="56">
        <f t="shared" si="1894"/>
        <v>0</v>
      </c>
      <c r="BN147" s="56">
        <f t="shared" si="1895"/>
        <v>0</v>
      </c>
      <c r="BO147" s="53">
        <f t="shared" si="1896"/>
        <v>0</v>
      </c>
      <c r="BP147" s="53">
        <f t="shared" si="1897"/>
        <v>0</v>
      </c>
      <c r="BQ147" s="53">
        <f t="shared" si="1898"/>
        <v>0</v>
      </c>
      <c r="BR147" s="53">
        <f t="shared" si="1899"/>
        <v>0</v>
      </c>
      <c r="BS147" s="56">
        <f t="shared" si="1900"/>
        <v>23.371306240167986</v>
      </c>
      <c r="BT147" s="56">
        <f t="shared" si="1901"/>
        <v>0</v>
      </c>
      <c r="BU147" s="53">
        <f t="shared" si="1902"/>
        <v>0</v>
      </c>
      <c r="BV147" s="56">
        <f t="shared" si="1903"/>
        <v>91.679733946302704</v>
      </c>
      <c r="BW147" s="56">
        <f t="shared" si="1904"/>
        <v>37.907359236552537</v>
      </c>
      <c r="BX147" s="53">
        <f t="shared" si="1905"/>
        <v>152.95839942302322</v>
      </c>
    </row>
    <row r="148" spans="1:76" x14ac:dyDescent="0.25">
      <c r="AA148" s="9" t="s">
        <v>28</v>
      </c>
      <c r="AB148" s="53">
        <f t="shared" si="1862"/>
        <v>30.559911315434235</v>
      </c>
      <c r="AC148" s="53">
        <f t="shared" si="1863"/>
        <v>30.559911315434235</v>
      </c>
      <c r="AD148" s="53">
        <f t="shared" si="1864"/>
        <v>30.559911315434235</v>
      </c>
      <c r="AE148" s="53">
        <f t="shared" si="1865"/>
        <v>91.679733946302704</v>
      </c>
      <c r="AF148" s="56">
        <f t="shared" si="1866"/>
        <v>91.679733946302704</v>
      </c>
      <c r="AG148" s="56">
        <f t="shared" si="1867"/>
        <v>91.679733946302704</v>
      </c>
      <c r="AH148" s="53">
        <f t="shared" si="1868"/>
        <v>30.559911315434235</v>
      </c>
      <c r="AI148" s="53">
        <f t="shared" si="1869"/>
        <v>30.559911315434235</v>
      </c>
      <c r="AJ148" s="53">
        <f t="shared" si="1870"/>
        <v>30.559911315434235</v>
      </c>
      <c r="AK148" s="53">
        <f t="shared" si="1871"/>
        <v>91.679733946302704</v>
      </c>
      <c r="AL148" s="53">
        <f t="shared" si="1872"/>
        <v>91.679733946302704</v>
      </c>
      <c r="AM148" s="56">
        <f t="shared" si="1873"/>
        <v>91.679733946302704</v>
      </c>
      <c r="AN148" s="56">
        <f t="shared" si="1874"/>
        <v>91.433850924339509</v>
      </c>
      <c r="AO148" s="53">
        <f t="shared" si="1860"/>
        <v>30.559911315434235</v>
      </c>
      <c r="AP148" s="53">
        <f t="shared" si="1875"/>
        <v>30.559911315434235</v>
      </c>
      <c r="AQ148" s="53">
        <f t="shared" si="1876"/>
        <v>30.559911315434235</v>
      </c>
      <c r="AR148" s="53">
        <f t="shared" si="1877"/>
        <v>91.679733946302704</v>
      </c>
      <c r="AS148" s="56">
        <f t="shared" si="1878"/>
        <v>24.601007287684862</v>
      </c>
      <c r="AT148" s="56">
        <f t="shared" si="1879"/>
        <v>91.679733946302704</v>
      </c>
      <c r="AU148" s="53">
        <f t="shared" si="1880"/>
        <v>91.679733946302704</v>
      </c>
      <c r="AV148" s="56">
        <f t="shared" si="1881"/>
        <v>91.679733946302704</v>
      </c>
      <c r="AW148" s="56">
        <f t="shared" si="1882"/>
        <v>0</v>
      </c>
      <c r="AX148" s="53">
        <f t="shared" si="1906"/>
        <v>1307.8713995139597</v>
      </c>
      <c r="BA148" s="9" t="s">
        <v>28</v>
      </c>
      <c r="BB148" s="53">
        <f t="shared" si="1883"/>
        <v>0</v>
      </c>
      <c r="BC148" s="53">
        <f t="shared" si="1884"/>
        <v>0</v>
      </c>
      <c r="BD148" s="53">
        <f t="shared" si="1885"/>
        <v>0</v>
      </c>
      <c r="BE148" s="53">
        <f t="shared" si="1886"/>
        <v>0</v>
      </c>
      <c r="BF148" s="56">
        <f t="shared" si="1887"/>
        <v>0</v>
      </c>
      <c r="BG148" s="56">
        <f t="shared" si="1888"/>
        <v>0</v>
      </c>
      <c r="BH148" s="53">
        <f t="shared" si="1889"/>
        <v>0</v>
      </c>
      <c r="BI148" s="53">
        <f t="shared" si="1890"/>
        <v>0</v>
      </c>
      <c r="BJ148" s="53">
        <f t="shared" si="1891"/>
        <v>0</v>
      </c>
      <c r="BK148" s="53">
        <f t="shared" si="1892"/>
        <v>0</v>
      </c>
      <c r="BL148" s="53">
        <f t="shared" si="1893"/>
        <v>0</v>
      </c>
      <c r="BM148" s="56">
        <f t="shared" si="1894"/>
        <v>0</v>
      </c>
      <c r="BN148" s="56">
        <f t="shared" si="1895"/>
        <v>0</v>
      </c>
      <c r="BO148" s="53">
        <f t="shared" si="1896"/>
        <v>0</v>
      </c>
      <c r="BP148" s="53">
        <f t="shared" si="1897"/>
        <v>0</v>
      </c>
      <c r="BQ148" s="53">
        <f t="shared" si="1898"/>
        <v>0</v>
      </c>
      <c r="BR148" s="53">
        <f t="shared" si="1899"/>
        <v>0</v>
      </c>
      <c r="BS148" s="56">
        <f t="shared" si="1900"/>
        <v>70.88795156046676</v>
      </c>
      <c r="BT148" s="56">
        <f t="shared" si="1901"/>
        <v>0</v>
      </c>
      <c r="BU148" s="53">
        <f t="shared" si="1902"/>
        <v>0</v>
      </c>
      <c r="BV148" s="56">
        <f t="shared" si="1903"/>
        <v>0</v>
      </c>
      <c r="BW148" s="56">
        <f t="shared" si="1904"/>
        <v>91.679733946302704</v>
      </c>
      <c r="BX148" s="53">
        <f t="shared" si="1905"/>
        <v>162.56768550676946</v>
      </c>
    </row>
    <row r="149" spans="1:76" x14ac:dyDescent="0.25">
      <c r="BX149" s="53"/>
    </row>
    <row r="150" spans="1:76" x14ac:dyDescent="0.25">
      <c r="A150">
        <v>1</v>
      </c>
      <c r="B150">
        <v>2</v>
      </c>
      <c r="C150">
        <v>3</v>
      </c>
      <c r="D150">
        <v>4</v>
      </c>
      <c r="E150">
        <v>5</v>
      </c>
      <c r="F150">
        <v>6</v>
      </c>
      <c r="G150">
        <v>7</v>
      </c>
      <c r="H150">
        <v>8</v>
      </c>
      <c r="I150">
        <v>9</v>
      </c>
      <c r="J150">
        <v>10</v>
      </c>
      <c r="K150">
        <v>11</v>
      </c>
      <c r="L150">
        <v>12</v>
      </c>
      <c r="M150">
        <v>13</v>
      </c>
      <c r="N150">
        <v>14</v>
      </c>
      <c r="O150">
        <v>15</v>
      </c>
      <c r="P150">
        <v>16</v>
      </c>
      <c r="Q150">
        <v>17</v>
      </c>
      <c r="R150">
        <v>18</v>
      </c>
      <c r="S150">
        <v>19</v>
      </c>
      <c r="T150">
        <v>20</v>
      </c>
      <c r="U150">
        <v>21</v>
      </c>
      <c r="V150">
        <v>22</v>
      </c>
      <c r="W150">
        <v>23</v>
      </c>
      <c r="X150">
        <v>24</v>
      </c>
      <c r="Y150">
        <v>25</v>
      </c>
      <c r="Z150">
        <v>26</v>
      </c>
      <c r="AA150">
        <v>27</v>
      </c>
      <c r="AB150">
        <v>28</v>
      </c>
      <c r="AC150">
        <v>29</v>
      </c>
      <c r="AD150">
        <v>30</v>
      </c>
      <c r="AI150" s="113" t="s">
        <v>18</v>
      </c>
      <c r="AJ150" s="114"/>
      <c r="AK150" s="114"/>
      <c r="AO150" s="113" t="s">
        <v>19</v>
      </c>
      <c r="AP150" s="114"/>
      <c r="AQ150" s="114"/>
      <c r="AV150" s="113" t="s">
        <v>25</v>
      </c>
      <c r="AW150" s="114"/>
      <c r="AX150" s="114"/>
      <c r="BX150" s="53"/>
    </row>
    <row r="151" spans="1:76" x14ac:dyDescent="0.25">
      <c r="AB151" t="s">
        <v>72</v>
      </c>
      <c r="AC151" s="1" t="s">
        <v>73</v>
      </c>
      <c r="AD151" s="1" t="s">
        <v>85</v>
      </c>
      <c r="AE151" s="1" t="s">
        <v>86</v>
      </c>
      <c r="AF151" s="1" t="s">
        <v>87</v>
      </c>
      <c r="AG151" s="1" t="s">
        <v>88</v>
      </c>
      <c r="AI151" s="9" t="s">
        <v>10</v>
      </c>
      <c r="AJ151" s="9" t="s">
        <v>11</v>
      </c>
      <c r="AK151" s="9" t="s">
        <v>12</v>
      </c>
      <c r="AL151" s="9" t="s">
        <v>89</v>
      </c>
      <c r="AM151" s="128" t="s">
        <v>14</v>
      </c>
      <c r="AN151" s="128" t="s">
        <v>15</v>
      </c>
      <c r="AO151" s="9" t="s">
        <v>10</v>
      </c>
      <c r="AP151" s="9" t="s">
        <v>11</v>
      </c>
      <c r="AQ151" s="9" t="s">
        <v>12</v>
      </c>
      <c r="AR151" s="9" t="s">
        <v>90</v>
      </c>
      <c r="AS151" s="9" t="s">
        <v>91</v>
      </c>
      <c r="AT151" s="128" t="s">
        <v>92</v>
      </c>
      <c r="AU151" s="128" t="s">
        <v>74</v>
      </c>
      <c r="AV151" s="9" t="s">
        <v>10</v>
      </c>
      <c r="AW151" s="9" t="s">
        <v>11</v>
      </c>
      <c r="AX151" s="9" t="s">
        <v>12</v>
      </c>
      <c r="AY151" s="9" t="s">
        <v>13</v>
      </c>
      <c r="AZ151" s="128" t="s">
        <v>93</v>
      </c>
      <c r="BA151" s="128" t="s">
        <v>26</v>
      </c>
      <c r="BB151" s="9" t="s">
        <v>94</v>
      </c>
      <c r="BC151" s="128" t="s">
        <v>27</v>
      </c>
      <c r="BD151" s="128" t="s">
        <v>28</v>
      </c>
      <c r="BE151" s="111" t="s">
        <v>78</v>
      </c>
      <c r="BF151" s="111" t="s">
        <v>79</v>
      </c>
    </row>
    <row r="152" spans="1:76" ht="105" x14ac:dyDescent="0.25"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Y152" t="str" cm="1">
        <f t="array" ref="Y152">_xlfn.IFS($AD$153=MAX($AD$153:AD155),AA153,$AD$154=MAX($AD$153:$AD$155),AA154,$AD$155=MAX($AD$153:$AD$155),AA155)</f>
        <v>Chat</v>
      </c>
      <c r="AA152" s="9" t="s">
        <v>18</v>
      </c>
      <c r="AB152" t="str">
        <f>Respuestas!C10</f>
        <v>Muy Alta</v>
      </c>
      <c r="AC152" t="str">
        <f>Respuestas!D10</f>
        <v>Seguro</v>
      </c>
      <c r="AD152" s="124">
        <f>ROUND(SUM(AI152:BD152),2)</f>
        <v>21.66</v>
      </c>
      <c r="AE152" s="124">
        <f>ROUND(AD152,2)</f>
        <v>21.66</v>
      </c>
      <c r="AF152" s="127" t="str">
        <f>_xlfn.CONCAT(AI150," (",ROUND(SUM(AI152:AK152),2),")",CHAR(10),CHAR(10),AL151," (",ROUND(AL152,2),")",CHAR(10),AM151," (",ROUND(AM152,2),")",CHAR(10),AN151," (",ROUND(AN152,2),")",CHAR(10),CHAR(10),"Elementos externos (0)")</f>
        <v>Recibir Ayuda (6,25)
Atención inmediata (4,83)
Anonimato (5,74)
Confortable (4,83)
Elementos externos (0)</v>
      </c>
      <c r="AG152" s="126" t="s">
        <v>83</v>
      </c>
      <c r="AI152" s="112">
        <f>BB124/($AX$121)*100</f>
        <v>2.0836826077547026</v>
      </c>
      <c r="AJ152" s="112">
        <f t="shared" ref="AJ152:BF152" si="1908">BC124/($AX$121)*100</f>
        <v>2.0836826077547026</v>
      </c>
      <c r="AK152" s="112">
        <f t="shared" si="1908"/>
        <v>2.0836826077547026</v>
      </c>
      <c r="AL152" s="112">
        <f t="shared" si="1908"/>
        <v>4.8333907203226323</v>
      </c>
      <c r="AM152" s="112">
        <f t="shared" si="1908"/>
        <v>5.7393809223165881</v>
      </c>
      <c r="AN152" s="112">
        <f t="shared" si="1908"/>
        <v>4.8333907203226323</v>
      </c>
      <c r="AO152" s="112">
        <f t="shared" si="1908"/>
        <v>0</v>
      </c>
      <c r="AP152" s="112">
        <f t="shared" si="1908"/>
        <v>0</v>
      </c>
      <c r="AQ152" s="112">
        <f t="shared" si="1908"/>
        <v>0</v>
      </c>
      <c r="AR152" s="112">
        <f t="shared" si="1908"/>
        <v>0</v>
      </c>
      <c r="AS152" s="112">
        <f t="shared" si="1908"/>
        <v>0</v>
      </c>
      <c r="AT152" s="112">
        <f t="shared" si="1908"/>
        <v>0</v>
      </c>
      <c r="AU152" s="112">
        <f t="shared" si="1908"/>
        <v>0</v>
      </c>
      <c r="AV152" s="112">
        <f t="shared" si="1908"/>
        <v>0</v>
      </c>
      <c r="AW152" s="112">
        <f t="shared" si="1908"/>
        <v>0</v>
      </c>
      <c r="AX152" s="112">
        <f t="shared" si="1908"/>
        <v>0</v>
      </c>
      <c r="AY152" s="112">
        <f t="shared" si="1908"/>
        <v>0</v>
      </c>
      <c r="AZ152" s="112">
        <f t="shared" si="1908"/>
        <v>0</v>
      </c>
      <c r="BA152" s="112">
        <f t="shared" si="1908"/>
        <v>0</v>
      </c>
      <c r="BB152" s="112">
        <f t="shared" si="1908"/>
        <v>0</v>
      </c>
      <c r="BC152" s="112">
        <f t="shared" si="1908"/>
        <v>0</v>
      </c>
      <c r="BD152" s="112">
        <f t="shared" si="1908"/>
        <v>0</v>
      </c>
      <c r="BE152" s="56">
        <f t="shared" si="1908"/>
        <v>21.657210186225964</v>
      </c>
      <c r="BF152" s="56">
        <f t="shared" si="1908"/>
        <v>0</v>
      </c>
    </row>
    <row r="153" spans="1:76" ht="105" x14ac:dyDescent="0.25">
      <c r="AA153" s="128" t="s">
        <v>10</v>
      </c>
      <c r="AB153" s="135" t="str">
        <f>Respuestas!C11</f>
        <v>Muy Alta</v>
      </c>
      <c r="AC153" s="135" t="str">
        <f>Respuestas!D11</f>
        <v>Seguro</v>
      </c>
      <c r="AD153" s="63">
        <f t="shared" ref="AD153:AD158" si="1909">ROUND(SUM(AI153:BD153),2)</f>
        <v>10.95</v>
      </c>
      <c r="AE153" s="125">
        <f>ROUND(AD153,2)</f>
        <v>10.95</v>
      </c>
      <c r="AF153" s="127" t="str">
        <f>_xlfn.CONCAT(AI151," (",ROUND(AI153,2),")",CHAR(10),CHAR(10),AL$151," (",ROUND(AL153,2),")",CHAR(10),AM$151," (",ROUND(AM153,2),")",CHAR(10),AN$151," (",ROUND(AN153,2),")",CHAR(10),CHAR(10),"Elementos externos (0)")</f>
        <v>Telefono (2,08)
Atención inmediata (3,7)
Anonimato (2,58)
Confortable (2,58)
Elementos externos (0)</v>
      </c>
      <c r="AG153" s="126" t="s">
        <v>83</v>
      </c>
      <c r="AI153" s="112">
        <f t="shared" ref="AI153:BF153" si="1910">BB125/($AX$121)*100</f>
        <v>2.0836826077547026</v>
      </c>
      <c r="AJ153" s="112">
        <f t="shared" si="1910"/>
        <v>0</v>
      </c>
      <c r="AK153" s="112">
        <f t="shared" si="1910"/>
        <v>0</v>
      </c>
      <c r="AL153" s="112">
        <f t="shared" si="1910"/>
        <v>3.6954409342058612</v>
      </c>
      <c r="AM153" s="112">
        <f t="shared" si="1910"/>
        <v>2.5846575381657568</v>
      </c>
      <c r="AN153" s="112">
        <f t="shared" si="1910"/>
        <v>2.5846575381657568</v>
      </c>
      <c r="AO153" s="112">
        <f t="shared" si="1910"/>
        <v>0</v>
      </c>
      <c r="AP153" s="112">
        <f t="shared" si="1910"/>
        <v>0</v>
      </c>
      <c r="AQ153" s="112">
        <f t="shared" si="1910"/>
        <v>0</v>
      </c>
      <c r="AR153" s="112">
        <f t="shared" si="1910"/>
        <v>0</v>
      </c>
      <c r="AS153" s="112">
        <f t="shared" si="1910"/>
        <v>0</v>
      </c>
      <c r="AT153" s="112">
        <f t="shared" si="1910"/>
        <v>0</v>
      </c>
      <c r="AU153" s="112">
        <f t="shared" si="1910"/>
        <v>0</v>
      </c>
      <c r="AV153" s="112">
        <f t="shared" si="1910"/>
        <v>0</v>
      </c>
      <c r="AW153" s="112">
        <f t="shared" si="1910"/>
        <v>0</v>
      </c>
      <c r="AX153" s="112">
        <f t="shared" si="1910"/>
        <v>0</v>
      </c>
      <c r="AY153" s="112">
        <f t="shared" si="1910"/>
        <v>0</v>
      </c>
      <c r="AZ153" s="112">
        <f t="shared" si="1910"/>
        <v>0</v>
      </c>
      <c r="BA153" s="112">
        <f t="shared" si="1910"/>
        <v>0</v>
      </c>
      <c r="BB153" s="112">
        <f t="shared" si="1910"/>
        <v>0</v>
      </c>
      <c r="BC153" s="112">
        <f t="shared" si="1910"/>
        <v>0</v>
      </c>
      <c r="BD153" s="112">
        <f t="shared" si="1910"/>
        <v>0</v>
      </c>
      <c r="BE153" s="112">
        <f t="shared" si="1910"/>
        <v>10.94843861829208</v>
      </c>
      <c r="BF153" s="112">
        <f t="shared" si="1910"/>
        <v>0</v>
      </c>
    </row>
    <row r="154" spans="1:76" ht="105" x14ac:dyDescent="0.25">
      <c r="AA154" s="9" t="s">
        <v>11</v>
      </c>
      <c r="AB154" t="str">
        <f>Respuestas!C12</f>
        <v>Muy Alta</v>
      </c>
      <c r="AC154" t="str">
        <f>Respuestas!D12</f>
        <v>Seguro</v>
      </c>
      <c r="AD154" s="63">
        <f t="shared" si="1909"/>
        <v>17.489999999999998</v>
      </c>
      <c r="AE154" s="125">
        <f t="shared" ref="AE154:AE158" si="1911">ROUND(AD154,2)</f>
        <v>17.489999999999998</v>
      </c>
      <c r="AF154" s="127" t="str">
        <f>_xlfn.CONCAT(AJ151," (",ROUND(AJ154,2),")",CHAR(10),CHAR(10),AL$151," (",ROUND(AL154,2),")",CHAR(10),AM$151," (",ROUND(AM154,2),")",CHAR(10),AN$151," (",ROUND(AN154,2),")",CHAR(10),CHAR(10),"Elementos externos (0)")</f>
        <v>Chat (2,08)
Atención inmediata (4,83)
Anonimato (5,74)
Confortable (4,83)
Elementos externos (0)</v>
      </c>
      <c r="AG154" s="126" t="s">
        <v>83</v>
      </c>
      <c r="AI154" s="112">
        <f t="shared" ref="AI154:BF154" si="1912">BB126/($AX$121)*100</f>
        <v>0</v>
      </c>
      <c r="AJ154" s="112">
        <f t="shared" si="1912"/>
        <v>2.0836826077547026</v>
      </c>
      <c r="AK154" s="112">
        <f t="shared" si="1912"/>
        <v>0</v>
      </c>
      <c r="AL154" s="112">
        <f t="shared" si="1912"/>
        <v>4.8333907203226323</v>
      </c>
      <c r="AM154" s="112">
        <f t="shared" si="1912"/>
        <v>5.7393809223165881</v>
      </c>
      <c r="AN154" s="112">
        <f t="shared" si="1912"/>
        <v>4.8333907203226323</v>
      </c>
      <c r="AO154" s="112">
        <f t="shared" si="1912"/>
        <v>0</v>
      </c>
      <c r="AP154" s="112">
        <f t="shared" si="1912"/>
        <v>0</v>
      </c>
      <c r="AQ154" s="112">
        <f t="shared" si="1912"/>
        <v>0</v>
      </c>
      <c r="AR154" s="112">
        <f t="shared" si="1912"/>
        <v>0</v>
      </c>
      <c r="AS154" s="112">
        <f t="shared" si="1912"/>
        <v>0</v>
      </c>
      <c r="AT154" s="112">
        <f t="shared" si="1912"/>
        <v>0</v>
      </c>
      <c r="AU154" s="112">
        <f t="shared" si="1912"/>
        <v>0</v>
      </c>
      <c r="AV154" s="112">
        <f t="shared" si="1912"/>
        <v>0</v>
      </c>
      <c r="AW154" s="112">
        <f t="shared" si="1912"/>
        <v>0</v>
      </c>
      <c r="AX154" s="112">
        <f t="shared" si="1912"/>
        <v>0</v>
      </c>
      <c r="AY154" s="112">
        <f t="shared" si="1912"/>
        <v>0</v>
      </c>
      <c r="AZ154" s="112">
        <f t="shared" si="1912"/>
        <v>0</v>
      </c>
      <c r="BA154" s="112">
        <f t="shared" si="1912"/>
        <v>0</v>
      </c>
      <c r="BB154" s="112">
        <f t="shared" si="1912"/>
        <v>0</v>
      </c>
      <c r="BC154" s="112">
        <f t="shared" si="1912"/>
        <v>0</v>
      </c>
      <c r="BD154" s="112">
        <f t="shared" si="1912"/>
        <v>0</v>
      </c>
      <c r="BE154" s="112">
        <f t="shared" si="1912"/>
        <v>17.489844970716558</v>
      </c>
      <c r="BF154" s="112">
        <f t="shared" si="1912"/>
        <v>0</v>
      </c>
    </row>
    <row r="155" spans="1:76" ht="105" x14ac:dyDescent="0.25">
      <c r="AA155" s="9" t="s">
        <v>12</v>
      </c>
      <c r="AB155" t="str">
        <f>Respuestas!C13</f>
        <v>Muy Alta</v>
      </c>
      <c r="AC155" t="str">
        <f>Respuestas!D13</f>
        <v>Seguro</v>
      </c>
      <c r="AD155" s="63">
        <f t="shared" si="1909"/>
        <v>-1.39</v>
      </c>
      <c r="AE155" s="125">
        <f t="shared" si="1911"/>
        <v>-1.39</v>
      </c>
      <c r="AF155" s="127" t="str">
        <f>_xlfn.CONCAT(AK151," (",ROUND(AK155,2),")",CHAR(10),CHAR(10),AL$151," (",ROUND(AL155,2),")",CHAR(10),AM$151," (",ROUND(AM155,2),")",CHAR(10),AN$151," (",ROUND(AN155,2),")",CHAR(10),CHAR(10),"Elementos externos (0)")</f>
        <v>VideoChat (2,08)
Atención inmediata (3,7)
Anonimato (-4,71)
Confortable (-2,46)
Elementos externos (0)</v>
      </c>
      <c r="AG155" s="126" t="s">
        <v>83</v>
      </c>
      <c r="AI155" s="112">
        <f t="shared" ref="AI155:BF155" si="1913">BB127/($AX$121)*100</f>
        <v>0</v>
      </c>
      <c r="AJ155" s="112">
        <f t="shared" si="1913"/>
        <v>0</v>
      </c>
      <c r="AK155" s="112">
        <f t="shared" si="1913"/>
        <v>2.0836826077547026</v>
      </c>
      <c r="AL155" s="112">
        <f t="shared" si="1913"/>
        <v>3.6954409342058612</v>
      </c>
      <c r="AM155" s="137">
        <f t="shared" si="1913"/>
        <v>-4.7059636586178293</v>
      </c>
      <c r="AN155" s="137">
        <f t="shared" si="1913"/>
        <v>-2.4642785232319944</v>
      </c>
      <c r="AO155" s="112">
        <f t="shared" si="1913"/>
        <v>0</v>
      </c>
      <c r="AP155" s="112">
        <f t="shared" si="1913"/>
        <v>0</v>
      </c>
      <c r="AQ155" s="112">
        <f t="shared" si="1913"/>
        <v>0</v>
      </c>
      <c r="AR155" s="112">
        <f t="shared" si="1913"/>
        <v>0</v>
      </c>
      <c r="AS155" s="112">
        <f t="shared" si="1913"/>
        <v>0</v>
      </c>
      <c r="AT155" s="112">
        <f t="shared" si="1913"/>
        <v>0</v>
      </c>
      <c r="AU155" s="112">
        <f t="shared" si="1913"/>
        <v>0</v>
      </c>
      <c r="AV155" s="112">
        <f t="shared" si="1913"/>
        <v>0</v>
      </c>
      <c r="AW155" s="112">
        <f t="shared" si="1913"/>
        <v>0</v>
      </c>
      <c r="AX155" s="112">
        <f t="shared" si="1913"/>
        <v>0</v>
      </c>
      <c r="AY155" s="112">
        <f t="shared" si="1913"/>
        <v>0</v>
      </c>
      <c r="AZ155" s="112">
        <f t="shared" si="1913"/>
        <v>0</v>
      </c>
      <c r="BA155" s="112">
        <f t="shared" si="1913"/>
        <v>0</v>
      </c>
      <c r="BB155" s="112">
        <f t="shared" si="1913"/>
        <v>0</v>
      </c>
      <c r="BC155" s="112">
        <f t="shared" si="1913"/>
        <v>0</v>
      </c>
      <c r="BD155" s="112">
        <f t="shared" si="1913"/>
        <v>0</v>
      </c>
      <c r="BE155" s="112">
        <f t="shared" si="1913"/>
        <v>-1.3911186398892594</v>
      </c>
      <c r="BF155" s="112">
        <f t="shared" si="1913"/>
        <v>0</v>
      </c>
    </row>
    <row r="156" spans="1:76" ht="90" x14ac:dyDescent="0.25">
      <c r="AA156" s="9" t="s">
        <v>89</v>
      </c>
      <c r="AB156" t="str">
        <f>Respuestas!C14</f>
        <v>Muy Alta</v>
      </c>
      <c r="AC156" t="str">
        <f>Respuestas!D14</f>
        <v>Seguro</v>
      </c>
      <c r="AD156" s="63">
        <f t="shared" si="1909"/>
        <v>8.84</v>
      </c>
      <c r="AE156" s="125">
        <f t="shared" si="1911"/>
        <v>8.84</v>
      </c>
      <c r="AF156" s="127" t="str">
        <f>_xlfn.CONCAT(AL$151," (",ROUND(AL156,2),")",CHAR(10),CHAR(10),AM$151," (",ROUND(AM156,2),")",CHAR(10),AN$151," (",ROUND(AN156,2),")",CHAR(10),CHAR(10),"Elementos externos (0)")</f>
        <v>Atención inmediata (6,25)
Anonimato (0)
Confortable (2,58)
Elementos externos (0)</v>
      </c>
      <c r="AG156" s="126" t="s">
        <v>83</v>
      </c>
      <c r="AI156" s="112">
        <f t="shared" ref="AI156:BF156" si="1914">BB128/($AX$121)*100</f>
        <v>0</v>
      </c>
      <c r="AJ156" s="112">
        <f t="shared" si="1914"/>
        <v>0</v>
      </c>
      <c r="AK156" s="112">
        <f t="shared" si="1914"/>
        <v>0</v>
      </c>
      <c r="AL156" s="112">
        <f t="shared" si="1914"/>
        <v>6.2510478232641082</v>
      </c>
      <c r="AM156" s="112">
        <f t="shared" si="1914"/>
        <v>0</v>
      </c>
      <c r="AN156" s="112">
        <f t="shared" si="1914"/>
        <v>2.5846575381657568</v>
      </c>
      <c r="AO156" s="112">
        <f t="shared" si="1914"/>
        <v>0</v>
      </c>
      <c r="AP156" s="112">
        <f t="shared" si="1914"/>
        <v>0</v>
      </c>
      <c r="AQ156" s="112">
        <f t="shared" si="1914"/>
        <v>0</v>
      </c>
      <c r="AR156" s="112">
        <f t="shared" si="1914"/>
        <v>0</v>
      </c>
      <c r="AS156" s="112">
        <f t="shared" si="1914"/>
        <v>0</v>
      </c>
      <c r="AT156" s="112">
        <f t="shared" si="1914"/>
        <v>0</v>
      </c>
      <c r="AU156" s="112">
        <f t="shared" si="1914"/>
        <v>0</v>
      </c>
      <c r="AV156" s="112">
        <f t="shared" si="1914"/>
        <v>0</v>
      </c>
      <c r="AW156" s="112">
        <f t="shared" si="1914"/>
        <v>0</v>
      </c>
      <c r="AX156" s="112">
        <f t="shared" si="1914"/>
        <v>0</v>
      </c>
      <c r="AY156" s="112">
        <f t="shared" si="1914"/>
        <v>0</v>
      </c>
      <c r="AZ156" s="112">
        <f t="shared" si="1914"/>
        <v>0</v>
      </c>
      <c r="BA156" s="112">
        <f t="shared" si="1914"/>
        <v>0</v>
      </c>
      <c r="BB156" s="112">
        <f t="shared" si="1914"/>
        <v>0</v>
      </c>
      <c r="BC156" s="112">
        <f t="shared" si="1914"/>
        <v>0</v>
      </c>
      <c r="BD156" s="112">
        <f t="shared" si="1914"/>
        <v>0</v>
      </c>
      <c r="BE156" s="112">
        <f t="shared" si="1914"/>
        <v>8.8357053614298664</v>
      </c>
      <c r="BF156" s="112">
        <f t="shared" si="1914"/>
        <v>0</v>
      </c>
    </row>
    <row r="157" spans="1:76" ht="75" x14ac:dyDescent="0.25">
      <c r="AA157" s="9" t="s">
        <v>14</v>
      </c>
      <c r="AB157" t="str">
        <f>Respuestas!C15</f>
        <v>Muy Alta</v>
      </c>
      <c r="AC157" t="str">
        <f>Respuestas!D15</f>
        <v>Seguro</v>
      </c>
      <c r="AD157" s="63">
        <f t="shared" si="1909"/>
        <v>9.9499999999999993</v>
      </c>
      <c r="AE157" s="125">
        <f t="shared" si="1911"/>
        <v>9.9499999999999993</v>
      </c>
      <c r="AF157" s="127" t="str">
        <f>_xlfn.CONCAT(AM$151," (",ROUND(AM157,2),")",CHAR(10),CHAR(10),AN$151," (",ROUND(AN157,2),")",CHAR(10),CHAR(10),"Elementos externos (0)")</f>
        <v>Anonimato (6,25)
Confortable (3,7)
Elementos externos (0)</v>
      </c>
      <c r="AG157" s="126" t="s">
        <v>83</v>
      </c>
      <c r="AI157" s="112">
        <f t="shared" ref="AI157:BF157" si="1915">BB129/($AX$121)*100</f>
        <v>0</v>
      </c>
      <c r="AJ157" s="112">
        <f t="shared" si="1915"/>
        <v>0</v>
      </c>
      <c r="AK157" s="112">
        <f t="shared" si="1915"/>
        <v>0</v>
      </c>
      <c r="AL157" s="112">
        <f t="shared" si="1915"/>
        <v>0</v>
      </c>
      <c r="AM157" s="112">
        <f t="shared" si="1915"/>
        <v>6.2510478232641082</v>
      </c>
      <c r="AN157" s="112">
        <f t="shared" si="1915"/>
        <v>3.6954409342058612</v>
      </c>
      <c r="AO157" s="112">
        <f t="shared" si="1915"/>
        <v>0</v>
      </c>
      <c r="AP157" s="112">
        <f t="shared" si="1915"/>
        <v>0</v>
      </c>
      <c r="AQ157" s="112">
        <f t="shared" si="1915"/>
        <v>0</v>
      </c>
      <c r="AR157" s="112">
        <f t="shared" si="1915"/>
        <v>0</v>
      </c>
      <c r="AS157" s="112">
        <f t="shared" si="1915"/>
        <v>0</v>
      </c>
      <c r="AT157" s="112">
        <f t="shared" si="1915"/>
        <v>0</v>
      </c>
      <c r="AU157" s="112">
        <f t="shared" si="1915"/>
        <v>0</v>
      </c>
      <c r="AV157" s="112">
        <f t="shared" si="1915"/>
        <v>0</v>
      </c>
      <c r="AW157" s="112">
        <f t="shared" si="1915"/>
        <v>0</v>
      </c>
      <c r="AX157" s="112">
        <f t="shared" si="1915"/>
        <v>0</v>
      </c>
      <c r="AY157" s="112">
        <f t="shared" si="1915"/>
        <v>0</v>
      </c>
      <c r="AZ157" s="112">
        <f t="shared" si="1915"/>
        <v>0</v>
      </c>
      <c r="BA157" s="112">
        <f t="shared" si="1915"/>
        <v>0</v>
      </c>
      <c r="BB157" s="112">
        <f t="shared" si="1915"/>
        <v>0</v>
      </c>
      <c r="BC157" s="112">
        <f t="shared" si="1915"/>
        <v>0</v>
      </c>
      <c r="BD157" s="112">
        <f t="shared" si="1915"/>
        <v>0</v>
      </c>
      <c r="BE157" s="112">
        <f t="shared" si="1915"/>
        <v>9.9464887574699699</v>
      </c>
      <c r="BF157" s="112">
        <f t="shared" si="1915"/>
        <v>0</v>
      </c>
    </row>
    <row r="158" spans="1:76" ht="45" x14ac:dyDescent="0.25">
      <c r="AA158" s="9" t="s">
        <v>15</v>
      </c>
      <c r="AB158" t="str">
        <f>Respuestas!C16</f>
        <v>Muy Alta</v>
      </c>
      <c r="AC158" t="str">
        <f>Respuestas!D16</f>
        <v>Seguro</v>
      </c>
      <c r="AD158" s="63">
        <f t="shared" si="1909"/>
        <v>6.25</v>
      </c>
      <c r="AE158" s="125">
        <f t="shared" si="1911"/>
        <v>6.25</v>
      </c>
      <c r="AF158" s="127" t="str">
        <f>_xlfn.CONCAT(AN$151," (",ROUND(AN158,2),")",CHAR(10),CHAR(10),"Elementos externos (0)")</f>
        <v>Confortable (6,25)
Elementos externos (0)</v>
      </c>
      <c r="AG158" s="126" t="s">
        <v>83</v>
      </c>
      <c r="AI158" s="112">
        <f t="shared" ref="AI158:BF158" si="1916">BB130/($AX$121)*100</f>
        <v>0</v>
      </c>
      <c r="AJ158" s="112">
        <f t="shared" si="1916"/>
        <v>0</v>
      </c>
      <c r="AK158" s="112">
        <f t="shared" si="1916"/>
        <v>0</v>
      </c>
      <c r="AL158" s="112">
        <f t="shared" si="1916"/>
        <v>0</v>
      </c>
      <c r="AM158" s="112">
        <f t="shared" si="1916"/>
        <v>0</v>
      </c>
      <c r="AN158" s="112">
        <f t="shared" si="1916"/>
        <v>6.2510478232641082</v>
      </c>
      <c r="AO158" s="112">
        <f t="shared" si="1916"/>
        <v>0</v>
      </c>
      <c r="AP158" s="112">
        <f t="shared" si="1916"/>
        <v>0</v>
      </c>
      <c r="AQ158" s="112">
        <f t="shared" si="1916"/>
        <v>0</v>
      </c>
      <c r="AR158" s="112">
        <f t="shared" si="1916"/>
        <v>0</v>
      </c>
      <c r="AS158" s="112">
        <f t="shared" si="1916"/>
        <v>0</v>
      </c>
      <c r="AT158" s="112">
        <f t="shared" si="1916"/>
        <v>0</v>
      </c>
      <c r="AU158" s="112">
        <f t="shared" si="1916"/>
        <v>0</v>
      </c>
      <c r="AV158" s="112">
        <f t="shared" si="1916"/>
        <v>0</v>
      </c>
      <c r="AW158" s="112">
        <f t="shared" si="1916"/>
        <v>0</v>
      </c>
      <c r="AX158" s="112">
        <f t="shared" si="1916"/>
        <v>0</v>
      </c>
      <c r="AY158" s="112">
        <f t="shared" si="1916"/>
        <v>0</v>
      </c>
      <c r="AZ158" s="112">
        <f t="shared" si="1916"/>
        <v>0</v>
      </c>
      <c r="BA158" s="112">
        <f t="shared" si="1916"/>
        <v>0</v>
      </c>
      <c r="BB158" s="112">
        <f t="shared" si="1916"/>
        <v>0</v>
      </c>
      <c r="BC158" s="112">
        <f t="shared" si="1916"/>
        <v>0</v>
      </c>
      <c r="BD158" s="112">
        <f t="shared" si="1916"/>
        <v>0</v>
      </c>
      <c r="BE158" s="112">
        <f t="shared" si="1916"/>
        <v>6.2510478232641082</v>
      </c>
      <c r="BF158" s="112">
        <f t="shared" si="1916"/>
        <v>0</v>
      </c>
    </row>
    <row r="159" spans="1:76" ht="285" x14ac:dyDescent="0.25">
      <c r="Y159" t="str" cm="1">
        <f t="array" ref="Y159">_xlfn.IFS($AD$160=MAX($AD$160:$AD$162),AA160,$AD$161=MAX($AD$160:$AD$162),AA161,$AD$162=MAX($AD$160:$AD$162),AA162)</f>
        <v>VideoChat</v>
      </c>
      <c r="AA159" s="9" t="s">
        <v>19</v>
      </c>
      <c r="AB159" t="str">
        <f>Respuestas!C17</f>
        <v>Muy Alta</v>
      </c>
      <c r="AC159" t="str">
        <f>Respuestas!D17</f>
        <v>Seguro</v>
      </c>
      <c r="AD159" s="124">
        <f>ROUND(SUM(AI159:BD159),2)</f>
        <v>63.69</v>
      </c>
      <c r="AE159" s="124">
        <f>ROUND(AD159-SUM(AI159:AN159)-SUM(AV159:BD159),2)</f>
        <v>14.6</v>
      </c>
      <c r="AF159" s="127" t="str">
        <f>_xlfn.CONCAT(AO$150," (",ROUND(SUM(AO159:AQ159),2),")",CHAR(10),CHAR(10),AR$151," (",ROUND(AR159,2),")",CHAR(10),AS$151," (",ROUND(AS159,2),")",CHAR(10),AT$151," (",ROUND(AT159,2),")",CHAR(10),CHAR(10),"Elementos externos (",AD159-AE159,")")</f>
        <v>Proveer Ayuda (6,25)
Ayuda de calidad (4,83)
Ayudad a muchos (2,58)
Sentirse satisfecho con la ayuda prestada (2,58)
Elementos externos (49,09)</v>
      </c>
      <c r="AG159" s="129" t="str">
        <f>_xlfn.CONCAT("Usuario:",CHAR(10),CHAR(10),AI$150," (",ROUND(SUM(AI159:AK159),2),")",CHAR(10),AL$151," (",ROUND(AL159,2),")",CHAR(10),AM$151," (",ROUND(AM159,2),")",CHAR(10),AN$151," (",ROUND(AN159,2),")",CHAR(10),CHAR(10),"Teléfono de la esperanza:",CHAR(10),CHAR(10),AV$150," (",ROUND(SUM(AV159:AX159),2),")",CHAR(10),AY$151," (",ROUND(AY159,2),")",CHAR(10),AZ$151," (",ROUND(AZ159,2),")",CHAR(10),BA$151," (",ROUND(BA159,2),")",CHAR(10),BB$151," (",ROUND(BB159,2),")",CHAR(10),BC$151," (",ROUND(BC159,2),")",CHAR(10),BD$151," (",ROUND(BD159,2),")")</f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AI159" s="112">
        <f t="shared" ref="AI159:BF159" si="1917">BB131/($AX$121)*100</f>
        <v>2.0836826077547026</v>
      </c>
      <c r="AJ159" s="112">
        <f t="shared" si="1917"/>
        <v>2.0836826077547026</v>
      </c>
      <c r="AK159" s="112">
        <f t="shared" si="1917"/>
        <v>2.0836826077547026</v>
      </c>
      <c r="AL159" s="112">
        <f t="shared" si="1917"/>
        <v>4.8333907203226323</v>
      </c>
      <c r="AM159" s="112">
        <f t="shared" si="1917"/>
        <v>5.7393809223165881</v>
      </c>
      <c r="AN159" s="112">
        <f t="shared" si="1917"/>
        <v>4.8333907203226323</v>
      </c>
      <c r="AO159" s="112">
        <f t="shared" si="1917"/>
        <v>2.0836826077547026</v>
      </c>
      <c r="AP159" s="112">
        <f t="shared" si="1917"/>
        <v>2.0836826077547026</v>
      </c>
      <c r="AQ159" s="112">
        <f t="shared" si="1917"/>
        <v>2.0836826077547026</v>
      </c>
      <c r="AR159" s="112">
        <f t="shared" si="1917"/>
        <v>4.8333907203226323</v>
      </c>
      <c r="AS159" s="112">
        <f t="shared" si="1917"/>
        <v>2.5846575381657568</v>
      </c>
      <c r="AT159" s="112">
        <f t="shared" si="1917"/>
        <v>2.5846575381657568</v>
      </c>
      <c r="AU159" s="112">
        <f t="shared" si="1917"/>
        <v>-1.6516360438622157</v>
      </c>
      <c r="AV159" s="112">
        <f t="shared" si="1917"/>
        <v>2.0836826077547026</v>
      </c>
      <c r="AW159" s="112">
        <f t="shared" si="1917"/>
        <v>2.0836826077547026</v>
      </c>
      <c r="AX159" s="112">
        <f t="shared" si="1917"/>
        <v>2.0836826077547026</v>
      </c>
      <c r="AY159" s="112">
        <f t="shared" si="1917"/>
        <v>4.8333907203226323</v>
      </c>
      <c r="AZ159" s="112">
        <f t="shared" si="1917"/>
        <v>1.5935381431736011</v>
      </c>
      <c r="BA159" s="112">
        <f t="shared" si="1917"/>
        <v>5.7393809223165881</v>
      </c>
      <c r="BB159" s="112">
        <f t="shared" si="1917"/>
        <v>2.5846575381657568</v>
      </c>
      <c r="BC159" s="112">
        <f t="shared" si="1917"/>
        <v>4.8333907203226323</v>
      </c>
      <c r="BD159" s="112">
        <f t="shared" si="1917"/>
        <v>1.5935381431736011</v>
      </c>
      <c r="BE159" s="56">
        <f t="shared" si="1917"/>
        <v>63.688271773020922</v>
      </c>
      <c r="BF159" s="56">
        <f t="shared" si="1917"/>
        <v>0</v>
      </c>
    </row>
    <row r="160" spans="1:76" ht="285" x14ac:dyDescent="0.25">
      <c r="AA160" s="128" t="s">
        <v>10</v>
      </c>
      <c r="AB160" s="135" t="str">
        <f>Respuestas!C18</f>
        <v>Muy Alta</v>
      </c>
      <c r="AC160" s="135" t="str">
        <f>Respuestas!D18</f>
        <v>Seguro</v>
      </c>
      <c r="AD160" s="63">
        <f t="shared" ref="AD160:AD176" si="1918">ROUND(SUM(AI160:BD160),2)</f>
        <v>57.44</v>
      </c>
      <c r="AE160" s="125">
        <f t="shared" ref="AE160:AE166" si="1919">ROUND(AD160-SUM(AI160:AN160)-SUM(AV160:BD160),2)</f>
        <v>8.35</v>
      </c>
      <c r="AF160" s="127" t="str">
        <f>_xlfn.CONCAT(AO$151," (",ROUND(AO160,2),")",CHAR(10),CHAR(10),AR$151," (",ROUND(AR160,2),")",CHAR(10),AS$151," (",ROUND(AS160,2),")",CHAR(10),AT$151," (",ROUND(AT160,2),")",CHAR(10),CHAR(10),"Elementos externos (",AD160-AE160,")")</f>
        <v>Telefono (2,08)
Ayuda de calidad (3,7)
Ayudad a muchos (3,7)
Sentirse satisfecho con la ayuda prestada (1,59)
Elementos externos (49,09)</v>
      </c>
      <c r="AG160" s="129" t="str">
        <f t="shared" ref="AG160:AG162" si="1920">_xlfn.CONCAT("Usuario:",CHAR(10),CHAR(10),AI$150," (",ROUND(SUM(AI160:AK160),2),")",CHAR(10),AL$151," (",ROUND(AL160,2),")",CHAR(10),AM$151," (",ROUND(AM160,2),")",CHAR(10),AN$151," (",ROUND(AN160,2),")",CHAR(10),CHAR(10),"Teléfono de la esperanza:",CHAR(10),CHAR(10),AV$150," (",ROUND(SUM(AV160:AX160),2),")",CHAR(10),AY$151," (",ROUND(AY160,2),")",CHAR(10),AZ$151," (",ROUND(AZ160,2),")",CHAR(10),BA$151," (",ROUND(BA160,2),")",CHAR(10),BB$151," (",ROUND(BB160,2),")",CHAR(10),BC$151," (",ROUND(BC160,2),")",CHAR(10),BD$151," (",ROUND(BD160,2),")")</f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AI160" s="112">
        <f t="shared" ref="AI160:BF160" si="1921">BB132/($AX$121)*100</f>
        <v>2.0836826077547026</v>
      </c>
      <c r="AJ160" s="112">
        <f t="shared" si="1921"/>
        <v>2.0836826077547026</v>
      </c>
      <c r="AK160" s="112">
        <f t="shared" si="1921"/>
        <v>2.0836826077547026</v>
      </c>
      <c r="AL160" s="112">
        <f t="shared" si="1921"/>
        <v>4.8333907203226323</v>
      </c>
      <c r="AM160" s="112">
        <f t="shared" si="1921"/>
        <v>5.7393809223165881</v>
      </c>
      <c r="AN160" s="112">
        <f t="shared" si="1921"/>
        <v>4.8333907203226323</v>
      </c>
      <c r="AO160" s="112">
        <f t="shared" si="1921"/>
        <v>2.0836826077547026</v>
      </c>
      <c r="AP160" s="112">
        <f t="shared" si="1921"/>
        <v>0</v>
      </c>
      <c r="AQ160" s="112">
        <f t="shared" si="1921"/>
        <v>0</v>
      </c>
      <c r="AR160" s="112">
        <f t="shared" si="1921"/>
        <v>3.6954409342058612</v>
      </c>
      <c r="AS160" s="112">
        <f t="shared" si="1921"/>
        <v>3.6954409342058612</v>
      </c>
      <c r="AT160" s="112">
        <f t="shared" si="1921"/>
        <v>1.5935381431736011</v>
      </c>
      <c r="AU160" s="112">
        <f t="shared" si="1921"/>
        <v>-2.7107063755551946</v>
      </c>
      <c r="AV160" s="112">
        <f t="shared" si="1921"/>
        <v>2.0836826077547026</v>
      </c>
      <c r="AW160" s="112">
        <f t="shared" si="1921"/>
        <v>2.0836826077547026</v>
      </c>
      <c r="AX160" s="112">
        <f t="shared" si="1921"/>
        <v>2.0836826077547026</v>
      </c>
      <c r="AY160" s="112">
        <f t="shared" si="1921"/>
        <v>4.8333907203226323</v>
      </c>
      <c r="AZ160" s="112">
        <f t="shared" si="1921"/>
        <v>1.5935381431736011</v>
      </c>
      <c r="BA160" s="112">
        <f t="shared" si="1921"/>
        <v>5.7393809223165881</v>
      </c>
      <c r="BB160" s="112">
        <f t="shared" si="1921"/>
        <v>2.5846575381657568</v>
      </c>
      <c r="BC160" s="112">
        <f t="shared" si="1921"/>
        <v>4.8333907203226323</v>
      </c>
      <c r="BD160" s="112">
        <f t="shared" si="1921"/>
        <v>1.5935381431736011</v>
      </c>
      <c r="BE160" s="112">
        <f t="shared" si="1921"/>
        <v>57.443550440749711</v>
      </c>
      <c r="BF160" s="112">
        <f t="shared" si="1921"/>
        <v>0</v>
      </c>
    </row>
    <row r="161" spans="25:58" ht="285" x14ac:dyDescent="0.25">
      <c r="AA161" s="9" t="s">
        <v>11</v>
      </c>
      <c r="AB161" t="str">
        <f>Respuestas!C19</f>
        <v>Muy Alta</v>
      </c>
      <c r="AC161" t="str">
        <f>Respuestas!D19</f>
        <v>Seguro</v>
      </c>
      <c r="AD161" s="63">
        <f t="shared" si="1918"/>
        <v>54.38</v>
      </c>
      <c r="AE161" s="125">
        <f t="shared" si="1919"/>
        <v>5.29</v>
      </c>
      <c r="AF161" s="127" t="str">
        <f>_xlfn.CONCAT(AP$151," (",ROUND(AP161,2),")",CHAR(10),CHAR(10),AR$151," (",ROUND(AR161,2),")",CHAR(10),AS$151," (",ROUND(AS161,2),")",CHAR(10),AT$151," (",ROUND(AT161,2),")",CHAR(10),CHAR(10),"Elementos externos (",AD161-AE161,")")</f>
        <v>Chat (2,08)
Ayuda de calidad (2,58)
Ayudad a muchos (4,83)
Sentirse satisfecho con la ayuda prestada (-1,5)
Elementos externos (49,09)</v>
      </c>
      <c r="AG161" s="129" t="str">
        <f t="shared" si="1920"/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AI161" s="112">
        <f t="shared" ref="AI161:BF161" si="1922">BB133/($AX$121)*100</f>
        <v>2.0836826077547026</v>
      </c>
      <c r="AJ161" s="112">
        <f t="shared" si="1922"/>
        <v>2.0836826077547026</v>
      </c>
      <c r="AK161" s="112">
        <f t="shared" si="1922"/>
        <v>2.0836826077547026</v>
      </c>
      <c r="AL161" s="112">
        <f t="shared" si="1922"/>
        <v>4.8333907203226323</v>
      </c>
      <c r="AM161" s="112">
        <f t="shared" si="1922"/>
        <v>5.7393809223165881</v>
      </c>
      <c r="AN161" s="112">
        <f t="shared" si="1922"/>
        <v>4.8333907203226323</v>
      </c>
      <c r="AO161" s="112">
        <f t="shared" si="1922"/>
        <v>0</v>
      </c>
      <c r="AP161" s="112">
        <f t="shared" si="1922"/>
        <v>2.0836826077547026</v>
      </c>
      <c r="AQ161" s="112">
        <f t="shared" si="1922"/>
        <v>0</v>
      </c>
      <c r="AR161" s="112">
        <f t="shared" si="1922"/>
        <v>2.5846575381657568</v>
      </c>
      <c r="AS161" s="112">
        <f t="shared" si="1922"/>
        <v>4.8333907203226323</v>
      </c>
      <c r="AT161" s="137">
        <f t="shared" si="1922"/>
        <v>-1.5014873126020143</v>
      </c>
      <c r="AU161" s="112">
        <f t="shared" si="1922"/>
        <v>-2.7107063755551946</v>
      </c>
      <c r="AV161" s="112">
        <f t="shared" si="1922"/>
        <v>2.0836826077547026</v>
      </c>
      <c r="AW161" s="112">
        <f t="shared" si="1922"/>
        <v>2.0836826077547026</v>
      </c>
      <c r="AX161" s="112">
        <f t="shared" si="1922"/>
        <v>2.0836826077547026</v>
      </c>
      <c r="AY161" s="112">
        <f t="shared" si="1922"/>
        <v>4.8333907203226323</v>
      </c>
      <c r="AZ161" s="112">
        <f t="shared" si="1922"/>
        <v>1.5935381431736011</v>
      </c>
      <c r="BA161" s="112">
        <f t="shared" si="1922"/>
        <v>5.7393809223165881</v>
      </c>
      <c r="BB161" s="112">
        <f t="shared" si="1922"/>
        <v>2.5846575381657568</v>
      </c>
      <c r="BC161" s="112">
        <f t="shared" si="1922"/>
        <v>4.8333907203226323</v>
      </c>
      <c r="BD161" s="112">
        <f t="shared" si="1922"/>
        <v>1.5935381431736011</v>
      </c>
      <c r="BE161" s="112">
        <f t="shared" si="1922"/>
        <v>54.375691375050771</v>
      </c>
      <c r="BF161" s="112">
        <f t="shared" si="1922"/>
        <v>0</v>
      </c>
    </row>
    <row r="162" spans="25:58" ht="285" x14ac:dyDescent="0.25">
      <c r="AA162" s="9" t="s">
        <v>12</v>
      </c>
      <c r="AB162" t="str">
        <f>Respuestas!C20</f>
        <v>Muy Alta</v>
      </c>
      <c r="AC162" t="str">
        <f>Respuestas!D20</f>
        <v>Seguro</v>
      </c>
      <c r="AD162" s="63">
        <f t="shared" si="1918"/>
        <v>59.52</v>
      </c>
      <c r="AE162" s="125">
        <f t="shared" si="1919"/>
        <v>10.43</v>
      </c>
      <c r="AF162" s="127" t="str">
        <f>_xlfn.CONCAT(AQ$151," (",ROUND(AQ162,2),")",CHAR(10),CHAR(10),AR$151," (",ROUND(AR162,2),")",CHAR(10),AS$151," (",ROUND(AS162,2),")",CHAR(10),AT$151," (",ROUND(AT162,2),")",CHAR(10),CHAR(10),"Elementos externos (",AD162-AE162,")")</f>
        <v>VideoChat (2,08)
Ayuda de calidad (4,83)
Ayudad a muchos (2,58)
Sentirse satisfecho con la ayuda prestada (2,58)
Elementos externos (49,09)</v>
      </c>
      <c r="AG162" s="129" t="str">
        <f t="shared" si="1920"/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AI162" s="112">
        <f t="shared" ref="AI162:BF162" si="1923">BB134/($AX$121)*100</f>
        <v>2.0836826077547026</v>
      </c>
      <c r="AJ162" s="112">
        <f t="shared" si="1923"/>
        <v>2.0836826077547026</v>
      </c>
      <c r="AK162" s="112">
        <f t="shared" si="1923"/>
        <v>2.0836826077547026</v>
      </c>
      <c r="AL162" s="112">
        <f t="shared" si="1923"/>
        <v>4.8333907203226323</v>
      </c>
      <c r="AM162" s="112">
        <f t="shared" si="1923"/>
        <v>5.7393809223165881</v>
      </c>
      <c r="AN162" s="112">
        <f t="shared" si="1923"/>
        <v>4.8333907203226323</v>
      </c>
      <c r="AO162" s="112">
        <f t="shared" si="1923"/>
        <v>0</v>
      </c>
      <c r="AP162" s="112">
        <f t="shared" si="1923"/>
        <v>0</v>
      </c>
      <c r="AQ162" s="112">
        <f t="shared" si="1923"/>
        <v>2.0836826077547026</v>
      </c>
      <c r="AR162" s="112">
        <f t="shared" si="1923"/>
        <v>4.8333907203226323</v>
      </c>
      <c r="AS162" s="112">
        <f t="shared" si="1923"/>
        <v>2.5846575381657568</v>
      </c>
      <c r="AT162" s="112">
        <f t="shared" si="1923"/>
        <v>2.5846575381657568</v>
      </c>
      <c r="AU162" s="112">
        <f t="shared" si="1923"/>
        <v>-1.6516360438622157</v>
      </c>
      <c r="AV162" s="112">
        <f t="shared" si="1923"/>
        <v>2.0836826077547026</v>
      </c>
      <c r="AW162" s="112">
        <f t="shared" si="1923"/>
        <v>2.0836826077547026</v>
      </c>
      <c r="AX162" s="112">
        <f t="shared" si="1923"/>
        <v>2.0836826077547026</v>
      </c>
      <c r="AY162" s="112">
        <f t="shared" si="1923"/>
        <v>4.8333907203226323</v>
      </c>
      <c r="AZ162" s="112">
        <f t="shared" si="1923"/>
        <v>1.5935381431736011</v>
      </c>
      <c r="BA162" s="112">
        <f t="shared" si="1923"/>
        <v>5.7393809223165881</v>
      </c>
      <c r="BB162" s="112">
        <f t="shared" si="1923"/>
        <v>2.5846575381657568</v>
      </c>
      <c r="BC162" s="112">
        <f t="shared" si="1923"/>
        <v>4.8333907203226323</v>
      </c>
      <c r="BD162" s="112">
        <f t="shared" si="1923"/>
        <v>1.5935381431736011</v>
      </c>
      <c r="BE162" s="112">
        <f t="shared" si="1923"/>
        <v>59.520906557511523</v>
      </c>
      <c r="BF162" s="112">
        <f t="shared" si="1923"/>
        <v>0</v>
      </c>
    </row>
    <row r="163" spans="25:58" ht="90" x14ac:dyDescent="0.25">
      <c r="AA163" s="9" t="s">
        <v>90</v>
      </c>
      <c r="AB163" t="str">
        <f>Respuestas!C21</f>
        <v>Muy Alta</v>
      </c>
      <c r="AC163" t="str">
        <f>Respuestas!D21</f>
        <v>Seguro</v>
      </c>
      <c r="AD163" s="63">
        <f t="shared" si="1918"/>
        <v>9.9499999999999993</v>
      </c>
      <c r="AE163" s="125">
        <f t="shared" si="1919"/>
        <v>9.9499999999999993</v>
      </c>
      <c r="AF163" s="127" t="str">
        <f>_xlfn.CONCAT(AR$151," (",ROUND(AR163,2),")",CHAR(10),CHAR(10),AT$151," (",ROUND(AT163,2),")",CHAR(10),CHAR(10),"Elementos externos (",AD163-AE163,")")</f>
        <v>Ayuda de calidad (6,25)
Sentirse satisfecho con la ayuda prestada (3,7)
Elementos externos (0)</v>
      </c>
      <c r="AG163" s="126" t="s">
        <v>83</v>
      </c>
      <c r="AI163" s="112">
        <f t="shared" ref="AI163:BF163" si="1924">BB135/($AX$121)*100</f>
        <v>0</v>
      </c>
      <c r="AJ163" s="112">
        <f t="shared" si="1924"/>
        <v>0</v>
      </c>
      <c r="AK163" s="112">
        <f t="shared" si="1924"/>
        <v>0</v>
      </c>
      <c r="AL163" s="112">
        <f t="shared" si="1924"/>
        <v>0</v>
      </c>
      <c r="AM163" s="112">
        <f t="shared" si="1924"/>
        <v>0</v>
      </c>
      <c r="AN163" s="112">
        <f t="shared" si="1924"/>
        <v>0</v>
      </c>
      <c r="AO163" s="112">
        <f t="shared" si="1924"/>
        <v>0</v>
      </c>
      <c r="AP163" s="112">
        <f t="shared" si="1924"/>
        <v>0</v>
      </c>
      <c r="AQ163" s="112">
        <f t="shared" si="1924"/>
        <v>0</v>
      </c>
      <c r="AR163" s="112">
        <f t="shared" si="1924"/>
        <v>6.2510478232641082</v>
      </c>
      <c r="AS163" s="112">
        <f t="shared" si="1924"/>
        <v>0</v>
      </c>
      <c r="AT163" s="112">
        <f t="shared" si="1924"/>
        <v>3.6954409342058612</v>
      </c>
      <c r="AU163" s="112">
        <f t="shared" si="1924"/>
        <v>0</v>
      </c>
      <c r="AV163" s="112">
        <f t="shared" si="1924"/>
        <v>0</v>
      </c>
      <c r="AW163" s="112">
        <f t="shared" si="1924"/>
        <v>0</v>
      </c>
      <c r="AX163" s="112">
        <f t="shared" si="1924"/>
        <v>0</v>
      </c>
      <c r="AY163" s="112">
        <f t="shared" si="1924"/>
        <v>0</v>
      </c>
      <c r="AZ163" s="112">
        <f t="shared" si="1924"/>
        <v>0</v>
      </c>
      <c r="BA163" s="112">
        <f t="shared" si="1924"/>
        <v>0</v>
      </c>
      <c r="BB163" s="112">
        <f t="shared" si="1924"/>
        <v>0</v>
      </c>
      <c r="BC163" s="112">
        <f t="shared" si="1924"/>
        <v>0</v>
      </c>
      <c r="BD163" s="112">
        <f t="shared" si="1924"/>
        <v>0</v>
      </c>
      <c r="BE163" s="112">
        <f t="shared" si="1924"/>
        <v>9.9464887574699699</v>
      </c>
      <c r="BF163" s="112">
        <f t="shared" si="1924"/>
        <v>0</v>
      </c>
    </row>
    <row r="164" spans="25:58" ht="105" x14ac:dyDescent="0.25">
      <c r="AA164" s="9" t="s">
        <v>21</v>
      </c>
      <c r="AB164" t="str">
        <f>Respuestas!C22</f>
        <v>Muy Alta</v>
      </c>
      <c r="AC164" t="str">
        <f>Respuestas!D22</f>
        <v>Seguro</v>
      </c>
      <c r="AD164" s="63">
        <f t="shared" si="1918"/>
        <v>-0.14000000000000001</v>
      </c>
      <c r="AE164" s="125">
        <f t="shared" si="1919"/>
        <v>-0.14000000000000001</v>
      </c>
      <c r="AF164" s="127" t="str">
        <f>_xlfn.CONCAT(AS$151," (",ROUND(AS164,2),")",CHAR(10),CHAR(10),AT$151," (",ROUND(AT164,2),")",CHAR(10),AU$151," (",ROUND(AU164,2),")",CHAR(10),CHAR(10),"Elementos externos (",AD164-AE164,")")</f>
        <v>Ayudad a muchos (6,25)
Sentirse satisfecho con la ayuda prestada (-2,46)
Evitar estresarse (-3,93)
Elementos externos (0)</v>
      </c>
      <c r="AG164" s="126" t="s">
        <v>83</v>
      </c>
      <c r="AI164" s="112">
        <f t="shared" ref="AI164:BF164" si="1925">BB136/($AX$121)*100</f>
        <v>0</v>
      </c>
      <c r="AJ164" s="112">
        <f t="shared" si="1925"/>
        <v>0</v>
      </c>
      <c r="AK164" s="112">
        <f t="shared" si="1925"/>
        <v>0</v>
      </c>
      <c r="AL164" s="112">
        <f t="shared" si="1925"/>
        <v>0</v>
      </c>
      <c r="AM164" s="112">
        <f t="shared" si="1925"/>
        <v>0</v>
      </c>
      <c r="AN164" s="112">
        <f t="shared" si="1925"/>
        <v>0</v>
      </c>
      <c r="AO164" s="112">
        <f t="shared" si="1925"/>
        <v>0</v>
      </c>
      <c r="AP164" s="112">
        <f t="shared" si="1925"/>
        <v>0</v>
      </c>
      <c r="AQ164" s="112">
        <f t="shared" si="1925"/>
        <v>0</v>
      </c>
      <c r="AR164" s="112">
        <f t="shared" si="1925"/>
        <v>0</v>
      </c>
      <c r="AS164" s="112">
        <f t="shared" si="1925"/>
        <v>6.2510478232641082</v>
      </c>
      <c r="AT164" s="137">
        <f>-BM136/($AX$121)*100</f>
        <v>-2.4642785232319944</v>
      </c>
      <c r="AU164" s="112">
        <f t="shared" si="1925"/>
        <v>-3.9269545167243622</v>
      </c>
      <c r="AV164" s="112">
        <f t="shared" si="1925"/>
        <v>0</v>
      </c>
      <c r="AW164" s="112">
        <f t="shared" si="1925"/>
        <v>0</v>
      </c>
      <c r="AX164" s="112">
        <f t="shared" si="1925"/>
        <v>0</v>
      </c>
      <c r="AY164" s="112">
        <f t="shared" si="1925"/>
        <v>0</v>
      </c>
      <c r="AZ164" s="112">
        <f t="shared" si="1925"/>
        <v>0</v>
      </c>
      <c r="BA164" s="112">
        <f t="shared" si="1925"/>
        <v>0</v>
      </c>
      <c r="BB164" s="112">
        <f t="shared" si="1925"/>
        <v>0</v>
      </c>
      <c r="BC164" s="112">
        <f t="shared" si="1925"/>
        <v>0</v>
      </c>
      <c r="BD164" s="112">
        <f t="shared" si="1925"/>
        <v>0</v>
      </c>
      <c r="BE164" s="112">
        <f t="shared" si="1925"/>
        <v>4.7883718297717408</v>
      </c>
      <c r="BF164" s="112">
        <f t="shared" si="1925"/>
        <v>0</v>
      </c>
    </row>
    <row r="165" spans="25:58" ht="60" x14ac:dyDescent="0.25">
      <c r="AA165" s="9" t="s">
        <v>92</v>
      </c>
      <c r="AB165" t="str">
        <f>Respuestas!C23</f>
        <v>Muy Alta</v>
      </c>
      <c r="AC165" t="str">
        <f>Respuestas!D23</f>
        <v>Seguro</v>
      </c>
      <c r="AD165" s="63">
        <f t="shared" si="1918"/>
        <v>6.25</v>
      </c>
      <c r="AE165" s="125">
        <f t="shared" si="1919"/>
        <v>6.25</v>
      </c>
      <c r="AF165" s="127" t="str">
        <f>_xlfn.CONCAT(AT$151," (",ROUND(AT165,2),")",CHAR(10),CHAR(10),"Elementos externos (",AD165-AE165,")")</f>
        <v>Sentirse satisfecho con la ayuda prestada (6,25)
Elementos externos (0)</v>
      </c>
      <c r="AG165" s="126" t="s">
        <v>83</v>
      </c>
      <c r="AI165" s="112">
        <f t="shared" ref="AI165:BF165" si="1926">BB137/($AX$121)*100</f>
        <v>0</v>
      </c>
      <c r="AJ165" s="112">
        <f t="shared" si="1926"/>
        <v>0</v>
      </c>
      <c r="AK165" s="112">
        <f t="shared" si="1926"/>
        <v>0</v>
      </c>
      <c r="AL165" s="112">
        <f t="shared" si="1926"/>
        <v>0</v>
      </c>
      <c r="AM165" s="112">
        <f t="shared" si="1926"/>
        <v>0</v>
      </c>
      <c r="AN165" s="112">
        <f t="shared" si="1926"/>
        <v>0</v>
      </c>
      <c r="AO165" s="112">
        <f t="shared" si="1926"/>
        <v>0</v>
      </c>
      <c r="AP165" s="112">
        <f t="shared" si="1926"/>
        <v>0</v>
      </c>
      <c r="AQ165" s="112">
        <f t="shared" si="1926"/>
        <v>0</v>
      </c>
      <c r="AR165" s="112">
        <f t="shared" si="1926"/>
        <v>0</v>
      </c>
      <c r="AS165" s="112">
        <f t="shared" si="1926"/>
        <v>0</v>
      </c>
      <c r="AT165" s="112">
        <f t="shared" si="1926"/>
        <v>6.2510478232641082</v>
      </c>
      <c r="AU165" s="112">
        <f t="shared" si="1926"/>
        <v>0</v>
      </c>
      <c r="AV165" s="112">
        <f t="shared" si="1926"/>
        <v>0</v>
      </c>
      <c r="AW165" s="112">
        <f t="shared" si="1926"/>
        <v>0</v>
      </c>
      <c r="AX165" s="112">
        <f t="shared" si="1926"/>
        <v>0</v>
      </c>
      <c r="AY165" s="112">
        <f t="shared" si="1926"/>
        <v>0</v>
      </c>
      <c r="AZ165" s="112">
        <f t="shared" si="1926"/>
        <v>0</v>
      </c>
      <c r="BA165" s="112">
        <f t="shared" si="1926"/>
        <v>0</v>
      </c>
      <c r="BB165" s="112">
        <f t="shared" si="1926"/>
        <v>0</v>
      </c>
      <c r="BC165" s="112">
        <f t="shared" si="1926"/>
        <v>0</v>
      </c>
      <c r="BD165" s="112">
        <f t="shared" si="1926"/>
        <v>0</v>
      </c>
      <c r="BE165" s="112">
        <f t="shared" si="1926"/>
        <v>6.2510478232641082</v>
      </c>
      <c r="BF165" s="112">
        <f t="shared" si="1926"/>
        <v>0</v>
      </c>
    </row>
    <row r="166" spans="25:58" ht="90" x14ac:dyDescent="0.25">
      <c r="AA166" s="9" t="s">
        <v>74</v>
      </c>
      <c r="AB166" t="str">
        <f>Respuestas!C24</f>
        <v>Muy Alta</v>
      </c>
      <c r="AC166" t="str">
        <f>Respuestas!D24</f>
        <v>Seguro</v>
      </c>
      <c r="AD166" s="63">
        <f t="shared" si="1918"/>
        <v>11.07</v>
      </c>
      <c r="AE166" s="125">
        <f t="shared" si="1919"/>
        <v>11.07</v>
      </c>
      <c r="AF166" s="127" t="str">
        <f>_xlfn.CONCAT(AU$151," (",ROUND(AU166,2),")",CHAR(10),CHAR(10),AT$151," (",ROUND(AT166,2),")",CHAR(10),CHAR(10),"Elementos externos (",AD166-AE166,")")</f>
        <v>Evitar estresarse (6,23)
Sentirse satisfecho con la ayuda prestada (4,83)
Elementos externos (0)</v>
      </c>
      <c r="AG166" s="126" t="s">
        <v>83</v>
      </c>
      <c r="AI166" s="112">
        <f t="shared" ref="AI166:BF166" si="1927">BB138/($AX$121)*100</f>
        <v>0</v>
      </c>
      <c r="AJ166" s="112">
        <f t="shared" si="1927"/>
        <v>0</v>
      </c>
      <c r="AK166" s="112">
        <f t="shared" si="1927"/>
        <v>0</v>
      </c>
      <c r="AL166" s="112">
        <f t="shared" si="1927"/>
        <v>0</v>
      </c>
      <c r="AM166" s="112">
        <f t="shared" si="1927"/>
        <v>0</v>
      </c>
      <c r="AN166" s="112">
        <f t="shared" si="1927"/>
        <v>0</v>
      </c>
      <c r="AO166" s="112">
        <f t="shared" si="1927"/>
        <v>0</v>
      </c>
      <c r="AP166" s="112">
        <f t="shared" si="1927"/>
        <v>0</v>
      </c>
      <c r="AQ166" s="112">
        <f t="shared" si="1927"/>
        <v>0</v>
      </c>
      <c r="AR166" s="112">
        <f t="shared" si="1927"/>
        <v>0</v>
      </c>
      <c r="AS166" s="112">
        <f t="shared" si="1927"/>
        <v>0</v>
      </c>
      <c r="AT166" s="112">
        <f t="shared" si="1927"/>
        <v>4.8333907203226323</v>
      </c>
      <c r="AU166" s="112">
        <f t="shared" si="1927"/>
        <v>6.2342826510383595</v>
      </c>
      <c r="AV166" s="112">
        <f t="shared" si="1927"/>
        <v>0</v>
      </c>
      <c r="AW166" s="112">
        <f t="shared" si="1927"/>
        <v>0</v>
      </c>
      <c r="AX166" s="112">
        <f t="shared" si="1927"/>
        <v>0</v>
      </c>
      <c r="AY166" s="112">
        <f t="shared" si="1927"/>
        <v>0</v>
      </c>
      <c r="AZ166" s="112">
        <f t="shared" si="1927"/>
        <v>0</v>
      </c>
      <c r="BA166" s="112">
        <f t="shared" si="1927"/>
        <v>0</v>
      </c>
      <c r="BB166" s="112">
        <f t="shared" si="1927"/>
        <v>0</v>
      </c>
      <c r="BC166" s="112">
        <f t="shared" si="1927"/>
        <v>0</v>
      </c>
      <c r="BD166" s="112">
        <f t="shared" si="1927"/>
        <v>0</v>
      </c>
      <c r="BE166" s="112">
        <f t="shared" si="1927"/>
        <v>11.067673371360991</v>
      </c>
      <c r="BF166" s="112">
        <f t="shared" si="1927"/>
        <v>0</v>
      </c>
    </row>
    <row r="167" spans="25:58" ht="165" x14ac:dyDescent="0.25">
      <c r="Y167" t="str" cm="1">
        <f t="array" ref="Y167">_xlfn.IFS(AD$168=MAX(AD$168:AD$170),AA168,AD$169=MAX(AD$168:AD$170),AA169,AD$170=MAX(AD$168:AD$170),AA170)</f>
        <v>Chat</v>
      </c>
      <c r="AA167" s="9" t="s">
        <v>25</v>
      </c>
      <c r="AB167" t="str">
        <f>Respuestas!C25</f>
        <v>Muy Alta</v>
      </c>
      <c r="AC167" t="str">
        <f>Respuestas!D25</f>
        <v>Seguro</v>
      </c>
      <c r="AD167" s="124">
        <f>ROUND(SUM(AI167:BD167),2)</f>
        <v>49.09</v>
      </c>
      <c r="AE167" s="124">
        <f t="shared" ref="AE167:AE176" si="1928">ROUND(AD167-SUM(AI167:AN167),2)</f>
        <v>27.43</v>
      </c>
      <c r="AF167" s="127" t="str">
        <f>_xlfn.CONCAT(AV$150," (",ROUND(SUM(AV167:AX167),2),")",CHAR(10),CHAR(10),AY$151," (",ROUND(AY167,2),")",CHAR(10),AZ$151," (",ROUND(AZ167,2),")",CHAR(10),BA$151," (",ROUND(BA167,2),")",CHAR(10),BB$151," (",ROUND(BB167,2),")",CHAR(10),BC$151," (",ROUND(BC167,2),")",CHAR(10),BD$151," (",ROUND(BD167,2),")",CHAR(10),CHAR(10),"Elementos externos (",AD167-AE167,")")</f>
        <v>Ofrecer ayuda emocional (6,25)
Inmediatez (4,83)
Ayudar a tanta gente como sea posible (1,59)
Seguridad (5,74)
Ofrecer ayuda de calidad (2,58)
Evitar escandalos (4,83)
Incrementar fondos (1,59)
Elementos externos (21,66)</v>
      </c>
      <c r="AG167" s="129" t="str">
        <f>_xlfn.CONCAT("Usuario:",CHAR(10),CHAR(10),AI$150," (",ROUND(SUM(AI167:AK167),2),")",CHAR(10),AL$151," (",ROUND(AL167,2),")",CHAR(10),AM$151," (",ROUND(AM167,2),")",CHAR(10),AN$151," (",ROUND(AN167,2),")")</f>
        <v>Usuario:
Recibir Ayuda (6,25)
Atención inmediata (4,83)
Anonimato (5,74)
Confortable (4,83)</v>
      </c>
      <c r="AI167" s="112">
        <f t="shared" ref="AI167:BF167" si="1929">BB139/($AX$121)*100</f>
        <v>2.0836826077547026</v>
      </c>
      <c r="AJ167" s="112">
        <f t="shared" si="1929"/>
        <v>2.0836826077547026</v>
      </c>
      <c r="AK167" s="112">
        <f t="shared" si="1929"/>
        <v>2.0836826077547026</v>
      </c>
      <c r="AL167" s="112">
        <f t="shared" si="1929"/>
        <v>4.8333907203226323</v>
      </c>
      <c r="AM167" s="112">
        <f t="shared" si="1929"/>
        <v>5.7393809223165881</v>
      </c>
      <c r="AN167" s="112">
        <f t="shared" si="1929"/>
        <v>4.8333907203226323</v>
      </c>
      <c r="AO167" s="112">
        <f t="shared" si="1929"/>
        <v>0</v>
      </c>
      <c r="AP167" s="112">
        <f t="shared" si="1929"/>
        <v>0</v>
      </c>
      <c r="AQ167" s="112">
        <f t="shared" si="1929"/>
        <v>0</v>
      </c>
      <c r="AR167" s="112">
        <f t="shared" si="1929"/>
        <v>0</v>
      </c>
      <c r="AS167" s="112">
        <f t="shared" si="1929"/>
        <v>0</v>
      </c>
      <c r="AT167" s="112">
        <f t="shared" si="1929"/>
        <v>0</v>
      </c>
      <c r="AU167" s="112">
        <f t="shared" si="1929"/>
        <v>0</v>
      </c>
      <c r="AV167" s="112">
        <f t="shared" si="1929"/>
        <v>2.0836826077547026</v>
      </c>
      <c r="AW167" s="112">
        <f t="shared" si="1929"/>
        <v>2.0836826077547026</v>
      </c>
      <c r="AX167" s="112">
        <f t="shared" si="1929"/>
        <v>2.0836826077547026</v>
      </c>
      <c r="AY167" s="112">
        <f t="shared" si="1929"/>
        <v>4.8333907203226323</v>
      </c>
      <c r="AZ167" s="112">
        <f t="shared" si="1929"/>
        <v>1.5935381431736011</v>
      </c>
      <c r="BA167" s="112">
        <f t="shared" si="1929"/>
        <v>5.7393809223165881</v>
      </c>
      <c r="BB167" s="112">
        <f t="shared" si="1929"/>
        <v>2.5846575381657568</v>
      </c>
      <c r="BC167" s="112">
        <f t="shared" si="1929"/>
        <v>4.8333907203226323</v>
      </c>
      <c r="BD167" s="112">
        <f t="shared" si="1929"/>
        <v>1.5935381431736011</v>
      </c>
      <c r="BE167" s="56">
        <f t="shared" si="1929"/>
        <v>49.086154196964884</v>
      </c>
      <c r="BF167" s="56">
        <f t="shared" si="1929"/>
        <v>0</v>
      </c>
    </row>
    <row r="168" spans="25:58" ht="165" x14ac:dyDescent="0.25">
      <c r="AA168" s="128" t="s">
        <v>10</v>
      </c>
      <c r="AB168" s="135" t="str">
        <f>Respuestas!C26</f>
        <v>Muy Alta</v>
      </c>
      <c r="AC168" s="135" t="str">
        <f>Respuestas!D26</f>
        <v>Seguro</v>
      </c>
      <c r="AD168" s="63">
        <f t="shared" si="1918"/>
        <v>37.39</v>
      </c>
      <c r="AE168" s="125">
        <f t="shared" si="1928"/>
        <v>15.73</v>
      </c>
      <c r="AF168" s="127" t="str">
        <f>_xlfn.CONCAT(AV$151," (",ROUND(AV168,2),")",CHAR(10),CHAR(10),AY$151," (",ROUND(AY168,2),")",CHAR(10),AZ$151," (",ROUND(AZ168,2),")",CHAR(10),BA$151," (",ROUND(BA168,2),")",CHAR(10),BB$151," (",ROUND(BB168,2),")",CHAR(10),BC$151," (",ROUND(BC168,2),")",CHAR(10),BD$151," (",ROUND(BD168,2),")",,CHAR(10),CHAR(10),"Elementos externos (",AD168-AE168,")")</f>
        <v>Telefono (2,08)
Inmediatez (3,7)
Ayudar a tanta gente como sea posible (1,59)
Seguridad (2,58)
Ofrecer ayuda de calidad (2,58)
Evitar escandalos (1,59)
Incrementar fondos (1,59)
Elementos externos (21,66)</v>
      </c>
      <c r="AG168" s="129" t="str">
        <f>_xlfn.CONCAT("Usuario:",CHAR(10),CHAR(10),AI$150," (",ROUND(SUM(AI168:AK168),2),")",CHAR(10),AL$151," (",ROUND(AL168,2),")",CHAR(10),AM$151," (",ROUND(AM168,2),")",CHAR(10),AN$151," (",ROUND(AN168,2),")")</f>
        <v>Usuario:
Recibir Ayuda (6,25)
Atención inmediata (4,83)
Anonimato (5,74)
Confortable (4,83)</v>
      </c>
      <c r="AI168" s="112">
        <f t="shared" ref="AI168:BF168" si="1930">BB140/($AX$121)*100</f>
        <v>2.0836826077547026</v>
      </c>
      <c r="AJ168" s="112">
        <f t="shared" si="1930"/>
        <v>2.0836826077547026</v>
      </c>
      <c r="AK168" s="112">
        <f t="shared" si="1930"/>
        <v>2.0836826077547026</v>
      </c>
      <c r="AL168" s="112">
        <f t="shared" si="1930"/>
        <v>4.8333907203226323</v>
      </c>
      <c r="AM168" s="112">
        <f t="shared" si="1930"/>
        <v>5.7393809223165881</v>
      </c>
      <c r="AN168" s="112">
        <f t="shared" si="1930"/>
        <v>4.8333907203226323</v>
      </c>
      <c r="AO168" s="112">
        <f t="shared" si="1930"/>
        <v>0</v>
      </c>
      <c r="AP168" s="112">
        <f t="shared" si="1930"/>
        <v>0</v>
      </c>
      <c r="AQ168" s="112">
        <f t="shared" si="1930"/>
        <v>0</v>
      </c>
      <c r="AR168" s="112">
        <f t="shared" si="1930"/>
        <v>0</v>
      </c>
      <c r="AS168" s="112">
        <f t="shared" si="1930"/>
        <v>0</v>
      </c>
      <c r="AT168" s="112">
        <f t="shared" si="1930"/>
        <v>0</v>
      </c>
      <c r="AU168" s="112">
        <f t="shared" si="1930"/>
        <v>0</v>
      </c>
      <c r="AV168" s="112">
        <f t="shared" si="1930"/>
        <v>2.0836826077547026</v>
      </c>
      <c r="AW168" s="112">
        <f t="shared" si="1930"/>
        <v>0</v>
      </c>
      <c r="AX168" s="112">
        <f t="shared" si="1930"/>
        <v>0</v>
      </c>
      <c r="AY168" s="112">
        <f t="shared" si="1930"/>
        <v>3.6954409342058612</v>
      </c>
      <c r="AZ168" s="112">
        <f t="shared" si="1930"/>
        <v>1.5935381431736011</v>
      </c>
      <c r="BA168" s="112">
        <f t="shared" si="1930"/>
        <v>2.5846575381657568</v>
      </c>
      <c r="BB168" s="112">
        <f t="shared" si="1930"/>
        <v>2.5846575381657568</v>
      </c>
      <c r="BC168" s="112">
        <f t="shared" si="1930"/>
        <v>1.5935381431736011</v>
      </c>
      <c r="BD168" s="112">
        <f t="shared" si="1930"/>
        <v>1.5935381431736011</v>
      </c>
      <c r="BE168" s="112">
        <f t="shared" si="1930"/>
        <v>37.38626323403885</v>
      </c>
      <c r="BF168" s="112">
        <f t="shared" si="1930"/>
        <v>0</v>
      </c>
    </row>
    <row r="169" spans="25:58" ht="165" x14ac:dyDescent="0.25">
      <c r="AA169" s="9" t="s">
        <v>11</v>
      </c>
      <c r="AB169" t="str">
        <f>Respuestas!C27</f>
        <v>Muy Alta</v>
      </c>
      <c r="AC169" t="str">
        <f>Respuestas!D27</f>
        <v>Seguro</v>
      </c>
      <c r="AD169" s="63">
        <f t="shared" si="1918"/>
        <v>44.92</v>
      </c>
      <c r="AE169" s="125">
        <f t="shared" si="1928"/>
        <v>23.26</v>
      </c>
      <c r="AF169" s="127" t="str">
        <f>_xlfn.CONCAT(AW$151," (",ROUND(AW169,2),")",CHAR(10),CHAR(10),AY$151," (",ROUND(AY169,2),")",CHAR(10),AZ$151," (",ROUND(AZ169,2),")",CHAR(10),BA$151," (",ROUND(BA169,2),")",CHAR(10),BB$151," (",ROUND(BB169,2),")",CHAR(10),BC$151," (",ROUND(BC169,2),")",CHAR(10),BD$151," (",ROUND(BD169,2),")",,CHAR(10),CHAR(10),"Elementos externos (",AD169-AE169,")")</f>
        <v>Chat (2,08)
Inmediatez (4,83)
Ayudar a tanta gente como sea posible (1,59)
Seguridad (5,74)
Ofrecer ayuda de calidad (2,58)
Evitar escandalos (4,83)
Incrementar fondos (1,59)
Elementos externos (21,66)</v>
      </c>
      <c r="AG169" s="129" t="str">
        <f>_xlfn.CONCAT("Usuario:",CHAR(10),CHAR(10),AI$150," (",ROUND(SUM(AI169:AK169),2),")",CHAR(10),AL$151," (",ROUND(AL169,2),")",CHAR(10),AM$151," (",ROUND(AM169,2),")",CHAR(10),AN$151," (",ROUND(AN169,2),")")</f>
        <v>Usuario:
Recibir Ayuda (6,25)
Atención inmediata (4,83)
Anonimato (5,74)
Confortable (4,83)</v>
      </c>
      <c r="AI169" s="112">
        <f t="shared" ref="AI169:BF169" si="1931">BB141/($AX$121)*100</f>
        <v>2.0836826077547026</v>
      </c>
      <c r="AJ169" s="112">
        <f t="shared" si="1931"/>
        <v>2.0836826077547026</v>
      </c>
      <c r="AK169" s="112">
        <f t="shared" si="1931"/>
        <v>2.0836826077547026</v>
      </c>
      <c r="AL169" s="112">
        <f t="shared" si="1931"/>
        <v>4.8333907203226323</v>
      </c>
      <c r="AM169" s="112">
        <f t="shared" si="1931"/>
        <v>5.7393809223165881</v>
      </c>
      <c r="AN169" s="112">
        <f t="shared" si="1931"/>
        <v>4.8333907203226323</v>
      </c>
      <c r="AO169" s="112">
        <f t="shared" si="1931"/>
        <v>0</v>
      </c>
      <c r="AP169" s="112">
        <f t="shared" si="1931"/>
        <v>0</v>
      </c>
      <c r="AQ169" s="112">
        <f t="shared" si="1931"/>
        <v>0</v>
      </c>
      <c r="AR169" s="112">
        <f t="shared" si="1931"/>
        <v>0</v>
      </c>
      <c r="AS169" s="112">
        <f t="shared" si="1931"/>
        <v>0</v>
      </c>
      <c r="AT169" s="112">
        <f t="shared" si="1931"/>
        <v>0</v>
      </c>
      <c r="AU169" s="112">
        <f t="shared" si="1931"/>
        <v>0</v>
      </c>
      <c r="AV169" s="112">
        <f t="shared" si="1931"/>
        <v>0</v>
      </c>
      <c r="AW169" s="112">
        <f t="shared" si="1931"/>
        <v>2.0836826077547026</v>
      </c>
      <c r="AX169" s="112">
        <f t="shared" si="1931"/>
        <v>0</v>
      </c>
      <c r="AY169" s="112">
        <f t="shared" si="1931"/>
        <v>4.8333907203226323</v>
      </c>
      <c r="AZ169" s="112">
        <f t="shared" si="1931"/>
        <v>1.5935381431736011</v>
      </c>
      <c r="BA169" s="112">
        <f t="shared" si="1931"/>
        <v>5.7393809223165881</v>
      </c>
      <c r="BB169" s="112">
        <f t="shared" si="1931"/>
        <v>2.5846575381657568</v>
      </c>
      <c r="BC169" s="112">
        <f t="shared" si="1931"/>
        <v>4.8333907203226323</v>
      </c>
      <c r="BD169" s="112">
        <f t="shared" si="1931"/>
        <v>1.5935381431736011</v>
      </c>
      <c r="BE169" s="112">
        <f t="shared" si="1931"/>
        <v>44.918788981455485</v>
      </c>
      <c r="BF169" s="112">
        <f t="shared" si="1931"/>
        <v>0</v>
      </c>
    </row>
    <row r="170" spans="25:58" ht="165" x14ac:dyDescent="0.25">
      <c r="AA170" s="9" t="s">
        <v>12</v>
      </c>
      <c r="AB170" t="str">
        <f>Respuestas!C28</f>
        <v>Muy Alta</v>
      </c>
      <c r="AC170" t="str">
        <f>Respuestas!D28</f>
        <v>Seguro</v>
      </c>
      <c r="AD170" s="63">
        <f t="shared" si="1918"/>
        <v>18.739999999999998</v>
      </c>
      <c r="AE170" s="125">
        <f t="shared" si="1928"/>
        <v>-2.92</v>
      </c>
      <c r="AF170" s="127" t="str">
        <f>_xlfn.CONCAT(AX$151," (",ROUND(AX170,2),")",CHAR(10),CHAR(10),AY$151," (",ROUND(AY170,2),")",CHAR(10),AZ$151," (",ROUND(AZ170,2),")",CHAR(10),BA$151," (",ROUND(BA170,2),")",CHAR(10),BB$151," (",ROUND(BB170,2),")",CHAR(10),BC$151," (",ROUND(BC170,2),")",CHAR(10),BD$151," (",ROUND(BD170,2),")",,CHAR(10),CHAR(10),"Elementos externos (",AD170-AE170,")")</f>
        <v>VideoChat (2,08)
Inmediatez (3,7)
Ayudar a tanta gente como sea posible (-1,5)
Seguridad (-4,71)
Ofrecer ayuda de calidad (2,58)
Evitar escandalos (-3,57)
Incrementar fondos (-1,5)
Elementos externos (21,66)</v>
      </c>
      <c r="AG170" s="129" t="str">
        <f>_xlfn.CONCAT("Usuario:",CHAR(10),CHAR(10),AI$150," (",ROUND(SUM(AI170:AK170),2),")",CHAR(10),AL$151," (",ROUND(AL170,2),")",CHAR(10),AM$151," (",ROUND(AM170,2),")",CHAR(10),AN$151," (",ROUND(AN170,2),")")</f>
        <v>Usuario:
Recibir Ayuda (6,25)
Atención inmediata (4,83)
Anonimato (5,74)
Confortable (4,83)</v>
      </c>
      <c r="AI170" s="112">
        <f t="shared" ref="AI170:BF170" si="1932">BB142/($AX$121)*100</f>
        <v>2.0836826077547026</v>
      </c>
      <c r="AJ170" s="112">
        <f t="shared" si="1932"/>
        <v>2.0836826077547026</v>
      </c>
      <c r="AK170" s="112">
        <f t="shared" si="1932"/>
        <v>2.0836826077547026</v>
      </c>
      <c r="AL170" s="112">
        <f t="shared" si="1932"/>
        <v>4.8333907203226323</v>
      </c>
      <c r="AM170" s="112">
        <f t="shared" si="1932"/>
        <v>5.7393809223165881</v>
      </c>
      <c r="AN170" s="112">
        <f t="shared" si="1932"/>
        <v>4.8333907203226323</v>
      </c>
      <c r="AO170" s="112">
        <f t="shared" si="1932"/>
        <v>0</v>
      </c>
      <c r="AP170" s="112">
        <f t="shared" si="1932"/>
        <v>0</v>
      </c>
      <c r="AQ170" s="112">
        <f t="shared" si="1932"/>
        <v>0</v>
      </c>
      <c r="AR170" s="112">
        <f t="shared" si="1932"/>
        <v>0</v>
      </c>
      <c r="AS170" s="112">
        <f t="shared" si="1932"/>
        <v>0</v>
      </c>
      <c r="AT170" s="112">
        <f t="shared" si="1932"/>
        <v>0</v>
      </c>
      <c r="AU170" s="112">
        <f t="shared" si="1932"/>
        <v>0</v>
      </c>
      <c r="AV170" s="112">
        <f t="shared" si="1932"/>
        <v>0</v>
      </c>
      <c r="AW170" s="112">
        <f t="shared" si="1932"/>
        <v>0</v>
      </c>
      <c r="AX170" s="112">
        <f t="shared" si="1932"/>
        <v>2.0836826077547026</v>
      </c>
      <c r="AY170" s="112">
        <f t="shared" si="1932"/>
        <v>3.6954409342058612</v>
      </c>
      <c r="AZ170" s="112">
        <f t="shared" si="1932"/>
        <v>-1.5014873126020143</v>
      </c>
      <c r="BA170" s="112">
        <f t="shared" si="1932"/>
        <v>-4.7059636586178293</v>
      </c>
      <c r="BB170" s="112">
        <f t="shared" si="1932"/>
        <v>2.5846575381657568</v>
      </c>
      <c r="BC170" s="112">
        <f t="shared" si="1932"/>
        <v>-3.5699586515676023</v>
      </c>
      <c r="BD170" s="112">
        <f t="shared" si="1932"/>
        <v>-1.5014873126020143</v>
      </c>
      <c r="BE170" s="112">
        <f t="shared" si="1932"/>
        <v>18.742094330962821</v>
      </c>
      <c r="BF170" s="112">
        <f t="shared" si="1932"/>
        <v>0</v>
      </c>
    </row>
    <row r="171" spans="25:58" ht="75" x14ac:dyDescent="0.25">
      <c r="AA171" s="9" t="s">
        <v>13</v>
      </c>
      <c r="AB171" t="str">
        <f>Respuestas!C29</f>
        <v>Muy Alta</v>
      </c>
      <c r="AC171" t="str">
        <f>Respuestas!D29</f>
        <v>Seguro</v>
      </c>
      <c r="AD171" s="63">
        <f t="shared" si="1918"/>
        <v>9.9499999999999993</v>
      </c>
      <c r="AE171" s="125">
        <f t="shared" si="1928"/>
        <v>9.9499999999999993</v>
      </c>
      <c r="AF171" s="127" t="str">
        <f>_xlfn.CONCAT(AY$151," (",ROUND(AY171,2),")",CHAR(10),CHAR(10),BB$151," (",ROUND(BB171,2),")",CHAR(10),CHAR(10),"Elementos externos (0)")</f>
        <v>Inmediatez (6,25)
Ofrecer ayuda de calidad (3,7)
Elementos externos (0)</v>
      </c>
      <c r="AG171" s="126" t="s">
        <v>83</v>
      </c>
      <c r="AI171" s="112">
        <f t="shared" ref="AI171:BF171" si="1933">BB143/($AX$121)*100</f>
        <v>0</v>
      </c>
      <c r="AJ171" s="112">
        <f t="shared" si="1933"/>
        <v>0</v>
      </c>
      <c r="AK171" s="112">
        <f t="shared" si="1933"/>
        <v>0</v>
      </c>
      <c r="AL171" s="112">
        <f t="shared" si="1933"/>
        <v>0</v>
      </c>
      <c r="AM171" s="112">
        <f t="shared" si="1933"/>
        <v>0</v>
      </c>
      <c r="AN171" s="112">
        <f t="shared" si="1933"/>
        <v>0</v>
      </c>
      <c r="AO171" s="112">
        <f t="shared" si="1933"/>
        <v>0</v>
      </c>
      <c r="AP171" s="112">
        <f t="shared" si="1933"/>
        <v>0</v>
      </c>
      <c r="AQ171" s="112">
        <f t="shared" si="1933"/>
        <v>0</v>
      </c>
      <c r="AR171" s="112">
        <f t="shared" si="1933"/>
        <v>0</v>
      </c>
      <c r="AS171" s="112">
        <f t="shared" si="1933"/>
        <v>0</v>
      </c>
      <c r="AT171" s="112">
        <f t="shared" si="1933"/>
        <v>0</v>
      </c>
      <c r="AU171" s="112">
        <f t="shared" si="1933"/>
        <v>0</v>
      </c>
      <c r="AV171" s="112">
        <f t="shared" si="1933"/>
        <v>0</v>
      </c>
      <c r="AW171" s="112">
        <f t="shared" si="1933"/>
        <v>0</v>
      </c>
      <c r="AX171" s="112">
        <f t="shared" si="1933"/>
        <v>0</v>
      </c>
      <c r="AY171" s="112">
        <f t="shared" si="1933"/>
        <v>6.2510478232641082</v>
      </c>
      <c r="AZ171" s="112">
        <f t="shared" si="1933"/>
        <v>0</v>
      </c>
      <c r="BA171" s="112">
        <f t="shared" si="1933"/>
        <v>0</v>
      </c>
      <c r="BB171" s="112">
        <f t="shared" si="1933"/>
        <v>3.6954409342058612</v>
      </c>
      <c r="BC171" s="112">
        <f t="shared" si="1933"/>
        <v>0</v>
      </c>
      <c r="BD171" s="112">
        <f t="shared" si="1933"/>
        <v>0</v>
      </c>
      <c r="BE171" s="112">
        <f t="shared" si="1933"/>
        <v>9.9464887574699699</v>
      </c>
      <c r="BF171" s="112">
        <f t="shared" si="1933"/>
        <v>0</v>
      </c>
    </row>
    <row r="172" spans="25:58" ht="60" x14ac:dyDescent="0.25">
      <c r="AA172" s="9" t="s">
        <v>93</v>
      </c>
      <c r="AB172" t="str">
        <f>Respuestas!C30</f>
        <v>Muy Alta</v>
      </c>
      <c r="AC172" t="str">
        <f>Respuestas!D30</f>
        <v>Seguro</v>
      </c>
      <c r="AD172" s="63">
        <f t="shared" si="1918"/>
        <v>6.25</v>
      </c>
      <c r="AE172" s="125">
        <f t="shared" si="1928"/>
        <v>6.25</v>
      </c>
      <c r="AF172" s="127" t="str">
        <f>_xlfn.CONCAT(AZ$151," (",ROUND(AZ172,2),")",CHAR(10),CHAR(10),"Elementos externos (0)")</f>
        <v>Ayudar a tanta gente como sea posible (6,25)
Elementos externos (0)</v>
      </c>
      <c r="AG172" s="126" t="s">
        <v>83</v>
      </c>
      <c r="AI172" s="112">
        <f t="shared" ref="AI172:BF172" si="1934">BB144/($AX$121)*100</f>
        <v>0</v>
      </c>
      <c r="AJ172" s="112">
        <f t="shared" si="1934"/>
        <v>0</v>
      </c>
      <c r="AK172" s="112">
        <f t="shared" si="1934"/>
        <v>0</v>
      </c>
      <c r="AL172" s="112">
        <f t="shared" si="1934"/>
        <v>0</v>
      </c>
      <c r="AM172" s="112">
        <f t="shared" si="1934"/>
        <v>0</v>
      </c>
      <c r="AN172" s="112">
        <f t="shared" si="1934"/>
        <v>0</v>
      </c>
      <c r="AO172" s="112">
        <f t="shared" si="1934"/>
        <v>0</v>
      </c>
      <c r="AP172" s="112">
        <f t="shared" si="1934"/>
        <v>0</v>
      </c>
      <c r="AQ172" s="112">
        <f t="shared" si="1934"/>
        <v>0</v>
      </c>
      <c r="AR172" s="112">
        <f t="shared" si="1934"/>
        <v>0</v>
      </c>
      <c r="AS172" s="112">
        <f t="shared" si="1934"/>
        <v>0</v>
      </c>
      <c r="AT172" s="112">
        <f t="shared" si="1934"/>
        <v>0</v>
      </c>
      <c r="AU172" s="112">
        <f t="shared" si="1934"/>
        <v>0</v>
      </c>
      <c r="AV172" s="112">
        <f t="shared" si="1934"/>
        <v>0</v>
      </c>
      <c r="AW172" s="112">
        <f t="shared" si="1934"/>
        <v>0</v>
      </c>
      <c r="AX172" s="112">
        <f t="shared" si="1934"/>
        <v>0</v>
      </c>
      <c r="AY172" s="112">
        <f t="shared" si="1934"/>
        <v>0</v>
      </c>
      <c r="AZ172" s="112">
        <f t="shared" si="1934"/>
        <v>6.2510478232641082</v>
      </c>
      <c r="BA172" s="112">
        <f t="shared" si="1934"/>
        <v>0</v>
      </c>
      <c r="BB172" s="112">
        <f t="shared" si="1934"/>
        <v>0</v>
      </c>
      <c r="BC172" s="112">
        <f t="shared" si="1934"/>
        <v>0</v>
      </c>
      <c r="BD172" s="112">
        <f t="shared" si="1934"/>
        <v>0</v>
      </c>
      <c r="BE172" s="112">
        <f t="shared" si="1934"/>
        <v>6.2510478232641082</v>
      </c>
      <c r="BF172" s="112">
        <f t="shared" si="1934"/>
        <v>0</v>
      </c>
    </row>
    <row r="173" spans="25:58" ht="120" x14ac:dyDescent="0.25">
      <c r="AA173" s="9" t="s">
        <v>26</v>
      </c>
      <c r="AB173" t="str">
        <f>Respuestas!C31</f>
        <v>Muy Alta</v>
      </c>
      <c r="AC173" t="str">
        <f>Respuestas!D31</f>
        <v>Seguro</v>
      </c>
      <c r="AD173" s="63">
        <f t="shared" si="1918"/>
        <v>14.27</v>
      </c>
      <c r="AE173" s="125">
        <f t="shared" si="1928"/>
        <v>14.27</v>
      </c>
      <c r="AF173" s="127" t="str">
        <f>_xlfn.CONCAT(BA$151," (",ROUND(BA173,2),")",CHAR(10),CHAR(10),AZ$151," (",ROUND(AZ173,2),")",CHAR(10),,BC$151," (",ROUND(BC173,2),")",CHAR(10),BD$151," (",ROUND(BD173,2),")",CHAR(10),CHAR(10),"Elementos externos (0)")</f>
        <v>Seguridad (6,25)
Ayudar a tanta gente como sea posible (1,59)
Evitar escandalos (4,83)
Incrementar fondos (1,59)
Elementos externos (0)</v>
      </c>
      <c r="AG173" s="126" t="s">
        <v>83</v>
      </c>
      <c r="AI173" s="112">
        <f t="shared" ref="AI173:BF173" si="1935">BB145/($AX$121)*100</f>
        <v>0</v>
      </c>
      <c r="AJ173" s="112">
        <f t="shared" si="1935"/>
        <v>0</v>
      </c>
      <c r="AK173" s="112">
        <f t="shared" si="1935"/>
        <v>0</v>
      </c>
      <c r="AL173" s="112">
        <f t="shared" si="1935"/>
        <v>0</v>
      </c>
      <c r="AM173" s="112">
        <f t="shared" si="1935"/>
        <v>0</v>
      </c>
      <c r="AN173" s="112">
        <f t="shared" si="1935"/>
        <v>0</v>
      </c>
      <c r="AO173" s="112">
        <f t="shared" si="1935"/>
        <v>0</v>
      </c>
      <c r="AP173" s="112">
        <f t="shared" si="1935"/>
        <v>0</v>
      </c>
      <c r="AQ173" s="112">
        <f t="shared" si="1935"/>
        <v>0</v>
      </c>
      <c r="AR173" s="112">
        <f t="shared" si="1935"/>
        <v>0</v>
      </c>
      <c r="AS173" s="112">
        <f t="shared" si="1935"/>
        <v>0</v>
      </c>
      <c r="AT173" s="112">
        <f t="shared" si="1935"/>
        <v>0</v>
      </c>
      <c r="AU173" s="112">
        <f t="shared" si="1935"/>
        <v>0</v>
      </c>
      <c r="AV173" s="112">
        <f t="shared" si="1935"/>
        <v>0</v>
      </c>
      <c r="AW173" s="112">
        <f t="shared" si="1935"/>
        <v>0</v>
      </c>
      <c r="AX173" s="112">
        <f t="shared" si="1935"/>
        <v>0</v>
      </c>
      <c r="AY173" s="112">
        <f t="shared" si="1935"/>
        <v>0</v>
      </c>
      <c r="AZ173" s="112">
        <f t="shared" si="1935"/>
        <v>1.5935381431736011</v>
      </c>
      <c r="BA173" s="112">
        <f t="shared" si="1935"/>
        <v>6.2510478232641082</v>
      </c>
      <c r="BB173" s="112">
        <f t="shared" si="1935"/>
        <v>0</v>
      </c>
      <c r="BC173" s="112">
        <f t="shared" si="1935"/>
        <v>4.8333907203226323</v>
      </c>
      <c r="BD173" s="112">
        <f t="shared" si="1935"/>
        <v>1.5935381431736011</v>
      </c>
      <c r="BE173" s="112">
        <f t="shared" si="1935"/>
        <v>14.271514829933944</v>
      </c>
      <c r="BF173" s="112">
        <f t="shared" si="1935"/>
        <v>0</v>
      </c>
    </row>
    <row r="174" spans="25:58" ht="90" x14ac:dyDescent="0.25">
      <c r="AA174" s="9" t="s">
        <v>94</v>
      </c>
      <c r="AB174" t="str">
        <f>Respuestas!C32</f>
        <v>Muy Alta</v>
      </c>
      <c r="AC174" t="str">
        <f>Respuestas!D32</f>
        <v>Seguro</v>
      </c>
      <c r="AD174" s="63">
        <f t="shared" si="1918"/>
        <v>6.25</v>
      </c>
      <c r="AE174" s="125">
        <f t="shared" si="1928"/>
        <v>6.25</v>
      </c>
      <c r="AF174" s="127" t="str">
        <f>_xlfn.CONCAT(BB$151," (",ROUND(BB174,2),")",CHAR(10),CHAR(10),BC$151," (",ROUND(BC174,2),")",CHAR(10),BD$151," (",ROUND(BD174,2),")",CHAR(10),CHAR(10),"Elementos externos (0)")</f>
        <v>Ofrecer ayuda de calidad (6,25)
Evitar escandalos (0)
Incrementar fondos (0)
Elementos externos (0)</v>
      </c>
      <c r="AG174" s="126" t="s">
        <v>83</v>
      </c>
      <c r="AI174" s="112">
        <f t="shared" ref="AI174:BF174" si="1936">BB146/($AX$121)*100</f>
        <v>0</v>
      </c>
      <c r="AJ174" s="112">
        <f t="shared" si="1936"/>
        <v>0</v>
      </c>
      <c r="AK174" s="112">
        <f t="shared" si="1936"/>
        <v>0</v>
      </c>
      <c r="AL174" s="112">
        <f t="shared" si="1936"/>
        <v>0</v>
      </c>
      <c r="AM174" s="112">
        <f t="shared" si="1936"/>
        <v>0</v>
      </c>
      <c r="AN174" s="112">
        <f t="shared" si="1936"/>
        <v>0</v>
      </c>
      <c r="AO174" s="112">
        <f t="shared" si="1936"/>
        <v>0</v>
      </c>
      <c r="AP174" s="112">
        <f t="shared" si="1936"/>
        <v>0</v>
      </c>
      <c r="AQ174" s="112">
        <f t="shared" si="1936"/>
        <v>0</v>
      </c>
      <c r="AR174" s="112">
        <f t="shared" si="1936"/>
        <v>0</v>
      </c>
      <c r="AS174" s="112">
        <f t="shared" si="1936"/>
        <v>0</v>
      </c>
      <c r="AT174" s="112">
        <f t="shared" si="1936"/>
        <v>0</v>
      </c>
      <c r="AU174" s="112">
        <f t="shared" si="1936"/>
        <v>0</v>
      </c>
      <c r="AV174" s="112">
        <f t="shared" si="1936"/>
        <v>0</v>
      </c>
      <c r="AW174" s="112">
        <f t="shared" si="1936"/>
        <v>0</v>
      </c>
      <c r="AX174" s="112">
        <f t="shared" si="1936"/>
        <v>0</v>
      </c>
      <c r="AY174" s="112">
        <f t="shared" si="1936"/>
        <v>0</v>
      </c>
      <c r="AZ174" s="112">
        <f t="shared" si="1936"/>
        <v>0</v>
      </c>
      <c r="BA174" s="112">
        <f t="shared" si="1936"/>
        <v>0</v>
      </c>
      <c r="BB174" s="112">
        <f t="shared" si="1936"/>
        <v>6.2510478232641082</v>
      </c>
      <c r="BC174" s="112">
        <f t="shared" si="1936"/>
        <v>0</v>
      </c>
      <c r="BD174" s="112">
        <f t="shared" si="1936"/>
        <v>0</v>
      </c>
      <c r="BE174" s="112">
        <f t="shared" si="1936"/>
        <v>6.2510478232641082</v>
      </c>
      <c r="BF174" s="112">
        <f t="shared" si="1936"/>
        <v>0</v>
      </c>
    </row>
    <row r="175" spans="25:58" ht="105" x14ac:dyDescent="0.25">
      <c r="AA175" s="9" t="s">
        <v>27</v>
      </c>
      <c r="AB175" t="str">
        <f>Respuestas!C33</f>
        <v>Muy Alta</v>
      </c>
      <c r="AC175" t="str">
        <f>Respuestas!D33</f>
        <v>Seguro</v>
      </c>
      <c r="AD175" s="63">
        <f t="shared" si="1918"/>
        <v>10.43</v>
      </c>
      <c r="AE175" s="125">
        <f t="shared" si="1928"/>
        <v>10.43</v>
      </c>
      <c r="AF175" s="127" t="str">
        <f>_xlfn.CONCAT(BC$151," (",ROUND(BC175,2),")",CHAR(10),CHAR(10),AZ$151," (",ROUND(AZ175,2),")",CHAR(10),BD$151," (",ROUND(BD175,2),")",CHAR(10),CHAR(10),"Elementos externos (0)")</f>
        <v>Evitar escandalos (6,25)
Ayudar a tanta gente como sea posible (1,59)
Incrementar fondos (2,58)
Elementos externos (0)</v>
      </c>
      <c r="AG175" s="126" t="s">
        <v>83</v>
      </c>
      <c r="AI175" s="112">
        <f t="shared" ref="AI175:BF175" si="1937">BB147/($AX$121)*100</f>
        <v>0</v>
      </c>
      <c r="AJ175" s="112">
        <f t="shared" si="1937"/>
        <v>0</v>
      </c>
      <c r="AK175" s="112">
        <f t="shared" si="1937"/>
        <v>0</v>
      </c>
      <c r="AL175" s="112">
        <f t="shared" si="1937"/>
        <v>0</v>
      </c>
      <c r="AM175" s="112">
        <f t="shared" si="1937"/>
        <v>0</v>
      </c>
      <c r="AN175" s="112">
        <f t="shared" si="1937"/>
        <v>0</v>
      </c>
      <c r="AO175" s="112">
        <f t="shared" si="1937"/>
        <v>0</v>
      </c>
      <c r="AP175" s="112">
        <f t="shared" si="1937"/>
        <v>0</v>
      </c>
      <c r="AQ175" s="112">
        <f t="shared" si="1937"/>
        <v>0</v>
      </c>
      <c r="AR175" s="112">
        <f t="shared" si="1937"/>
        <v>0</v>
      </c>
      <c r="AS175" s="112">
        <f t="shared" si="1937"/>
        <v>0</v>
      </c>
      <c r="AT175" s="112">
        <f t="shared" si="1937"/>
        <v>0</v>
      </c>
      <c r="AU175" s="112">
        <f t="shared" si="1937"/>
        <v>0</v>
      </c>
      <c r="AV175" s="112">
        <f t="shared" si="1937"/>
        <v>0</v>
      </c>
      <c r="AW175" s="112">
        <f t="shared" si="1937"/>
        <v>0</v>
      </c>
      <c r="AX175" s="112">
        <f t="shared" si="1937"/>
        <v>0</v>
      </c>
      <c r="AY175" s="112">
        <f t="shared" si="1937"/>
        <v>0</v>
      </c>
      <c r="AZ175" s="112">
        <f t="shared" si="1937"/>
        <v>1.5935381431736011</v>
      </c>
      <c r="BA175" s="112">
        <f t="shared" si="1937"/>
        <v>0</v>
      </c>
      <c r="BB175" s="112">
        <f t="shared" si="1937"/>
        <v>0</v>
      </c>
      <c r="BC175" s="112">
        <f t="shared" si="1937"/>
        <v>6.2510478232641082</v>
      </c>
      <c r="BD175" s="112">
        <f t="shared" si="1937"/>
        <v>2.5846575381657568</v>
      </c>
      <c r="BE175" s="112">
        <f t="shared" si="1937"/>
        <v>10.429243504603466</v>
      </c>
      <c r="BF175" s="112">
        <f t="shared" si="1937"/>
        <v>0</v>
      </c>
    </row>
    <row r="176" spans="25:58" ht="90" x14ac:dyDescent="0.25">
      <c r="AA176" s="9" t="s">
        <v>28</v>
      </c>
      <c r="AB176" t="str">
        <f>Respuestas!C34</f>
        <v>Muy Alta</v>
      </c>
      <c r="AC176" t="str">
        <f>Respuestas!D34</f>
        <v>Seguro</v>
      </c>
      <c r="AD176" s="63">
        <f t="shared" si="1918"/>
        <v>11.08</v>
      </c>
      <c r="AE176" s="125">
        <f t="shared" si="1928"/>
        <v>11.08</v>
      </c>
      <c r="AF176" s="127" t="str">
        <f>_xlfn.CONCAT(BD$151," (",ROUND(BD176,2),")",CHAR(10),CHAR(10),AZ$151," (",ROUND(AZ176,2),")",CHAR(10),CHAR(10),"Elementos externos (0)")</f>
        <v>Incrementar fondos (6,25)
Ayudar a tanta gente como sea posible (4,83)
Elementos externos (0)</v>
      </c>
      <c r="AG176" s="126" t="s">
        <v>83</v>
      </c>
      <c r="AI176" s="112">
        <f t="shared" ref="AI176:BF176" si="1938">BB148/($AX$121)*100</f>
        <v>0</v>
      </c>
      <c r="AJ176" s="112">
        <f t="shared" si="1938"/>
        <v>0</v>
      </c>
      <c r="AK176" s="112">
        <f t="shared" si="1938"/>
        <v>0</v>
      </c>
      <c r="AL176" s="112">
        <f t="shared" si="1938"/>
        <v>0</v>
      </c>
      <c r="AM176" s="112">
        <f t="shared" si="1938"/>
        <v>0</v>
      </c>
      <c r="AN176" s="112">
        <f t="shared" si="1938"/>
        <v>0</v>
      </c>
      <c r="AO176" s="112">
        <f t="shared" si="1938"/>
        <v>0</v>
      </c>
      <c r="AP176" s="112">
        <f t="shared" si="1938"/>
        <v>0</v>
      </c>
      <c r="AQ176" s="112">
        <f t="shared" si="1938"/>
        <v>0</v>
      </c>
      <c r="AR176" s="112">
        <f t="shared" si="1938"/>
        <v>0</v>
      </c>
      <c r="AS176" s="112">
        <f t="shared" si="1938"/>
        <v>0</v>
      </c>
      <c r="AT176" s="112">
        <f t="shared" si="1938"/>
        <v>0</v>
      </c>
      <c r="AU176" s="112">
        <f t="shared" si="1938"/>
        <v>0</v>
      </c>
      <c r="AV176" s="112">
        <f t="shared" si="1938"/>
        <v>0</v>
      </c>
      <c r="AW176" s="112">
        <f t="shared" si="1938"/>
        <v>0</v>
      </c>
      <c r="AX176" s="112">
        <f t="shared" si="1938"/>
        <v>0</v>
      </c>
      <c r="AY176" s="112">
        <f t="shared" si="1938"/>
        <v>0</v>
      </c>
      <c r="AZ176" s="112">
        <f t="shared" si="1938"/>
        <v>4.8333907203226323</v>
      </c>
      <c r="BA176" s="112">
        <f t="shared" si="1938"/>
        <v>0</v>
      </c>
      <c r="BB176" s="112">
        <f t="shared" si="1938"/>
        <v>0</v>
      </c>
      <c r="BC176" s="112">
        <f t="shared" si="1938"/>
        <v>0</v>
      </c>
      <c r="BD176" s="112">
        <f t="shared" si="1938"/>
        <v>6.2510478232641082</v>
      </c>
      <c r="BE176" s="112">
        <f t="shared" si="1938"/>
        <v>11.084438543586741</v>
      </c>
      <c r="BF176" s="112">
        <f t="shared" si="1938"/>
        <v>0</v>
      </c>
    </row>
    <row r="177" spans="32:58" x14ac:dyDescent="0.25">
      <c r="AF177" s="127"/>
      <c r="AI177" s="112"/>
      <c r="AJ177" s="112"/>
      <c r="AK177" s="112"/>
      <c r="AL177" s="112"/>
      <c r="AM177" s="112"/>
      <c r="AN177" s="112"/>
      <c r="AO177" s="112"/>
      <c r="AP177" s="112"/>
      <c r="AQ177" s="112"/>
      <c r="AR177" s="112"/>
      <c r="AS177" s="112"/>
      <c r="AT177" s="112"/>
      <c r="AU177" s="112"/>
      <c r="AV177" s="112"/>
      <c r="AW177" s="112"/>
      <c r="AX177" s="112"/>
      <c r="AY177" s="112"/>
      <c r="AZ177" s="112"/>
      <c r="BA177" s="112"/>
      <c r="BB177" s="112"/>
      <c r="BC177" s="112"/>
      <c r="BD177" s="112"/>
      <c r="BF177" s="110"/>
    </row>
  </sheetData>
  <autoFilter ref="A1:CO177" xr:uid="{C82AC6F8-B802-4EF5-B9AE-58E2E68689CC}">
    <filterColumn colId="2" showButton="0"/>
    <filterColumn colId="3" showButton="0"/>
    <filterColumn colId="4" showButton="0"/>
    <filterColumn colId="5" showButton="0"/>
    <filterColumn colId="6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</autoFilter>
  <mergeCells count="40">
    <mergeCell ref="BO1:CO1"/>
    <mergeCell ref="BX2:BZ2"/>
    <mergeCell ref="CA2:CC2"/>
    <mergeCell ref="CD2:CF2"/>
    <mergeCell ref="CG2:CI2"/>
    <mergeCell ref="CJ2:CL2"/>
    <mergeCell ref="BO2:BW2"/>
    <mergeCell ref="CM2:CO2"/>
    <mergeCell ref="AB1:AS1"/>
    <mergeCell ref="BO3:BQ3"/>
    <mergeCell ref="BR3:BT3"/>
    <mergeCell ref="BU3:BW3"/>
    <mergeCell ref="AK2:AM2"/>
    <mergeCell ref="AN2:AP2"/>
    <mergeCell ref="AQ2:AS2"/>
    <mergeCell ref="AT2:BB2"/>
    <mergeCell ref="AT3:AV3"/>
    <mergeCell ref="AW3:AY3"/>
    <mergeCell ref="AZ3:BB3"/>
    <mergeCell ref="AT1:BN1"/>
    <mergeCell ref="BC2:BE2"/>
    <mergeCell ref="BF2:BH2"/>
    <mergeCell ref="BI2:BK2"/>
    <mergeCell ref="BL2:BN2"/>
    <mergeCell ref="C2:E2"/>
    <mergeCell ref="I2:K2"/>
    <mergeCell ref="C1:H1"/>
    <mergeCell ref="I1:O1"/>
    <mergeCell ref="P2:R2"/>
    <mergeCell ref="P1:X1"/>
    <mergeCell ref="AB3:AD3"/>
    <mergeCell ref="AE3:AG3"/>
    <mergeCell ref="AH3:AJ3"/>
    <mergeCell ref="AB2:AJ2"/>
    <mergeCell ref="BO122:BQ122"/>
    <mergeCell ref="AO122:AQ122"/>
    <mergeCell ref="AH122:AJ122"/>
    <mergeCell ref="AB122:AD122"/>
    <mergeCell ref="BB122:BD122"/>
    <mergeCell ref="BH122:BJ122"/>
  </mergeCells>
  <conditionalFormatting sqref="BF177 AI152:BD177">
    <cfRule type="cellIs" dxfId="1" priority="2" operator="greaterThan">
      <formula>0</formula>
    </cfRule>
  </conditionalFormatting>
  <conditionalFormatting sqref="AI152:BD177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F6E87-DDE8-4B0F-8072-E54316A531E3}">
  <sheetPr codeName="Hoja4"/>
  <dimension ref="A1:R11"/>
  <sheetViews>
    <sheetView workbookViewId="0">
      <selection activeCell="A7" sqref="A7"/>
    </sheetView>
  </sheetViews>
  <sheetFormatPr baseColWidth="10" defaultRowHeight="15" x14ac:dyDescent="0.25"/>
  <sheetData>
    <row r="1" spans="1:18" x14ac:dyDescent="0.25">
      <c r="A1" s="1" t="s">
        <v>51</v>
      </c>
      <c r="B1" s="1" t="s">
        <v>52</v>
      </c>
      <c r="C1" s="1" t="s">
        <v>53</v>
      </c>
      <c r="D1" s="1" t="s">
        <v>54</v>
      </c>
      <c r="E1" s="1" t="s">
        <v>55</v>
      </c>
      <c r="F1" s="1" t="s">
        <v>56</v>
      </c>
      <c r="G1" s="1" t="s">
        <v>57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1" t="s">
        <v>63</v>
      </c>
      <c r="N1" s="1" t="s">
        <v>64</v>
      </c>
      <c r="O1" s="1" t="s">
        <v>65</v>
      </c>
      <c r="P1" s="1" t="s">
        <v>66</v>
      </c>
      <c r="Q1" s="1" t="s">
        <v>67</v>
      </c>
      <c r="R1" s="1" t="s">
        <v>68</v>
      </c>
    </row>
    <row r="2" spans="1:18" x14ac:dyDescent="0.25">
      <c r="A2" s="1" t="s">
        <v>69</v>
      </c>
      <c r="B2" s="1" t="s">
        <v>70</v>
      </c>
      <c r="C2" s="54">
        <v>-7.6390000000000002</v>
      </c>
      <c r="D2" s="57">
        <v>-3.1139999999999999</v>
      </c>
      <c r="E2" s="1">
        <v>-1.55</v>
      </c>
      <c r="F2" s="1">
        <v>-0.73199999999999998</v>
      </c>
      <c r="G2" s="1">
        <v>-0.20799999999999999</v>
      </c>
      <c r="H2" s="1">
        <v>0.192</v>
      </c>
      <c r="I2" s="1">
        <v>0.57299999999999995</v>
      </c>
      <c r="J2" s="1">
        <v>1</v>
      </c>
      <c r="K2" s="1">
        <v>1.5189999999999999</v>
      </c>
      <c r="L2" s="1">
        <v>2.1869999999999998</v>
      </c>
      <c r="M2" s="1">
        <v>3.101</v>
      </c>
      <c r="N2" s="1">
        <v>4.45</v>
      </c>
      <c r="O2" s="1">
        <v>6.6749999999999998</v>
      </c>
      <c r="P2" s="1">
        <v>11.095000000000001</v>
      </c>
      <c r="Q2" s="1">
        <v>24.3</v>
      </c>
      <c r="R2" s="1" t="s">
        <v>71</v>
      </c>
    </row>
    <row r="3" spans="1:18" x14ac:dyDescent="0.25">
      <c r="A3" s="1"/>
    </row>
    <row r="5" spans="1:18" x14ac:dyDescent="0.25">
      <c r="D5" s="1" t="s">
        <v>52</v>
      </c>
      <c r="E5" s="1" t="s">
        <v>54</v>
      </c>
      <c r="F5" s="1" t="s">
        <v>60</v>
      </c>
      <c r="G5" s="1" t="s">
        <v>56</v>
      </c>
      <c r="H5" s="1" t="s">
        <v>60</v>
      </c>
      <c r="I5" s="1" t="s">
        <v>64</v>
      </c>
      <c r="J5" s="1" t="s">
        <v>60</v>
      </c>
      <c r="K5" s="1" t="s">
        <v>66</v>
      </c>
      <c r="L5" s="1" t="s">
        <v>68</v>
      </c>
    </row>
    <row r="6" spans="1:18" x14ac:dyDescent="0.25">
      <c r="D6" s="1" t="s">
        <v>37</v>
      </c>
      <c r="E6" s="1" t="s">
        <v>37</v>
      </c>
      <c r="F6" s="1" t="s">
        <v>37</v>
      </c>
      <c r="G6" s="1">
        <v>0</v>
      </c>
      <c r="H6" s="1">
        <v>0</v>
      </c>
      <c r="I6" s="1">
        <v>0</v>
      </c>
      <c r="J6" s="1" t="s">
        <v>47</v>
      </c>
      <c r="K6" s="1" t="s">
        <v>47</v>
      </c>
      <c r="L6" s="1" t="s">
        <v>47</v>
      </c>
    </row>
    <row r="7" spans="1:18" x14ac:dyDescent="0.25">
      <c r="A7" s="1">
        <v>8</v>
      </c>
      <c r="B7" s="1">
        <v>10</v>
      </c>
      <c r="C7" s="1">
        <v>11</v>
      </c>
      <c r="D7" s="1">
        <f>MIN(A7:C7)</f>
        <v>8</v>
      </c>
      <c r="E7" s="53">
        <f>((A7^D$2+B7^D$2+C7^D$2)/3)^(1/D$2)</f>
        <v>9.3111683939950201</v>
      </c>
      <c r="F7" s="53">
        <f>((A7^J$2+B7^J$2+C7^J$2)/3)^(1/J$2)</f>
        <v>9.6666666666666661</v>
      </c>
      <c r="G7" s="53">
        <f>((A7^F$2+B7^F$2+C7^F$2)/3)^(1/F$2)</f>
        <v>9.5197526411172735</v>
      </c>
      <c r="H7" s="53">
        <f>((A7^J$2+B7^J$2+C7^J$2)/3)^(1/J$2)</f>
        <v>9.6666666666666661</v>
      </c>
      <c r="I7" s="53">
        <f>((A7^N$2+B7^N$2+C7^N$2)/3)^(1/N$2)</f>
        <v>9.9231282255422926</v>
      </c>
      <c r="J7" s="53">
        <f>((A7^J$2+B7^J$2+C7^J$2)/3)^(1/J$2)</f>
        <v>9.6666666666666661</v>
      </c>
      <c r="K7" s="53">
        <f>((A7^P$2+B7^P$2+C7^P$2)/3)^(1/P$2)</f>
        <v>10.254126818131443</v>
      </c>
      <c r="L7" s="1">
        <f>MAX(A7:C7)</f>
        <v>11</v>
      </c>
    </row>
    <row r="8" spans="1:18" x14ac:dyDescent="0.25">
      <c r="A8" s="1">
        <v>6</v>
      </c>
      <c r="B8" s="1">
        <v>8</v>
      </c>
      <c r="C8" s="1">
        <v>10</v>
      </c>
      <c r="D8" s="1">
        <f>MIN(A8:C8)</f>
        <v>6</v>
      </c>
      <c r="E8" s="53">
        <f>((A8^D$2+B8^D$2+C8^D$2)/3)^(1/D$2)</f>
        <v>7.3244383360027081</v>
      </c>
      <c r="F8" s="53">
        <f>((A8^J$2+B8^J$2+C8^J$2)/3)^(1/J$2)</f>
        <v>8</v>
      </c>
      <c r="G8" s="53">
        <f>((A8^F$2+B8^F$2+C8^F$2)/3)^(1/F$2)</f>
        <v>7.7048431282710306</v>
      </c>
      <c r="H8" s="53">
        <f>((A8^J$2+B8^J$2+C8^J$2)/3)^(1/J$2)</f>
        <v>8</v>
      </c>
      <c r="I8" s="53">
        <f>((A8^N$2+B8^N$2+C8^N$2)/3)^(1/N$2)</f>
        <v>8.5233454520100871</v>
      </c>
      <c r="J8" s="53">
        <f>((A8^J$2+B8^J$2+C8^J$2)/3)^(1/J$2)</f>
        <v>8</v>
      </c>
      <c r="K8" s="53">
        <f>((A8^P$2+B8^P$2+C8^P$2)/3)^(1/P$2)</f>
        <v>9.1260335101804522</v>
      </c>
      <c r="L8" s="1">
        <f>MAX(A8:C8)</f>
        <v>10</v>
      </c>
    </row>
    <row r="9" spans="1:18" x14ac:dyDescent="0.25">
      <c r="A9" s="1">
        <v>4</v>
      </c>
      <c r="B9" s="1">
        <v>6</v>
      </c>
      <c r="C9" s="1">
        <v>8</v>
      </c>
      <c r="D9" s="1">
        <f>MIN(A9:C9)</f>
        <v>4</v>
      </c>
      <c r="E9" s="53">
        <f>((A9^D$2+B9^D$2+C9^D$2)/3)^(1/D$2)</f>
        <v>5.111047788439298</v>
      </c>
      <c r="F9" s="53">
        <f>((A9^J$2+B9^J$2+C9^J$2)/3)^(1/J$2)</f>
        <v>6</v>
      </c>
      <c r="G9" s="53">
        <f>((A9^F$2+B9^F$2+C9^F$2)/3)^(1/F$2)</f>
        <v>5.5993721109926424</v>
      </c>
      <c r="H9" s="53">
        <f>((A9^J$2+B9^J$2+C9^J$2)/3)^(1/J$2)</f>
        <v>6</v>
      </c>
      <c r="I9" s="53">
        <f>((A9^N$2+B9^N$2+C9^N$2)/3)^(1/N$2)</f>
        <v>6.6564551062906023</v>
      </c>
      <c r="J9" s="53">
        <f>((A9^J$2+B9^J$2+C9^J$2)/3)^(1/J$2)</f>
        <v>6</v>
      </c>
      <c r="K9" s="53">
        <f>((A9^P$2+B9^P$2+C9^P$2)/3)^(1/P$2)</f>
        <v>7.2724438756861893</v>
      </c>
      <c r="L9" s="1">
        <f>MAX(A9:C9)</f>
        <v>8</v>
      </c>
    </row>
    <row r="10" spans="1:18" x14ac:dyDescent="0.25">
      <c r="A10" s="1">
        <v>2</v>
      </c>
      <c r="B10" s="1">
        <v>4</v>
      </c>
      <c r="C10" s="1">
        <v>6</v>
      </c>
      <c r="D10" s="1">
        <f>MIN(A10:C10)</f>
        <v>2</v>
      </c>
      <c r="E10" s="53">
        <f>((A10^D$2+B10^D$2+C10^D$2)/3)^(1/D$2)</f>
        <v>2.7225577420519209</v>
      </c>
      <c r="F10" s="53">
        <f>((A10^J$2+B10^J$2+C10^J$2)/3)^(1/J$2)</f>
        <v>4</v>
      </c>
      <c r="G10" s="53">
        <f>((A10^F$2+B10^F$2+C10^F$2)/3)^(1/F$2)</f>
        <v>3.3657374543440177</v>
      </c>
      <c r="H10" s="53">
        <f>((A10^J$2+B10^J$2+C10^J$2)/3)^(1/J$2)</f>
        <v>4</v>
      </c>
      <c r="I10" s="53">
        <f>((A10^N$2+B10^N$2+C10^N$2)/3)^(1/N$2)</f>
        <v>4.8577152635721852</v>
      </c>
      <c r="J10" s="53">
        <f>((A10^J$2+B10^J$2+C10^J$2)/3)^(1/J$2)</f>
        <v>4</v>
      </c>
      <c r="K10" s="53">
        <f>((A10^P$2+B10^P$2+C10^P$2)/3)^(1/P$2)</f>
        <v>5.439778442666519</v>
      </c>
      <c r="L10" s="1">
        <f>MAX(A10:C10)</f>
        <v>6</v>
      </c>
    </row>
    <row r="11" spans="1:18" x14ac:dyDescent="0.25">
      <c r="A11" s="1">
        <v>1</v>
      </c>
      <c r="B11" s="1">
        <v>2</v>
      </c>
      <c r="C11" s="1">
        <v>4</v>
      </c>
      <c r="D11" s="1">
        <v>0</v>
      </c>
      <c r="E11" s="56">
        <f>((A11^D$2+B11^D$2+C11^D$2)/3)^(1/D$2)</f>
        <v>1.3687237713677607</v>
      </c>
      <c r="F11" s="53">
        <f>((A11^J$2+B11^J$2+C11^J$2)/3)^(1/J$2)</f>
        <v>2.3333333333333335</v>
      </c>
      <c r="G11" s="56">
        <f>((A11^F$2+B11^F$2+C11^F$2)/3)^(1/F$2)</f>
        <v>1.7830795962151531</v>
      </c>
      <c r="H11" s="53">
        <f>((A11^J$2+B11^J$2+C11^J$2)/3)^(1/J$2)</f>
        <v>2.3333333333333335</v>
      </c>
      <c r="I11" s="53">
        <f>((A11^N$2+B11^N$2+C11^N$2)/3)^(1/N$2)</f>
        <v>3.1579333332623221</v>
      </c>
      <c r="J11" s="53">
        <f>((A11^J$2+B11^J$2+C11^J$2)/3)^(1/J$2)</f>
        <v>2.3333333333333335</v>
      </c>
      <c r="K11" s="53">
        <f>((A11^P$2+B11^P$2+C11^P$2)/3)^(1/P$2)</f>
        <v>3.6230524616817705</v>
      </c>
      <c r="L11" s="1">
        <f>MAX(A11:C11)</f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9021C-64BA-4C5E-9024-0E834D3D66B7}">
  <sheetPr codeName="Hoja5"/>
  <dimension ref="A1:J34"/>
  <sheetViews>
    <sheetView tabSelected="1" topLeftCell="A28" zoomScale="85" zoomScaleNormal="85" workbookViewId="0">
      <selection activeCell="E30" sqref="E30"/>
    </sheetView>
  </sheetViews>
  <sheetFormatPr baseColWidth="10" defaultRowHeight="15" x14ac:dyDescent="0.25"/>
  <cols>
    <col min="2" max="2" width="40.42578125" customWidth="1"/>
    <col min="3" max="3" width="19.5703125" bestFit="1" customWidth="1"/>
    <col min="4" max="4" width="15.28515625" bestFit="1" customWidth="1"/>
    <col min="5" max="5" width="13" customWidth="1"/>
    <col min="7" max="7" width="46.7109375" bestFit="1" customWidth="1"/>
    <col min="8" max="8" width="43.28515625" bestFit="1" customWidth="1"/>
    <col min="9" max="9" width="37.28515625" customWidth="1"/>
    <col min="10" max="10" width="29.42578125" bestFit="1" customWidth="1"/>
  </cols>
  <sheetData>
    <row r="1" spans="1:10" ht="30" x14ac:dyDescent="0.25">
      <c r="A1" s="119" t="s">
        <v>5</v>
      </c>
      <c r="B1" s="119" t="s">
        <v>75</v>
      </c>
      <c r="C1" s="119" t="s">
        <v>95</v>
      </c>
      <c r="D1" s="119" t="s">
        <v>96</v>
      </c>
      <c r="E1" s="120" t="s">
        <v>82</v>
      </c>
      <c r="F1" s="120" t="s">
        <v>81</v>
      </c>
      <c r="G1" s="132" t="s">
        <v>80</v>
      </c>
      <c r="H1" s="121" t="s">
        <v>84</v>
      </c>
      <c r="I1" s="133" t="s">
        <v>76</v>
      </c>
    </row>
    <row r="2" spans="1:10" ht="105" x14ac:dyDescent="0.25">
      <c r="A2" s="149" t="str">
        <f>_xlfn.CONCAT("Usuario","
(",Respuestas!G10,")")</f>
        <v>Usuario
(Muy Alta)</v>
      </c>
      <c r="B2" s="62" t="str">
        <f>Propagacion!AA152</f>
        <v>Recibir Ayuda</v>
      </c>
      <c r="C2" s="59" t="str">
        <f>Propagacion!AB152</f>
        <v>Muy Alta</v>
      </c>
      <c r="D2" s="59" t="str">
        <f>Propagacion!AC152</f>
        <v>Seguro</v>
      </c>
      <c r="E2" s="118">
        <f>Propagacion!AD152</f>
        <v>21.66</v>
      </c>
      <c r="F2" s="117">
        <f>Propagacion!AE152</f>
        <v>21.66</v>
      </c>
      <c r="G2" s="127" t="str">
        <f>Propagacion!AF152</f>
        <v>Recibir Ayuda (6,25)
Atención inmediata (4,83)
Anonimato (5,74)
Confortable (4,83)
Elementos externos (0)</v>
      </c>
      <c r="H2" s="61" t="str">
        <f>Propagacion!AG152</f>
        <v>--</v>
      </c>
      <c r="I2" s="131" t="s">
        <v>77</v>
      </c>
      <c r="J2" s="61"/>
    </row>
    <row r="3" spans="1:10" ht="105" x14ac:dyDescent="0.25">
      <c r="A3" s="150"/>
      <c r="B3" s="62" t="str">
        <f>Propagacion!AA153</f>
        <v>Telefono</v>
      </c>
      <c r="C3" s="59" t="str">
        <f>Propagacion!AB153</f>
        <v>Muy Alta</v>
      </c>
      <c r="D3" s="59" t="str">
        <f>Propagacion!AC153</f>
        <v>Seguro</v>
      </c>
      <c r="E3" s="118">
        <f>Propagacion!AD153</f>
        <v>10.95</v>
      </c>
      <c r="F3" s="117">
        <f>Propagacion!AE153</f>
        <v>10.95</v>
      </c>
      <c r="G3" s="127" t="str">
        <f>Propagacion!AF153</f>
        <v>Telefono (2,08)
Atención inmediata (3,7)
Anonimato (2,58)
Confortable (2,58)
Elementos externos (0)</v>
      </c>
      <c r="H3" s="61" t="str">
        <f>Propagacion!AG153</f>
        <v>--</v>
      </c>
      <c r="I3" s="131" t="s">
        <v>77</v>
      </c>
      <c r="J3" s="61"/>
    </row>
    <row r="4" spans="1:10" ht="105" x14ac:dyDescent="0.25">
      <c r="A4" s="150"/>
      <c r="B4" s="62" t="str">
        <f>Propagacion!AA154</f>
        <v>Chat</v>
      </c>
      <c r="C4" s="59" t="str">
        <f>Propagacion!AB154</f>
        <v>Muy Alta</v>
      </c>
      <c r="D4" s="59" t="str">
        <f>Propagacion!AC154</f>
        <v>Seguro</v>
      </c>
      <c r="E4" s="118">
        <f>Propagacion!AD154</f>
        <v>17.489999999999998</v>
      </c>
      <c r="F4" s="117">
        <f>Propagacion!AE154</f>
        <v>17.489999999999998</v>
      </c>
      <c r="G4" s="127" t="str">
        <f>Propagacion!AF154</f>
        <v>Chat (2,08)
Atención inmediata (4,83)
Anonimato (5,74)
Confortable (4,83)
Elementos externos (0)</v>
      </c>
      <c r="H4" s="61" t="str">
        <f>Propagacion!AG154</f>
        <v>--</v>
      </c>
      <c r="I4" s="131" t="s">
        <v>77</v>
      </c>
      <c r="J4" s="61"/>
    </row>
    <row r="5" spans="1:10" ht="105" x14ac:dyDescent="0.25">
      <c r="A5" s="150"/>
      <c r="B5" s="62" t="str">
        <f>Propagacion!AA155</f>
        <v>VideoChat</v>
      </c>
      <c r="C5" s="59" t="str">
        <f>Propagacion!AB155</f>
        <v>Muy Alta</v>
      </c>
      <c r="D5" s="59" t="str">
        <f>Propagacion!AC155</f>
        <v>Seguro</v>
      </c>
      <c r="E5" s="118">
        <f>Propagacion!AD155</f>
        <v>-1.39</v>
      </c>
      <c r="F5" s="117">
        <f>Propagacion!AE155</f>
        <v>-1.39</v>
      </c>
      <c r="G5" s="127" t="str">
        <f>Propagacion!AF155</f>
        <v>VideoChat (2,08)
Atención inmediata (3,7)
Anonimato (-4,71)
Confortable (-2,46)
Elementos externos (0)</v>
      </c>
      <c r="H5" s="61" t="str">
        <f>Propagacion!AG155</f>
        <v>--</v>
      </c>
      <c r="I5" s="131" t="s">
        <v>77</v>
      </c>
      <c r="J5" s="61"/>
    </row>
    <row r="6" spans="1:10" ht="90" x14ac:dyDescent="0.25">
      <c r="A6" s="150"/>
      <c r="B6" s="62" t="str">
        <f>Propagacion!AA156</f>
        <v>Atención inmediata</v>
      </c>
      <c r="C6" s="59" t="str">
        <f>Propagacion!AB156</f>
        <v>Muy Alta</v>
      </c>
      <c r="D6" s="59" t="str">
        <f>Propagacion!AC156</f>
        <v>Seguro</v>
      </c>
      <c r="E6" s="118">
        <f>Propagacion!AD156</f>
        <v>8.84</v>
      </c>
      <c r="F6" s="117">
        <f>Propagacion!AE156</f>
        <v>8.84</v>
      </c>
      <c r="G6" s="127" t="str">
        <f>Propagacion!AF156</f>
        <v>Atención inmediata (6,25)
Anonimato (0)
Confortable (2,58)
Elementos externos (0)</v>
      </c>
      <c r="H6" s="61" t="str">
        <f>Propagacion!AG156</f>
        <v>--</v>
      </c>
      <c r="I6" s="131" t="s">
        <v>77</v>
      </c>
      <c r="J6" s="61"/>
    </row>
    <row r="7" spans="1:10" ht="75" x14ac:dyDescent="0.25">
      <c r="A7" s="150"/>
      <c r="B7" s="62" t="str">
        <f>Propagacion!AA157</f>
        <v>Anonimato</v>
      </c>
      <c r="C7" s="59" t="str">
        <f>Propagacion!AB157</f>
        <v>Muy Alta</v>
      </c>
      <c r="D7" s="59" t="str">
        <f>Propagacion!AC157</f>
        <v>Seguro</v>
      </c>
      <c r="E7" s="118">
        <f>Propagacion!AD157</f>
        <v>9.9499999999999993</v>
      </c>
      <c r="F7" s="117">
        <f>Propagacion!AE157</f>
        <v>9.9499999999999993</v>
      </c>
      <c r="G7" s="127" t="str">
        <f>Propagacion!AF157</f>
        <v>Anonimato (6,25)
Confortable (3,7)
Elementos externos (0)</v>
      </c>
      <c r="H7" s="61" t="str">
        <f>Propagacion!AG157</f>
        <v>--</v>
      </c>
      <c r="I7" s="131" t="s">
        <v>77</v>
      </c>
      <c r="J7" s="61"/>
    </row>
    <row r="8" spans="1:10" ht="45" x14ac:dyDescent="0.25">
      <c r="A8" s="150"/>
      <c r="B8" s="62" t="str">
        <f>Propagacion!AA158</f>
        <v>Confortable</v>
      </c>
      <c r="C8" s="59" t="str">
        <f>Propagacion!AB158</f>
        <v>Muy Alta</v>
      </c>
      <c r="D8" s="59" t="str">
        <f>Propagacion!AC158</f>
        <v>Seguro</v>
      </c>
      <c r="E8" s="118">
        <f>Propagacion!AD158</f>
        <v>6.25</v>
      </c>
      <c r="F8" s="117">
        <f>Propagacion!AE158</f>
        <v>6.25</v>
      </c>
      <c r="G8" s="127" t="str">
        <f>Propagacion!AF158</f>
        <v>Confortable (6,25)
Elementos externos (0)</v>
      </c>
      <c r="H8" s="61" t="str">
        <f>Propagacion!AG158</f>
        <v>--</v>
      </c>
      <c r="I8" s="131" t="s">
        <v>77</v>
      </c>
      <c r="J8" s="61"/>
    </row>
    <row r="9" spans="1:10" x14ac:dyDescent="0.25">
      <c r="G9" s="116"/>
      <c r="H9" s="116"/>
      <c r="J9" s="60"/>
    </row>
    <row r="10" spans="1:10" x14ac:dyDescent="0.25">
      <c r="G10" s="115"/>
      <c r="H10" s="60"/>
      <c r="J10" s="60"/>
    </row>
    <row r="11" spans="1:10" x14ac:dyDescent="0.25">
      <c r="G11" s="115"/>
      <c r="H11" s="60"/>
    </row>
    <row r="12" spans="1:10" ht="30" x14ac:dyDescent="0.25">
      <c r="A12" s="119" t="s">
        <v>5</v>
      </c>
      <c r="B12" s="119" t="s">
        <v>75</v>
      </c>
      <c r="C12" s="119" t="s">
        <v>95</v>
      </c>
      <c r="D12" s="119" t="s">
        <v>96</v>
      </c>
      <c r="E12" s="120" t="s">
        <v>82</v>
      </c>
      <c r="F12" s="120" t="s">
        <v>81</v>
      </c>
      <c r="G12" s="132" t="s">
        <v>80</v>
      </c>
      <c r="H12" s="121" t="s">
        <v>84</v>
      </c>
      <c r="I12" s="133" t="s">
        <v>76</v>
      </c>
    </row>
    <row r="13" spans="1:10" ht="240" x14ac:dyDescent="0.25">
      <c r="A13" s="149" t="str">
        <f>_xlfn.CONCAT("Orientador","
(",Respuestas!G11,")")</f>
        <v>Orientador
(Muy Alta)</v>
      </c>
      <c r="B13" s="62" t="str">
        <f>Propagacion!AA159</f>
        <v>Proveer Ayuda</v>
      </c>
      <c r="C13" s="59" t="str">
        <f>Propagacion!AB159</f>
        <v>Muy Alta</v>
      </c>
      <c r="D13" s="59" t="str">
        <f>Propagacion!AC159</f>
        <v>Seguro</v>
      </c>
      <c r="E13" s="118">
        <f>Propagacion!AD159</f>
        <v>63.69</v>
      </c>
      <c r="F13" s="117">
        <f>Propagacion!AE159</f>
        <v>14.6</v>
      </c>
      <c r="G13" s="127" t="str">
        <f>Propagacion!AF159</f>
        <v>Proveer Ayuda (6,25)
Ayuda de calidad (4,83)
Ayudad a muchos (2,58)
Sentirse satisfecho con la ayuda prestada (2,58)
Elementos externos (49,09)</v>
      </c>
      <c r="H13" s="127" t="str">
        <f>Propagacion!AG159</f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I13" s="131" t="s">
        <v>77</v>
      </c>
    </row>
    <row r="14" spans="1:10" ht="240" x14ac:dyDescent="0.25">
      <c r="A14" s="149"/>
      <c r="B14" s="62" t="str">
        <f>Propagacion!AA160</f>
        <v>Telefono</v>
      </c>
      <c r="C14" s="59" t="str">
        <f>Propagacion!AB160</f>
        <v>Muy Alta</v>
      </c>
      <c r="D14" s="59" t="str">
        <f>Propagacion!AC160</f>
        <v>Seguro</v>
      </c>
      <c r="E14" s="118">
        <f>Propagacion!AD160</f>
        <v>57.44</v>
      </c>
      <c r="F14" s="117">
        <f>Propagacion!AE160</f>
        <v>8.35</v>
      </c>
      <c r="G14" s="127" t="str">
        <f>Propagacion!AF160</f>
        <v>Telefono (2,08)
Ayuda de calidad (3,7)
Ayudad a muchos (3,7)
Sentirse satisfecho con la ayuda prestada (1,59)
Elementos externos (49,09)</v>
      </c>
      <c r="H14" s="127" t="str">
        <f>Propagacion!AG160</f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I14" s="131" t="s">
        <v>77</v>
      </c>
    </row>
    <row r="15" spans="1:10" ht="240" x14ac:dyDescent="0.25">
      <c r="A15" s="149"/>
      <c r="B15" s="62" t="str">
        <f>Propagacion!AA161</f>
        <v>Chat</v>
      </c>
      <c r="C15" s="59" t="str">
        <f>Propagacion!AB161</f>
        <v>Muy Alta</v>
      </c>
      <c r="D15" s="59" t="str">
        <f>Propagacion!AC161</f>
        <v>Seguro</v>
      </c>
      <c r="E15" s="118">
        <f>Propagacion!AD161</f>
        <v>54.38</v>
      </c>
      <c r="F15" s="117">
        <f>Propagacion!AE161</f>
        <v>5.29</v>
      </c>
      <c r="G15" s="127" t="str">
        <f>Propagacion!AF161</f>
        <v>Chat (2,08)
Ayuda de calidad (2,58)
Ayudad a muchos (4,83)
Sentirse satisfecho con la ayuda prestada (-1,5)
Elementos externos (49,09)</v>
      </c>
      <c r="H15" s="127" t="str">
        <f>Propagacion!AG161</f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I15" s="131" t="s">
        <v>77</v>
      </c>
    </row>
    <row r="16" spans="1:10" ht="240" x14ac:dyDescent="0.25">
      <c r="A16" s="149"/>
      <c r="B16" s="62" t="str">
        <f>Propagacion!AA162</f>
        <v>VideoChat</v>
      </c>
      <c r="C16" s="59" t="str">
        <f>Propagacion!AB162</f>
        <v>Muy Alta</v>
      </c>
      <c r="D16" s="59" t="str">
        <f>Propagacion!AC162</f>
        <v>Seguro</v>
      </c>
      <c r="E16" s="118">
        <f>Propagacion!AD162</f>
        <v>59.52</v>
      </c>
      <c r="F16" s="117">
        <f>Propagacion!AE162</f>
        <v>10.43</v>
      </c>
      <c r="G16" s="127" t="str">
        <f>Propagacion!AF162</f>
        <v>VideoChat (2,08)
Ayuda de calidad (4,83)
Ayudad a muchos (2,58)
Sentirse satisfecho con la ayuda prestada (2,58)
Elementos externos (49,09)</v>
      </c>
      <c r="H16" s="127" t="str">
        <f>Propagacion!AG162</f>
        <v>Usuario:
Recibir Ayuda (6,25)
Atención inmediata (4,83)
Anonimato (5,74)
Confortable (4,83)
Teléfono de la esperanza:
Ofrecer ayuda emocional (6,25)
Inmediatez (4,83)
Ayudar a tanta gente como sea posible (1,59)
Seguridad (5,74)
Ofrecer ayuda de calidad (2,58)
Evitar escandalos (4,83)
Incrementar fondos (1,59)</v>
      </c>
      <c r="I16" s="131" t="s">
        <v>77</v>
      </c>
    </row>
    <row r="17" spans="1:9" ht="75" x14ac:dyDescent="0.25">
      <c r="A17" s="149"/>
      <c r="B17" s="62" t="str">
        <f>Propagacion!AA163</f>
        <v>Ayuda de calidad</v>
      </c>
      <c r="C17" s="59" t="str">
        <f>Propagacion!AB163</f>
        <v>Muy Alta</v>
      </c>
      <c r="D17" s="59" t="str">
        <f>Propagacion!AC163</f>
        <v>Seguro</v>
      </c>
      <c r="E17" s="118">
        <f>Propagacion!AD163</f>
        <v>9.9499999999999993</v>
      </c>
      <c r="F17" s="117">
        <f>Propagacion!AE163</f>
        <v>9.9499999999999993</v>
      </c>
      <c r="G17" s="127" t="str">
        <f>Propagacion!AF163</f>
        <v>Ayuda de calidad (6,25)
Sentirse satisfecho con la ayuda prestada (3,7)
Elementos externos (0)</v>
      </c>
      <c r="H17" s="130" t="str">
        <f>Propagacion!AG163</f>
        <v>--</v>
      </c>
      <c r="I17" s="131" t="s">
        <v>77</v>
      </c>
    </row>
    <row r="18" spans="1:9" ht="90" x14ac:dyDescent="0.25">
      <c r="A18" s="149"/>
      <c r="B18" s="62" t="str">
        <f>Propagacion!AA164</f>
        <v>Ayudar a muchos</v>
      </c>
      <c r="C18" s="59" t="str">
        <f>Propagacion!AB164</f>
        <v>Muy Alta</v>
      </c>
      <c r="D18" s="59" t="str">
        <f>Propagacion!AC164</f>
        <v>Seguro</v>
      </c>
      <c r="E18" s="118">
        <f>Propagacion!AD164</f>
        <v>-0.14000000000000001</v>
      </c>
      <c r="F18" s="117">
        <f>Propagacion!AE164</f>
        <v>-0.14000000000000001</v>
      </c>
      <c r="G18" s="127" t="str">
        <f>Propagacion!AF164</f>
        <v>Ayudad a muchos (6,25)
Sentirse satisfecho con la ayuda prestada (-2,46)
Evitar estresarse (-3,93)
Elementos externos (0)</v>
      </c>
      <c r="H18" s="130" t="str">
        <f>Propagacion!AG164</f>
        <v>--</v>
      </c>
      <c r="I18" s="131" t="s">
        <v>77</v>
      </c>
    </row>
    <row r="19" spans="1:9" ht="45" x14ac:dyDescent="0.25">
      <c r="A19" s="149"/>
      <c r="B19" s="62" t="str">
        <f>Propagacion!AA165</f>
        <v>Sentirse satisfecho con la ayuda prestada</v>
      </c>
      <c r="C19" s="59" t="str">
        <f>Propagacion!AB165</f>
        <v>Muy Alta</v>
      </c>
      <c r="D19" s="59" t="str">
        <f>Propagacion!AC165</f>
        <v>Seguro</v>
      </c>
      <c r="E19" s="118">
        <f>Propagacion!AD165</f>
        <v>6.25</v>
      </c>
      <c r="F19" s="117">
        <f>Propagacion!AE165</f>
        <v>6.25</v>
      </c>
      <c r="G19" s="127" t="str">
        <f>Propagacion!AF165</f>
        <v>Sentirse satisfecho con la ayuda prestada (6,25)
Elementos externos (0)</v>
      </c>
      <c r="H19" s="130" t="str">
        <f>Propagacion!AG165</f>
        <v>--</v>
      </c>
      <c r="I19" s="131" t="s">
        <v>77</v>
      </c>
    </row>
    <row r="20" spans="1:9" ht="75" x14ac:dyDescent="0.25">
      <c r="A20" s="149"/>
      <c r="B20" s="62" t="str">
        <f>Propagacion!AA166</f>
        <v>Evitar estresarse</v>
      </c>
      <c r="C20" s="59" t="str">
        <f>Propagacion!AB166</f>
        <v>Muy Alta</v>
      </c>
      <c r="D20" s="59" t="str">
        <f>Propagacion!AC166</f>
        <v>Seguro</v>
      </c>
      <c r="E20" s="118">
        <f>Propagacion!AD166</f>
        <v>11.07</v>
      </c>
      <c r="F20" s="117">
        <f>Propagacion!AE166</f>
        <v>11.07</v>
      </c>
      <c r="G20" s="127" t="str">
        <f>Propagacion!AF166</f>
        <v>Evitar estresarse (6,23)
Sentirse satisfecho con la ayuda prestada (4,83)
Elementos externos (0)</v>
      </c>
      <c r="H20" s="130" t="str">
        <f>Propagacion!AG166</f>
        <v>--</v>
      </c>
      <c r="I20" s="131" t="s">
        <v>77</v>
      </c>
    </row>
    <row r="21" spans="1:9" x14ac:dyDescent="0.25">
      <c r="G21" s="115"/>
    </row>
    <row r="22" spans="1:9" x14ac:dyDescent="0.25">
      <c r="G22" s="115"/>
    </row>
    <row r="23" spans="1:9" ht="30" x14ac:dyDescent="0.25">
      <c r="A23" s="119" t="s">
        <v>5</v>
      </c>
      <c r="B23" s="119" t="s">
        <v>75</v>
      </c>
      <c r="C23" s="119" t="s">
        <v>95</v>
      </c>
      <c r="D23" s="119" t="s">
        <v>96</v>
      </c>
      <c r="E23" s="120" t="s">
        <v>82</v>
      </c>
      <c r="F23" s="120" t="s">
        <v>81</v>
      </c>
      <c r="G23" s="132" t="s">
        <v>80</v>
      </c>
      <c r="H23" s="121" t="s">
        <v>84</v>
      </c>
      <c r="I23" s="133" t="s">
        <v>76</v>
      </c>
    </row>
    <row r="24" spans="1:9" ht="150" x14ac:dyDescent="0.25">
      <c r="A24" s="149" t="str">
        <f>_xlfn.CONCAT("Teléfono
de la
esperanza","
(",Respuestas!G12,")")</f>
        <v>Teléfono
de la
esperanza
(Muy Alta)</v>
      </c>
      <c r="B24" s="62" t="str">
        <f>Propagacion!AA167</f>
        <v>Ofrecer ayuda emocional</v>
      </c>
      <c r="C24" s="59" t="str">
        <f>Propagacion!AB167</f>
        <v>Muy Alta</v>
      </c>
      <c r="D24" s="59" t="str">
        <f>Propagacion!AC167</f>
        <v>Seguro</v>
      </c>
      <c r="E24" s="118">
        <f>Propagacion!AD167</f>
        <v>49.09</v>
      </c>
      <c r="F24" s="117">
        <f>Propagacion!AE167</f>
        <v>27.43</v>
      </c>
      <c r="G24" s="129" t="str">
        <f>Propagacion!AF167</f>
        <v>Ofrecer ayuda emocional (6,25)
Inmediatez (4,83)
Ayudar a tanta gente como sea posible (1,59)
Seguridad (5,74)
Ofrecer ayuda de calidad (2,58)
Evitar escandalos (4,83)
Incrementar fondos (1,59)
Elementos externos (21,66)</v>
      </c>
      <c r="H24" s="127" t="str">
        <f>Propagacion!AG167</f>
        <v>Usuario:
Recibir Ayuda (6,25)
Atención inmediata (4,83)
Anonimato (5,74)
Confortable (4,83)</v>
      </c>
      <c r="I24" s="131" t="s">
        <v>77</v>
      </c>
    </row>
    <row r="25" spans="1:9" ht="150" x14ac:dyDescent="0.25">
      <c r="A25" s="150"/>
      <c r="B25" s="62" t="str">
        <f>Propagacion!AA168</f>
        <v>Telefono</v>
      </c>
      <c r="C25" s="59" t="str">
        <f>Propagacion!AB168</f>
        <v>Muy Alta</v>
      </c>
      <c r="D25" s="59" t="str">
        <f>Propagacion!AC168</f>
        <v>Seguro</v>
      </c>
      <c r="E25" s="118">
        <f>Propagacion!AD168</f>
        <v>37.39</v>
      </c>
      <c r="F25" s="117">
        <f>Propagacion!AE168</f>
        <v>15.73</v>
      </c>
      <c r="G25" s="129" t="str">
        <f>Propagacion!AF168</f>
        <v>Telefono (2,08)
Inmediatez (3,7)
Ayudar a tanta gente como sea posible (1,59)
Seguridad (2,58)
Ofrecer ayuda de calidad (2,58)
Evitar escandalos (1,59)
Incrementar fondos (1,59)
Elementos externos (21,66)</v>
      </c>
      <c r="H25" s="127" t="str">
        <f>Propagacion!AG168</f>
        <v>Usuario:
Recibir Ayuda (6,25)
Atención inmediata (4,83)
Anonimato (5,74)
Confortable (4,83)</v>
      </c>
      <c r="I25" s="131" t="s">
        <v>77</v>
      </c>
    </row>
    <row r="26" spans="1:9" ht="150" x14ac:dyDescent="0.25">
      <c r="A26" s="150"/>
      <c r="B26" s="62" t="str">
        <f>Propagacion!AA169</f>
        <v>Chat</v>
      </c>
      <c r="C26" s="59" t="str">
        <f>Propagacion!AB169</f>
        <v>Muy Alta</v>
      </c>
      <c r="D26" s="59" t="str">
        <f>Propagacion!AC169</f>
        <v>Seguro</v>
      </c>
      <c r="E26" s="118">
        <f>Propagacion!AD169</f>
        <v>44.92</v>
      </c>
      <c r="F26" s="117">
        <f>Propagacion!AE169</f>
        <v>23.26</v>
      </c>
      <c r="G26" s="129" t="str">
        <f>Propagacion!AF169</f>
        <v>Chat (2,08)
Inmediatez (4,83)
Ayudar a tanta gente como sea posible (1,59)
Seguridad (5,74)
Ofrecer ayuda de calidad (2,58)
Evitar escandalos (4,83)
Incrementar fondos (1,59)
Elementos externos (21,66)</v>
      </c>
      <c r="H26" s="127" t="str">
        <f>Propagacion!AG169</f>
        <v>Usuario:
Recibir Ayuda (6,25)
Atención inmediata (4,83)
Anonimato (5,74)
Confortable (4,83)</v>
      </c>
      <c r="I26" s="131" t="s">
        <v>77</v>
      </c>
    </row>
    <row r="27" spans="1:9" ht="150" x14ac:dyDescent="0.25">
      <c r="A27" s="150"/>
      <c r="B27" s="62" t="str">
        <f>Propagacion!AA170</f>
        <v>VideoChat</v>
      </c>
      <c r="C27" s="59" t="str">
        <f>Propagacion!AB170</f>
        <v>Muy Alta</v>
      </c>
      <c r="D27" s="59" t="str">
        <f>Propagacion!AC170</f>
        <v>Seguro</v>
      </c>
      <c r="E27" s="118">
        <f>Propagacion!AD170</f>
        <v>18.739999999999998</v>
      </c>
      <c r="F27" s="117">
        <f>Propagacion!AE170</f>
        <v>-2.92</v>
      </c>
      <c r="G27" s="129" t="str">
        <f>Propagacion!AF170</f>
        <v>VideoChat (2,08)
Inmediatez (3,7)
Ayudar a tanta gente como sea posible (-1,5)
Seguridad (-4,71)
Ofrecer ayuda de calidad (2,58)
Evitar escandalos (-3,57)
Incrementar fondos (-1,5)
Elementos externos (21,66)</v>
      </c>
      <c r="H27" s="127" t="str">
        <f>Propagacion!AG170</f>
        <v>Usuario:
Recibir Ayuda (6,25)
Atención inmediata (4,83)
Anonimato (5,74)
Confortable (4,83)</v>
      </c>
      <c r="I27" s="131" t="s">
        <v>77</v>
      </c>
    </row>
    <row r="28" spans="1:9" ht="75" x14ac:dyDescent="0.25">
      <c r="A28" s="150"/>
      <c r="B28" s="62" t="str">
        <f>Propagacion!AA171</f>
        <v>Inmediatez</v>
      </c>
      <c r="C28" s="59" t="str">
        <f>Propagacion!AB171</f>
        <v>Muy Alta</v>
      </c>
      <c r="D28" s="59" t="str">
        <f>Propagacion!AC171</f>
        <v>Seguro</v>
      </c>
      <c r="E28" s="118">
        <f>Propagacion!AD171</f>
        <v>9.9499999999999993</v>
      </c>
      <c r="F28" s="117">
        <f>Propagacion!AE171</f>
        <v>9.9499999999999993</v>
      </c>
      <c r="G28" s="129" t="str">
        <f>Propagacion!AF171</f>
        <v>Inmediatez (6,25)
Ofrecer ayuda de calidad (3,7)
Elementos externos (0)</v>
      </c>
      <c r="H28" s="130" t="str">
        <f>Propagacion!AG171</f>
        <v>--</v>
      </c>
      <c r="I28" s="131" t="s">
        <v>77</v>
      </c>
    </row>
    <row r="29" spans="1:9" ht="45" x14ac:dyDescent="0.25">
      <c r="A29" s="150"/>
      <c r="B29" s="62" t="str">
        <f>Propagacion!AA172</f>
        <v>Ayudar a tanta gente como sea posible</v>
      </c>
      <c r="C29" s="59" t="str">
        <f>Propagacion!AB172</f>
        <v>Muy Alta</v>
      </c>
      <c r="D29" s="59" t="str">
        <f>Propagacion!AC172</f>
        <v>Seguro</v>
      </c>
      <c r="E29" s="118">
        <f>Propagacion!AD172</f>
        <v>6.25</v>
      </c>
      <c r="F29" s="117">
        <f>Propagacion!AE172</f>
        <v>6.25</v>
      </c>
      <c r="G29" s="129" t="str">
        <f>Propagacion!AF172</f>
        <v>Ayudar a tanta gente como sea posible (6,25)
Elementos externos (0)</v>
      </c>
      <c r="H29" s="130" t="str">
        <f>Propagacion!AG172</f>
        <v>--</v>
      </c>
      <c r="I29" s="131" t="s">
        <v>77</v>
      </c>
    </row>
    <row r="30" spans="1:9" ht="105" x14ac:dyDescent="0.25">
      <c r="A30" s="150"/>
      <c r="B30" s="62" t="str">
        <f>Propagacion!AA173</f>
        <v>Seguridad</v>
      </c>
      <c r="C30" s="59" t="str">
        <f>Propagacion!AB173</f>
        <v>Muy Alta</v>
      </c>
      <c r="D30" s="59" t="str">
        <f>Propagacion!AC173</f>
        <v>Seguro</v>
      </c>
      <c r="E30" s="118">
        <f>Propagacion!AD173</f>
        <v>14.27</v>
      </c>
      <c r="F30" s="117">
        <f>Propagacion!AE173</f>
        <v>14.27</v>
      </c>
      <c r="G30" s="129" t="str">
        <f>Propagacion!AF173</f>
        <v>Seguridad (6,25)
Ayudar a tanta gente como sea posible (1,59)
Evitar escandalos (4,83)
Incrementar fondos (1,59)
Elementos externos (0)</v>
      </c>
      <c r="H30" s="130" t="str">
        <f>Propagacion!AG173</f>
        <v>--</v>
      </c>
      <c r="I30" s="131" t="s">
        <v>77</v>
      </c>
    </row>
    <row r="31" spans="1:9" ht="90" x14ac:dyDescent="0.25">
      <c r="A31" s="150"/>
      <c r="B31" s="62" t="str">
        <f>Propagacion!AA174</f>
        <v>Ofrecer ayuda de calidad</v>
      </c>
      <c r="C31" s="59" t="str">
        <f>Propagacion!AB174</f>
        <v>Muy Alta</v>
      </c>
      <c r="D31" s="59" t="str">
        <f>Propagacion!AC174</f>
        <v>Seguro</v>
      </c>
      <c r="E31" s="118">
        <f>Propagacion!AD174</f>
        <v>6.25</v>
      </c>
      <c r="F31" s="117">
        <f>Propagacion!AE174</f>
        <v>6.25</v>
      </c>
      <c r="G31" s="129" t="str">
        <f>Propagacion!AF174</f>
        <v>Ofrecer ayuda de calidad (6,25)
Evitar escandalos (0)
Incrementar fondos (0)
Elementos externos (0)</v>
      </c>
      <c r="H31" s="130" t="str">
        <f>Propagacion!AG174</f>
        <v>--</v>
      </c>
      <c r="I31" s="131" t="s">
        <v>77</v>
      </c>
    </row>
    <row r="32" spans="1:9" ht="90" x14ac:dyDescent="0.25">
      <c r="A32" s="150"/>
      <c r="B32" s="62" t="str">
        <f>Propagacion!AA175</f>
        <v>Evitar escandalos</v>
      </c>
      <c r="C32" s="59" t="str">
        <f>Propagacion!AB175</f>
        <v>Muy Alta</v>
      </c>
      <c r="D32" s="59" t="str">
        <f>Propagacion!AC175</f>
        <v>Seguro</v>
      </c>
      <c r="E32" s="118">
        <f>Propagacion!AD175</f>
        <v>10.43</v>
      </c>
      <c r="F32" s="117">
        <f>Propagacion!AE175</f>
        <v>10.43</v>
      </c>
      <c r="G32" s="129" t="str">
        <f>Propagacion!AF175</f>
        <v>Evitar escandalos (6,25)
Ayudar a tanta gente como sea posible (1,59)
Incrementar fondos (2,58)
Elementos externos (0)</v>
      </c>
      <c r="H32" s="130" t="str">
        <f>Propagacion!AG175</f>
        <v>--</v>
      </c>
      <c r="I32" s="131" t="s">
        <v>77</v>
      </c>
    </row>
    <row r="33" spans="1:9" ht="75" x14ac:dyDescent="0.25">
      <c r="A33" s="150"/>
      <c r="B33" s="62" t="str">
        <f>Propagacion!AA176</f>
        <v>Incrementar fondos</v>
      </c>
      <c r="C33" s="59" t="str">
        <f>Propagacion!AB176</f>
        <v>Muy Alta</v>
      </c>
      <c r="D33" s="59" t="str">
        <f>Propagacion!AC176</f>
        <v>Seguro</v>
      </c>
      <c r="E33" s="118">
        <f>Propagacion!AD176</f>
        <v>11.08</v>
      </c>
      <c r="F33" s="117">
        <f>Propagacion!AE176</f>
        <v>11.08</v>
      </c>
      <c r="G33" s="129" t="str">
        <f>Propagacion!AF176</f>
        <v>Incrementar fondos (6,25)
Ayudar a tanta gente como sea posible (4,83)
Elementos externos (0)</v>
      </c>
      <c r="H33" s="130" t="str">
        <f>Propagacion!AG176</f>
        <v>--</v>
      </c>
      <c r="I33" s="131" t="s">
        <v>77</v>
      </c>
    </row>
    <row r="34" spans="1:9" x14ac:dyDescent="0.25">
      <c r="G34" s="115"/>
    </row>
  </sheetData>
  <mergeCells count="3">
    <mergeCell ref="A24:A33"/>
    <mergeCell ref="A2:A8"/>
    <mergeCell ref="A13:A20"/>
  </mergeCells>
  <dataValidations count="1">
    <dataValidation type="list" allowBlank="1" showInputMessage="1" showErrorMessage="1" sqref="I13:I20 I24:I33 I2:I8" xr:uid="{522CE234-0F11-43B6-AD7A-E9978199CC55}">
      <formula1>Evaluar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Acciones a realizar</vt:lpstr>
      <vt:lpstr>Respuestas</vt:lpstr>
      <vt:lpstr>Propagacion</vt:lpstr>
      <vt:lpstr>Polarizacion</vt:lpstr>
      <vt:lpstr>Evaluacion</vt:lpstr>
      <vt:lpstr>certeza</vt:lpstr>
      <vt:lpstr>Evaluar</vt:lpstr>
      <vt:lpstr>Importancias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Khanx Kenovis</dc:creator>
  <cp:lastModifiedBy>Khanx Kenovis</cp:lastModifiedBy>
  <dcterms:created xsi:type="dcterms:W3CDTF">2015-06-05T18:19:34Z</dcterms:created>
  <dcterms:modified xsi:type="dcterms:W3CDTF">2021-02-12T10:35:27Z</dcterms:modified>
</cp:coreProperties>
</file>