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beusc-my.sharepoint.com/personal/celtia_castelo_rai_usc_es/Documents/enso/Practica 5.2 Requisitos REM/"/>
    </mc:Choice>
  </mc:AlternateContent>
  <xr:revisionPtr revIDLastSave="471" documentId="11_95B3E89E26EDF7D64F1852BE9069A2C88701D6A2" xr6:coauthVersionLast="47" xr6:coauthVersionMax="47" xr10:uidLastSave="{3D999D30-5758-4562-AD3B-1DF7C5CB5AA2}"/>
  <bookViews>
    <workbookView xWindow="-108" yWindow="-108" windowWidth="23256" windowHeight="13176" activeTab="3" xr2:uid="{00000000-000D-0000-FFFF-FFFF00000000}"/>
  </bookViews>
  <sheets>
    <sheet name="Requisitos" sheetId="7" r:id="rId1"/>
    <sheet name="Valor" sheetId="1" r:id="rId2"/>
    <sheet name="Coste" sheetId="5" r:id="rId3"/>
    <sheet name="Grafic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F7" i="1"/>
  <c r="N20" i="5" l="1"/>
  <c r="N19" i="5"/>
  <c r="M18" i="5"/>
  <c r="L18" i="5"/>
  <c r="L17" i="5"/>
  <c r="K19" i="5"/>
  <c r="K16" i="5"/>
  <c r="J20" i="5"/>
  <c r="J17" i="5"/>
  <c r="J16" i="5"/>
  <c r="J15" i="5"/>
  <c r="I17" i="5"/>
  <c r="I14" i="5"/>
  <c r="H18" i="5"/>
  <c r="H15" i="5"/>
  <c r="H13" i="5"/>
  <c r="F11" i="5"/>
  <c r="E12" i="5"/>
  <c r="E10" i="5"/>
  <c r="D20" i="5"/>
  <c r="D11" i="5"/>
  <c r="D9" i="5"/>
  <c r="C21" i="5"/>
  <c r="C16" i="5"/>
  <c r="C10" i="5"/>
  <c r="AJ6" i="5" l="1"/>
  <c r="S22" i="5" s="1"/>
  <c r="C11" i="5"/>
  <c r="D10" i="5"/>
  <c r="F12" i="5"/>
  <c r="F16" i="5"/>
  <c r="F20" i="5"/>
  <c r="C15" i="5"/>
  <c r="G15" i="5"/>
  <c r="D14" i="5"/>
  <c r="E13" i="5"/>
  <c r="E17" i="5"/>
  <c r="E21" i="5"/>
  <c r="C19" i="5"/>
  <c r="G19" i="5"/>
  <c r="D18" i="5"/>
  <c r="N21" i="5"/>
  <c r="F21" i="5"/>
  <c r="G20" i="5"/>
  <c r="F13" i="5"/>
  <c r="E18" i="5"/>
  <c r="H19" i="5"/>
  <c r="O20" i="5"/>
  <c r="I19" i="5"/>
  <c r="J18" i="5"/>
  <c r="C17" i="5"/>
  <c r="D12" i="5"/>
  <c r="D16" i="5"/>
  <c r="E15" i="5"/>
  <c r="E19" i="5"/>
  <c r="F14" i="5"/>
  <c r="F18" i="5"/>
  <c r="G13" i="5"/>
  <c r="G17" i="5"/>
  <c r="G12" i="5"/>
  <c r="H16" i="5"/>
  <c r="H20" i="5"/>
  <c r="E14" i="5"/>
  <c r="D15" i="5"/>
  <c r="K20" i="5"/>
  <c r="F17" i="5"/>
  <c r="O21" i="5"/>
  <c r="L20" i="5"/>
  <c r="I15" i="5"/>
  <c r="C20" i="5"/>
  <c r="C13" i="5"/>
  <c r="Q22" i="5"/>
  <c r="AH9" i="5" s="1"/>
  <c r="C8" i="5"/>
  <c r="C14" i="5"/>
  <c r="C18" i="5"/>
  <c r="D17" i="5"/>
  <c r="D21" i="5"/>
  <c r="C9" i="5"/>
  <c r="E16" i="5"/>
  <c r="E20" i="5"/>
  <c r="F15" i="5"/>
  <c r="F19" i="5"/>
  <c r="E11" i="5"/>
  <c r="G14" i="5"/>
  <c r="G18" i="5"/>
  <c r="C12" i="5"/>
  <c r="D13" i="5"/>
  <c r="H14" i="5"/>
  <c r="J21" i="5"/>
  <c r="K17" i="5"/>
  <c r="K21" i="5"/>
  <c r="G16" i="5"/>
  <c r="M19" i="5"/>
  <c r="I18" i="5"/>
  <c r="D19" i="5"/>
  <c r="L19" i="5"/>
  <c r="G21" i="5"/>
  <c r="H21" i="5"/>
  <c r="I20" i="5"/>
  <c r="L21" i="5"/>
  <c r="M20" i="5"/>
  <c r="I21" i="5"/>
  <c r="I16" i="5"/>
  <c r="H17" i="5"/>
  <c r="M21" i="5"/>
  <c r="K18" i="5"/>
  <c r="J19" i="5"/>
  <c r="P21" i="5"/>
  <c r="G12" i="1"/>
  <c r="G13" i="1"/>
  <c r="G14" i="1"/>
  <c r="G15" i="1"/>
  <c r="G16" i="1"/>
  <c r="G17" i="1"/>
  <c r="G18" i="1"/>
  <c r="G19" i="1"/>
  <c r="G20" i="1"/>
  <c r="G21" i="1"/>
  <c r="H13" i="1"/>
  <c r="H14" i="1"/>
  <c r="H15" i="1"/>
  <c r="H16" i="1"/>
  <c r="H17" i="1"/>
  <c r="H18" i="1"/>
  <c r="H19" i="1"/>
  <c r="H20" i="1"/>
  <c r="H21" i="1"/>
  <c r="I14" i="1"/>
  <c r="I15" i="1"/>
  <c r="I16" i="1"/>
  <c r="I17" i="1"/>
  <c r="I18" i="1"/>
  <c r="I19" i="1"/>
  <c r="I20" i="1"/>
  <c r="I21" i="1"/>
  <c r="J15" i="1"/>
  <c r="J16" i="1"/>
  <c r="J17" i="1"/>
  <c r="J18" i="1"/>
  <c r="J19" i="1"/>
  <c r="J20" i="1"/>
  <c r="J21" i="1"/>
  <c r="K16" i="1"/>
  <c r="K17" i="1"/>
  <c r="K18" i="1"/>
  <c r="K19" i="1"/>
  <c r="K20" i="1"/>
  <c r="K21" i="1"/>
  <c r="L17" i="1"/>
  <c r="L18" i="1"/>
  <c r="L19" i="1"/>
  <c r="L20" i="1"/>
  <c r="L21" i="1"/>
  <c r="M18" i="1"/>
  <c r="M19" i="1"/>
  <c r="M20" i="1"/>
  <c r="M21" i="1"/>
  <c r="N19" i="1"/>
  <c r="N20" i="1"/>
  <c r="N21" i="1"/>
  <c r="O20" i="1"/>
  <c r="O21" i="1"/>
  <c r="P21" i="1"/>
  <c r="AH20" i="5" l="1"/>
  <c r="F22" i="5"/>
  <c r="W11" i="5" s="1"/>
  <c r="L22" i="5"/>
  <c r="AC8" i="5" s="1"/>
  <c r="O22" i="5"/>
  <c r="AF14" i="5" s="1"/>
  <c r="K22" i="5"/>
  <c r="AB15" i="5" s="1"/>
  <c r="J22" i="5"/>
  <c r="AA15" i="5" s="1"/>
  <c r="AH14" i="5"/>
  <c r="AH13" i="5"/>
  <c r="E22" i="5"/>
  <c r="V16" i="5" s="1"/>
  <c r="C22" i="5"/>
  <c r="T13" i="5" s="1"/>
  <c r="P22" i="5"/>
  <c r="AG21" i="5" s="1"/>
  <c r="AH18" i="5"/>
  <c r="AH21" i="5"/>
  <c r="AH12" i="5"/>
  <c r="AH16" i="5"/>
  <c r="AH15" i="5"/>
  <c r="AH8" i="5"/>
  <c r="AH19" i="5"/>
  <c r="AH7" i="5"/>
  <c r="AH10" i="5"/>
  <c r="AH17" i="5"/>
  <c r="AH11" i="5"/>
  <c r="N22" i="5"/>
  <c r="AE21" i="5" s="1"/>
  <c r="I22" i="5"/>
  <c r="Z21" i="5" s="1"/>
  <c r="M22" i="5"/>
  <c r="AD20" i="5" s="1"/>
  <c r="D22" i="5"/>
  <c r="H22" i="5"/>
  <c r="Y16" i="5" s="1"/>
  <c r="G22" i="5"/>
  <c r="X21" i="5" s="1"/>
  <c r="AC17" i="5" l="1"/>
  <c r="W9" i="5"/>
  <c r="W20" i="5"/>
  <c r="W15" i="5"/>
  <c r="AC21" i="5"/>
  <c r="AF19" i="5"/>
  <c r="W19" i="5"/>
  <c r="W16" i="5"/>
  <c r="W14" i="5"/>
  <c r="W17" i="5"/>
  <c r="AA19" i="5"/>
  <c r="W21" i="5"/>
  <c r="W12" i="5"/>
  <c r="W10" i="5"/>
  <c r="W8" i="5"/>
  <c r="AC20" i="5"/>
  <c r="AC19" i="5"/>
  <c r="W7" i="5"/>
  <c r="W18" i="5"/>
  <c r="W13" i="5"/>
  <c r="AC11" i="5"/>
  <c r="AC14" i="5"/>
  <c r="AC13" i="5"/>
  <c r="AC9" i="5"/>
  <c r="AC10" i="5"/>
  <c r="V14" i="5"/>
  <c r="AF13" i="5"/>
  <c r="AF21" i="5"/>
  <c r="AF17" i="5"/>
  <c r="V21" i="5"/>
  <c r="V15" i="5"/>
  <c r="V20" i="5"/>
  <c r="V13" i="5"/>
  <c r="AF12" i="5"/>
  <c r="AF9" i="5"/>
  <c r="AF16" i="5"/>
  <c r="AF18" i="5"/>
  <c r="V18" i="5"/>
  <c r="AC15" i="5"/>
  <c r="AC7" i="5"/>
  <c r="AC16" i="5"/>
  <c r="AC12" i="5"/>
  <c r="AC18" i="5"/>
  <c r="AF20" i="5"/>
  <c r="AF7" i="5"/>
  <c r="AF11" i="5"/>
  <c r="AF10" i="5"/>
  <c r="AA17" i="5"/>
  <c r="AF15" i="5"/>
  <c r="AF8" i="5"/>
  <c r="AA16" i="5"/>
  <c r="AA11" i="5"/>
  <c r="AB14" i="5"/>
  <c r="AB21" i="5"/>
  <c r="AB19" i="5"/>
  <c r="AB13" i="5"/>
  <c r="AB9" i="5"/>
  <c r="AB11" i="5"/>
  <c r="AB20" i="5"/>
  <c r="AB12" i="5"/>
  <c r="AB7" i="5"/>
  <c r="AB10" i="5"/>
  <c r="AB17" i="5"/>
  <c r="AB18" i="5"/>
  <c r="AB16" i="5"/>
  <c r="AB8" i="5"/>
  <c r="AA21" i="5"/>
  <c r="AA18" i="5"/>
  <c r="AA8" i="5"/>
  <c r="AA20" i="5"/>
  <c r="AA7" i="5"/>
  <c r="AA12" i="5"/>
  <c r="AA9" i="5"/>
  <c r="AA14" i="5"/>
  <c r="AA13" i="5"/>
  <c r="AA10" i="5"/>
  <c r="T9" i="5"/>
  <c r="T20" i="5"/>
  <c r="T15" i="5"/>
  <c r="T19" i="5"/>
  <c r="X13" i="5"/>
  <c r="T8" i="5"/>
  <c r="X17" i="5"/>
  <c r="V11" i="5"/>
  <c r="Y14" i="5"/>
  <c r="X15" i="5"/>
  <c r="T17" i="5"/>
  <c r="X18" i="5"/>
  <c r="Y19" i="5"/>
  <c r="X14" i="5"/>
  <c r="T14" i="5"/>
  <c r="V17" i="5"/>
  <c r="V19" i="5"/>
  <c r="U8" i="5"/>
  <c r="U7" i="5"/>
  <c r="U9" i="5"/>
  <c r="U11" i="5"/>
  <c r="U20" i="5"/>
  <c r="U19" i="5"/>
  <c r="Y20" i="5"/>
  <c r="Y17" i="5"/>
  <c r="Y21" i="5"/>
  <c r="U17" i="5"/>
  <c r="U14" i="5"/>
  <c r="U13" i="5"/>
  <c r="AD17" i="5"/>
  <c r="AD7" i="5"/>
  <c r="AD8" i="5"/>
  <c r="AD12" i="5"/>
  <c r="AD16" i="5"/>
  <c r="AD15" i="5"/>
  <c r="AD11" i="5"/>
  <c r="AD10" i="5"/>
  <c r="AD13" i="5"/>
  <c r="AD9" i="5"/>
  <c r="AD14" i="5"/>
  <c r="AD18" i="5"/>
  <c r="AE18" i="5"/>
  <c r="AE7" i="5"/>
  <c r="AE19" i="5"/>
  <c r="AE15" i="5"/>
  <c r="AE11" i="5"/>
  <c r="AE10" i="5"/>
  <c r="AE9" i="5"/>
  <c r="AE16" i="5"/>
  <c r="AE13" i="5"/>
  <c r="AE20" i="5"/>
  <c r="AE8" i="5"/>
  <c r="AE12" i="5"/>
  <c r="AE14" i="5"/>
  <c r="AE17" i="5"/>
  <c r="X11" i="5"/>
  <c r="X9" i="5"/>
  <c r="X10" i="5"/>
  <c r="X8" i="5"/>
  <c r="X7" i="5"/>
  <c r="U12" i="5"/>
  <c r="X19" i="5"/>
  <c r="Z15" i="5"/>
  <c r="Z18" i="5"/>
  <c r="X20" i="5"/>
  <c r="U16" i="5"/>
  <c r="AD21" i="5"/>
  <c r="Z13" i="5"/>
  <c r="Z8" i="5"/>
  <c r="Z7" i="5"/>
  <c r="Z12" i="5"/>
  <c r="Z11" i="5"/>
  <c r="Z10" i="5"/>
  <c r="Z9" i="5"/>
  <c r="Z14" i="5"/>
  <c r="Z17" i="5"/>
  <c r="U15" i="5"/>
  <c r="Z19" i="5"/>
  <c r="AG20" i="5"/>
  <c r="AG13" i="5"/>
  <c r="AG9" i="5"/>
  <c r="AG8" i="5"/>
  <c r="AG17" i="5"/>
  <c r="AG7" i="5"/>
  <c r="AG11" i="5"/>
  <c r="AG15" i="5"/>
  <c r="AG10" i="5"/>
  <c r="AG12" i="5"/>
  <c r="AG18" i="5"/>
  <c r="AG16" i="5"/>
  <c r="AG19" i="5"/>
  <c r="AG14" i="5"/>
  <c r="Z16" i="5"/>
  <c r="U18" i="5"/>
  <c r="Y8" i="5"/>
  <c r="Y9" i="5"/>
  <c r="Y12" i="5"/>
  <c r="Y11" i="5"/>
  <c r="Y7" i="5"/>
  <c r="Y10" i="5"/>
  <c r="Y18" i="5"/>
  <c r="Y15" i="5"/>
  <c r="Y13" i="5"/>
  <c r="AD19" i="5"/>
  <c r="U21" i="5"/>
  <c r="X12" i="5"/>
  <c r="T7" i="5"/>
  <c r="T16" i="5"/>
  <c r="T21" i="5"/>
  <c r="T10" i="5"/>
  <c r="T18" i="5"/>
  <c r="T12" i="5"/>
  <c r="T11" i="5"/>
  <c r="U10" i="5"/>
  <c r="V9" i="5"/>
  <c r="V8" i="5"/>
  <c r="V7" i="5"/>
  <c r="V10" i="5"/>
  <c r="V12" i="5"/>
  <c r="Z20" i="5"/>
  <c r="X16" i="5"/>
  <c r="C8" i="1"/>
  <c r="AJ6" i="1"/>
  <c r="Q22" i="1"/>
  <c r="F21" i="1"/>
  <c r="F20" i="1"/>
  <c r="F19" i="1"/>
  <c r="F18" i="1"/>
  <c r="F17" i="1"/>
  <c r="F16" i="1"/>
  <c r="F15" i="1"/>
  <c r="F14" i="1"/>
  <c r="F13" i="1"/>
  <c r="F12" i="1"/>
  <c r="F11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I19" i="5" l="1"/>
  <c r="AJ19" i="5" s="1"/>
  <c r="AI11" i="5"/>
  <c r="AJ11" i="5" s="1"/>
  <c r="AI15" i="5"/>
  <c r="AJ15" i="5" s="1"/>
  <c r="AI13" i="5"/>
  <c r="AJ13" i="5" s="1"/>
  <c r="AI17" i="5"/>
  <c r="AJ17" i="5" s="1"/>
  <c r="AI20" i="5"/>
  <c r="AJ20" i="5" s="1"/>
  <c r="AI8" i="5"/>
  <c r="AJ8" i="5" s="1"/>
  <c r="AI14" i="5"/>
  <c r="AJ14" i="5" s="1"/>
  <c r="AI9" i="5"/>
  <c r="AJ9" i="5" s="1"/>
  <c r="AI12" i="5"/>
  <c r="AJ12" i="5" s="1"/>
  <c r="C8" i="6" s="1"/>
  <c r="AI16" i="5"/>
  <c r="AJ16" i="5" s="1"/>
  <c r="C12" i="6" s="1"/>
  <c r="AI18" i="5"/>
  <c r="AJ18" i="5" s="1"/>
  <c r="C14" i="6" s="1"/>
  <c r="AI7" i="5"/>
  <c r="AJ7" i="5" s="1"/>
  <c r="C3" i="6" s="1"/>
  <c r="AI21" i="5"/>
  <c r="AJ21" i="5" s="1"/>
  <c r="C17" i="6" s="1"/>
  <c r="AI10" i="5"/>
  <c r="AJ10" i="5" s="1"/>
  <c r="C6" i="6" s="1"/>
  <c r="S22" i="1"/>
  <c r="AH21" i="1"/>
  <c r="AH7" i="1"/>
  <c r="AH17" i="1"/>
  <c r="AH8" i="1"/>
  <c r="AH16" i="1"/>
  <c r="AH10" i="1"/>
  <c r="AH19" i="1"/>
  <c r="AH20" i="1"/>
  <c r="AH11" i="1"/>
  <c r="AH13" i="1"/>
  <c r="AH18" i="1"/>
  <c r="AH12" i="1"/>
  <c r="AH15" i="1"/>
  <c r="AH9" i="1"/>
  <c r="AH14" i="1"/>
  <c r="L22" i="1"/>
  <c r="I22" i="1"/>
  <c r="P22" i="1"/>
  <c r="AG7" i="1" s="1"/>
  <c r="M22" i="1"/>
  <c r="AD7" i="1" s="1"/>
  <c r="J22" i="1"/>
  <c r="F22" i="1"/>
  <c r="W11" i="1" s="1"/>
  <c r="D22" i="1"/>
  <c r="U15" i="1" s="1"/>
  <c r="K22" i="1"/>
  <c r="N22" i="1"/>
  <c r="H22" i="1"/>
  <c r="E22" i="1"/>
  <c r="V11" i="1" s="1"/>
  <c r="G22" i="1"/>
  <c r="O22" i="1"/>
  <c r="C22" i="1"/>
  <c r="T7" i="1" s="1"/>
  <c r="AA22" i="5" l="1"/>
  <c r="AA31" i="5" s="1"/>
  <c r="C10" i="6"/>
  <c r="Z22" i="5"/>
  <c r="Z29" i="5" s="1"/>
  <c r="C9" i="6"/>
  <c r="U22" i="5"/>
  <c r="U26" i="5" s="1"/>
  <c r="C4" i="6"/>
  <c r="AB22" i="5"/>
  <c r="AB29" i="5" s="1"/>
  <c r="C11" i="6"/>
  <c r="AG22" i="5"/>
  <c r="AG26" i="5" s="1"/>
  <c r="C16" i="6"/>
  <c r="X22" i="5"/>
  <c r="X24" i="5" s="1"/>
  <c r="C7" i="6"/>
  <c r="V22" i="5"/>
  <c r="V26" i="5" s="1"/>
  <c r="C5" i="6"/>
  <c r="AD22" i="5"/>
  <c r="AD32" i="5" s="1"/>
  <c r="C13" i="6"/>
  <c r="AF22" i="5"/>
  <c r="AF35" i="5" s="1"/>
  <c r="C15" i="6"/>
  <c r="W22" i="5"/>
  <c r="AH22" i="5"/>
  <c r="Y22" i="5"/>
  <c r="T22" i="5"/>
  <c r="AC22" i="5"/>
  <c r="AE22" i="5"/>
  <c r="T13" i="1"/>
  <c r="U13" i="1"/>
  <c r="U10" i="1"/>
  <c r="T14" i="1"/>
  <c r="U11" i="1"/>
  <c r="T9" i="1"/>
  <c r="T15" i="1"/>
  <c r="T10" i="1"/>
  <c r="T12" i="1"/>
  <c r="U20" i="1"/>
  <c r="U8" i="1"/>
  <c r="U7" i="1"/>
  <c r="U14" i="1"/>
  <c r="U16" i="1"/>
  <c r="T8" i="1"/>
  <c r="T11" i="1"/>
  <c r="U12" i="1"/>
  <c r="U9" i="1"/>
  <c r="T16" i="1"/>
  <c r="T21" i="1"/>
  <c r="Y18" i="1"/>
  <c r="Y7" i="1"/>
  <c r="Z17" i="1"/>
  <c r="Z7" i="1"/>
  <c r="T19" i="1"/>
  <c r="AF21" i="1"/>
  <c r="AF7" i="1"/>
  <c r="AE21" i="1"/>
  <c r="AE7" i="1"/>
  <c r="AA17" i="1"/>
  <c r="AA7" i="1"/>
  <c r="AC18" i="1"/>
  <c r="AC7" i="1"/>
  <c r="T17" i="1"/>
  <c r="T20" i="1"/>
  <c r="X15" i="1"/>
  <c r="X7" i="1"/>
  <c r="AB20" i="1"/>
  <c r="AB7" i="1"/>
  <c r="T18" i="1"/>
  <c r="Y17" i="1"/>
  <c r="Y19" i="1"/>
  <c r="V17" i="1"/>
  <c r="Y16" i="1"/>
  <c r="AC21" i="1"/>
  <c r="X17" i="1"/>
  <c r="AA20" i="1"/>
  <c r="Z18" i="1"/>
  <c r="W20" i="1"/>
  <c r="AA19" i="1"/>
  <c r="AC17" i="1"/>
  <c r="AA16" i="1"/>
  <c r="W13" i="1"/>
  <c r="V15" i="1"/>
  <c r="AG20" i="1"/>
  <c r="AG18" i="1"/>
  <c r="AG10" i="1"/>
  <c r="AG12" i="1"/>
  <c r="AG8" i="1"/>
  <c r="AG15" i="1"/>
  <c r="AG14" i="1"/>
  <c r="AG9" i="1"/>
  <c r="AG16" i="1"/>
  <c r="AG13" i="1"/>
  <c r="AG19" i="1"/>
  <c r="AG17" i="1"/>
  <c r="AG11" i="1"/>
  <c r="Y15" i="1"/>
  <c r="W18" i="1"/>
  <c r="V13" i="1"/>
  <c r="AA21" i="1"/>
  <c r="W15" i="1"/>
  <c r="AB17" i="1"/>
  <c r="Z14" i="1"/>
  <c r="V20" i="1"/>
  <c r="W19" i="1"/>
  <c r="AC19" i="1"/>
  <c r="Z21" i="1"/>
  <c r="Y13" i="1"/>
  <c r="W16" i="1"/>
  <c r="X11" i="1"/>
  <c r="X8" i="1"/>
  <c r="X9" i="1"/>
  <c r="X10" i="1"/>
  <c r="AD17" i="1"/>
  <c r="AD8" i="1"/>
  <c r="AD16" i="1"/>
  <c r="AD14" i="1"/>
  <c r="AD9" i="1"/>
  <c r="AD13" i="1"/>
  <c r="AD15" i="1"/>
  <c r="AD11" i="1"/>
  <c r="AD10" i="1"/>
  <c r="AD12" i="1"/>
  <c r="X13" i="1"/>
  <c r="AB21" i="1"/>
  <c r="X19" i="1"/>
  <c r="AD19" i="1"/>
  <c r="V7" i="1"/>
  <c r="V9" i="1"/>
  <c r="V8" i="1"/>
  <c r="W7" i="1"/>
  <c r="W10" i="1"/>
  <c r="W8" i="1"/>
  <c r="W9" i="1"/>
  <c r="Z19" i="1"/>
  <c r="X21" i="1"/>
  <c r="W14" i="1"/>
  <c r="U21" i="1"/>
  <c r="Z16" i="1"/>
  <c r="U18" i="1"/>
  <c r="AD20" i="1"/>
  <c r="AA18" i="1"/>
  <c r="W21" i="1"/>
  <c r="V12" i="1"/>
  <c r="AB19" i="1"/>
  <c r="V18" i="1"/>
  <c r="AG21" i="1"/>
  <c r="X18" i="1"/>
  <c r="W12" i="1"/>
  <c r="U19" i="1"/>
  <c r="V10" i="1"/>
  <c r="AB15" i="1"/>
  <c r="AB9" i="1"/>
  <c r="AB13" i="1"/>
  <c r="AB14" i="1"/>
  <c r="AB11" i="1"/>
  <c r="AB8" i="1"/>
  <c r="AB10" i="1"/>
  <c r="AB12" i="1"/>
  <c r="AD21" i="1"/>
  <c r="X12" i="1"/>
  <c r="AD18" i="1"/>
  <c r="Y12" i="1"/>
  <c r="Y9" i="1"/>
  <c r="Y11" i="1"/>
  <c r="Y8" i="1"/>
  <c r="Y10" i="1"/>
  <c r="Z13" i="1"/>
  <c r="Z11" i="1"/>
  <c r="Z10" i="1"/>
  <c r="Z8" i="1"/>
  <c r="Z9" i="1"/>
  <c r="Z12" i="1"/>
  <c r="AF19" i="1"/>
  <c r="AF18" i="1"/>
  <c r="AF11" i="1"/>
  <c r="AF15" i="1"/>
  <c r="AF16" i="1"/>
  <c r="AF13" i="1"/>
  <c r="AF9" i="1"/>
  <c r="AF10" i="1"/>
  <c r="AF8" i="1"/>
  <c r="AF12" i="1"/>
  <c r="AF14" i="1"/>
  <c r="AF17" i="1"/>
  <c r="AE18" i="1"/>
  <c r="AE9" i="1"/>
  <c r="AE14" i="1"/>
  <c r="AE15" i="1"/>
  <c r="AE13" i="1"/>
  <c r="AE17" i="1"/>
  <c r="AE8" i="1"/>
  <c r="AE16" i="1"/>
  <c r="AE11" i="1"/>
  <c r="AE10" i="1"/>
  <c r="AE12" i="1"/>
  <c r="AA14" i="1"/>
  <c r="AA8" i="1"/>
  <c r="AA9" i="1"/>
  <c r="AA13" i="1"/>
  <c r="AA10" i="1"/>
  <c r="AA11" i="1"/>
  <c r="AA12" i="1"/>
  <c r="AC16" i="1"/>
  <c r="AC11" i="1"/>
  <c r="AC15" i="1"/>
  <c r="AC10" i="1"/>
  <c r="AC12" i="1"/>
  <c r="AC8" i="1"/>
  <c r="AC14" i="1"/>
  <c r="AC9" i="1"/>
  <c r="AC13" i="1"/>
  <c r="AF20" i="1"/>
  <c r="AB18" i="1"/>
  <c r="Z15" i="1"/>
  <c r="X16" i="1"/>
  <c r="V21" i="1"/>
  <c r="U17" i="1"/>
  <c r="V16" i="1"/>
  <c r="AE19" i="1"/>
  <c r="X20" i="1"/>
  <c r="AC20" i="1"/>
  <c r="AA15" i="1"/>
  <c r="Y14" i="1"/>
  <c r="W17" i="1"/>
  <c r="Z20" i="1"/>
  <c r="V14" i="1"/>
  <c r="AE20" i="1"/>
  <c r="AB16" i="1"/>
  <c r="Y20" i="1"/>
  <c r="X14" i="1"/>
  <c r="V19" i="1"/>
  <c r="Y21" i="1"/>
  <c r="AA30" i="5" l="1"/>
  <c r="AD36" i="5"/>
  <c r="V32" i="5"/>
  <c r="AA34" i="5"/>
  <c r="U32" i="5"/>
  <c r="U29" i="5"/>
  <c r="Z30" i="5"/>
  <c r="AF37" i="5"/>
  <c r="V38" i="5"/>
  <c r="Z33" i="5"/>
  <c r="U24" i="5"/>
  <c r="AG33" i="5"/>
  <c r="V29" i="5"/>
  <c r="X36" i="5"/>
  <c r="AA28" i="5"/>
  <c r="U35" i="5"/>
  <c r="AD26" i="5"/>
  <c r="AG29" i="5"/>
  <c r="AB32" i="5"/>
  <c r="AG38" i="5"/>
  <c r="AF34" i="5"/>
  <c r="AG28" i="5"/>
  <c r="AD29" i="5"/>
  <c r="Z25" i="5"/>
  <c r="X33" i="5"/>
  <c r="AB36" i="5"/>
  <c r="AD24" i="5"/>
  <c r="Z24" i="5"/>
  <c r="X27" i="5"/>
  <c r="AB28" i="5"/>
  <c r="AF28" i="5"/>
  <c r="AF30" i="5"/>
  <c r="V35" i="5"/>
  <c r="V37" i="5"/>
  <c r="V31" i="5"/>
  <c r="V27" i="5"/>
  <c r="AA38" i="5"/>
  <c r="AA29" i="5"/>
  <c r="AA27" i="5"/>
  <c r="AA24" i="5"/>
  <c r="U34" i="5"/>
  <c r="U36" i="5"/>
  <c r="U33" i="5"/>
  <c r="U28" i="5"/>
  <c r="AF32" i="5"/>
  <c r="AF26" i="5"/>
  <c r="AF27" i="5"/>
  <c r="AF36" i="5"/>
  <c r="AG25" i="5"/>
  <c r="AG34" i="5"/>
  <c r="AG27" i="5"/>
  <c r="AG37" i="5"/>
  <c r="V30" i="5"/>
  <c r="V34" i="5"/>
  <c r="V33" i="5"/>
  <c r="V24" i="5"/>
  <c r="AA35" i="5"/>
  <c r="AA26" i="5"/>
  <c r="AA37" i="5"/>
  <c r="AA33" i="5"/>
  <c r="U31" i="5"/>
  <c r="U38" i="5"/>
  <c r="U37" i="5"/>
  <c r="U25" i="5"/>
  <c r="AF25" i="5"/>
  <c r="AF31" i="5"/>
  <c r="AF33" i="5"/>
  <c r="AG24" i="5"/>
  <c r="AG30" i="5"/>
  <c r="AG31" i="5"/>
  <c r="V36" i="5"/>
  <c r="V28" i="5"/>
  <c r="V25" i="5"/>
  <c r="AA36" i="5"/>
  <c r="AA25" i="5"/>
  <c r="AA32" i="5"/>
  <c r="U30" i="5"/>
  <c r="U27" i="5"/>
  <c r="AF38" i="5"/>
  <c r="AF24" i="5"/>
  <c r="AF29" i="5"/>
  <c r="AG32" i="5"/>
  <c r="AG36" i="5"/>
  <c r="AG35" i="5"/>
  <c r="AB27" i="5"/>
  <c r="AD37" i="5"/>
  <c r="AD35" i="5"/>
  <c r="Z37" i="5"/>
  <c r="Z31" i="5"/>
  <c r="X37" i="5"/>
  <c r="X26" i="5"/>
  <c r="AB38" i="5"/>
  <c r="AB25" i="5"/>
  <c r="AD31" i="5"/>
  <c r="AD25" i="5"/>
  <c r="Z38" i="5"/>
  <c r="Z27" i="5"/>
  <c r="X29" i="5"/>
  <c r="X28" i="5"/>
  <c r="AB37" i="5"/>
  <c r="AB33" i="5"/>
  <c r="AD38" i="5"/>
  <c r="AD30" i="5"/>
  <c r="AD27" i="5"/>
  <c r="AD34" i="5"/>
  <c r="Z32" i="5"/>
  <c r="Z28" i="5"/>
  <c r="Z26" i="5"/>
  <c r="X38" i="5"/>
  <c r="X34" i="5"/>
  <c r="X32" i="5"/>
  <c r="X25" i="5"/>
  <c r="AB35" i="5"/>
  <c r="AB24" i="5"/>
  <c r="AB31" i="5"/>
  <c r="AD33" i="5"/>
  <c r="AD28" i="5"/>
  <c r="Z36" i="5"/>
  <c r="Z35" i="5"/>
  <c r="Z34" i="5"/>
  <c r="X30" i="5"/>
  <c r="X31" i="5"/>
  <c r="X35" i="5"/>
  <c r="AB34" i="5"/>
  <c r="AB26" i="5"/>
  <c r="AB30" i="5"/>
  <c r="AC33" i="5"/>
  <c r="AC32" i="5"/>
  <c r="AC30" i="5"/>
  <c r="AC34" i="5"/>
  <c r="AC28" i="5"/>
  <c r="AC25" i="5"/>
  <c r="AC24" i="5"/>
  <c r="AC27" i="5"/>
  <c r="AC29" i="5"/>
  <c r="AC35" i="5"/>
  <c r="AC26" i="5"/>
  <c r="AC31" i="5"/>
  <c r="AC38" i="5"/>
  <c r="AC37" i="5"/>
  <c r="AC36" i="5"/>
  <c r="T24" i="5"/>
  <c r="T33" i="5"/>
  <c r="T27" i="5"/>
  <c r="T38" i="5"/>
  <c r="T32" i="5"/>
  <c r="T26" i="5"/>
  <c r="T36" i="5"/>
  <c r="T28" i="5"/>
  <c r="T29" i="5"/>
  <c r="T35" i="5"/>
  <c r="T25" i="5"/>
  <c r="T37" i="5"/>
  <c r="T30" i="5"/>
  <c r="T34" i="5"/>
  <c r="T31" i="5"/>
  <c r="AE35" i="5"/>
  <c r="AE32" i="5"/>
  <c r="AE27" i="5"/>
  <c r="AE28" i="5"/>
  <c r="AE26" i="5"/>
  <c r="AE25" i="5"/>
  <c r="AE31" i="5"/>
  <c r="AE34" i="5"/>
  <c r="AE29" i="5"/>
  <c r="AE30" i="5"/>
  <c r="AE37" i="5"/>
  <c r="AE33" i="5"/>
  <c r="AE36" i="5"/>
  <c r="AE24" i="5"/>
  <c r="AE38" i="5"/>
  <c r="AH38" i="5"/>
  <c r="AH35" i="5"/>
  <c r="AH24" i="5"/>
  <c r="AH30" i="5"/>
  <c r="AH37" i="5"/>
  <c r="AH26" i="5"/>
  <c r="AH27" i="5"/>
  <c r="AH36" i="5"/>
  <c r="AH31" i="5"/>
  <c r="AH32" i="5"/>
  <c r="AH34" i="5"/>
  <c r="AH25" i="5"/>
  <c r="AH29" i="5"/>
  <c r="AH28" i="5"/>
  <c r="AH33" i="5"/>
  <c r="Y29" i="5"/>
  <c r="Y35" i="5"/>
  <c r="Y28" i="5"/>
  <c r="Y30" i="5"/>
  <c r="Y24" i="5"/>
  <c r="Y26" i="5"/>
  <c r="Y25" i="5"/>
  <c r="Y32" i="5"/>
  <c r="Y27" i="5"/>
  <c r="Y33" i="5"/>
  <c r="Y38" i="5"/>
  <c r="Y34" i="5"/>
  <c r="Y37" i="5"/>
  <c r="Y36" i="5"/>
  <c r="Y31" i="5"/>
  <c r="W27" i="5"/>
  <c r="W25" i="5"/>
  <c r="W28" i="5"/>
  <c r="W24" i="5"/>
  <c r="W26" i="5"/>
  <c r="W30" i="5"/>
  <c r="W35" i="5"/>
  <c r="W34" i="5"/>
  <c r="W31" i="5"/>
  <c r="W32" i="5"/>
  <c r="W38" i="5"/>
  <c r="W37" i="5"/>
  <c r="W29" i="5"/>
  <c r="W33" i="5"/>
  <c r="W36" i="5"/>
  <c r="AI21" i="1"/>
  <c r="AJ21" i="1" s="1"/>
  <c r="B17" i="6" s="1"/>
  <c r="AI8" i="1"/>
  <c r="AI12" i="1"/>
  <c r="AJ12" i="1" s="1"/>
  <c r="B8" i="6" s="1"/>
  <c r="AI9" i="1"/>
  <c r="AI11" i="1"/>
  <c r="AJ11" i="1" s="1"/>
  <c r="B7" i="6" s="1"/>
  <c r="AI13" i="1"/>
  <c r="AJ13" i="1" s="1"/>
  <c r="B9" i="6" s="1"/>
  <c r="AI16" i="1"/>
  <c r="AJ16" i="1" s="1"/>
  <c r="B12" i="6" s="1"/>
  <c r="AI20" i="1"/>
  <c r="AJ20" i="1" s="1"/>
  <c r="B16" i="6" s="1"/>
  <c r="AI18" i="1"/>
  <c r="AJ18" i="1" s="1"/>
  <c r="B14" i="6" s="1"/>
  <c r="AI10" i="1"/>
  <c r="AI14" i="1"/>
  <c r="AJ14" i="1" s="1"/>
  <c r="B10" i="6" s="1"/>
  <c r="AI19" i="1"/>
  <c r="AJ19" i="1" s="1"/>
  <c r="B15" i="6" s="1"/>
  <c r="AI15" i="1"/>
  <c r="AJ15" i="1" s="1"/>
  <c r="B11" i="6" s="1"/>
  <c r="AI17" i="1"/>
  <c r="AJ17" i="1" s="1"/>
  <c r="B13" i="6" s="1"/>
  <c r="AI29" i="5" l="1"/>
  <c r="AL12" i="5" s="1"/>
  <c r="AM12" i="5" s="1"/>
  <c r="AI37" i="5"/>
  <c r="AL20" i="5" s="1"/>
  <c r="AM20" i="5" s="1"/>
  <c r="AI28" i="5"/>
  <c r="AL11" i="5" s="1"/>
  <c r="AM11" i="5" s="1"/>
  <c r="AI38" i="5"/>
  <c r="AL21" i="5" s="1"/>
  <c r="AM21" i="5" s="1"/>
  <c r="AI30" i="5"/>
  <c r="AL13" i="5" s="1"/>
  <c r="AM13" i="5" s="1"/>
  <c r="AI32" i="5"/>
  <c r="AL15" i="5" s="1"/>
  <c r="AM15" i="5" s="1"/>
  <c r="AI31" i="5"/>
  <c r="AL14" i="5" s="1"/>
  <c r="AM14" i="5" s="1"/>
  <c r="AI25" i="5"/>
  <c r="AL8" i="5" s="1"/>
  <c r="AM8" i="5" s="1"/>
  <c r="AI36" i="5"/>
  <c r="AL19" i="5" s="1"/>
  <c r="AM19" i="5" s="1"/>
  <c r="AI27" i="5"/>
  <c r="AL10" i="5" s="1"/>
  <c r="AM10" i="5" s="1"/>
  <c r="AI24" i="5"/>
  <c r="AL7" i="5" s="1"/>
  <c r="AM7" i="5" s="1"/>
  <c r="AI34" i="5"/>
  <c r="AL17" i="5" s="1"/>
  <c r="AM17" i="5" s="1"/>
  <c r="AI35" i="5"/>
  <c r="AL18" i="5" s="1"/>
  <c r="AM18" i="5" s="1"/>
  <c r="AI26" i="5"/>
  <c r="AL9" i="5" s="1"/>
  <c r="AM9" i="5" s="1"/>
  <c r="AI33" i="5"/>
  <c r="AL16" i="5" s="1"/>
  <c r="AM16" i="5" s="1"/>
  <c r="AA22" i="1"/>
  <c r="AA24" i="1" s="1"/>
  <c r="AC22" i="1"/>
  <c r="AC24" i="1" s="1"/>
  <c r="Y22" i="1"/>
  <c r="Y24" i="1" s="1"/>
  <c r="AG22" i="1"/>
  <c r="AG24" i="1" s="1"/>
  <c r="Z22" i="1"/>
  <c r="Z24" i="1" s="1"/>
  <c r="AF22" i="1"/>
  <c r="AF24" i="1" s="1"/>
  <c r="AD22" i="1"/>
  <c r="AD24" i="1" s="1"/>
  <c r="AB22" i="1"/>
  <c r="AB24" i="1" s="1"/>
  <c r="AE22" i="1"/>
  <c r="AE24" i="1" s="1"/>
  <c r="X22" i="1"/>
  <c r="X24" i="1" s="1"/>
  <c r="AH22" i="1"/>
  <c r="AH24" i="1" s="1"/>
  <c r="AJ9" i="1"/>
  <c r="B5" i="6" s="1"/>
  <c r="AJ10" i="1"/>
  <c r="B6" i="6" s="1"/>
  <c r="AJ8" i="1"/>
  <c r="B4" i="6" s="1"/>
  <c r="X29" i="1" l="1"/>
  <c r="Z27" i="1"/>
  <c r="AA37" i="1"/>
  <c r="B3" i="5"/>
  <c r="D3" i="5" s="1"/>
  <c r="E3" i="5" s="1"/>
  <c r="AE29" i="1"/>
  <c r="Z31" i="1"/>
  <c r="AE28" i="1"/>
  <c r="AA26" i="1"/>
  <c r="X30" i="1"/>
  <c r="X28" i="1"/>
  <c r="AE35" i="1"/>
  <c r="AC32" i="1"/>
  <c r="AA29" i="1"/>
  <c r="X35" i="1"/>
  <c r="AE38" i="1"/>
  <c r="Z37" i="1"/>
  <c r="AA33" i="1"/>
  <c r="AE27" i="1"/>
  <c r="Z38" i="1"/>
  <c r="Z29" i="1"/>
  <c r="AA36" i="1"/>
  <c r="AA31" i="1"/>
  <c r="AE34" i="1"/>
  <c r="AE26" i="1"/>
  <c r="AE32" i="1"/>
  <c r="Z36" i="1"/>
  <c r="Z35" i="1"/>
  <c r="Z28" i="1"/>
  <c r="Z30" i="1"/>
  <c r="AA34" i="1"/>
  <c r="AA38" i="1"/>
  <c r="AA28" i="1"/>
  <c r="AE36" i="1"/>
  <c r="AE30" i="1"/>
  <c r="Z32" i="1"/>
  <c r="Z26" i="1"/>
  <c r="AA35" i="1"/>
  <c r="AA25" i="1"/>
  <c r="AE37" i="1"/>
  <c r="AE31" i="1"/>
  <c r="AE25" i="1"/>
  <c r="AE33" i="1"/>
  <c r="Z34" i="1"/>
  <c r="Z33" i="1"/>
  <c r="Z25" i="1"/>
  <c r="AA32" i="1"/>
  <c r="AA27" i="1"/>
  <c r="AA30" i="1"/>
  <c r="AD34" i="1"/>
  <c r="AC27" i="1"/>
  <c r="AH26" i="1"/>
  <c r="X31" i="1"/>
  <c r="AC38" i="1"/>
  <c r="Y32" i="1"/>
  <c r="AH34" i="1"/>
  <c r="X33" i="1"/>
  <c r="X27" i="1"/>
  <c r="AC35" i="1"/>
  <c r="AF29" i="1"/>
  <c r="AF33" i="1"/>
  <c r="AF37" i="1"/>
  <c r="AF34" i="1"/>
  <c r="AC34" i="1"/>
  <c r="AC26" i="1"/>
  <c r="AC30" i="1"/>
  <c r="AF30" i="1"/>
  <c r="AF35" i="1"/>
  <c r="AF25" i="1"/>
  <c r="X37" i="1"/>
  <c r="X34" i="1"/>
  <c r="X25" i="1"/>
  <c r="AC37" i="1"/>
  <c r="AC31" i="1"/>
  <c r="AC28" i="1"/>
  <c r="AF27" i="1"/>
  <c r="AF26" i="1"/>
  <c r="AF28" i="1"/>
  <c r="X38" i="1"/>
  <c r="X36" i="1"/>
  <c r="X32" i="1"/>
  <c r="X26" i="1"/>
  <c r="AC36" i="1"/>
  <c r="AC29" i="1"/>
  <c r="AC25" i="1"/>
  <c r="AC33" i="1"/>
  <c r="AF38" i="1"/>
  <c r="AF31" i="1"/>
  <c r="AF32" i="1"/>
  <c r="AF36" i="1"/>
  <c r="AH28" i="1"/>
  <c r="Y34" i="1"/>
  <c r="AD31" i="1"/>
  <c r="AH25" i="1"/>
  <c r="AH29" i="1"/>
  <c r="Y38" i="1"/>
  <c r="AD29" i="1"/>
  <c r="AB33" i="1"/>
  <c r="AG28" i="1"/>
  <c r="AB29" i="1"/>
  <c r="AH27" i="1"/>
  <c r="AH36" i="1"/>
  <c r="AH35" i="1"/>
  <c r="AB27" i="1"/>
  <c r="Y33" i="1"/>
  <c r="Y27" i="1"/>
  <c r="AG36" i="1"/>
  <c r="AD35" i="1"/>
  <c r="AD28" i="1"/>
  <c r="AG26" i="1"/>
  <c r="AH33" i="1"/>
  <c r="AH32" i="1"/>
  <c r="AH38" i="1"/>
  <c r="Y31" i="1"/>
  <c r="Y26" i="1"/>
  <c r="AG37" i="1"/>
  <c r="AD38" i="1"/>
  <c r="AD30" i="1"/>
  <c r="AB36" i="1"/>
  <c r="AB31" i="1"/>
  <c r="AG31" i="1"/>
  <c r="AG30" i="1"/>
  <c r="AH31" i="1"/>
  <c r="AH37" i="1"/>
  <c r="AH30" i="1"/>
  <c r="AB35" i="1"/>
  <c r="AB34" i="1"/>
  <c r="AB28" i="1"/>
  <c r="AB32" i="1"/>
  <c r="Y35" i="1"/>
  <c r="Y37" i="1"/>
  <c r="Y25" i="1"/>
  <c r="Y29" i="1"/>
  <c r="AG29" i="1"/>
  <c r="AG32" i="1"/>
  <c r="AG33" i="1"/>
  <c r="AD36" i="1"/>
  <c r="AD32" i="1"/>
  <c r="AD25" i="1"/>
  <c r="AB37" i="1"/>
  <c r="AB25" i="1"/>
  <c r="AG27" i="1"/>
  <c r="AB38" i="1"/>
  <c r="AB26" i="1"/>
  <c r="AB30" i="1"/>
  <c r="Y30" i="1"/>
  <c r="Y36" i="1"/>
  <c r="Y28" i="1"/>
  <c r="AG38" i="1"/>
  <c r="AG35" i="1"/>
  <c r="AG25" i="1"/>
  <c r="AG34" i="1"/>
  <c r="AD37" i="1"/>
  <c r="AD33" i="1"/>
  <c r="AD26" i="1"/>
  <c r="AD27" i="1"/>
  <c r="W22" i="1"/>
  <c r="W24" i="1" s="1"/>
  <c r="U22" i="1"/>
  <c r="U25" i="1" s="1"/>
  <c r="V22" i="1"/>
  <c r="AI7" i="1"/>
  <c r="U33" i="1" l="1"/>
  <c r="U24" i="1"/>
  <c r="W35" i="1"/>
  <c r="W30" i="1"/>
  <c r="W36" i="1"/>
  <c r="W25" i="1"/>
  <c r="W31" i="1"/>
  <c r="W26" i="1"/>
  <c r="W32" i="1"/>
  <c r="U27" i="1"/>
  <c r="U37" i="1"/>
  <c r="U38" i="1"/>
  <c r="U32" i="1"/>
  <c r="U28" i="1"/>
  <c r="U26" i="1"/>
  <c r="U36" i="1"/>
  <c r="U35" i="1"/>
  <c r="U31" i="1"/>
  <c r="W38" i="1"/>
  <c r="W34" i="1"/>
  <c r="W28" i="1"/>
  <c r="W27" i="1"/>
  <c r="U29" i="1"/>
  <c r="U34" i="1"/>
  <c r="U30" i="1"/>
  <c r="W33" i="1"/>
  <c r="W29" i="1"/>
  <c r="W37" i="1"/>
  <c r="V24" i="1"/>
  <c r="V26" i="1"/>
  <c r="V25" i="1"/>
  <c r="V35" i="1"/>
  <c r="V32" i="1"/>
  <c r="V37" i="1"/>
  <c r="V34" i="1"/>
  <c r="V36" i="1"/>
  <c r="V38" i="1"/>
  <c r="V27" i="1"/>
  <c r="V29" i="1"/>
  <c r="V31" i="1"/>
  <c r="V28" i="1"/>
  <c r="V33" i="1"/>
  <c r="V30" i="1"/>
  <c r="AJ7" i="1"/>
  <c r="B3" i="6" s="1"/>
  <c r="T22" i="1" l="1"/>
  <c r="T37" i="1" l="1"/>
  <c r="AI37" i="1" s="1"/>
  <c r="AL20" i="1" s="1"/>
  <c r="AM20" i="1" s="1"/>
  <c r="T34" i="1"/>
  <c r="AI34" i="1" s="1"/>
  <c r="AL17" i="1" s="1"/>
  <c r="AM17" i="1" s="1"/>
  <c r="T28" i="1"/>
  <c r="AI28" i="1" s="1"/>
  <c r="AL11" i="1" s="1"/>
  <c r="AM11" i="1" s="1"/>
  <c r="T35" i="1"/>
  <c r="AI35" i="1" s="1"/>
  <c r="AL18" i="1" s="1"/>
  <c r="AM18" i="1" s="1"/>
  <c r="T31" i="1"/>
  <c r="AI31" i="1" s="1"/>
  <c r="AL14" i="1" s="1"/>
  <c r="AM14" i="1" s="1"/>
  <c r="T32" i="1"/>
  <c r="AI32" i="1" s="1"/>
  <c r="AL15" i="1" s="1"/>
  <c r="AM15" i="1" s="1"/>
  <c r="T30" i="1"/>
  <c r="AI30" i="1" s="1"/>
  <c r="AL13" i="1" s="1"/>
  <c r="AM13" i="1" s="1"/>
  <c r="T38" i="1"/>
  <c r="AI38" i="1" s="1"/>
  <c r="AL21" i="1" s="1"/>
  <c r="AM21" i="1" s="1"/>
  <c r="T29" i="1"/>
  <c r="AI29" i="1" s="1"/>
  <c r="AL12" i="1" s="1"/>
  <c r="AM12" i="1" s="1"/>
  <c r="T33" i="1"/>
  <c r="AI33" i="1" s="1"/>
  <c r="AL16" i="1" s="1"/>
  <c r="AM16" i="1" s="1"/>
  <c r="T36" i="1"/>
  <c r="AI36" i="1" s="1"/>
  <c r="AL19" i="1" s="1"/>
  <c r="AM19" i="1" s="1"/>
  <c r="T26" i="1"/>
  <c r="AI26" i="1" s="1"/>
  <c r="AL9" i="1" s="1"/>
  <c r="AM9" i="1" s="1"/>
  <c r="T25" i="1"/>
  <c r="AI25" i="1" s="1"/>
  <c r="AL8" i="1" s="1"/>
  <c r="AM8" i="1" s="1"/>
  <c r="T27" i="1"/>
  <c r="AI27" i="1" s="1"/>
  <c r="AL10" i="1" s="1"/>
  <c r="AM10" i="1" s="1"/>
  <c r="T24" i="1"/>
  <c r="AI24" i="1" s="1"/>
  <c r="AL7" i="1" s="1"/>
  <c r="AM7" i="1" s="1"/>
  <c r="B3" i="1" l="1"/>
  <c r="D3" i="1" s="1"/>
  <c r="E3" i="1" s="1"/>
</calcChain>
</file>

<file path=xl/sharedStrings.xml><?xml version="1.0" encoding="utf-8"?>
<sst xmlns="http://schemas.openxmlformats.org/spreadsheetml/2006/main" count="240" uniqueCount="79">
  <si>
    <t>Requisitos</t>
  </si>
  <si>
    <t>Id</t>
  </si>
  <si>
    <t>Nombre</t>
  </si>
  <si>
    <t>Descripción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</si>
  <si>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</si>
  <si>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</si>
  <si>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</si>
  <si>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</si>
  <si>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</si>
  <si>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</si>
  <si>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</si>
  <si>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</si>
  <si>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</si>
  <si>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</si>
  <si>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</si>
  <si>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</si>
  <si>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</si>
  <si>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</si>
  <si>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</si>
  <si>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Lamda Max</t>
  </si>
  <si>
    <t>CI</t>
  </si>
  <si>
    <t>CR</t>
  </si>
  <si>
    <t>COMPARACIÓN POR PARES</t>
  </si>
  <si>
    <t>CÁLCULO DE AUTOVALORES</t>
  </si>
  <si>
    <t>Análisis de Consistencia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</si>
  <si>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</si>
  <si>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</si>
  <si>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</si>
  <si>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</si>
  <si>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</si>
  <si>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</si>
  <si>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</si>
  <si>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</si>
  <si>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</si>
  <si>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</si>
  <si>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</si>
  <si>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</si>
  <si>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</si>
  <si>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</si>
  <si>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</si>
  <si>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S</t>
  </si>
  <si>
    <t># Rq</t>
  </si>
  <si>
    <t>Autovalores</t>
  </si>
  <si>
    <t>Criterio 1</t>
  </si>
  <si>
    <t>Criterio 2</t>
  </si>
  <si>
    <t>Valor</t>
  </si>
  <si>
    <t>Coste</t>
  </si>
  <si>
    <t>Recta Ref 1</t>
  </si>
  <si>
    <t>Recta Ref 2</t>
  </si>
  <si>
    <t>Registrar un gasto</t>
  </si>
  <si>
    <t>Editar gasto</t>
  </si>
  <si>
    <t>Adjuntar comprobante pago</t>
  </si>
  <si>
    <t>Pagar</t>
  </si>
  <si>
    <t>Crear grupo</t>
  </si>
  <si>
    <t>Gestionar usuarios del grupo</t>
  </si>
  <si>
    <t>Buscar empresa</t>
  </si>
  <si>
    <t>Valorar empresa</t>
  </si>
  <si>
    <t>Ver reseñas</t>
  </si>
  <si>
    <t>Planificar actividades</t>
  </si>
  <si>
    <t>Ver chats</t>
  </si>
  <si>
    <t>Mandar mensaje</t>
  </si>
  <si>
    <t>Registrarse</t>
  </si>
  <si>
    <t>Iniciar sesión</t>
  </si>
  <si>
    <t>Configurar métodos de pago</t>
  </si>
  <si>
    <t>Un usuario escoge crear un grupo del cual él es administrador</t>
  </si>
  <si>
    <t>Dicho administrador añade, elimina o modifica miembros</t>
  </si>
  <si>
    <t>Un usuario elige registrar un nuevo gasto en un grupo de gasto al que pertenecce</t>
  </si>
  <si>
    <t>Los usuarios buscan empresas por nombre usando una barra de búsqueda</t>
  </si>
  <si>
    <t>Los usuarios reseñan las empresas cuyos servicios han consumido</t>
  </si>
  <si>
    <t>Los usuarios ven las reseñas que otros han dejado acerca de una empresa</t>
  </si>
  <si>
    <t>Un usuario elige configurar uno de los métodos disponibles de pago (cuenta, monedero virtual o PayPal) con sus datos</t>
  </si>
  <si>
    <t>Un personal de OldTravelsa crea un itinerario de actividades para que un grupo lo siga</t>
  </si>
  <si>
    <t>Un usuario inicia sesión con el nombre de usuario  y contraseña con los que se registró</t>
  </si>
  <si>
    <t>Un miembro de un grupo de gasto salda una deuda con el administrador de este</t>
  </si>
  <si>
    <t>Un usuario se registra al entrar por primera vez a la aplicación para poder crear una cuenta con sus datos</t>
  </si>
  <si>
    <t>El administrador añade una imagen de la factura que confirma que ha pagado en nombre del resto de usuarios del grupo, y estos le deben dinero</t>
  </si>
  <si>
    <t>Los usuarios pueden ver las conversaciones con otros usuarios y escribirles</t>
  </si>
  <si>
    <t>Un usuario elige editar un gasto  (la cantidad del gasto o los porcentajes) que haya sido registrado en uno de los grupos a los que pertenece</t>
  </si>
  <si>
    <t>Un usuario o el personal de OldTravelsa le envía una notificación a otro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</si>
</sst>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Symbol"/>
      <family val="1"/>
      <charset val="2"/>
    </font>
    <font>
      <b/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9" fontId="7" fillId="9" borderId="0" xfId="1" applyFont="1" applyFill="1" applyAlignment="1" applyProtection="1">
      <alignment horizontal="center"/>
    </xf>
    <xf numFmtId="2" fontId="0" fillId="6" borderId="0" xfId="0" applyNumberFormat="1" applyFill="1" applyAlignment="1">
      <alignment horizontal="center"/>
    </xf>
    <xf numFmtId="9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3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2" fillId="11" borderId="0" xfId="0" applyFont="1" applyFill="1" applyAlignment="1" applyProtection="1">
      <alignment horizontal="right"/>
      <protection hidden="1"/>
    </xf>
    <xf numFmtId="2" fontId="0" fillId="12" borderId="11" xfId="0" applyNumberFormat="1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2" fontId="0" fillId="2" borderId="11" xfId="0" applyNumberForma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8" borderId="14" xfId="0" applyFill="1" applyBorder="1"/>
    <xf numFmtId="0" fontId="2" fillId="8" borderId="13" xfId="0" applyFont="1" applyFill="1" applyBorder="1" applyAlignment="1">
      <alignment horizontal="right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right"/>
    </xf>
    <xf numFmtId="0" fontId="0" fillId="8" borderId="17" xfId="0" applyFill="1" applyBorder="1"/>
    <xf numFmtId="0" fontId="2" fillId="0" borderId="16" xfId="0" applyFont="1" applyBorder="1" applyAlignment="1">
      <alignment horizontal="right"/>
    </xf>
    <xf numFmtId="0" fontId="0" fillId="0" borderId="17" xfId="0" applyBorder="1"/>
    <xf numFmtId="0" fontId="9" fillId="0" borderId="0" xfId="0" applyFont="1" applyAlignment="1">
      <alignment horizontal="center"/>
    </xf>
    <xf numFmtId="0" fontId="5" fillId="5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8" fillId="10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  <xf numFmtId="0" fontId="0" fillId="0" borderId="0" xfId="0" applyFont="1"/>
    <xf numFmtId="0" fontId="0" fillId="8" borderId="18" xfId="0" applyFont="1" applyFill="1" applyBorder="1"/>
    <xf numFmtId="0" fontId="0" fillId="0" borderId="18" xfId="0" applyFont="1" applyBorder="1"/>
    <xf numFmtId="0" fontId="0" fillId="8" borderId="15" xfId="0" applyFont="1" applyFill="1" applyBorder="1"/>
    <xf numFmtId="0" fontId="10" fillId="0" borderId="0" xfId="0" applyFont="1"/>
  </cellXfs>
  <cellStyles count="2">
    <cellStyle name="Normal" xfId="0" builtinId="0"/>
    <cellStyle name="Porcentaj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Coste</a:t>
            </a:r>
            <a:r>
              <a:rPr lang="es-ES" baseline="0"/>
              <a:t> - Valor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76184628297609"/>
          <c:y val="8.1794264667192862E-2"/>
          <c:w val="0.81522137714437071"/>
          <c:h val="0.80138566933276978"/>
        </c:manualLayout>
      </c:layout>
      <c:scatterChart>
        <c:scatterStyle val="lineMarker"/>
        <c:varyColors val="0"/>
        <c:ser>
          <c:idx val="1"/>
          <c:order val="0"/>
          <c:tx>
            <c:strRef>
              <c:f>Grafico!$C$2</c:f>
              <c:strCache>
                <c:ptCount val="1"/>
                <c:pt idx="0">
                  <c:v>Coste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solidFill>
                  <a:schemeClr val="tx1">
                    <a:lumMod val="25000"/>
                    <a:lumOff val="75000"/>
                    <a:alpha val="78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A41A17-DCD3-4B58-B4BD-ACB3078DB18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3DA-48DE-8618-0374B2497A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E7C5BA-B76E-42FB-A495-98808308A2B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3DA-48DE-8618-0374B2497A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B5FED3-67DC-42E4-A6C3-1D30DBC4781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A-48DE-8618-0374B2497A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059B1A-FE33-4B7A-8177-E473C1E9E1B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A-48DE-8618-0374B2497A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49678B-896A-4870-A118-FCE29EB4EC5B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3DA-48DE-8618-0374B2497A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F3CF94-5E75-4693-B4BA-723E5ED118A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DA-48DE-8618-0374B2497A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729C98-E852-4AE9-8ED5-BC7792A32CD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DA-48DE-8618-0374B2497A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E615E82-AA38-406C-B85D-108003B5CB4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DA-48DE-8618-0374B2497A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4A5EDD-F6F3-4AE0-96B0-A5F26AA897F2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3DA-48DE-8618-0374B2497A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8A96BE5-B218-4C79-BA7D-BACB0E259D2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DA-48DE-8618-0374B2497A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7A96F9-6189-4A7F-851C-E2E3D0FC47C5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3DA-48DE-8618-0374B2497A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BCDD3AB-FD3E-4C8B-968D-44187B003B4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DA-48DE-8618-0374B2497A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D09B0AE-AC5D-4782-B002-BC0F22FF005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DA-48DE-8618-0374B2497A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6511796-39D4-4BE6-979E-6E095DBE231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DA-48DE-8618-0374B2497A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421440-1DC4-4DA9-8EAE-831F8C4A6DA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DA-48DE-8618-0374B2497AA0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Grafico!$C$3:$C$17</c:f>
              <c:numCache>
                <c:formatCode>0%</c:formatCode>
                <c:ptCount val="15"/>
                <c:pt idx="0">
                  <c:v>3.1137476100158865E-2</c:v>
                </c:pt>
                <c:pt idx="1">
                  <c:v>1.3193067588259845E-2</c:v>
                </c:pt>
                <c:pt idx="2">
                  <c:v>4.6918241977229942E-2</c:v>
                </c:pt>
                <c:pt idx="3">
                  <c:v>0.12588909696807091</c:v>
                </c:pt>
                <c:pt idx="4">
                  <c:v>5.0284811807191548E-2</c:v>
                </c:pt>
                <c:pt idx="5">
                  <c:v>1.2986288102662755E-2</c:v>
                </c:pt>
                <c:pt idx="6">
                  <c:v>6.8691753755941318E-2</c:v>
                </c:pt>
                <c:pt idx="7">
                  <c:v>3.2808479187310197E-2</c:v>
                </c:pt>
                <c:pt idx="8">
                  <c:v>2.7496686514075226E-2</c:v>
                </c:pt>
                <c:pt idx="9">
                  <c:v>0.13880387836564989</c:v>
                </c:pt>
                <c:pt idx="10">
                  <c:v>1.7007668605596868E-2</c:v>
                </c:pt>
                <c:pt idx="11">
                  <c:v>2.4111950984167414E-2</c:v>
                </c:pt>
                <c:pt idx="12">
                  <c:v>0.13625103554292375</c:v>
                </c:pt>
                <c:pt idx="13">
                  <c:v>0.14289581662111855</c:v>
                </c:pt>
                <c:pt idx="14">
                  <c:v>0.13152374787964297</c:v>
                </c:pt>
              </c:numCache>
            </c:numRef>
          </c:xVal>
          <c:yVal>
            <c:numRef>
              <c:f>Grafico!$B$3:$B$17</c:f>
              <c:numCache>
                <c:formatCode>0%</c:formatCode>
                <c:ptCount val="15"/>
                <c:pt idx="0">
                  <c:v>8.119939297886293E-2</c:v>
                </c:pt>
                <c:pt idx="1">
                  <c:v>9.9842585942935217E-3</c:v>
                </c:pt>
                <c:pt idx="2">
                  <c:v>4.3157809360036214E-2</c:v>
                </c:pt>
                <c:pt idx="3">
                  <c:v>0.13124994536261267</c:v>
                </c:pt>
                <c:pt idx="4">
                  <c:v>0.19450279255098549</c:v>
                </c:pt>
                <c:pt idx="5">
                  <c:v>3.830657899029128E-2</c:v>
                </c:pt>
                <c:pt idx="6">
                  <c:v>3.7160163278860146E-2</c:v>
                </c:pt>
                <c:pt idx="7">
                  <c:v>2.0502769998088834E-2</c:v>
                </c:pt>
                <c:pt idx="8">
                  <c:v>1.4782773206629594E-2</c:v>
                </c:pt>
                <c:pt idx="9">
                  <c:v>3.2892782693617728E-2</c:v>
                </c:pt>
                <c:pt idx="10">
                  <c:v>2.1814988162827682E-2</c:v>
                </c:pt>
                <c:pt idx="11">
                  <c:v>2.1814988162827682E-2</c:v>
                </c:pt>
                <c:pt idx="12">
                  <c:v>0.15565003723847759</c:v>
                </c:pt>
                <c:pt idx="13">
                  <c:v>0.15565003723847759</c:v>
                </c:pt>
                <c:pt idx="14">
                  <c:v>4.1330682183111055E-2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Grafico!$A$3:$A$17</c15:f>
                <c15:dlblRangeCache>
                  <c:ptCount val="15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  <c:pt idx="14">
                    <c:v>R15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8-4620-B0CA-E54F452341A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Grafico!$M$11:$M$12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Grafico!$N$11:$N$12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8-4620-B0CA-E54F452341A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Grafico!$M$7:$M$8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Grafico!$N$7:$N$8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8-4620-B0CA-E54F4523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1663"/>
        <c:axId val="413792079"/>
      </c:scatterChart>
      <c:valAx>
        <c:axId val="413791663"/>
        <c:scaling>
          <c:orientation val="minMax"/>
          <c:max val="0.16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Coste (Porcentual)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2079"/>
        <c:crosses val="autoZero"/>
        <c:crossBetween val="midCat"/>
      </c:valAx>
      <c:valAx>
        <c:axId val="41379207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(porcentual)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1663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accent1">
          <a:alpha val="95000"/>
        </a:schemeClr>
      </a:solidFill>
    </a:ln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66675</xdr:rowOff>
    </xdr:from>
    <xdr:to>
      <xdr:col>10</xdr:col>
      <xdr:colOff>729615</xdr:colOff>
      <xdr:row>26</xdr:row>
      <xdr:rowOff>135795</xdr:rowOff>
    </xdr:to>
    <xdr:graphicFrame macro="">
      <xdr:nvGraphicFramePr>
        <xdr:cNvPr id="49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25" sqref="C25"/>
    </sheetView>
  </sheetViews>
  <sheetFormatPr baseColWidth="10" defaultColWidth="11.44140625" defaultRowHeight="14.4" x14ac:dyDescent="0.3"/>
  <cols>
    <col min="1" max="1" width="5.5546875" customWidth="1"/>
    <col min="2" max="2" width="26.6640625" customWidth="1"/>
    <col min="3" max="3" width="141" customWidth="1"/>
  </cols>
  <sheetData>
    <row r="1" spans="1:3" ht="18" x14ac:dyDescent="0.35">
      <c r="A1" s="49" t="s">
        <v>0</v>
      </c>
      <c r="B1" s="49"/>
      <c r="C1" s="49"/>
    </row>
    <row r="3" spans="1:3" x14ac:dyDescent="0.3">
      <c r="A3" s="42" t="s">
        <v>1</v>
      </c>
      <c r="B3" s="43" t="s">
        <v>2</v>
      </c>
      <c r="C3" s="44" t="s">
        <v>3</v>
      </c>
    </row>
    <row r="4" spans="1:3" ht="15" customHeight="1" x14ac:dyDescent="0.3">
      <c r="A4" s="45" t="s">
        <v>4</v>
      </c>
      <c r="B4" s="46" t="s">
        <v>49</v>
      </c>
      <c r="C4" s="58" t="s">
        <v>66</v>
      </c>
    </row>
    <row r="5" spans="1:3" x14ac:dyDescent="0.3">
      <c r="A5" s="47" t="s">
        <v>5</v>
      </c>
      <c r="B5" s="48" t="s">
        <v>50</v>
      </c>
      <c r="C5" s="61" t="s">
        <v>77</v>
      </c>
    </row>
    <row r="6" spans="1:3" x14ac:dyDescent="0.3">
      <c r="A6" s="45" t="s">
        <v>6</v>
      </c>
      <c r="B6" s="46" t="s">
        <v>51</v>
      </c>
      <c r="C6" s="58" t="s">
        <v>75</v>
      </c>
    </row>
    <row r="7" spans="1:3" x14ac:dyDescent="0.3">
      <c r="A7" s="47" t="s">
        <v>7</v>
      </c>
      <c r="B7" s="48" t="s">
        <v>52</v>
      </c>
      <c r="C7" s="57" t="s">
        <v>73</v>
      </c>
    </row>
    <row r="8" spans="1:3" x14ac:dyDescent="0.3">
      <c r="A8" s="45" t="s">
        <v>8</v>
      </c>
      <c r="B8" s="46" t="s">
        <v>53</v>
      </c>
      <c r="C8" s="58" t="s">
        <v>64</v>
      </c>
    </row>
    <row r="9" spans="1:3" x14ac:dyDescent="0.3">
      <c r="A9" s="47" t="s">
        <v>9</v>
      </c>
      <c r="B9" s="48" t="s">
        <v>54</v>
      </c>
      <c r="C9" s="57" t="s">
        <v>65</v>
      </c>
    </row>
    <row r="10" spans="1:3" x14ac:dyDescent="0.3">
      <c r="A10" s="45" t="s">
        <v>10</v>
      </c>
      <c r="B10" s="46" t="s">
        <v>55</v>
      </c>
      <c r="C10" s="58" t="s">
        <v>67</v>
      </c>
    </row>
    <row r="11" spans="1:3" x14ac:dyDescent="0.3">
      <c r="A11" s="47" t="s">
        <v>11</v>
      </c>
      <c r="B11" s="48" t="s">
        <v>56</v>
      </c>
      <c r="C11" s="57" t="s">
        <v>68</v>
      </c>
    </row>
    <row r="12" spans="1:3" x14ac:dyDescent="0.3">
      <c r="A12" s="45" t="s">
        <v>12</v>
      </c>
      <c r="B12" s="46" t="s">
        <v>57</v>
      </c>
      <c r="C12" s="58" t="s">
        <v>69</v>
      </c>
    </row>
    <row r="13" spans="1:3" x14ac:dyDescent="0.3">
      <c r="A13" s="47" t="s">
        <v>13</v>
      </c>
      <c r="B13" s="48" t="s">
        <v>58</v>
      </c>
      <c r="C13" s="59" t="s">
        <v>71</v>
      </c>
    </row>
    <row r="14" spans="1:3" x14ac:dyDescent="0.3">
      <c r="A14" s="45" t="s">
        <v>14</v>
      </c>
      <c r="B14" s="46" t="s">
        <v>59</v>
      </c>
      <c r="C14" s="58" t="s">
        <v>76</v>
      </c>
    </row>
    <row r="15" spans="1:3" x14ac:dyDescent="0.3">
      <c r="A15" s="47" t="s">
        <v>15</v>
      </c>
      <c r="B15" s="48" t="s">
        <v>60</v>
      </c>
      <c r="C15" s="59" t="s">
        <v>78</v>
      </c>
    </row>
    <row r="16" spans="1:3" x14ac:dyDescent="0.3">
      <c r="A16" s="45" t="s">
        <v>16</v>
      </c>
      <c r="B16" s="46" t="s">
        <v>61</v>
      </c>
      <c r="C16" s="58" t="s">
        <v>74</v>
      </c>
    </row>
    <row r="17" spans="1:3" x14ac:dyDescent="0.3">
      <c r="A17" s="47" t="s">
        <v>17</v>
      </c>
      <c r="B17" s="48" t="s">
        <v>62</v>
      </c>
      <c r="C17" s="59" t="s">
        <v>72</v>
      </c>
    </row>
    <row r="18" spans="1:3" ht="13.5" customHeight="1" x14ac:dyDescent="0.3">
      <c r="A18" s="41" t="s">
        <v>18</v>
      </c>
      <c r="B18" s="40" t="s">
        <v>63</v>
      </c>
      <c r="C18" s="60" t="s">
        <v>70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38"/>
  <sheetViews>
    <sheetView topLeftCell="O1" workbookViewId="0">
      <selection activeCell="I12" sqref="I12"/>
    </sheetView>
  </sheetViews>
  <sheetFormatPr baseColWidth="10" defaultColWidth="11.5546875" defaultRowHeight="14.4" x14ac:dyDescent="0.3"/>
  <cols>
    <col min="1" max="1" width="0.664062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33203125" customWidth="1"/>
    <col min="36" max="36" width="5" customWidth="1"/>
    <col min="37" max="37" width="5" bestFit="1" customWidth="1"/>
    <col min="38" max="39" width="6.33203125" customWidth="1"/>
  </cols>
  <sheetData>
    <row r="1" spans="2:39" ht="7.2" customHeight="1" thickBot="1" x14ac:dyDescent="0.35"/>
    <row r="2" spans="2:39" ht="15" thickBot="1" x14ac:dyDescent="0.35">
      <c r="B2" s="51" t="s">
        <v>19</v>
      </c>
      <c r="C2" s="52"/>
      <c r="D2" s="22" t="s">
        <v>20</v>
      </c>
      <c r="E2" s="21" t="s">
        <v>21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3">
        <f>SUM(AM7:AM21)/AJ6</f>
        <v>16.520612832906831</v>
      </c>
      <c r="C3" s="54"/>
      <c r="D3" s="23">
        <f>+(B3-$AJ$6)/($AJ$6-1)</f>
        <v>0.10861520235048795</v>
      </c>
      <c r="E3" s="6">
        <f>D3/+HLOOKUP(AJ6,T2:AH3,2,FALSE)</f>
        <v>6.8311448019174811E-2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22</v>
      </c>
      <c r="C5" s="13"/>
      <c r="D5" s="13"/>
      <c r="E5" s="13"/>
      <c r="F5" s="13"/>
      <c r="S5" s="13" t="s">
        <v>23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0" t="s">
        <v>24</v>
      </c>
      <c r="AM5" s="50"/>
    </row>
    <row r="6" spans="2:39" s="1" customFormat="1" x14ac:dyDescent="0.3">
      <c r="B6" s="24"/>
      <c r="C6" s="25" t="s">
        <v>25</v>
      </c>
      <c r="D6" s="25" t="s">
        <v>26</v>
      </c>
      <c r="E6" s="25" t="s">
        <v>27</v>
      </c>
      <c r="F6" s="25" t="s">
        <v>28</v>
      </c>
      <c r="G6" s="25" t="s">
        <v>29</v>
      </c>
      <c r="H6" s="25" t="s">
        <v>30</v>
      </c>
      <c r="I6" s="25" t="s">
        <v>31</v>
      </c>
      <c r="J6" s="25" t="s">
        <v>32</v>
      </c>
      <c r="K6" s="25" t="s">
        <v>33</v>
      </c>
      <c r="L6" s="25" t="s">
        <v>34</v>
      </c>
      <c r="M6" s="25" t="s">
        <v>35</v>
      </c>
      <c r="N6" s="25" t="s">
        <v>36</v>
      </c>
      <c r="O6" s="25" t="s">
        <v>37</v>
      </c>
      <c r="P6" s="25" t="s">
        <v>38</v>
      </c>
      <c r="Q6" s="25" t="s">
        <v>39</v>
      </c>
      <c r="S6" s="26"/>
      <c r="T6" s="25" t="s">
        <v>25</v>
      </c>
      <c r="U6" s="25" t="s">
        <v>26</v>
      </c>
      <c r="V6" s="25" t="s">
        <v>27</v>
      </c>
      <c r="W6" s="25" t="s">
        <v>28</v>
      </c>
      <c r="X6" s="25" t="s">
        <v>29</v>
      </c>
      <c r="Y6" s="25" t="s">
        <v>30</v>
      </c>
      <c r="Z6" s="25" t="s">
        <v>31</v>
      </c>
      <c r="AA6" s="25" t="s">
        <v>32</v>
      </c>
      <c r="AB6" s="25" t="s">
        <v>33</v>
      </c>
      <c r="AC6" s="25" t="s">
        <v>34</v>
      </c>
      <c r="AD6" s="25" t="s">
        <v>35</v>
      </c>
      <c r="AE6" s="25" t="s">
        <v>36</v>
      </c>
      <c r="AF6" s="25" t="s">
        <v>37</v>
      </c>
      <c r="AG6" s="25" t="s">
        <v>38</v>
      </c>
      <c r="AH6" s="25" t="s">
        <v>39</v>
      </c>
      <c r="AI6" s="29" t="s">
        <v>40</v>
      </c>
      <c r="AJ6" s="16">
        <f>+COUNTA(C7:Q7)</f>
        <v>15</v>
      </c>
      <c r="AK6" s="17" t="s">
        <v>41</v>
      </c>
      <c r="AL6" s="50"/>
      <c r="AM6" s="50"/>
    </row>
    <row r="7" spans="2:39" x14ac:dyDescent="0.3">
      <c r="B7" s="26" t="s">
        <v>4</v>
      </c>
      <c r="C7" s="27">
        <v>1</v>
      </c>
      <c r="D7" s="32">
        <v>7</v>
      </c>
      <c r="E7" s="32">
        <v>2</v>
      </c>
      <c r="F7" s="32">
        <f>1/4</f>
        <v>0.25</v>
      </c>
      <c r="G7" s="32">
        <v>0.33333333333333331</v>
      </c>
      <c r="H7" s="32">
        <v>3</v>
      </c>
      <c r="I7" s="32">
        <v>4</v>
      </c>
      <c r="J7" s="32">
        <v>7</v>
      </c>
      <c r="K7" s="32">
        <v>9</v>
      </c>
      <c r="L7" s="32">
        <v>5</v>
      </c>
      <c r="M7" s="32">
        <v>4</v>
      </c>
      <c r="N7" s="32">
        <v>4</v>
      </c>
      <c r="O7" s="32">
        <f>1/3</f>
        <v>0.33333333333333331</v>
      </c>
      <c r="P7" s="32">
        <v>0.33333333333333331</v>
      </c>
      <c r="Q7" s="32">
        <v>1</v>
      </c>
      <c r="S7" s="26" t="s">
        <v>4</v>
      </c>
      <c r="T7" s="28">
        <f>+IF(ISNUMBER(C7),C7/C$22,"")</f>
        <v>5.8206679909456271E-2</v>
      </c>
      <c r="U7" s="28">
        <f t="shared" ref="U7:AH7" si="0">+IF(ISNUMBER(D7),D7/D$22,"")</f>
        <v>8.6419753086419748E-2</v>
      </c>
      <c r="V7" s="28">
        <f t="shared" si="0"/>
        <v>7.9628400796284013E-2</v>
      </c>
      <c r="W7" s="28">
        <f t="shared" si="0"/>
        <v>2.480510276399716E-2</v>
      </c>
      <c r="X7" s="28">
        <f t="shared" si="0"/>
        <v>6.6666666666666666E-2</v>
      </c>
      <c r="Y7" s="28">
        <f t="shared" si="0"/>
        <v>8.4230229293401959E-2</v>
      </c>
      <c r="Z7" s="28">
        <f t="shared" si="0"/>
        <v>0.1090909090909091</v>
      </c>
      <c r="AA7" s="28">
        <f t="shared" si="0"/>
        <v>0.13043478260869565</v>
      </c>
      <c r="AB7" s="28">
        <f t="shared" si="0"/>
        <v>0.13740458015267176</v>
      </c>
      <c r="AC7" s="28">
        <f t="shared" si="0"/>
        <v>0.12024048096192386</v>
      </c>
      <c r="AD7" s="28">
        <f t="shared" si="0"/>
        <v>8.6486486486486491E-2</v>
      </c>
      <c r="AE7" s="28">
        <f t="shared" si="0"/>
        <v>8.6486486486486491E-2</v>
      </c>
      <c r="AF7" s="28">
        <f t="shared" si="0"/>
        <v>6.0431654676258981E-2</v>
      </c>
      <c r="AG7" s="28">
        <f t="shared" si="0"/>
        <v>6.0431654676258981E-2</v>
      </c>
      <c r="AH7" s="28">
        <f t="shared" si="0"/>
        <v>2.7027027027027029E-2</v>
      </c>
      <c r="AI7" s="30">
        <f>SUM(T7:AH7)</f>
        <v>1.2179908946829439</v>
      </c>
      <c r="AJ7" s="18">
        <f>+$AI7/$AJ$6</f>
        <v>8.119939297886293E-2</v>
      </c>
      <c r="AK7" s="55" t="s">
        <v>42</v>
      </c>
      <c r="AL7" s="19">
        <f>+AI24</f>
        <v>1.3592575037620469</v>
      </c>
      <c r="AM7" s="19">
        <f>IF(AJ7&lt;&gt;0,+AL7/AJ7,0)</f>
        <v>16.73974957073726</v>
      </c>
    </row>
    <row r="8" spans="2:39" x14ac:dyDescent="0.3">
      <c r="B8" s="26" t="s">
        <v>5</v>
      </c>
      <c r="C8" s="28">
        <f>IF(ISNUMBER(D7),1/D7,"")</f>
        <v>0.14285714285714285</v>
      </c>
      <c r="D8" s="27">
        <v>1</v>
      </c>
      <c r="E8" s="32">
        <v>0.2</v>
      </c>
      <c r="F8" s="32">
        <v>0.1111111111111111</v>
      </c>
      <c r="G8" s="32">
        <v>0.1111111111111111</v>
      </c>
      <c r="H8" s="32">
        <v>0.2</v>
      </c>
      <c r="I8" s="32">
        <v>0.25</v>
      </c>
      <c r="J8" s="32">
        <v>0.33333333333333331</v>
      </c>
      <c r="K8" s="32">
        <v>0.5</v>
      </c>
      <c r="L8" s="32">
        <v>0.25</v>
      </c>
      <c r="M8" s="32">
        <v>0.25</v>
      </c>
      <c r="N8" s="32">
        <v>0.25</v>
      </c>
      <c r="O8" s="32">
        <v>0.1111111111111111</v>
      </c>
      <c r="P8" s="32">
        <v>0.1111111111111111</v>
      </c>
      <c r="Q8" s="32">
        <v>0.16666666666666666</v>
      </c>
      <c r="S8" s="26" t="s">
        <v>5</v>
      </c>
      <c r="T8" s="28">
        <f t="shared" ref="T8:T21" si="1">+IF(ISNUMBER(C8),C8/C$22,"")</f>
        <v>8.3152399870651816E-3</v>
      </c>
      <c r="U8" s="28">
        <f t="shared" ref="U8:U21" si="2">+IF(ISNUMBER(D8),D8/D$22,"")</f>
        <v>1.2345679012345678E-2</v>
      </c>
      <c r="V8" s="28">
        <f t="shared" ref="V8:V21" si="3">+IF(ISNUMBER(E8),E8/E$22,"")</f>
        <v>7.9628400796284016E-3</v>
      </c>
      <c r="W8" s="28">
        <f t="shared" ref="W8:W21" si="4">+IF(ISNUMBER(F8),F8/F$22,"")</f>
        <v>1.1024490117332071E-2</v>
      </c>
      <c r="X8" s="28">
        <f t="shared" ref="X8:X21" si="5">+IF(ISNUMBER(G8),G8/G$22,"")</f>
        <v>2.222222222222222E-2</v>
      </c>
      <c r="Y8" s="28">
        <f t="shared" ref="Y8:Y21" si="6">+IF(ISNUMBER(H8),H8/H$22,"")</f>
        <v>5.6153486195601315E-3</v>
      </c>
      <c r="Z8" s="28">
        <f t="shared" ref="Z8:Z21" si="7">+IF(ISNUMBER(I8),I8/I$22,"")</f>
        <v>6.8181818181818187E-3</v>
      </c>
      <c r="AA8" s="28">
        <f t="shared" ref="AA8:AA21" si="8">+IF(ISNUMBER(J8),J8/J$22,"")</f>
        <v>6.2111801242236021E-3</v>
      </c>
      <c r="AB8" s="28">
        <f t="shared" ref="AB8:AB21" si="9">+IF(ISNUMBER(K8),K8/K$22,"")</f>
        <v>7.6335877862595417E-3</v>
      </c>
      <c r="AC8" s="28">
        <f t="shared" ref="AC8:AC21" si="10">+IF(ISNUMBER(L8),L8/L$22,"")</f>
        <v>6.0120240480961932E-3</v>
      </c>
      <c r="AD8" s="28">
        <f t="shared" ref="AD8:AD21" si="11">+IF(ISNUMBER(M8),M8/M$22,"")</f>
        <v>5.4054054054054057E-3</v>
      </c>
      <c r="AE8" s="28">
        <f t="shared" ref="AE8:AE21" si="12">+IF(ISNUMBER(N8),N8/N$22,"")</f>
        <v>5.4054054054054057E-3</v>
      </c>
      <c r="AF8" s="28">
        <f t="shared" ref="AF8:AF21" si="13">+IF(ISNUMBER(O8),O8/O$22,"")</f>
        <v>2.0143884892086326E-2</v>
      </c>
      <c r="AG8" s="28">
        <f t="shared" ref="AG8:AG21" si="14">+IF(ISNUMBER(P8),P8/P$22,"")</f>
        <v>2.0143884892086326E-2</v>
      </c>
      <c r="AH8" s="28">
        <f t="shared" ref="AH8:AH21" si="15">+IF(ISNUMBER(Q8),Q8/Q$22,"")</f>
        <v>4.5045045045045045E-3</v>
      </c>
      <c r="AI8" s="30">
        <f t="shared" ref="AI8:AI20" si="16">SUM(T8:AH8)</f>
        <v>0.14976387891440282</v>
      </c>
      <c r="AJ8" s="18">
        <f t="shared" ref="AJ8:AJ21" si="17">+$AI8/$AJ$6</f>
        <v>9.9842585942935217E-3</v>
      </c>
      <c r="AK8" s="55"/>
      <c r="AL8" s="19">
        <f t="shared" ref="AL8:AL21" si="18">+AI25</f>
        <v>0.15819551624262254</v>
      </c>
      <c r="AM8" s="19">
        <f t="shared" ref="AM8:AM21" si="19">IF(AJ8&lt;&gt;0,+AL8/AJ8,0)</f>
        <v>15.84449308364657</v>
      </c>
    </row>
    <row r="9" spans="2:39" x14ac:dyDescent="0.3">
      <c r="B9" s="26" t="s">
        <v>6</v>
      </c>
      <c r="C9" s="28">
        <f>IF(ISNUMBER(E7),1/E7,"")</f>
        <v>0.5</v>
      </c>
      <c r="D9" s="28">
        <f>IF(ISNUMBER(E8),1/E8,"")</f>
        <v>5</v>
      </c>
      <c r="E9" s="33">
        <v>1</v>
      </c>
      <c r="F9" s="32">
        <v>0.33333333333333331</v>
      </c>
      <c r="G9" s="32">
        <v>0.33333333333333331</v>
      </c>
      <c r="H9" s="32">
        <v>1</v>
      </c>
      <c r="I9" s="32">
        <v>1</v>
      </c>
      <c r="J9" s="32">
        <v>3</v>
      </c>
      <c r="K9" s="32">
        <v>4</v>
      </c>
      <c r="L9" s="32">
        <v>3</v>
      </c>
      <c r="M9" s="32">
        <v>2</v>
      </c>
      <c r="N9" s="32">
        <v>2</v>
      </c>
      <c r="O9" s="32">
        <v>0.2</v>
      </c>
      <c r="P9" s="32">
        <v>0.2</v>
      </c>
      <c r="Q9" s="32">
        <v>0.5</v>
      </c>
      <c r="S9" s="26" t="s">
        <v>6</v>
      </c>
      <c r="T9" s="28">
        <f t="shared" si="1"/>
        <v>2.9103339954728136E-2</v>
      </c>
      <c r="U9" s="28">
        <f t="shared" si="2"/>
        <v>6.1728395061728392E-2</v>
      </c>
      <c r="V9" s="28">
        <f t="shared" si="3"/>
        <v>3.9814200398142006E-2</v>
      </c>
      <c r="W9" s="28">
        <f t="shared" si="4"/>
        <v>3.3073470351996211E-2</v>
      </c>
      <c r="X9" s="28">
        <f t="shared" si="5"/>
        <v>6.6666666666666666E-2</v>
      </c>
      <c r="Y9" s="28">
        <f t="shared" si="6"/>
        <v>2.8076743097800654E-2</v>
      </c>
      <c r="Z9" s="28">
        <f t="shared" si="7"/>
        <v>2.7272727272727275E-2</v>
      </c>
      <c r="AA9" s="28">
        <f t="shared" si="8"/>
        <v>5.5900621118012424E-2</v>
      </c>
      <c r="AB9" s="28">
        <f t="shared" si="9"/>
        <v>6.1068702290076333E-2</v>
      </c>
      <c r="AC9" s="28">
        <f t="shared" si="10"/>
        <v>7.2144288577154311E-2</v>
      </c>
      <c r="AD9" s="28">
        <f t="shared" si="11"/>
        <v>4.3243243243243246E-2</v>
      </c>
      <c r="AE9" s="28">
        <f t="shared" si="12"/>
        <v>4.3243243243243246E-2</v>
      </c>
      <c r="AF9" s="28">
        <f t="shared" si="13"/>
        <v>3.625899280575539E-2</v>
      </c>
      <c r="AG9" s="28">
        <f t="shared" si="14"/>
        <v>3.625899280575539E-2</v>
      </c>
      <c r="AH9" s="28">
        <f t="shared" si="15"/>
        <v>1.3513513513513514E-2</v>
      </c>
      <c r="AI9" s="30">
        <f t="shared" si="16"/>
        <v>0.64736714040054322</v>
      </c>
      <c r="AJ9" s="18">
        <f t="shared" si="17"/>
        <v>4.3157809360036214E-2</v>
      </c>
      <c r="AK9" s="55"/>
      <c r="AL9" s="19">
        <f t="shared" si="18"/>
        <v>0.70723284660118146</v>
      </c>
      <c r="AM9" s="19">
        <f t="shared" si="19"/>
        <v>16.387134960934173</v>
      </c>
    </row>
    <row r="10" spans="2:39" x14ac:dyDescent="0.3">
      <c r="B10" s="26" t="s">
        <v>7</v>
      </c>
      <c r="C10" s="28">
        <f>IF(ISNUMBER(F7),1/F7,"")</f>
        <v>4</v>
      </c>
      <c r="D10" s="28">
        <f>IF(ISNUMBER(F8),1/F8,"")</f>
        <v>9</v>
      </c>
      <c r="E10" s="28">
        <f>IF(ISNUMBER(F9),1/F9,"")</f>
        <v>3</v>
      </c>
      <c r="F10" s="33">
        <v>1</v>
      </c>
      <c r="G10" s="32">
        <v>0.33333333333333331</v>
      </c>
      <c r="H10" s="32">
        <v>7</v>
      </c>
      <c r="I10" s="32">
        <v>7</v>
      </c>
      <c r="J10" s="32">
        <v>9</v>
      </c>
      <c r="K10" s="32">
        <v>9</v>
      </c>
      <c r="L10" s="32">
        <v>7</v>
      </c>
      <c r="M10" s="32">
        <v>5</v>
      </c>
      <c r="N10" s="32">
        <v>5</v>
      </c>
      <c r="O10" s="32">
        <v>0.5</v>
      </c>
      <c r="P10" s="32">
        <v>0.5</v>
      </c>
      <c r="Q10" s="32">
        <v>3</v>
      </c>
      <c r="S10" s="26" t="s">
        <v>7</v>
      </c>
      <c r="T10" s="28">
        <f t="shared" si="1"/>
        <v>0.23282671963782509</v>
      </c>
      <c r="U10" s="28">
        <f t="shared" si="2"/>
        <v>0.1111111111111111</v>
      </c>
      <c r="V10" s="28">
        <f t="shared" si="3"/>
        <v>0.11944260119442601</v>
      </c>
      <c r="W10" s="28">
        <f t="shared" si="4"/>
        <v>9.9220411055988639E-2</v>
      </c>
      <c r="X10" s="28">
        <f t="shared" si="5"/>
        <v>6.6666666666666666E-2</v>
      </c>
      <c r="Y10" s="28">
        <f t="shared" si="6"/>
        <v>0.19653720168460459</v>
      </c>
      <c r="Z10" s="28">
        <f t="shared" si="7"/>
        <v>0.19090909090909092</v>
      </c>
      <c r="AA10" s="28">
        <f t="shared" si="8"/>
        <v>0.16770186335403728</v>
      </c>
      <c r="AB10" s="28">
        <f t="shared" si="9"/>
        <v>0.13740458015267176</v>
      </c>
      <c r="AC10" s="28">
        <f t="shared" si="10"/>
        <v>0.16833667334669342</v>
      </c>
      <c r="AD10" s="28">
        <f t="shared" si="11"/>
        <v>0.10810810810810811</v>
      </c>
      <c r="AE10" s="28">
        <f t="shared" si="12"/>
        <v>0.10810810810810811</v>
      </c>
      <c r="AF10" s="28">
        <f t="shared" si="13"/>
        <v>9.0647482014388478E-2</v>
      </c>
      <c r="AG10" s="28">
        <f t="shared" si="14"/>
        <v>9.0647482014388478E-2</v>
      </c>
      <c r="AH10" s="28">
        <f t="shared" si="15"/>
        <v>8.1081081081081086E-2</v>
      </c>
      <c r="AI10" s="30">
        <f t="shared" si="16"/>
        <v>1.9687491804391899</v>
      </c>
      <c r="AJ10" s="18">
        <f t="shared" si="17"/>
        <v>0.13124994536261267</v>
      </c>
      <c r="AK10" s="55"/>
      <c r="AL10" s="19">
        <f t="shared" si="18"/>
        <v>2.3140920658884143</v>
      </c>
      <c r="AM10" s="19">
        <f t="shared" si="19"/>
        <v>17.631184984459409</v>
      </c>
    </row>
    <row r="11" spans="2:39" x14ac:dyDescent="0.3">
      <c r="B11" s="26" t="s">
        <v>8</v>
      </c>
      <c r="C11" s="28">
        <f>IF(ISNUMBER(G7),1/G7,"")</f>
        <v>3</v>
      </c>
      <c r="D11" s="28">
        <f>IF(ISNUMBER(G8),1/G8,"")</f>
        <v>9</v>
      </c>
      <c r="E11" s="28">
        <f>IF(ISNUMBER(G9),1/G9,"")</f>
        <v>3</v>
      </c>
      <c r="F11" s="28">
        <f>IF(ISNUMBER(G10),1/G10,"")</f>
        <v>3</v>
      </c>
      <c r="G11" s="33">
        <v>1</v>
      </c>
      <c r="H11" s="32">
        <v>9</v>
      </c>
      <c r="I11" s="32">
        <v>9</v>
      </c>
      <c r="J11" s="32">
        <v>9</v>
      </c>
      <c r="K11" s="32">
        <v>9</v>
      </c>
      <c r="L11" s="32">
        <v>9</v>
      </c>
      <c r="M11" s="32">
        <v>9</v>
      </c>
      <c r="N11" s="32">
        <v>9</v>
      </c>
      <c r="O11" s="32">
        <v>1</v>
      </c>
      <c r="P11" s="32">
        <v>1</v>
      </c>
      <c r="Q11" s="32">
        <v>9</v>
      </c>
      <c r="S11" s="26" t="s">
        <v>8</v>
      </c>
      <c r="T11" s="28">
        <f t="shared" si="1"/>
        <v>0.17462003972836881</v>
      </c>
      <c r="U11" s="28">
        <f t="shared" si="2"/>
        <v>0.1111111111111111</v>
      </c>
      <c r="V11" s="28">
        <f t="shared" si="3"/>
        <v>0.11944260119442601</v>
      </c>
      <c r="W11" s="28">
        <f t="shared" si="4"/>
        <v>0.29766123316796589</v>
      </c>
      <c r="X11" s="28">
        <f t="shared" si="5"/>
        <v>0.2</v>
      </c>
      <c r="Y11" s="28">
        <f t="shared" si="6"/>
        <v>0.25269068788020588</v>
      </c>
      <c r="Z11" s="28">
        <f t="shared" si="7"/>
        <v>0.24545454545454548</v>
      </c>
      <c r="AA11" s="28">
        <f t="shared" si="8"/>
        <v>0.16770186335403728</v>
      </c>
      <c r="AB11" s="28">
        <f t="shared" si="9"/>
        <v>0.13740458015267176</v>
      </c>
      <c r="AC11" s="28">
        <f t="shared" si="10"/>
        <v>0.21643286573146295</v>
      </c>
      <c r="AD11" s="28">
        <f t="shared" si="11"/>
        <v>0.19459459459459461</v>
      </c>
      <c r="AE11" s="28">
        <f t="shared" si="12"/>
        <v>0.19459459459459461</v>
      </c>
      <c r="AF11" s="28">
        <f t="shared" si="13"/>
        <v>0.18129496402877696</v>
      </c>
      <c r="AG11" s="28">
        <f t="shared" si="14"/>
        <v>0.18129496402877696</v>
      </c>
      <c r="AH11" s="28">
        <f t="shared" si="15"/>
        <v>0.24324324324324326</v>
      </c>
      <c r="AI11" s="30">
        <f t="shared" si="16"/>
        <v>2.9175418882647821</v>
      </c>
      <c r="AJ11" s="18">
        <f t="shared" si="17"/>
        <v>0.19450279255098549</v>
      </c>
      <c r="AK11" s="55"/>
      <c r="AL11" s="19">
        <f t="shared" si="18"/>
        <v>3.4199341775674039</v>
      </c>
      <c r="AM11" s="19">
        <f t="shared" si="19"/>
        <v>17.582956690305249</v>
      </c>
    </row>
    <row r="12" spans="2:39" x14ac:dyDescent="0.3">
      <c r="B12" s="26" t="s">
        <v>9</v>
      </c>
      <c r="C12" s="28">
        <f>IF(ISNUMBER(H7),1/H7,"")</f>
        <v>0.33333333333333331</v>
      </c>
      <c r="D12" s="28">
        <f>IF(ISNUMBER(H8),1/H8,"")</f>
        <v>5</v>
      </c>
      <c r="E12" s="28">
        <f>IF(ISNUMBER(H9),1/H9,"")</f>
        <v>1</v>
      </c>
      <c r="F12" s="28">
        <f>IF(ISNUMBER(H10),1/H10,"")</f>
        <v>0.14285714285714285</v>
      </c>
      <c r="G12" s="28">
        <f>IF(ISNUMBER(H11),1/H11,"")</f>
        <v>0.1111111111111111</v>
      </c>
      <c r="H12" s="33">
        <v>1</v>
      </c>
      <c r="I12" s="32">
        <v>1</v>
      </c>
      <c r="J12" s="32">
        <v>3</v>
      </c>
      <c r="K12" s="32">
        <v>4</v>
      </c>
      <c r="L12" s="32">
        <v>2</v>
      </c>
      <c r="M12" s="32">
        <v>1</v>
      </c>
      <c r="N12" s="32">
        <v>1</v>
      </c>
      <c r="O12" s="32">
        <v>0.2</v>
      </c>
      <c r="P12" s="32">
        <v>0.2</v>
      </c>
      <c r="Q12" s="32">
        <v>3</v>
      </c>
      <c r="S12" s="26" t="s">
        <v>9</v>
      </c>
      <c r="T12" s="28">
        <f t="shared" si="1"/>
        <v>1.9402226636485425E-2</v>
      </c>
      <c r="U12" s="28">
        <f t="shared" si="2"/>
        <v>6.1728395061728392E-2</v>
      </c>
      <c r="V12" s="28">
        <f t="shared" si="3"/>
        <v>3.9814200398142006E-2</v>
      </c>
      <c r="W12" s="28">
        <f t="shared" si="4"/>
        <v>1.4174344436569805E-2</v>
      </c>
      <c r="X12" s="28">
        <f t="shared" si="5"/>
        <v>2.222222222222222E-2</v>
      </c>
      <c r="Y12" s="28">
        <f t="shared" si="6"/>
        <v>2.8076743097800654E-2</v>
      </c>
      <c r="Z12" s="28">
        <f t="shared" si="7"/>
        <v>2.7272727272727275E-2</v>
      </c>
      <c r="AA12" s="28">
        <f t="shared" si="8"/>
        <v>5.5900621118012424E-2</v>
      </c>
      <c r="AB12" s="28">
        <f t="shared" si="9"/>
        <v>6.1068702290076333E-2</v>
      </c>
      <c r="AC12" s="28">
        <f t="shared" si="10"/>
        <v>4.8096192384769546E-2</v>
      </c>
      <c r="AD12" s="28">
        <f t="shared" si="11"/>
        <v>2.1621621621621623E-2</v>
      </c>
      <c r="AE12" s="28">
        <f t="shared" si="12"/>
        <v>2.1621621621621623E-2</v>
      </c>
      <c r="AF12" s="28">
        <f t="shared" si="13"/>
        <v>3.625899280575539E-2</v>
      </c>
      <c r="AG12" s="28">
        <f t="shared" si="14"/>
        <v>3.625899280575539E-2</v>
      </c>
      <c r="AH12" s="28">
        <f t="shared" si="15"/>
        <v>8.1081081081081086E-2</v>
      </c>
      <c r="AI12" s="30">
        <f t="shared" si="16"/>
        <v>0.57459868485436916</v>
      </c>
      <c r="AJ12" s="18">
        <f t="shared" si="17"/>
        <v>3.830657899029128E-2</v>
      </c>
      <c r="AK12" s="55"/>
      <c r="AL12" s="19">
        <f t="shared" si="18"/>
        <v>0.65228072849455565</v>
      </c>
      <c r="AM12" s="19">
        <f t="shared" si="19"/>
        <v>17.027903448644548</v>
      </c>
    </row>
    <row r="13" spans="2:39" x14ac:dyDescent="0.3">
      <c r="B13" s="26" t="s">
        <v>10</v>
      </c>
      <c r="C13" s="28">
        <f>IF(ISNUMBER(I7),1/I7,"")</f>
        <v>0.25</v>
      </c>
      <c r="D13" s="28">
        <f>IF(ISNUMBER(I8),1/I8,"")</f>
        <v>4</v>
      </c>
      <c r="E13" s="28">
        <f>IF(ISNUMBER(I9),1/I9,"")</f>
        <v>1</v>
      </c>
      <c r="F13" s="28">
        <f>IF(ISNUMBER(I10),1/I10,"")</f>
        <v>0.14285714285714285</v>
      </c>
      <c r="G13" s="28">
        <f>IF(ISNUMBER(I11),1/I11,"")</f>
        <v>0.1111111111111111</v>
      </c>
      <c r="H13" s="28">
        <f>IF(ISNUMBER(I12),1/I12,"")</f>
        <v>1</v>
      </c>
      <c r="I13" s="33">
        <v>1</v>
      </c>
      <c r="J13" s="32">
        <v>3</v>
      </c>
      <c r="K13" s="32">
        <v>4</v>
      </c>
      <c r="L13" s="32">
        <v>2</v>
      </c>
      <c r="M13" s="32">
        <v>1</v>
      </c>
      <c r="N13" s="32">
        <v>1</v>
      </c>
      <c r="O13" s="32">
        <v>0.2</v>
      </c>
      <c r="P13" s="32">
        <v>0.2</v>
      </c>
      <c r="Q13" s="32">
        <v>3</v>
      </c>
      <c r="S13" s="26" t="s">
        <v>10</v>
      </c>
      <c r="T13" s="28">
        <f t="shared" si="1"/>
        <v>1.4551669977364068E-2</v>
      </c>
      <c r="U13" s="28">
        <f t="shared" si="2"/>
        <v>4.9382716049382713E-2</v>
      </c>
      <c r="V13" s="28">
        <f t="shared" si="3"/>
        <v>3.9814200398142006E-2</v>
      </c>
      <c r="W13" s="28">
        <f t="shared" si="4"/>
        <v>1.4174344436569805E-2</v>
      </c>
      <c r="X13" s="28">
        <f t="shared" si="5"/>
        <v>2.222222222222222E-2</v>
      </c>
      <c r="Y13" s="28">
        <f t="shared" si="6"/>
        <v>2.8076743097800654E-2</v>
      </c>
      <c r="Z13" s="28">
        <f t="shared" si="7"/>
        <v>2.7272727272727275E-2</v>
      </c>
      <c r="AA13" s="28">
        <f t="shared" si="8"/>
        <v>5.5900621118012424E-2</v>
      </c>
      <c r="AB13" s="28">
        <f t="shared" si="9"/>
        <v>6.1068702290076333E-2</v>
      </c>
      <c r="AC13" s="28">
        <f t="shared" si="10"/>
        <v>4.8096192384769546E-2</v>
      </c>
      <c r="AD13" s="28">
        <f t="shared" si="11"/>
        <v>2.1621621621621623E-2</v>
      </c>
      <c r="AE13" s="28">
        <f t="shared" si="12"/>
        <v>2.1621621621621623E-2</v>
      </c>
      <c r="AF13" s="28">
        <f t="shared" si="13"/>
        <v>3.625899280575539E-2</v>
      </c>
      <c r="AG13" s="28">
        <f t="shared" si="14"/>
        <v>3.625899280575539E-2</v>
      </c>
      <c r="AH13" s="28">
        <f t="shared" si="15"/>
        <v>8.1081081081081086E-2</v>
      </c>
      <c r="AI13" s="30">
        <f t="shared" si="16"/>
        <v>0.55740244918290216</v>
      </c>
      <c r="AJ13" s="18">
        <f t="shared" si="17"/>
        <v>3.7160163278860146E-2</v>
      </c>
      <c r="AK13" s="55"/>
      <c r="AL13" s="19">
        <f t="shared" si="18"/>
        <v>0.6355298538186902</v>
      </c>
      <c r="AM13" s="19">
        <f t="shared" si="19"/>
        <v>17.102450520722915</v>
      </c>
    </row>
    <row r="14" spans="2:39" x14ac:dyDescent="0.3">
      <c r="B14" s="26" t="s">
        <v>11</v>
      </c>
      <c r="C14" s="28">
        <f>IF(ISNUMBER(J7),1/J7,"")</f>
        <v>0.14285714285714285</v>
      </c>
      <c r="D14" s="28">
        <f>IF(ISNUMBER(J8),1/J8,"")</f>
        <v>3</v>
      </c>
      <c r="E14" s="28">
        <f>IF(ISNUMBER(J9),1/J9,"")</f>
        <v>0.33333333333333331</v>
      </c>
      <c r="F14" s="28">
        <f>IF(ISNUMBER(J10),1/J10,"")</f>
        <v>0.1111111111111111</v>
      </c>
      <c r="G14" s="28">
        <f>IF(ISNUMBER(J11),1/J11,"")</f>
        <v>0.1111111111111111</v>
      </c>
      <c r="H14" s="28">
        <f>IF(ISNUMBER(J12),1/J12,"")</f>
        <v>0.33333333333333331</v>
      </c>
      <c r="I14" s="28">
        <f>IF(ISNUMBER(J13),1/J13,"")</f>
        <v>0.33333333333333331</v>
      </c>
      <c r="J14" s="33">
        <v>1</v>
      </c>
      <c r="K14" s="32">
        <v>3</v>
      </c>
      <c r="L14" s="32">
        <v>0.33333333333333331</v>
      </c>
      <c r="M14" s="32">
        <v>1</v>
      </c>
      <c r="N14" s="32">
        <v>1</v>
      </c>
      <c r="O14" s="32">
        <v>0.2</v>
      </c>
      <c r="P14" s="32">
        <v>0.2</v>
      </c>
      <c r="Q14" s="32">
        <v>0.33333333333333331</v>
      </c>
      <c r="S14" s="26" t="s">
        <v>11</v>
      </c>
      <c r="T14" s="28">
        <f t="shared" si="1"/>
        <v>8.3152399870651816E-3</v>
      </c>
      <c r="U14" s="28">
        <f t="shared" si="2"/>
        <v>3.7037037037037035E-2</v>
      </c>
      <c r="V14" s="28">
        <f t="shared" si="3"/>
        <v>1.3271400132714E-2</v>
      </c>
      <c r="W14" s="28">
        <f t="shared" si="4"/>
        <v>1.1024490117332071E-2</v>
      </c>
      <c r="X14" s="28">
        <f t="shared" si="5"/>
        <v>2.222222222222222E-2</v>
      </c>
      <c r="Y14" s="28">
        <f t="shared" si="6"/>
        <v>9.3589143659335503E-3</v>
      </c>
      <c r="Z14" s="28">
        <f t="shared" si="7"/>
        <v>9.0909090909090905E-3</v>
      </c>
      <c r="AA14" s="28">
        <f t="shared" si="8"/>
        <v>1.8633540372670808E-2</v>
      </c>
      <c r="AB14" s="28">
        <f t="shared" si="9"/>
        <v>4.5801526717557252E-2</v>
      </c>
      <c r="AC14" s="28">
        <f t="shared" si="10"/>
        <v>8.0160320641282576E-3</v>
      </c>
      <c r="AD14" s="28">
        <f t="shared" si="11"/>
        <v>2.1621621621621623E-2</v>
      </c>
      <c r="AE14" s="28">
        <f t="shared" si="12"/>
        <v>2.1621621621621623E-2</v>
      </c>
      <c r="AF14" s="28">
        <f t="shared" si="13"/>
        <v>3.625899280575539E-2</v>
      </c>
      <c r="AG14" s="28">
        <f t="shared" si="14"/>
        <v>3.625899280575539E-2</v>
      </c>
      <c r="AH14" s="28">
        <f t="shared" si="15"/>
        <v>9.0090090090090089E-3</v>
      </c>
      <c r="AI14" s="30">
        <f t="shared" si="16"/>
        <v>0.30754154997133254</v>
      </c>
      <c r="AJ14" s="18">
        <f t="shared" si="17"/>
        <v>2.0502769998088834E-2</v>
      </c>
      <c r="AK14" s="55"/>
      <c r="AL14" s="19">
        <f t="shared" si="18"/>
        <v>0.31277119073030452</v>
      </c>
      <c r="AM14" s="19">
        <f t="shared" si="19"/>
        <v>15.255069961739778</v>
      </c>
    </row>
    <row r="15" spans="2:39" x14ac:dyDescent="0.3">
      <c r="B15" s="26" t="s">
        <v>12</v>
      </c>
      <c r="C15" s="28">
        <f>IF(ISNUMBER(K7),1/K7,"")</f>
        <v>0.1111111111111111</v>
      </c>
      <c r="D15" s="28">
        <f>IF(ISNUMBER(K8),1/K8,"")</f>
        <v>2</v>
      </c>
      <c r="E15" s="28">
        <f>IF(ISNUMBER(K9),1/K9,"")</f>
        <v>0.25</v>
      </c>
      <c r="F15" s="28">
        <f>IF(ISNUMBER(K10),1/K10,"")</f>
        <v>0.1111111111111111</v>
      </c>
      <c r="G15" s="28">
        <f>IF(ISNUMBER(K11),1/K11,"")</f>
        <v>0.1111111111111111</v>
      </c>
      <c r="H15" s="28">
        <f>IF(ISNUMBER(K12),1/K12,"")</f>
        <v>0.25</v>
      </c>
      <c r="I15" s="28">
        <f>IF(ISNUMBER(K13),1/K13,"")</f>
        <v>0.25</v>
      </c>
      <c r="J15" s="28">
        <f>IF(ISNUMBER(K14),1/K14,"")</f>
        <v>0.33333333333333331</v>
      </c>
      <c r="K15" s="33">
        <v>1</v>
      </c>
      <c r="L15" s="32">
        <v>0.33333333333333331</v>
      </c>
      <c r="M15" s="32">
        <v>1</v>
      </c>
      <c r="N15" s="32">
        <v>1</v>
      </c>
      <c r="O15" s="32">
        <v>0.14285714285714285</v>
      </c>
      <c r="P15" s="32">
        <v>0.14285714285714285</v>
      </c>
      <c r="Q15" s="32">
        <v>0.33333333333333331</v>
      </c>
      <c r="S15" s="26" t="s">
        <v>12</v>
      </c>
      <c r="T15" s="28">
        <f t="shared" si="1"/>
        <v>6.4674088788284744E-3</v>
      </c>
      <c r="U15" s="28">
        <f t="shared" si="2"/>
        <v>2.4691358024691357E-2</v>
      </c>
      <c r="V15" s="28">
        <f t="shared" si="3"/>
        <v>9.9535500995355016E-3</v>
      </c>
      <c r="W15" s="28">
        <f t="shared" si="4"/>
        <v>1.1024490117332071E-2</v>
      </c>
      <c r="X15" s="28">
        <f t="shared" si="5"/>
        <v>2.222222222222222E-2</v>
      </c>
      <c r="Y15" s="28">
        <f t="shared" si="6"/>
        <v>7.0191857744501636E-3</v>
      </c>
      <c r="Z15" s="28">
        <f t="shared" si="7"/>
        <v>6.8181818181818187E-3</v>
      </c>
      <c r="AA15" s="28">
        <f t="shared" si="8"/>
        <v>6.2111801242236021E-3</v>
      </c>
      <c r="AB15" s="28">
        <f t="shared" si="9"/>
        <v>1.5267175572519083E-2</v>
      </c>
      <c r="AC15" s="28">
        <f t="shared" si="10"/>
        <v>8.0160320641282576E-3</v>
      </c>
      <c r="AD15" s="28">
        <f t="shared" si="11"/>
        <v>2.1621621621621623E-2</v>
      </c>
      <c r="AE15" s="28">
        <f t="shared" si="12"/>
        <v>2.1621621621621623E-2</v>
      </c>
      <c r="AF15" s="28">
        <f t="shared" si="13"/>
        <v>2.5899280575539564E-2</v>
      </c>
      <c r="AG15" s="28">
        <f t="shared" si="14"/>
        <v>2.5899280575539564E-2</v>
      </c>
      <c r="AH15" s="28">
        <f t="shared" si="15"/>
        <v>9.0090090090090089E-3</v>
      </c>
      <c r="AI15" s="30">
        <f t="shared" si="16"/>
        <v>0.22174159809944391</v>
      </c>
      <c r="AJ15" s="18">
        <f t="shared" si="17"/>
        <v>1.4782773206629594E-2</v>
      </c>
      <c r="AK15" s="55"/>
      <c r="AL15" s="19">
        <f t="shared" si="18"/>
        <v>0.22930115889659741</v>
      </c>
      <c r="AM15" s="19">
        <f t="shared" si="19"/>
        <v>15.511376362979259</v>
      </c>
    </row>
    <row r="16" spans="2:39" x14ac:dyDescent="0.3">
      <c r="B16" s="26" t="s">
        <v>13</v>
      </c>
      <c r="C16" s="28">
        <f>IF(ISNUMBER(L7),1/L7,"")</f>
        <v>0.2</v>
      </c>
      <c r="D16" s="28">
        <f>IF(ISNUMBER(L8),1/L8,"")</f>
        <v>4</v>
      </c>
      <c r="E16" s="28">
        <f>IF(ISNUMBER(L9),1/L9,"")</f>
        <v>0.33333333333333331</v>
      </c>
      <c r="F16" s="28">
        <f>IF(ISNUMBER(L10),1/L10,"")</f>
        <v>0.14285714285714285</v>
      </c>
      <c r="G16" s="28">
        <f>IF(ISNUMBER(L11),1/L11,"")</f>
        <v>0.1111111111111111</v>
      </c>
      <c r="H16" s="28">
        <f>IF(ISNUMBER(L12),1/L12,"")</f>
        <v>0.5</v>
      </c>
      <c r="I16" s="28">
        <f>IF(ISNUMBER(L13),1/L13,"")</f>
        <v>0.5</v>
      </c>
      <c r="J16" s="28">
        <f>IF(ISNUMBER(L14),1/L14,"")</f>
        <v>3</v>
      </c>
      <c r="K16" s="28">
        <f>IF(ISNUMBER(L15),1/L15,"")</f>
        <v>3</v>
      </c>
      <c r="L16" s="33">
        <v>1</v>
      </c>
      <c r="M16" s="32">
        <v>3</v>
      </c>
      <c r="N16" s="32">
        <v>3</v>
      </c>
      <c r="O16" s="32">
        <v>0.2</v>
      </c>
      <c r="P16" s="32">
        <v>0.2</v>
      </c>
      <c r="Q16" s="32">
        <v>1</v>
      </c>
      <c r="S16" s="26" t="s">
        <v>13</v>
      </c>
      <c r="T16" s="28">
        <f t="shared" si="1"/>
        <v>1.1641335981891255E-2</v>
      </c>
      <c r="U16" s="28">
        <f t="shared" si="2"/>
        <v>4.9382716049382713E-2</v>
      </c>
      <c r="V16" s="28">
        <f t="shared" si="3"/>
        <v>1.3271400132714E-2</v>
      </c>
      <c r="W16" s="28">
        <f t="shared" si="4"/>
        <v>1.4174344436569805E-2</v>
      </c>
      <c r="X16" s="28">
        <f t="shared" si="5"/>
        <v>2.222222222222222E-2</v>
      </c>
      <c r="Y16" s="28">
        <f t="shared" si="6"/>
        <v>1.4038371548900327E-2</v>
      </c>
      <c r="Z16" s="28">
        <f t="shared" si="7"/>
        <v>1.3636363636363637E-2</v>
      </c>
      <c r="AA16" s="28">
        <f t="shared" si="8"/>
        <v>5.5900621118012424E-2</v>
      </c>
      <c r="AB16" s="28">
        <f t="shared" si="9"/>
        <v>4.5801526717557252E-2</v>
      </c>
      <c r="AC16" s="28">
        <f t="shared" si="10"/>
        <v>2.4048096192384773E-2</v>
      </c>
      <c r="AD16" s="28">
        <f t="shared" si="11"/>
        <v>6.4864864864864868E-2</v>
      </c>
      <c r="AE16" s="28">
        <f t="shared" si="12"/>
        <v>6.4864864864864868E-2</v>
      </c>
      <c r="AF16" s="28">
        <f t="shared" si="13"/>
        <v>3.625899280575539E-2</v>
      </c>
      <c r="AG16" s="28">
        <f t="shared" si="14"/>
        <v>3.625899280575539E-2</v>
      </c>
      <c r="AH16" s="28">
        <f t="shared" si="15"/>
        <v>2.7027027027027029E-2</v>
      </c>
      <c r="AI16" s="30">
        <f t="shared" si="16"/>
        <v>0.49339174040426592</v>
      </c>
      <c r="AJ16" s="18">
        <f t="shared" si="17"/>
        <v>3.2892782693617728E-2</v>
      </c>
      <c r="AK16" s="55"/>
      <c r="AL16" s="19">
        <f t="shared" si="18"/>
        <v>0.52188767251332191</v>
      </c>
      <c r="AM16" s="19">
        <f t="shared" si="19"/>
        <v>15.866327801283445</v>
      </c>
    </row>
    <row r="17" spans="2:39" x14ac:dyDescent="0.3">
      <c r="B17" s="26" t="s">
        <v>14</v>
      </c>
      <c r="C17" s="28">
        <f>IF(ISNUMBER(M7),1/M7,"")</f>
        <v>0.25</v>
      </c>
      <c r="D17" s="28">
        <f>IF(ISNUMBER(M8),1/M8,"")</f>
        <v>4</v>
      </c>
      <c r="E17" s="28">
        <f>IF(ISNUMBER(M9),1/M9,"")</f>
        <v>0.5</v>
      </c>
      <c r="F17" s="28">
        <f>IF(ISNUMBER(M10),1/M10,"")</f>
        <v>0.2</v>
      </c>
      <c r="G17" s="28">
        <f>IF(ISNUMBER(M11),1/M11,"")</f>
        <v>0.1111111111111111</v>
      </c>
      <c r="H17" s="28">
        <f>IF(ISNUMBER(M12),1/M12,"")</f>
        <v>1</v>
      </c>
      <c r="I17" s="28">
        <f>IF(ISNUMBER(M13),1/M13,"")</f>
        <v>1</v>
      </c>
      <c r="J17" s="28">
        <f>IF(ISNUMBER(M14),1/M14,"")</f>
        <v>1</v>
      </c>
      <c r="K17" s="28">
        <f>IF(ISNUMBER(M15),1/M15,"")</f>
        <v>1</v>
      </c>
      <c r="L17" s="28">
        <f>IF(ISNUMBER(M16),1/M16,"")</f>
        <v>0.33333333333333331</v>
      </c>
      <c r="M17" s="33">
        <v>1</v>
      </c>
      <c r="N17" s="32">
        <v>1</v>
      </c>
      <c r="O17" s="32">
        <v>0.14285714285714285</v>
      </c>
      <c r="P17" s="32">
        <v>0.14285714285714285</v>
      </c>
      <c r="Q17" s="32">
        <v>0.33333333333333331</v>
      </c>
      <c r="S17" s="26" t="s">
        <v>14</v>
      </c>
      <c r="T17" s="28">
        <f t="shared" si="1"/>
        <v>1.4551669977364068E-2</v>
      </c>
      <c r="U17" s="28">
        <f t="shared" si="2"/>
        <v>4.9382716049382713E-2</v>
      </c>
      <c r="V17" s="28">
        <f t="shared" si="3"/>
        <v>1.9907100199071003E-2</v>
      </c>
      <c r="W17" s="28">
        <f t="shared" si="4"/>
        <v>1.9844082211197728E-2</v>
      </c>
      <c r="X17" s="28">
        <f t="shared" si="5"/>
        <v>2.222222222222222E-2</v>
      </c>
      <c r="Y17" s="28">
        <f t="shared" si="6"/>
        <v>2.8076743097800654E-2</v>
      </c>
      <c r="Z17" s="28">
        <f t="shared" si="7"/>
        <v>2.7272727272727275E-2</v>
      </c>
      <c r="AA17" s="28">
        <f t="shared" si="8"/>
        <v>1.8633540372670808E-2</v>
      </c>
      <c r="AB17" s="28">
        <f t="shared" si="9"/>
        <v>1.5267175572519083E-2</v>
      </c>
      <c r="AC17" s="28">
        <f t="shared" si="10"/>
        <v>8.0160320641282576E-3</v>
      </c>
      <c r="AD17" s="28">
        <f t="shared" si="11"/>
        <v>2.1621621621621623E-2</v>
      </c>
      <c r="AE17" s="28">
        <f t="shared" si="12"/>
        <v>2.1621621621621623E-2</v>
      </c>
      <c r="AF17" s="28">
        <f t="shared" si="13"/>
        <v>2.5899280575539564E-2</v>
      </c>
      <c r="AG17" s="28">
        <f t="shared" si="14"/>
        <v>2.5899280575539564E-2</v>
      </c>
      <c r="AH17" s="28">
        <f t="shared" si="15"/>
        <v>9.0090090090090089E-3</v>
      </c>
      <c r="AI17" s="30">
        <f t="shared" si="16"/>
        <v>0.32722482244241524</v>
      </c>
      <c r="AJ17" s="18">
        <f t="shared" si="17"/>
        <v>2.1814988162827682E-2</v>
      </c>
      <c r="AK17" s="55"/>
      <c r="AL17" s="19">
        <f t="shared" si="18"/>
        <v>0.35327205373841281</v>
      </c>
      <c r="AM17" s="19">
        <f t="shared" si="19"/>
        <v>16.194006208097861</v>
      </c>
    </row>
    <row r="18" spans="2:39" x14ac:dyDescent="0.3">
      <c r="B18" s="26" t="s">
        <v>15</v>
      </c>
      <c r="C18" s="28">
        <f>IF(ISNUMBER(N7),1/N7,"")</f>
        <v>0.25</v>
      </c>
      <c r="D18" s="28">
        <f>IF(ISNUMBER(N8),1/N8,"")</f>
        <v>4</v>
      </c>
      <c r="E18" s="28">
        <f>IF(ISNUMBER(N9),1/N9,"")</f>
        <v>0.5</v>
      </c>
      <c r="F18" s="28">
        <f>IF(ISNUMBER(N10),1/N10,"")</f>
        <v>0.2</v>
      </c>
      <c r="G18" s="28">
        <f>IF(ISNUMBER(N11),1/N11,"")</f>
        <v>0.1111111111111111</v>
      </c>
      <c r="H18" s="28">
        <f>IF(ISNUMBER(N12),1/N12,"")</f>
        <v>1</v>
      </c>
      <c r="I18" s="28">
        <f>IF(ISNUMBER(N13),1/N13,"")</f>
        <v>1</v>
      </c>
      <c r="J18" s="28">
        <f>IF(ISNUMBER(N14),1/N14,"")</f>
        <v>1</v>
      </c>
      <c r="K18" s="28">
        <f>IF(ISNUMBER(N15),1/N15,"")</f>
        <v>1</v>
      </c>
      <c r="L18" s="28">
        <f>IF(ISNUMBER(N16),1/N16,"")</f>
        <v>0.33333333333333331</v>
      </c>
      <c r="M18" s="28">
        <f>IF(ISNUMBER(N17),1/N17,"")</f>
        <v>1</v>
      </c>
      <c r="N18" s="33">
        <v>1</v>
      </c>
      <c r="O18" s="32">
        <v>0.14285714285714285</v>
      </c>
      <c r="P18" s="32">
        <v>0.14285714285714285</v>
      </c>
      <c r="Q18" s="32">
        <v>0.33333333333333331</v>
      </c>
      <c r="S18" s="26" t="s">
        <v>15</v>
      </c>
      <c r="T18" s="28">
        <f t="shared" si="1"/>
        <v>1.4551669977364068E-2</v>
      </c>
      <c r="U18" s="28">
        <f t="shared" si="2"/>
        <v>4.9382716049382713E-2</v>
      </c>
      <c r="V18" s="28">
        <f t="shared" si="3"/>
        <v>1.9907100199071003E-2</v>
      </c>
      <c r="W18" s="28">
        <f t="shared" si="4"/>
        <v>1.9844082211197728E-2</v>
      </c>
      <c r="X18" s="28">
        <f t="shared" si="5"/>
        <v>2.222222222222222E-2</v>
      </c>
      <c r="Y18" s="28">
        <f t="shared" si="6"/>
        <v>2.8076743097800654E-2</v>
      </c>
      <c r="Z18" s="28">
        <f t="shared" si="7"/>
        <v>2.7272727272727275E-2</v>
      </c>
      <c r="AA18" s="28">
        <f t="shared" si="8"/>
        <v>1.8633540372670808E-2</v>
      </c>
      <c r="AB18" s="28">
        <f t="shared" si="9"/>
        <v>1.5267175572519083E-2</v>
      </c>
      <c r="AC18" s="28">
        <f t="shared" si="10"/>
        <v>8.0160320641282576E-3</v>
      </c>
      <c r="AD18" s="28">
        <f t="shared" si="11"/>
        <v>2.1621621621621623E-2</v>
      </c>
      <c r="AE18" s="28">
        <f t="shared" si="12"/>
        <v>2.1621621621621623E-2</v>
      </c>
      <c r="AF18" s="28">
        <f t="shared" si="13"/>
        <v>2.5899280575539564E-2</v>
      </c>
      <c r="AG18" s="28">
        <f t="shared" si="14"/>
        <v>2.5899280575539564E-2</v>
      </c>
      <c r="AH18" s="28">
        <f t="shared" si="15"/>
        <v>9.0090090090090089E-3</v>
      </c>
      <c r="AI18" s="30">
        <f t="shared" si="16"/>
        <v>0.32722482244241524</v>
      </c>
      <c r="AJ18" s="18">
        <f t="shared" si="17"/>
        <v>2.1814988162827682E-2</v>
      </c>
      <c r="AK18" s="55"/>
      <c r="AL18" s="19">
        <f t="shared" si="18"/>
        <v>0.35327205373841281</v>
      </c>
      <c r="AM18" s="19">
        <f t="shared" si="19"/>
        <v>16.194006208097861</v>
      </c>
    </row>
    <row r="19" spans="2:39" x14ac:dyDescent="0.3">
      <c r="B19" s="26" t="s">
        <v>16</v>
      </c>
      <c r="C19" s="28">
        <f>IF(ISNUMBER(O7),1/O7,"")</f>
        <v>3</v>
      </c>
      <c r="D19" s="28">
        <f>IF(ISNUMBER(O8),1/O8,"")</f>
        <v>9</v>
      </c>
      <c r="E19" s="28">
        <f>IF(ISNUMBER(O9),1/O9,"")</f>
        <v>5</v>
      </c>
      <c r="F19" s="28">
        <f>IF(ISNUMBER(O10),1/O10,"")</f>
        <v>2</v>
      </c>
      <c r="G19" s="28">
        <f>IF(ISNUMBER(O11),1/O11,"")</f>
        <v>1</v>
      </c>
      <c r="H19" s="28">
        <f>IF(ISNUMBER(O12),1/O12,"")</f>
        <v>5</v>
      </c>
      <c r="I19" s="28">
        <f>IF(ISNUMBER(O13),1/O13,"")</f>
        <v>5</v>
      </c>
      <c r="J19" s="28">
        <f>IF(ISNUMBER(O14),1/O14,"")</f>
        <v>5</v>
      </c>
      <c r="K19" s="28">
        <f>IF(ISNUMBER(O15),1/O15,"")</f>
        <v>7</v>
      </c>
      <c r="L19" s="28">
        <f>IF(ISNUMBER(O16),1/O16,"")</f>
        <v>5</v>
      </c>
      <c r="M19" s="28">
        <f>IF(ISNUMBER(O17),1/O17,"")</f>
        <v>7</v>
      </c>
      <c r="N19" s="28">
        <f>IF(ISNUMBER(O18),1/O18,"")</f>
        <v>7</v>
      </c>
      <c r="O19" s="33">
        <v>1</v>
      </c>
      <c r="P19" s="32">
        <v>1</v>
      </c>
      <c r="Q19" s="32">
        <v>7</v>
      </c>
      <c r="S19" s="26" t="s">
        <v>16</v>
      </c>
      <c r="T19" s="28">
        <f t="shared" si="1"/>
        <v>0.17462003972836881</v>
      </c>
      <c r="U19" s="28">
        <f t="shared" si="2"/>
        <v>0.1111111111111111</v>
      </c>
      <c r="V19" s="28">
        <f t="shared" si="3"/>
        <v>0.19907100199071001</v>
      </c>
      <c r="W19" s="28">
        <f t="shared" si="4"/>
        <v>0.19844082211197728</v>
      </c>
      <c r="X19" s="28">
        <f t="shared" si="5"/>
        <v>0.2</v>
      </c>
      <c r="Y19" s="28">
        <f t="shared" si="6"/>
        <v>0.14038371548900327</v>
      </c>
      <c r="Z19" s="28">
        <f t="shared" si="7"/>
        <v>0.13636363636363638</v>
      </c>
      <c r="AA19" s="28">
        <f t="shared" si="8"/>
        <v>9.3167701863354047E-2</v>
      </c>
      <c r="AB19" s="28">
        <f t="shared" si="9"/>
        <v>0.10687022900763359</v>
      </c>
      <c r="AC19" s="28">
        <f t="shared" si="10"/>
        <v>0.12024048096192386</v>
      </c>
      <c r="AD19" s="28">
        <f t="shared" si="11"/>
        <v>0.15135135135135136</v>
      </c>
      <c r="AE19" s="28">
        <f t="shared" si="12"/>
        <v>0.15135135135135136</v>
      </c>
      <c r="AF19" s="28">
        <f t="shared" si="13"/>
        <v>0.18129496402877696</v>
      </c>
      <c r="AG19" s="28">
        <f t="shared" si="14"/>
        <v>0.18129496402877696</v>
      </c>
      <c r="AH19" s="28">
        <f t="shared" si="15"/>
        <v>0.1891891891891892</v>
      </c>
      <c r="AI19" s="30">
        <f t="shared" si="16"/>
        <v>2.3347505585771637</v>
      </c>
      <c r="AJ19" s="18">
        <f t="shared" si="17"/>
        <v>0.15565003723847759</v>
      </c>
      <c r="AK19" s="55"/>
      <c r="AL19" s="19">
        <f t="shared" si="18"/>
        <v>2.6600638076506398</v>
      </c>
      <c r="AM19" s="19">
        <f t="shared" si="19"/>
        <v>17.090030011204242</v>
      </c>
    </row>
    <row r="20" spans="2:39" x14ac:dyDescent="0.3">
      <c r="B20" s="26" t="s">
        <v>17</v>
      </c>
      <c r="C20" s="28">
        <f>IF(ISNUMBER(P7),1/P7,"")</f>
        <v>3</v>
      </c>
      <c r="D20" s="28">
        <f>IF(ISNUMBER(P8),1/P8,"")</f>
        <v>9</v>
      </c>
      <c r="E20" s="28">
        <f>IF(ISNUMBER(P9),1/P9,"")</f>
        <v>5</v>
      </c>
      <c r="F20" s="28">
        <f>IF(ISNUMBER(P10),1/P10,"")</f>
        <v>2</v>
      </c>
      <c r="G20" s="28">
        <f>IF(ISNUMBER(P11),1/P11,"")</f>
        <v>1</v>
      </c>
      <c r="H20" s="28">
        <f>IF(ISNUMBER(P12),1/P12,"")</f>
        <v>5</v>
      </c>
      <c r="I20" s="28">
        <f>IF(ISNUMBER(P13),1/P13,"")</f>
        <v>5</v>
      </c>
      <c r="J20" s="28">
        <f>IF(ISNUMBER(P14),1/P14,"")</f>
        <v>5</v>
      </c>
      <c r="K20" s="28">
        <f>IF(ISNUMBER(P15),1/P15,"")</f>
        <v>7</v>
      </c>
      <c r="L20" s="28">
        <f>IF(ISNUMBER(P16),1/P16,"")</f>
        <v>5</v>
      </c>
      <c r="M20" s="28">
        <f>IF(ISNUMBER(P17),1/P17,"")</f>
        <v>7</v>
      </c>
      <c r="N20" s="28">
        <f>IF(ISNUMBER(P18),1/P18,"")</f>
        <v>7</v>
      </c>
      <c r="O20" s="28">
        <f>IF(ISNUMBER(P19),1/P19,"")</f>
        <v>1</v>
      </c>
      <c r="P20" s="33">
        <v>1</v>
      </c>
      <c r="Q20" s="32">
        <v>7</v>
      </c>
      <c r="S20" s="26" t="s">
        <v>17</v>
      </c>
      <c r="T20" s="28">
        <f t="shared" si="1"/>
        <v>0.17462003972836881</v>
      </c>
      <c r="U20" s="28">
        <f t="shared" si="2"/>
        <v>0.1111111111111111</v>
      </c>
      <c r="V20" s="28">
        <f t="shared" si="3"/>
        <v>0.19907100199071001</v>
      </c>
      <c r="W20" s="28">
        <f t="shared" si="4"/>
        <v>0.19844082211197728</v>
      </c>
      <c r="X20" s="28">
        <f t="shared" si="5"/>
        <v>0.2</v>
      </c>
      <c r="Y20" s="28">
        <f t="shared" si="6"/>
        <v>0.14038371548900327</v>
      </c>
      <c r="Z20" s="28">
        <f t="shared" si="7"/>
        <v>0.13636363636363638</v>
      </c>
      <c r="AA20" s="28">
        <f t="shared" si="8"/>
        <v>9.3167701863354047E-2</v>
      </c>
      <c r="AB20" s="28">
        <f t="shared" si="9"/>
        <v>0.10687022900763359</v>
      </c>
      <c r="AC20" s="28">
        <f t="shared" si="10"/>
        <v>0.12024048096192386</v>
      </c>
      <c r="AD20" s="28">
        <f t="shared" si="11"/>
        <v>0.15135135135135136</v>
      </c>
      <c r="AE20" s="28">
        <f t="shared" si="12"/>
        <v>0.15135135135135136</v>
      </c>
      <c r="AF20" s="28">
        <f t="shared" si="13"/>
        <v>0.18129496402877696</v>
      </c>
      <c r="AG20" s="28">
        <f t="shared" si="14"/>
        <v>0.18129496402877696</v>
      </c>
      <c r="AH20" s="28">
        <f t="shared" si="15"/>
        <v>0.1891891891891892</v>
      </c>
      <c r="AI20" s="30">
        <f t="shared" si="16"/>
        <v>2.3347505585771637</v>
      </c>
      <c r="AJ20" s="18">
        <f t="shared" si="17"/>
        <v>0.15565003723847759</v>
      </c>
      <c r="AK20" s="55"/>
      <c r="AL20" s="19">
        <f t="shared" si="18"/>
        <v>2.6600638076506398</v>
      </c>
      <c r="AM20" s="19">
        <f t="shared" si="19"/>
        <v>17.090030011204242</v>
      </c>
    </row>
    <row r="21" spans="2:39" x14ac:dyDescent="0.3">
      <c r="B21" s="26" t="s">
        <v>18</v>
      </c>
      <c r="C21" s="28">
        <f>IF(ISNUMBER(Q7),1/Q7,"")</f>
        <v>1</v>
      </c>
      <c r="D21" s="28">
        <f>IF(ISNUMBER(Q8),1/Q8,"")</f>
        <v>6</v>
      </c>
      <c r="E21" s="28">
        <f>IF(ISNUMBER(Q9),1/Q9,"")</f>
        <v>2</v>
      </c>
      <c r="F21" s="28">
        <f>IF(ISNUMBER(Q10),1/Q10,"")</f>
        <v>0.33333333333333331</v>
      </c>
      <c r="G21" s="28">
        <f>IF(ISNUMBER(Q11),1/Q11,"")</f>
        <v>0.1111111111111111</v>
      </c>
      <c r="H21" s="28">
        <f>IF(ISNUMBER(Q12),1/Q12,"")</f>
        <v>0.33333333333333331</v>
      </c>
      <c r="I21" s="28">
        <f>IF(ISNUMBER(Q13),1/Q13,"")</f>
        <v>0.33333333333333331</v>
      </c>
      <c r="J21" s="28">
        <f>IF(ISNUMBER(Q14),1/Q14,"")</f>
        <v>3</v>
      </c>
      <c r="K21" s="28">
        <f>IF(ISNUMBER(Q15),1/Q15,"")</f>
        <v>3</v>
      </c>
      <c r="L21" s="28">
        <f>IF(ISNUMBER(Q16),1/Q16,"")</f>
        <v>1</v>
      </c>
      <c r="M21" s="28">
        <f>IF(ISNUMBER(Q17),1/Q17,"")</f>
        <v>3</v>
      </c>
      <c r="N21" s="28">
        <f>IF(ISNUMBER(Q18),1/Q18,"")</f>
        <v>3</v>
      </c>
      <c r="O21" s="28">
        <f>IF(ISNUMBER(Q19),1/Q19,"")</f>
        <v>0.14285714285714285</v>
      </c>
      <c r="P21" s="28">
        <f>IF(ISNUMBER(Q20),1/Q20,"")</f>
        <v>0.14285714285714285</v>
      </c>
      <c r="Q21" s="33">
        <v>1</v>
      </c>
      <c r="S21" s="26" t="s">
        <v>18</v>
      </c>
      <c r="T21" s="28">
        <f t="shared" si="1"/>
        <v>5.8206679909456271E-2</v>
      </c>
      <c r="U21" s="28">
        <f t="shared" si="2"/>
        <v>7.407407407407407E-2</v>
      </c>
      <c r="V21" s="28">
        <f t="shared" si="3"/>
        <v>7.9628400796284013E-2</v>
      </c>
      <c r="W21" s="28">
        <f t="shared" si="4"/>
        <v>3.3073470351996211E-2</v>
      </c>
      <c r="X21" s="28">
        <f t="shared" si="5"/>
        <v>2.222222222222222E-2</v>
      </c>
      <c r="Y21" s="28">
        <f t="shared" si="6"/>
        <v>9.3589143659335503E-3</v>
      </c>
      <c r="Z21" s="28">
        <f t="shared" si="7"/>
        <v>9.0909090909090905E-3</v>
      </c>
      <c r="AA21" s="28">
        <f t="shared" si="8"/>
        <v>5.5900621118012424E-2</v>
      </c>
      <c r="AB21" s="28">
        <f t="shared" si="9"/>
        <v>4.5801526717557252E-2</v>
      </c>
      <c r="AC21" s="28">
        <f t="shared" si="10"/>
        <v>2.4048096192384773E-2</v>
      </c>
      <c r="AD21" s="28">
        <f t="shared" si="11"/>
        <v>6.4864864864864868E-2</v>
      </c>
      <c r="AE21" s="28">
        <f t="shared" si="12"/>
        <v>6.4864864864864868E-2</v>
      </c>
      <c r="AF21" s="28">
        <f t="shared" si="13"/>
        <v>2.5899280575539564E-2</v>
      </c>
      <c r="AG21" s="28">
        <f t="shared" si="14"/>
        <v>2.5899280575539564E-2</v>
      </c>
      <c r="AH21" s="28">
        <f t="shared" si="15"/>
        <v>2.7027027027027029E-2</v>
      </c>
      <c r="AI21" s="30">
        <f t="shared" ref="AI21" si="20">SUM(T21:AH21)</f>
        <v>0.61996023274666578</v>
      </c>
      <c r="AJ21" s="18">
        <f t="shared" si="17"/>
        <v>4.1330682183111055E-2</v>
      </c>
      <c r="AK21" s="55"/>
      <c r="AL21" s="19">
        <f t="shared" si="18"/>
        <v>0.67337900988201549</v>
      </c>
      <c r="AM21" s="19">
        <f t="shared" si="19"/>
        <v>16.292472669545681</v>
      </c>
    </row>
    <row r="22" spans="2:39" x14ac:dyDescent="0.3">
      <c r="B22" s="29" t="s">
        <v>40</v>
      </c>
      <c r="C22" s="30">
        <f>SUM(C7:C21)</f>
        <v>17.18015873015873</v>
      </c>
      <c r="D22" s="30">
        <f t="shared" ref="D22:Q22" si="21">SUM(D7:D21)</f>
        <v>81</v>
      </c>
      <c r="E22" s="30">
        <f t="shared" si="21"/>
        <v>25.116666666666667</v>
      </c>
      <c r="F22" s="30">
        <f t="shared" si="21"/>
        <v>10.078571428571431</v>
      </c>
      <c r="G22" s="30">
        <f t="shared" si="21"/>
        <v>5</v>
      </c>
      <c r="H22" s="30">
        <f t="shared" si="21"/>
        <v>35.616666666666667</v>
      </c>
      <c r="I22" s="30">
        <f t="shared" si="21"/>
        <v>36.666666666666664</v>
      </c>
      <c r="J22" s="30">
        <f t="shared" si="21"/>
        <v>53.666666666666664</v>
      </c>
      <c r="K22" s="30">
        <f t="shared" si="21"/>
        <v>65.5</v>
      </c>
      <c r="L22" s="30">
        <f t="shared" si="21"/>
        <v>41.583333333333329</v>
      </c>
      <c r="M22" s="30">
        <f t="shared" si="21"/>
        <v>46.25</v>
      </c>
      <c r="N22" s="30">
        <f t="shared" si="21"/>
        <v>46.25</v>
      </c>
      <c r="O22" s="30">
        <f t="shared" si="21"/>
        <v>5.5158730158730167</v>
      </c>
      <c r="P22" s="30">
        <f t="shared" si="21"/>
        <v>5.5158730158730167</v>
      </c>
      <c r="Q22" s="30">
        <f t="shared" si="21"/>
        <v>37</v>
      </c>
      <c r="S22">
        <f>+AJ6</f>
        <v>15</v>
      </c>
      <c r="T22" s="20">
        <f>+AJ7</f>
        <v>8.119939297886293E-2</v>
      </c>
      <c r="U22" s="20">
        <f>+AJ8</f>
        <v>9.9842585942935217E-3</v>
      </c>
      <c r="V22" s="20">
        <f>+AJ9</f>
        <v>4.3157809360036214E-2</v>
      </c>
      <c r="W22" s="20">
        <f>+AJ10</f>
        <v>0.13124994536261267</v>
      </c>
      <c r="X22" s="20">
        <f>+AJ11</f>
        <v>0.19450279255098549</v>
      </c>
      <c r="Y22" s="20">
        <f>+AJ12</f>
        <v>3.830657899029128E-2</v>
      </c>
      <c r="Z22" s="20">
        <f>+AJ13</f>
        <v>3.7160163278860146E-2</v>
      </c>
      <c r="AA22" s="20">
        <f>+AJ14</f>
        <v>2.0502769998088834E-2</v>
      </c>
      <c r="AB22" s="20">
        <f>+AJ15</f>
        <v>1.4782773206629594E-2</v>
      </c>
      <c r="AC22" s="20">
        <f>+AJ16</f>
        <v>3.2892782693617728E-2</v>
      </c>
      <c r="AD22" s="20">
        <f>+AJ17</f>
        <v>2.1814988162827682E-2</v>
      </c>
      <c r="AE22" s="20">
        <f>+AJ18</f>
        <v>2.1814988162827682E-2</v>
      </c>
      <c r="AF22" s="20">
        <f>+AJ19</f>
        <v>0.15565003723847759</v>
      </c>
      <c r="AG22" s="20">
        <f>+AJ20</f>
        <v>0.15565003723847759</v>
      </c>
      <c r="AH22" s="20">
        <f>+AJ21</f>
        <v>4.1330682183111055E-2</v>
      </c>
    </row>
    <row r="24" spans="2:39" x14ac:dyDescent="0.3">
      <c r="S24" s="31" t="s">
        <v>4</v>
      </c>
      <c r="T24" s="8">
        <f>+IF(ISNUMBER(C7),C7*T$22,"")</f>
        <v>8.119939297886293E-2</v>
      </c>
      <c r="U24" s="8">
        <f t="shared" ref="U24:AH24" si="22">+IF(ISNUMBER(D7),D7*U$22,"")</f>
        <v>6.9889810160054647E-2</v>
      </c>
      <c r="V24" s="8">
        <f t="shared" si="22"/>
        <v>8.6315618720072429E-2</v>
      </c>
      <c r="W24" s="8">
        <f t="shared" si="22"/>
        <v>3.2812486340653167E-2</v>
      </c>
      <c r="X24" s="8">
        <f t="shared" si="22"/>
        <v>6.4834264183661824E-2</v>
      </c>
      <c r="Y24" s="8">
        <f t="shared" si="22"/>
        <v>0.11491973697087385</v>
      </c>
      <c r="Z24" s="8">
        <f t="shared" si="22"/>
        <v>0.14864065311544059</v>
      </c>
      <c r="AA24" s="8">
        <f t="shared" si="22"/>
        <v>0.14351938998662184</v>
      </c>
      <c r="AB24" s="8">
        <f t="shared" si="22"/>
        <v>0.13304495885966636</v>
      </c>
      <c r="AC24" s="8">
        <f t="shared" si="22"/>
        <v>0.16446391346808864</v>
      </c>
      <c r="AD24" s="8">
        <f t="shared" si="22"/>
        <v>8.7259952651310729E-2</v>
      </c>
      <c r="AE24" s="8">
        <f t="shared" si="22"/>
        <v>8.7259952651310729E-2</v>
      </c>
      <c r="AF24" s="8">
        <f t="shared" si="22"/>
        <v>5.1883345746159194E-2</v>
      </c>
      <c r="AG24" s="8">
        <f t="shared" si="22"/>
        <v>5.1883345746159194E-2</v>
      </c>
      <c r="AH24" s="8">
        <f t="shared" si="22"/>
        <v>4.1330682183111055E-2</v>
      </c>
      <c r="AI24" s="8">
        <f>+SUM(T24:AH24)</f>
        <v>1.3592575037620469</v>
      </c>
    </row>
    <row r="25" spans="2:39" x14ac:dyDescent="0.3">
      <c r="S25" s="31" t="s">
        <v>5</v>
      </c>
      <c r="T25" s="8">
        <f t="shared" ref="T25:T38" si="23">+IF(ISNUMBER(C8),C8*T$22,"")</f>
        <v>1.1599913282694704E-2</v>
      </c>
      <c r="U25" s="8">
        <f t="shared" ref="U25:U38" si="24">+IF(ISNUMBER(D8),D8*U$22,"")</f>
        <v>9.9842585942935217E-3</v>
      </c>
      <c r="V25" s="8">
        <f t="shared" ref="V25:V38" si="25">+IF(ISNUMBER(E8),E8*V$22,"")</f>
        <v>8.6315618720072436E-3</v>
      </c>
      <c r="W25" s="8">
        <f t="shared" ref="W25:W38" si="26">+IF(ISNUMBER(F8),F8*W$22,"")</f>
        <v>1.4583327262512519E-2</v>
      </c>
      <c r="X25" s="8">
        <f t="shared" ref="X25:X38" si="27">+IF(ISNUMBER(G8),G8*X$22,"")</f>
        <v>2.161142139455394E-2</v>
      </c>
      <c r="Y25" s="8">
        <f t="shared" ref="Y25:Y38" si="28">+IF(ISNUMBER(H8),H8*Y$22,"")</f>
        <v>7.6613157980582568E-3</v>
      </c>
      <c r="Z25" s="8">
        <f t="shared" ref="Z25:Z38" si="29">+IF(ISNUMBER(I8),I8*Z$22,"")</f>
        <v>9.2900408197150366E-3</v>
      </c>
      <c r="AA25" s="8">
        <f t="shared" ref="AA25:AA38" si="30">+IF(ISNUMBER(J8),J8*AA$22,"")</f>
        <v>6.8342566660296112E-3</v>
      </c>
      <c r="AB25" s="8">
        <f t="shared" ref="AB25:AB38" si="31">+IF(ISNUMBER(K8),K8*AB$22,"")</f>
        <v>7.3913866033147972E-3</v>
      </c>
      <c r="AC25" s="8">
        <f t="shared" ref="AC25:AC38" si="32">+IF(ISNUMBER(L8),L8*AC$22,"")</f>
        <v>8.223195673404432E-3</v>
      </c>
      <c r="AD25" s="8">
        <f t="shared" ref="AD25:AD38" si="33">+IF(ISNUMBER(M8),M8*AD$22,"")</f>
        <v>5.4537470407069206E-3</v>
      </c>
      <c r="AE25" s="8">
        <f t="shared" ref="AE25:AE38" si="34">+IF(ISNUMBER(N8),N8*AE$22,"")</f>
        <v>5.4537470407069206E-3</v>
      </c>
      <c r="AF25" s="8">
        <f t="shared" ref="AF25:AF38" si="35">+IF(ISNUMBER(O8),O8*AF$22,"")</f>
        <v>1.7294448582053066E-2</v>
      </c>
      <c r="AG25" s="8">
        <f t="shared" ref="AG25:AG38" si="36">+IF(ISNUMBER(P8),P8*AG$22,"")</f>
        <v>1.7294448582053066E-2</v>
      </c>
      <c r="AH25" s="8">
        <f t="shared" ref="AH25:AH38" si="37">+IF(ISNUMBER(Q8),Q8*AH$22,"")</f>
        <v>6.8884470305185085E-3</v>
      </c>
      <c r="AI25" s="8">
        <f t="shared" ref="AI25:AI38" si="38">+SUM(T25:AH25)</f>
        <v>0.15819551624262254</v>
      </c>
    </row>
    <row r="26" spans="2:39" x14ac:dyDescent="0.3">
      <c r="S26" s="31" t="s">
        <v>6</v>
      </c>
      <c r="T26" s="8">
        <f t="shared" si="23"/>
        <v>4.0599696489431465E-2</v>
      </c>
      <c r="U26" s="8">
        <f t="shared" si="24"/>
        <v>4.9921292971467607E-2</v>
      </c>
      <c r="V26" s="8">
        <f t="shared" si="25"/>
        <v>4.3157809360036214E-2</v>
      </c>
      <c r="W26" s="8">
        <f t="shared" si="26"/>
        <v>4.3749981787537556E-2</v>
      </c>
      <c r="X26" s="8">
        <f t="shared" si="27"/>
        <v>6.4834264183661824E-2</v>
      </c>
      <c r="Y26" s="8">
        <f t="shared" si="28"/>
        <v>3.830657899029128E-2</v>
      </c>
      <c r="Z26" s="8">
        <f t="shared" si="29"/>
        <v>3.7160163278860146E-2</v>
      </c>
      <c r="AA26" s="8">
        <f t="shared" si="30"/>
        <v>6.15083099942665E-2</v>
      </c>
      <c r="AB26" s="8">
        <f t="shared" si="31"/>
        <v>5.9131092826518378E-2</v>
      </c>
      <c r="AC26" s="8">
        <f t="shared" si="32"/>
        <v>9.8678348080853184E-2</v>
      </c>
      <c r="AD26" s="8">
        <f t="shared" si="33"/>
        <v>4.3629976325655365E-2</v>
      </c>
      <c r="AE26" s="8">
        <f t="shared" si="34"/>
        <v>4.3629976325655365E-2</v>
      </c>
      <c r="AF26" s="8">
        <f t="shared" si="35"/>
        <v>3.1130007447695521E-2</v>
      </c>
      <c r="AG26" s="8">
        <f t="shared" si="36"/>
        <v>3.1130007447695521E-2</v>
      </c>
      <c r="AH26" s="8">
        <f t="shared" si="37"/>
        <v>2.0665341091555527E-2</v>
      </c>
      <c r="AI26" s="8">
        <f t="shared" si="38"/>
        <v>0.70723284660118146</v>
      </c>
    </row>
    <row r="27" spans="2:39" x14ac:dyDescent="0.3">
      <c r="S27" s="31" t="s">
        <v>7</v>
      </c>
      <c r="T27" s="8">
        <f t="shared" si="23"/>
        <v>0.32479757191545172</v>
      </c>
      <c r="U27" s="8">
        <f t="shared" si="24"/>
        <v>8.9858327348641701E-2</v>
      </c>
      <c r="V27" s="8">
        <f t="shared" si="25"/>
        <v>0.12947342808010864</v>
      </c>
      <c r="W27" s="8">
        <f t="shared" si="26"/>
        <v>0.13124994536261267</v>
      </c>
      <c r="X27" s="8">
        <f t="shared" si="27"/>
        <v>6.4834264183661824E-2</v>
      </c>
      <c r="Y27" s="8">
        <f t="shared" si="28"/>
        <v>0.26814605293203897</v>
      </c>
      <c r="Z27" s="8">
        <f t="shared" si="29"/>
        <v>0.26012114295202104</v>
      </c>
      <c r="AA27" s="8">
        <f t="shared" si="30"/>
        <v>0.18452492998279951</v>
      </c>
      <c r="AB27" s="8">
        <f t="shared" si="31"/>
        <v>0.13304495885966636</v>
      </c>
      <c r="AC27" s="8">
        <f t="shared" si="32"/>
        <v>0.2302494788553241</v>
      </c>
      <c r="AD27" s="8">
        <f t="shared" si="33"/>
        <v>0.1090749408141384</v>
      </c>
      <c r="AE27" s="8">
        <f t="shared" si="34"/>
        <v>0.1090749408141384</v>
      </c>
      <c r="AF27" s="8">
        <f t="shared" si="35"/>
        <v>7.7825018619238795E-2</v>
      </c>
      <c r="AG27" s="8">
        <f t="shared" si="36"/>
        <v>7.7825018619238795E-2</v>
      </c>
      <c r="AH27" s="8">
        <f t="shared" si="37"/>
        <v>0.12399204654933316</v>
      </c>
      <c r="AI27" s="8">
        <f t="shared" si="38"/>
        <v>2.3140920658884143</v>
      </c>
    </row>
    <row r="28" spans="2:39" x14ac:dyDescent="0.3">
      <c r="S28" s="31" t="s">
        <v>8</v>
      </c>
      <c r="T28" s="8">
        <f t="shared" si="23"/>
        <v>0.24359817893658881</v>
      </c>
      <c r="U28" s="8">
        <f t="shared" si="24"/>
        <v>8.9858327348641701E-2</v>
      </c>
      <c r="V28" s="8">
        <f t="shared" si="25"/>
        <v>0.12947342808010864</v>
      </c>
      <c r="W28" s="8">
        <f t="shared" si="26"/>
        <v>0.39374983608783798</v>
      </c>
      <c r="X28" s="8">
        <f t="shared" si="27"/>
        <v>0.19450279255098549</v>
      </c>
      <c r="Y28" s="8">
        <f t="shared" si="28"/>
        <v>0.34475921091262152</v>
      </c>
      <c r="Z28" s="8">
        <f t="shared" si="29"/>
        <v>0.3344414695097413</v>
      </c>
      <c r="AA28" s="8">
        <f t="shared" si="30"/>
        <v>0.18452492998279951</v>
      </c>
      <c r="AB28" s="8">
        <f t="shared" si="31"/>
        <v>0.13304495885966636</v>
      </c>
      <c r="AC28" s="8">
        <f t="shared" si="32"/>
        <v>0.29603504424255955</v>
      </c>
      <c r="AD28" s="8">
        <f t="shared" si="33"/>
        <v>0.19633489346544913</v>
      </c>
      <c r="AE28" s="8">
        <f t="shared" si="34"/>
        <v>0.19633489346544913</v>
      </c>
      <c r="AF28" s="8">
        <f t="shared" si="35"/>
        <v>0.15565003723847759</v>
      </c>
      <c r="AG28" s="8">
        <f t="shared" si="36"/>
        <v>0.15565003723847759</v>
      </c>
      <c r="AH28" s="8">
        <f t="shared" si="37"/>
        <v>0.37197613964799947</v>
      </c>
      <c r="AI28" s="8">
        <f t="shared" si="38"/>
        <v>3.4199341775674039</v>
      </c>
    </row>
    <row r="29" spans="2:39" x14ac:dyDescent="0.3">
      <c r="S29" s="31" t="s">
        <v>9</v>
      </c>
      <c r="T29" s="8">
        <f t="shared" si="23"/>
        <v>2.7066464326287641E-2</v>
      </c>
      <c r="U29" s="8">
        <f t="shared" si="24"/>
        <v>4.9921292971467607E-2</v>
      </c>
      <c r="V29" s="8">
        <f t="shared" si="25"/>
        <v>4.3157809360036214E-2</v>
      </c>
      <c r="W29" s="8">
        <f t="shared" si="26"/>
        <v>1.8749992194658952E-2</v>
      </c>
      <c r="X29" s="8">
        <f t="shared" si="27"/>
        <v>2.161142139455394E-2</v>
      </c>
      <c r="Y29" s="8">
        <f t="shared" si="28"/>
        <v>3.830657899029128E-2</v>
      </c>
      <c r="Z29" s="8">
        <f t="shared" si="29"/>
        <v>3.7160163278860146E-2</v>
      </c>
      <c r="AA29" s="8">
        <f t="shared" si="30"/>
        <v>6.15083099942665E-2</v>
      </c>
      <c r="AB29" s="8">
        <f t="shared" si="31"/>
        <v>5.9131092826518378E-2</v>
      </c>
      <c r="AC29" s="8">
        <f t="shared" si="32"/>
        <v>6.5785565387235456E-2</v>
      </c>
      <c r="AD29" s="8">
        <f t="shared" si="33"/>
        <v>2.1814988162827682E-2</v>
      </c>
      <c r="AE29" s="8">
        <f t="shared" si="34"/>
        <v>2.1814988162827682E-2</v>
      </c>
      <c r="AF29" s="8">
        <f t="shared" si="35"/>
        <v>3.1130007447695521E-2</v>
      </c>
      <c r="AG29" s="8">
        <f t="shared" si="36"/>
        <v>3.1130007447695521E-2</v>
      </c>
      <c r="AH29" s="8">
        <f t="shared" si="37"/>
        <v>0.12399204654933316</v>
      </c>
      <c r="AI29" s="8">
        <f t="shared" si="38"/>
        <v>0.65228072849455565</v>
      </c>
    </row>
    <row r="30" spans="2:39" x14ac:dyDescent="0.3">
      <c r="S30" s="31" t="s">
        <v>10</v>
      </c>
      <c r="T30" s="8">
        <f t="shared" si="23"/>
        <v>2.0299848244715733E-2</v>
      </c>
      <c r="U30" s="8">
        <f t="shared" si="24"/>
        <v>3.9937034377174087E-2</v>
      </c>
      <c r="V30" s="8">
        <f t="shared" si="25"/>
        <v>4.3157809360036214E-2</v>
      </c>
      <c r="W30" s="8">
        <f t="shared" si="26"/>
        <v>1.8749992194658952E-2</v>
      </c>
      <c r="X30" s="8">
        <f t="shared" si="27"/>
        <v>2.161142139455394E-2</v>
      </c>
      <c r="Y30" s="8">
        <f t="shared" si="28"/>
        <v>3.830657899029128E-2</v>
      </c>
      <c r="Z30" s="8">
        <f t="shared" si="29"/>
        <v>3.7160163278860146E-2</v>
      </c>
      <c r="AA30" s="8">
        <f t="shared" si="30"/>
        <v>6.15083099942665E-2</v>
      </c>
      <c r="AB30" s="8">
        <f t="shared" si="31"/>
        <v>5.9131092826518378E-2</v>
      </c>
      <c r="AC30" s="8">
        <f t="shared" si="32"/>
        <v>6.5785565387235456E-2</v>
      </c>
      <c r="AD30" s="8">
        <f t="shared" si="33"/>
        <v>2.1814988162827682E-2</v>
      </c>
      <c r="AE30" s="8">
        <f t="shared" si="34"/>
        <v>2.1814988162827682E-2</v>
      </c>
      <c r="AF30" s="8">
        <f t="shared" si="35"/>
        <v>3.1130007447695521E-2</v>
      </c>
      <c r="AG30" s="8">
        <f t="shared" si="36"/>
        <v>3.1130007447695521E-2</v>
      </c>
      <c r="AH30" s="8">
        <f t="shared" si="37"/>
        <v>0.12399204654933316</v>
      </c>
      <c r="AI30" s="8">
        <f t="shared" si="38"/>
        <v>0.6355298538186902</v>
      </c>
    </row>
    <row r="31" spans="2:39" x14ac:dyDescent="0.3">
      <c r="S31" s="31" t="s">
        <v>11</v>
      </c>
      <c r="T31" s="8">
        <f t="shared" si="23"/>
        <v>1.1599913282694704E-2</v>
      </c>
      <c r="U31" s="8">
        <f t="shared" si="24"/>
        <v>2.9952775782880567E-2</v>
      </c>
      <c r="V31" s="8">
        <f t="shared" si="25"/>
        <v>1.4385936453345405E-2</v>
      </c>
      <c r="W31" s="8">
        <f t="shared" si="26"/>
        <v>1.4583327262512519E-2</v>
      </c>
      <c r="X31" s="8">
        <f t="shared" si="27"/>
        <v>2.161142139455394E-2</v>
      </c>
      <c r="Y31" s="8">
        <f t="shared" si="28"/>
        <v>1.2768859663430426E-2</v>
      </c>
      <c r="Z31" s="8">
        <f t="shared" si="29"/>
        <v>1.2386721092953381E-2</v>
      </c>
      <c r="AA31" s="8">
        <f t="shared" si="30"/>
        <v>2.0502769998088834E-2</v>
      </c>
      <c r="AB31" s="8">
        <f t="shared" si="31"/>
        <v>4.4348319619888783E-2</v>
      </c>
      <c r="AC31" s="8">
        <f t="shared" si="32"/>
        <v>1.0964260897872575E-2</v>
      </c>
      <c r="AD31" s="8">
        <f t="shared" si="33"/>
        <v>2.1814988162827682E-2</v>
      </c>
      <c r="AE31" s="8">
        <f t="shared" si="34"/>
        <v>2.1814988162827682E-2</v>
      </c>
      <c r="AF31" s="8">
        <f t="shared" si="35"/>
        <v>3.1130007447695521E-2</v>
      </c>
      <c r="AG31" s="8">
        <f t="shared" si="36"/>
        <v>3.1130007447695521E-2</v>
      </c>
      <c r="AH31" s="8">
        <f t="shared" si="37"/>
        <v>1.3776894061037017E-2</v>
      </c>
      <c r="AI31" s="8">
        <f t="shared" si="38"/>
        <v>0.31277119073030452</v>
      </c>
    </row>
    <row r="32" spans="2:39" x14ac:dyDescent="0.3">
      <c r="S32" s="31" t="s">
        <v>12</v>
      </c>
      <c r="T32" s="8">
        <f t="shared" si="23"/>
        <v>9.0221547754292131E-3</v>
      </c>
      <c r="U32" s="8">
        <f t="shared" si="24"/>
        <v>1.9968517188587043E-2</v>
      </c>
      <c r="V32" s="8">
        <f t="shared" si="25"/>
        <v>1.0789452340009054E-2</v>
      </c>
      <c r="W32" s="8">
        <f t="shared" si="26"/>
        <v>1.4583327262512519E-2</v>
      </c>
      <c r="X32" s="8">
        <f t="shared" si="27"/>
        <v>2.161142139455394E-2</v>
      </c>
      <c r="Y32" s="8">
        <f t="shared" si="28"/>
        <v>9.5766447475728201E-3</v>
      </c>
      <c r="Z32" s="8">
        <f t="shared" si="29"/>
        <v>9.2900408197150366E-3</v>
      </c>
      <c r="AA32" s="8">
        <f t="shared" si="30"/>
        <v>6.8342566660296112E-3</v>
      </c>
      <c r="AB32" s="8">
        <f t="shared" si="31"/>
        <v>1.4782773206629594E-2</v>
      </c>
      <c r="AC32" s="8">
        <f t="shared" si="32"/>
        <v>1.0964260897872575E-2</v>
      </c>
      <c r="AD32" s="8">
        <f t="shared" si="33"/>
        <v>2.1814988162827682E-2</v>
      </c>
      <c r="AE32" s="8">
        <f t="shared" si="34"/>
        <v>2.1814988162827682E-2</v>
      </c>
      <c r="AF32" s="8">
        <f t="shared" si="35"/>
        <v>2.2235719605496796E-2</v>
      </c>
      <c r="AG32" s="8">
        <f t="shared" si="36"/>
        <v>2.2235719605496796E-2</v>
      </c>
      <c r="AH32" s="8">
        <f t="shared" si="37"/>
        <v>1.3776894061037017E-2</v>
      </c>
      <c r="AI32" s="8">
        <f t="shared" si="38"/>
        <v>0.22930115889659741</v>
      </c>
    </row>
    <row r="33" spans="19:35" x14ac:dyDescent="0.3">
      <c r="S33" s="31" t="s">
        <v>13</v>
      </c>
      <c r="T33" s="8">
        <f t="shared" si="23"/>
        <v>1.6239878595772587E-2</v>
      </c>
      <c r="U33" s="8">
        <f t="shared" si="24"/>
        <v>3.9937034377174087E-2</v>
      </c>
      <c r="V33" s="8">
        <f t="shared" si="25"/>
        <v>1.4385936453345405E-2</v>
      </c>
      <c r="W33" s="8">
        <f t="shared" si="26"/>
        <v>1.8749992194658952E-2</v>
      </c>
      <c r="X33" s="8">
        <f t="shared" si="27"/>
        <v>2.161142139455394E-2</v>
      </c>
      <c r="Y33" s="8">
        <f t="shared" si="28"/>
        <v>1.915328949514564E-2</v>
      </c>
      <c r="Z33" s="8">
        <f t="shared" si="29"/>
        <v>1.8580081639430073E-2</v>
      </c>
      <c r="AA33" s="8">
        <f t="shared" si="30"/>
        <v>6.15083099942665E-2</v>
      </c>
      <c r="AB33" s="8">
        <f t="shared" si="31"/>
        <v>4.4348319619888783E-2</v>
      </c>
      <c r="AC33" s="8">
        <f t="shared" si="32"/>
        <v>3.2892782693617728E-2</v>
      </c>
      <c r="AD33" s="8">
        <f t="shared" si="33"/>
        <v>6.5444964488483054E-2</v>
      </c>
      <c r="AE33" s="8">
        <f t="shared" si="34"/>
        <v>6.5444964488483054E-2</v>
      </c>
      <c r="AF33" s="8">
        <f t="shared" si="35"/>
        <v>3.1130007447695521E-2</v>
      </c>
      <c r="AG33" s="8">
        <f t="shared" si="36"/>
        <v>3.1130007447695521E-2</v>
      </c>
      <c r="AH33" s="8">
        <f t="shared" si="37"/>
        <v>4.1330682183111055E-2</v>
      </c>
      <c r="AI33" s="8">
        <f t="shared" si="38"/>
        <v>0.52188767251332191</v>
      </c>
    </row>
    <row r="34" spans="19:35" x14ac:dyDescent="0.3">
      <c r="S34" s="31" t="s">
        <v>14</v>
      </c>
      <c r="T34" s="8">
        <f t="shared" si="23"/>
        <v>2.0299848244715733E-2</v>
      </c>
      <c r="U34" s="8">
        <f t="shared" si="24"/>
        <v>3.9937034377174087E-2</v>
      </c>
      <c r="V34" s="8">
        <f t="shared" si="25"/>
        <v>2.1578904680018107E-2</v>
      </c>
      <c r="W34" s="8">
        <f t="shared" si="26"/>
        <v>2.6249989072522534E-2</v>
      </c>
      <c r="X34" s="8">
        <f t="shared" si="27"/>
        <v>2.161142139455394E-2</v>
      </c>
      <c r="Y34" s="8">
        <f t="shared" si="28"/>
        <v>3.830657899029128E-2</v>
      </c>
      <c r="Z34" s="8">
        <f t="shared" si="29"/>
        <v>3.7160163278860146E-2</v>
      </c>
      <c r="AA34" s="8">
        <f t="shared" si="30"/>
        <v>2.0502769998088834E-2</v>
      </c>
      <c r="AB34" s="8">
        <f t="shared" si="31"/>
        <v>1.4782773206629594E-2</v>
      </c>
      <c r="AC34" s="8">
        <f t="shared" si="32"/>
        <v>1.0964260897872575E-2</v>
      </c>
      <c r="AD34" s="8">
        <f t="shared" si="33"/>
        <v>2.1814988162827682E-2</v>
      </c>
      <c r="AE34" s="8">
        <f t="shared" si="34"/>
        <v>2.1814988162827682E-2</v>
      </c>
      <c r="AF34" s="8">
        <f t="shared" si="35"/>
        <v>2.2235719605496796E-2</v>
      </c>
      <c r="AG34" s="8">
        <f t="shared" si="36"/>
        <v>2.2235719605496796E-2</v>
      </c>
      <c r="AH34" s="8">
        <f t="shared" si="37"/>
        <v>1.3776894061037017E-2</v>
      </c>
      <c r="AI34" s="8">
        <f t="shared" si="38"/>
        <v>0.35327205373841281</v>
      </c>
    </row>
    <row r="35" spans="19:35" x14ac:dyDescent="0.3">
      <c r="S35" s="31" t="s">
        <v>15</v>
      </c>
      <c r="T35" s="8">
        <f t="shared" si="23"/>
        <v>2.0299848244715733E-2</v>
      </c>
      <c r="U35" s="8">
        <f t="shared" si="24"/>
        <v>3.9937034377174087E-2</v>
      </c>
      <c r="V35" s="8">
        <f t="shared" si="25"/>
        <v>2.1578904680018107E-2</v>
      </c>
      <c r="W35" s="8">
        <f t="shared" si="26"/>
        <v>2.6249989072522534E-2</v>
      </c>
      <c r="X35" s="8">
        <f t="shared" si="27"/>
        <v>2.161142139455394E-2</v>
      </c>
      <c r="Y35" s="8">
        <f t="shared" si="28"/>
        <v>3.830657899029128E-2</v>
      </c>
      <c r="Z35" s="8">
        <f t="shared" si="29"/>
        <v>3.7160163278860146E-2</v>
      </c>
      <c r="AA35" s="8">
        <f t="shared" si="30"/>
        <v>2.0502769998088834E-2</v>
      </c>
      <c r="AB35" s="8">
        <f t="shared" si="31"/>
        <v>1.4782773206629594E-2</v>
      </c>
      <c r="AC35" s="8">
        <f t="shared" si="32"/>
        <v>1.0964260897872575E-2</v>
      </c>
      <c r="AD35" s="8">
        <f t="shared" si="33"/>
        <v>2.1814988162827682E-2</v>
      </c>
      <c r="AE35" s="8">
        <f t="shared" si="34"/>
        <v>2.1814988162827682E-2</v>
      </c>
      <c r="AF35" s="8">
        <f t="shared" si="35"/>
        <v>2.2235719605496796E-2</v>
      </c>
      <c r="AG35" s="8">
        <f t="shared" si="36"/>
        <v>2.2235719605496796E-2</v>
      </c>
      <c r="AH35" s="8">
        <f t="shared" si="37"/>
        <v>1.3776894061037017E-2</v>
      </c>
      <c r="AI35" s="8">
        <f t="shared" si="38"/>
        <v>0.35327205373841281</v>
      </c>
    </row>
    <row r="36" spans="19:35" x14ac:dyDescent="0.3">
      <c r="S36" s="31" t="s">
        <v>16</v>
      </c>
      <c r="T36" s="8">
        <f t="shared" si="23"/>
        <v>0.24359817893658881</v>
      </c>
      <c r="U36" s="8">
        <f t="shared" si="24"/>
        <v>8.9858327348641701E-2</v>
      </c>
      <c r="V36" s="8">
        <f t="shared" si="25"/>
        <v>0.21578904680018107</v>
      </c>
      <c r="W36" s="8">
        <f t="shared" si="26"/>
        <v>0.26249989072522534</v>
      </c>
      <c r="X36" s="8">
        <f t="shared" si="27"/>
        <v>0.19450279255098549</v>
      </c>
      <c r="Y36" s="8">
        <f t="shared" si="28"/>
        <v>0.19153289495145639</v>
      </c>
      <c r="Z36" s="8">
        <f t="shared" si="29"/>
        <v>0.18580081639430074</v>
      </c>
      <c r="AA36" s="8">
        <f t="shared" si="30"/>
        <v>0.10251384999044418</v>
      </c>
      <c r="AB36" s="8">
        <f t="shared" si="31"/>
        <v>0.10347941244640715</v>
      </c>
      <c r="AC36" s="8">
        <f t="shared" si="32"/>
        <v>0.16446391346808864</v>
      </c>
      <c r="AD36" s="8">
        <f t="shared" si="33"/>
        <v>0.15270491713979378</v>
      </c>
      <c r="AE36" s="8">
        <f t="shared" si="34"/>
        <v>0.15270491713979378</v>
      </c>
      <c r="AF36" s="8">
        <f t="shared" si="35"/>
        <v>0.15565003723847759</v>
      </c>
      <c r="AG36" s="8">
        <f t="shared" si="36"/>
        <v>0.15565003723847759</v>
      </c>
      <c r="AH36" s="8">
        <f t="shared" si="37"/>
        <v>0.2893147752817774</v>
      </c>
      <c r="AI36" s="8">
        <f t="shared" si="38"/>
        <v>2.6600638076506398</v>
      </c>
    </row>
    <row r="37" spans="19:35" x14ac:dyDescent="0.3">
      <c r="S37" s="31" t="s">
        <v>17</v>
      </c>
      <c r="T37" s="8">
        <f t="shared" si="23"/>
        <v>0.24359817893658881</v>
      </c>
      <c r="U37" s="8">
        <f t="shared" si="24"/>
        <v>8.9858327348641701E-2</v>
      </c>
      <c r="V37" s="8">
        <f t="shared" si="25"/>
        <v>0.21578904680018107</v>
      </c>
      <c r="W37" s="8">
        <f t="shared" si="26"/>
        <v>0.26249989072522534</v>
      </c>
      <c r="X37" s="8">
        <f t="shared" si="27"/>
        <v>0.19450279255098549</v>
      </c>
      <c r="Y37" s="8">
        <f t="shared" si="28"/>
        <v>0.19153289495145639</v>
      </c>
      <c r="Z37" s="8">
        <f t="shared" si="29"/>
        <v>0.18580081639430074</v>
      </c>
      <c r="AA37" s="8">
        <f t="shared" si="30"/>
        <v>0.10251384999044418</v>
      </c>
      <c r="AB37" s="8">
        <f t="shared" si="31"/>
        <v>0.10347941244640715</v>
      </c>
      <c r="AC37" s="8">
        <f t="shared" si="32"/>
        <v>0.16446391346808864</v>
      </c>
      <c r="AD37" s="8">
        <f t="shared" si="33"/>
        <v>0.15270491713979378</v>
      </c>
      <c r="AE37" s="8">
        <f t="shared" si="34"/>
        <v>0.15270491713979378</v>
      </c>
      <c r="AF37" s="8">
        <f t="shared" si="35"/>
        <v>0.15565003723847759</v>
      </c>
      <c r="AG37" s="8">
        <f t="shared" si="36"/>
        <v>0.15565003723847759</v>
      </c>
      <c r="AH37" s="8">
        <f t="shared" si="37"/>
        <v>0.2893147752817774</v>
      </c>
      <c r="AI37" s="8">
        <f t="shared" si="38"/>
        <v>2.6600638076506398</v>
      </c>
    </row>
    <row r="38" spans="19:35" x14ac:dyDescent="0.3">
      <c r="S38" s="31" t="s">
        <v>18</v>
      </c>
      <c r="T38" s="8">
        <f t="shared" si="23"/>
        <v>8.119939297886293E-2</v>
      </c>
      <c r="U38" s="8">
        <f t="shared" si="24"/>
        <v>5.9905551565761134E-2</v>
      </c>
      <c r="V38" s="8">
        <f t="shared" si="25"/>
        <v>8.6315618720072429E-2</v>
      </c>
      <c r="W38" s="8">
        <f t="shared" si="26"/>
        <v>4.3749981787537556E-2</v>
      </c>
      <c r="X38" s="8">
        <f t="shared" si="27"/>
        <v>2.161142139455394E-2</v>
      </c>
      <c r="Y38" s="8">
        <f t="shared" si="28"/>
        <v>1.2768859663430426E-2</v>
      </c>
      <c r="Z38" s="8">
        <f t="shared" si="29"/>
        <v>1.2386721092953381E-2</v>
      </c>
      <c r="AA38" s="8">
        <f t="shared" si="30"/>
        <v>6.15083099942665E-2</v>
      </c>
      <c r="AB38" s="8">
        <f t="shared" si="31"/>
        <v>4.4348319619888783E-2</v>
      </c>
      <c r="AC38" s="8">
        <f t="shared" si="32"/>
        <v>3.2892782693617728E-2</v>
      </c>
      <c r="AD38" s="8">
        <f t="shared" si="33"/>
        <v>6.5444964488483054E-2</v>
      </c>
      <c r="AE38" s="8">
        <f t="shared" si="34"/>
        <v>6.5444964488483054E-2</v>
      </c>
      <c r="AF38" s="8">
        <f t="shared" si="35"/>
        <v>2.2235719605496796E-2</v>
      </c>
      <c r="AG38" s="8">
        <f t="shared" si="36"/>
        <v>2.2235719605496796E-2</v>
      </c>
      <c r="AH38" s="8">
        <f t="shared" si="37"/>
        <v>4.1330682183111055E-2</v>
      </c>
      <c r="AI38" s="8">
        <f t="shared" si="38"/>
        <v>0.67337900988201549</v>
      </c>
    </row>
  </sheetData>
  <sheetProtection sheet="1" selectLockedCells="1" sort="0"/>
  <mergeCells count="4">
    <mergeCell ref="AL5:AM6"/>
    <mergeCell ref="B2:C2"/>
    <mergeCell ref="B3:C3"/>
    <mergeCell ref="AK7:AK21"/>
  </mergeCells>
  <conditionalFormatting sqref="E3">
    <cfRule type="cellIs" dxfId="1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38"/>
  <sheetViews>
    <sheetView topLeftCell="O1" workbookViewId="0">
      <selection activeCell="O18" sqref="O18:P18"/>
    </sheetView>
  </sheetViews>
  <sheetFormatPr baseColWidth="10" defaultColWidth="11.5546875" defaultRowHeight="14.4" x14ac:dyDescent="0.3"/>
  <cols>
    <col min="1" max="1" width="1.664062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33203125" customWidth="1"/>
    <col min="36" max="36" width="6.33203125" customWidth="1"/>
    <col min="37" max="37" width="5" bestFit="1" customWidth="1"/>
    <col min="38" max="39" width="7.109375" customWidth="1"/>
  </cols>
  <sheetData>
    <row r="1" spans="2:39" ht="7.2" customHeight="1" thickBot="1" x14ac:dyDescent="0.35"/>
    <row r="2" spans="2:39" ht="15" thickBot="1" x14ac:dyDescent="0.35">
      <c r="B2" s="51" t="s">
        <v>19</v>
      </c>
      <c r="C2" s="52"/>
      <c r="D2" s="22" t="s">
        <v>20</v>
      </c>
      <c r="E2" s="21" t="s">
        <v>21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3">
        <f>SUM(AM7:AM21)/AJ6</f>
        <v>17.033771891764097</v>
      </c>
      <c r="C3" s="54"/>
      <c r="D3" s="23">
        <f>+(B3-$AJ$6)/($AJ$6-1)</f>
        <v>0.14526942084029265</v>
      </c>
      <c r="E3" s="6">
        <f>D3/+HLOOKUP(AJ6,T2:AH3,2,FALSE)</f>
        <v>9.1364415622825559E-2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22</v>
      </c>
      <c r="C5" s="13"/>
      <c r="D5" s="13"/>
      <c r="E5" s="13"/>
      <c r="F5" s="13"/>
      <c r="S5" s="13" t="s">
        <v>23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0" t="s">
        <v>24</v>
      </c>
      <c r="AM5" s="50"/>
    </row>
    <row r="6" spans="2:39" s="1" customFormat="1" x14ac:dyDescent="0.3">
      <c r="B6" s="34"/>
      <c r="C6" s="4" t="s">
        <v>25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30</v>
      </c>
      <c r="I6" s="4" t="s">
        <v>31</v>
      </c>
      <c r="J6" s="4" t="s">
        <v>32</v>
      </c>
      <c r="K6" s="4" t="s">
        <v>33</v>
      </c>
      <c r="L6" s="4" t="s">
        <v>34</v>
      </c>
      <c r="M6" s="4" t="s">
        <v>35</v>
      </c>
      <c r="N6" s="4" t="s">
        <v>36</v>
      </c>
      <c r="O6" s="4" t="s">
        <v>37</v>
      </c>
      <c r="P6" s="4" t="s">
        <v>38</v>
      </c>
      <c r="Q6" s="4" t="s">
        <v>39</v>
      </c>
      <c r="S6" s="35"/>
      <c r="T6" s="36" t="s">
        <v>25</v>
      </c>
      <c r="U6" s="36" t="s">
        <v>26</v>
      </c>
      <c r="V6" s="36" t="s">
        <v>27</v>
      </c>
      <c r="W6" s="36" t="s">
        <v>28</v>
      </c>
      <c r="X6" s="36" t="s">
        <v>29</v>
      </c>
      <c r="Y6" s="36" t="s">
        <v>30</v>
      </c>
      <c r="Z6" s="36" t="s">
        <v>31</v>
      </c>
      <c r="AA6" s="36" t="s">
        <v>32</v>
      </c>
      <c r="AB6" s="36" t="s">
        <v>33</v>
      </c>
      <c r="AC6" s="36" t="s">
        <v>34</v>
      </c>
      <c r="AD6" s="36" t="s">
        <v>35</v>
      </c>
      <c r="AE6" s="36" t="s">
        <v>36</v>
      </c>
      <c r="AF6" s="36" t="s">
        <v>37</v>
      </c>
      <c r="AG6" s="36" t="s">
        <v>38</v>
      </c>
      <c r="AH6" s="36" t="s">
        <v>39</v>
      </c>
      <c r="AI6" s="15" t="s">
        <v>40</v>
      </c>
      <c r="AJ6" s="16">
        <f>+COUNTA(C7:Q7)</f>
        <v>15</v>
      </c>
      <c r="AK6" s="17" t="s">
        <v>41</v>
      </c>
      <c r="AL6" s="50"/>
      <c r="AM6" s="50"/>
    </row>
    <row r="7" spans="2:39" x14ac:dyDescent="0.3">
      <c r="B7" s="34" t="s">
        <v>4</v>
      </c>
      <c r="C7" s="5">
        <v>1</v>
      </c>
      <c r="D7" s="37">
        <v>5</v>
      </c>
      <c r="E7" s="37">
        <v>0.5</v>
      </c>
      <c r="F7" s="37">
        <v>0.16666666666666666</v>
      </c>
      <c r="G7" s="37">
        <v>0.33333333333333331</v>
      </c>
      <c r="H7" s="37">
        <v>4</v>
      </c>
      <c r="I7" s="37">
        <v>0.25</v>
      </c>
      <c r="J7" s="37">
        <v>0.5</v>
      </c>
      <c r="K7" s="37">
        <v>0.33333333333333331</v>
      </c>
      <c r="L7" s="37">
        <v>0.14285714285714285</v>
      </c>
      <c r="M7" s="37">
        <v>4</v>
      </c>
      <c r="N7" s="37">
        <v>4</v>
      </c>
      <c r="O7" s="37">
        <v>0.16666666666666666</v>
      </c>
      <c r="P7" s="37">
        <v>0.16666666666666666</v>
      </c>
      <c r="Q7" s="37">
        <v>0.14285714285714285</v>
      </c>
      <c r="S7" s="35" t="s">
        <v>4</v>
      </c>
      <c r="T7" s="3">
        <f>+IF(ISNUMBER(C7),C7/C$22,"")</f>
        <v>2.0855057351407715E-2</v>
      </c>
      <c r="U7" s="3">
        <f t="shared" ref="U7:AH21" si="0">+IF(ISNUMBER(D7),D7/D$22,"")</f>
        <v>7.1428571428571425E-2</v>
      </c>
      <c r="V7" s="3">
        <f t="shared" si="0"/>
        <v>1.9607843137254902E-2</v>
      </c>
      <c r="W7" s="3">
        <f t="shared" si="0"/>
        <v>1.8771788683293104E-2</v>
      </c>
      <c r="X7" s="3">
        <f t="shared" si="0"/>
        <v>1.0554089709762533E-2</v>
      </c>
      <c r="Y7" s="3">
        <f t="shared" si="0"/>
        <v>5.5172413793103448E-2</v>
      </c>
      <c r="Z7" s="3">
        <f t="shared" si="0"/>
        <v>1.2594458438287154E-2</v>
      </c>
      <c r="AA7" s="3">
        <f t="shared" si="0"/>
        <v>1.3686131386861315E-2</v>
      </c>
      <c r="AB7" s="3">
        <f t="shared" si="0"/>
        <v>6.5638332786347228E-3</v>
      </c>
      <c r="AC7" s="3">
        <f t="shared" si="0"/>
        <v>2.2127973446431862E-2</v>
      </c>
      <c r="AD7" s="3">
        <f t="shared" si="0"/>
        <v>6.6298342541436475E-2</v>
      </c>
      <c r="AE7" s="3">
        <f t="shared" si="0"/>
        <v>8.2758620689655185E-2</v>
      </c>
      <c r="AF7" s="3">
        <f t="shared" si="0"/>
        <v>2.5858884373845582E-2</v>
      </c>
      <c r="AG7" s="3">
        <f t="shared" si="0"/>
        <v>2.6545316647705725E-2</v>
      </c>
      <c r="AH7" s="3">
        <f t="shared" si="0"/>
        <v>1.4238816596131788E-2</v>
      </c>
      <c r="AI7" s="4">
        <f>SUM(T7:AH7)</f>
        <v>0.46706214150238295</v>
      </c>
      <c r="AJ7" s="18">
        <f>+$AI7/$AJ$6</f>
        <v>3.1137476100158865E-2</v>
      </c>
      <c r="AK7" s="55" t="s">
        <v>42</v>
      </c>
      <c r="AL7" s="19">
        <f>+AI24</f>
        <v>0.50261413378228548</v>
      </c>
      <c r="AM7" s="19">
        <f>IF(AJ7&lt;&gt;0,+AL7/AJ7,0)</f>
        <v>16.14177501623907</v>
      </c>
    </row>
    <row r="8" spans="2:39" x14ac:dyDescent="0.3">
      <c r="B8" s="34" t="s">
        <v>5</v>
      </c>
      <c r="C8" s="3">
        <f>IF(ISNUMBER(D7),1/D7,"")</f>
        <v>0.2</v>
      </c>
      <c r="D8" s="5">
        <v>1</v>
      </c>
      <c r="E8" s="37">
        <v>0.33333333333333331</v>
      </c>
      <c r="F8" s="37">
        <v>0.16666666666666666</v>
      </c>
      <c r="G8" s="37">
        <v>0.125</v>
      </c>
      <c r="H8" s="37">
        <v>0.5</v>
      </c>
      <c r="I8" s="37">
        <v>0.2</v>
      </c>
      <c r="J8" s="37">
        <v>0.33333333333333331</v>
      </c>
      <c r="K8" s="37">
        <v>0.25</v>
      </c>
      <c r="L8" s="37">
        <v>0.125</v>
      </c>
      <c r="M8" s="37">
        <v>1</v>
      </c>
      <c r="N8" s="37">
        <v>1</v>
      </c>
      <c r="O8" s="37">
        <v>0.14285714285714285</v>
      </c>
      <c r="P8" s="37">
        <v>0.14285714285714285</v>
      </c>
      <c r="Q8" s="37">
        <v>0.1111111111111111</v>
      </c>
      <c r="S8" s="35" t="s">
        <v>5</v>
      </c>
      <c r="T8" s="3">
        <f t="shared" ref="T8:T21" si="1">+IF(ISNUMBER(C8),C8/C$22,"")</f>
        <v>4.1710114702815434E-3</v>
      </c>
      <c r="U8" s="3">
        <f t="shared" si="0"/>
        <v>1.4285714285714285E-2</v>
      </c>
      <c r="V8" s="3">
        <f t="shared" si="0"/>
        <v>1.30718954248366E-2</v>
      </c>
      <c r="W8" s="3">
        <f t="shared" si="0"/>
        <v>1.8771788683293104E-2</v>
      </c>
      <c r="X8" s="3">
        <f t="shared" si="0"/>
        <v>3.9577836411609502E-3</v>
      </c>
      <c r="Y8" s="3">
        <f t="shared" si="0"/>
        <v>6.8965517241379309E-3</v>
      </c>
      <c r="Z8" s="3">
        <f t="shared" si="0"/>
        <v>1.0075566750629724E-2</v>
      </c>
      <c r="AA8" s="3">
        <f t="shared" si="0"/>
        <v>9.1240875912408752E-3</v>
      </c>
      <c r="AB8" s="3">
        <f t="shared" si="0"/>
        <v>4.9228749589760425E-3</v>
      </c>
      <c r="AC8" s="3">
        <f t="shared" si="0"/>
        <v>1.9361976765627884E-2</v>
      </c>
      <c r="AD8" s="3">
        <f t="shared" si="0"/>
        <v>1.6574585635359119E-2</v>
      </c>
      <c r="AE8" s="3">
        <f t="shared" si="0"/>
        <v>2.0689655172413796E-2</v>
      </c>
      <c r="AF8" s="3">
        <f t="shared" si="0"/>
        <v>2.2164758034724785E-2</v>
      </c>
      <c r="AG8" s="3">
        <f t="shared" si="0"/>
        <v>2.2753128555176336E-2</v>
      </c>
      <c r="AH8" s="3">
        <f t="shared" si="0"/>
        <v>1.1074635130324723E-2</v>
      </c>
      <c r="AI8" s="4">
        <f t="shared" ref="AI8:AI20" si="2">SUM(T8:AH8)</f>
        <v>0.19789601382389768</v>
      </c>
      <c r="AJ8" s="18">
        <f t="shared" ref="AJ8:AJ21" si="3">+$AI8/$AJ$6</f>
        <v>1.3193067588259845E-2</v>
      </c>
      <c r="AK8" s="55"/>
      <c r="AL8" s="19">
        <f t="shared" ref="AL8:AL21" si="4">+AI25</f>
        <v>0.21333089648568318</v>
      </c>
      <c r="AM8" s="19">
        <f t="shared" ref="AM8:AM21" si="5">IF(AJ8&lt;&gt;0,+AL8/AJ8,0)</f>
        <v>16.169923716264488</v>
      </c>
    </row>
    <row r="9" spans="2:39" x14ac:dyDescent="0.3">
      <c r="B9" s="34" t="s">
        <v>6</v>
      </c>
      <c r="C9" s="3">
        <f>IF(ISNUMBER(E7),1/E7,"")</f>
        <v>2</v>
      </c>
      <c r="D9" s="3">
        <f>IF(ISNUMBER(E8),1/E8,"")</f>
        <v>3</v>
      </c>
      <c r="E9" s="38">
        <v>1</v>
      </c>
      <c r="F9" s="37">
        <v>0.33333333333333331</v>
      </c>
      <c r="G9" s="37">
        <v>0.5</v>
      </c>
      <c r="H9" s="37">
        <v>3</v>
      </c>
      <c r="I9" s="37">
        <v>1</v>
      </c>
      <c r="J9" s="37">
        <v>2</v>
      </c>
      <c r="K9" s="37">
        <v>6</v>
      </c>
      <c r="L9" s="37">
        <v>0.33333333333333331</v>
      </c>
      <c r="M9" s="37">
        <v>3</v>
      </c>
      <c r="N9" s="37">
        <v>3</v>
      </c>
      <c r="O9" s="37">
        <v>0.25</v>
      </c>
      <c r="P9" s="37">
        <v>0.25</v>
      </c>
      <c r="Q9" s="37">
        <v>0.2</v>
      </c>
      <c r="S9" s="35" t="s">
        <v>6</v>
      </c>
      <c r="T9" s="3">
        <f t="shared" si="1"/>
        <v>4.171011470281543E-2</v>
      </c>
      <c r="U9" s="3">
        <f t="shared" si="0"/>
        <v>4.2857142857142858E-2</v>
      </c>
      <c r="V9" s="3">
        <f t="shared" si="0"/>
        <v>3.9215686274509803E-2</v>
      </c>
      <c r="W9" s="3">
        <f t="shared" si="0"/>
        <v>3.7543577366586207E-2</v>
      </c>
      <c r="X9" s="3">
        <f t="shared" si="0"/>
        <v>1.5831134564643801E-2</v>
      </c>
      <c r="Y9" s="3">
        <f t="shared" si="0"/>
        <v>4.1379310344827586E-2</v>
      </c>
      <c r="Z9" s="3">
        <f t="shared" si="0"/>
        <v>5.0377833753148617E-2</v>
      </c>
      <c r="AA9" s="3">
        <f t="shared" si="0"/>
        <v>5.4744525547445258E-2</v>
      </c>
      <c r="AB9" s="3">
        <f t="shared" si="0"/>
        <v>0.11814899901542501</v>
      </c>
      <c r="AC9" s="3">
        <f t="shared" si="0"/>
        <v>5.1631938041674347E-2</v>
      </c>
      <c r="AD9" s="3">
        <f t="shared" si="0"/>
        <v>4.9723756906077353E-2</v>
      </c>
      <c r="AE9" s="3">
        <f t="shared" si="0"/>
        <v>6.2068965517241385E-2</v>
      </c>
      <c r="AF9" s="3">
        <f t="shared" si="0"/>
        <v>3.8788326560768374E-2</v>
      </c>
      <c r="AG9" s="3">
        <f t="shared" si="0"/>
        <v>3.981797497155859E-2</v>
      </c>
      <c r="AH9" s="3">
        <f t="shared" si="0"/>
        <v>1.9934343234584505E-2</v>
      </c>
      <c r="AI9" s="4">
        <f t="shared" si="2"/>
        <v>0.70377362965844914</v>
      </c>
      <c r="AJ9" s="18">
        <f t="shared" si="3"/>
        <v>4.6918241977229942E-2</v>
      </c>
      <c r="AK9" s="55"/>
      <c r="AL9" s="19">
        <f t="shared" si="4"/>
        <v>0.81984381153306329</v>
      </c>
      <c r="AM9" s="19">
        <f t="shared" si="5"/>
        <v>17.4738817351883</v>
      </c>
    </row>
    <row r="10" spans="2:39" x14ac:dyDescent="0.3">
      <c r="B10" s="34" t="s">
        <v>7</v>
      </c>
      <c r="C10" s="3">
        <f>IF(ISNUMBER(F7),1/F7,"")</f>
        <v>6</v>
      </c>
      <c r="D10" s="3">
        <f>IF(ISNUMBER(F8),1/F8,"")</f>
        <v>6</v>
      </c>
      <c r="E10" s="3">
        <f>IF(ISNUMBER(F9),1/F9,"")</f>
        <v>3</v>
      </c>
      <c r="F10" s="38">
        <v>1</v>
      </c>
      <c r="G10" s="37">
        <v>5</v>
      </c>
      <c r="H10" s="37">
        <v>6</v>
      </c>
      <c r="I10" s="37">
        <v>4</v>
      </c>
      <c r="J10" s="37">
        <v>6</v>
      </c>
      <c r="K10" s="37">
        <v>7</v>
      </c>
      <c r="L10" s="37">
        <v>0.5</v>
      </c>
      <c r="M10" s="37">
        <v>7</v>
      </c>
      <c r="N10" s="37">
        <v>7</v>
      </c>
      <c r="O10" s="37">
        <v>1</v>
      </c>
      <c r="P10" s="37">
        <v>1</v>
      </c>
      <c r="Q10" s="37">
        <v>0.5</v>
      </c>
      <c r="S10" s="35" t="s">
        <v>7</v>
      </c>
      <c r="T10" s="3">
        <f t="shared" si="1"/>
        <v>0.12513034410844628</v>
      </c>
      <c r="U10" s="3">
        <f t="shared" si="0"/>
        <v>8.5714285714285715E-2</v>
      </c>
      <c r="V10" s="3">
        <f t="shared" si="0"/>
        <v>0.11764705882352941</v>
      </c>
      <c r="W10" s="3">
        <f t="shared" si="0"/>
        <v>0.11263073209975863</v>
      </c>
      <c r="X10" s="3">
        <f t="shared" si="0"/>
        <v>0.15831134564643801</v>
      </c>
      <c r="Y10" s="3">
        <f t="shared" si="0"/>
        <v>8.2758620689655171E-2</v>
      </c>
      <c r="Z10" s="3">
        <f t="shared" si="0"/>
        <v>0.20151133501259447</v>
      </c>
      <c r="AA10" s="3">
        <f t="shared" si="0"/>
        <v>0.16423357664233579</v>
      </c>
      <c r="AB10" s="3">
        <f t="shared" si="0"/>
        <v>0.13784049885132918</v>
      </c>
      <c r="AC10" s="3">
        <f t="shared" si="0"/>
        <v>7.7447907062511534E-2</v>
      </c>
      <c r="AD10" s="3">
        <f t="shared" si="0"/>
        <v>0.11602209944751382</v>
      </c>
      <c r="AE10" s="3">
        <f t="shared" si="0"/>
        <v>0.14482758620689656</v>
      </c>
      <c r="AF10" s="3">
        <f t="shared" si="0"/>
        <v>0.1551533062430735</v>
      </c>
      <c r="AG10" s="3">
        <f t="shared" si="0"/>
        <v>0.15927189988623436</v>
      </c>
      <c r="AH10" s="3">
        <f t="shared" si="0"/>
        <v>4.9835858086461259E-2</v>
      </c>
      <c r="AI10" s="4">
        <f t="shared" si="2"/>
        <v>1.8883364545210637</v>
      </c>
      <c r="AJ10" s="18">
        <f t="shared" si="3"/>
        <v>0.12588909696807091</v>
      </c>
      <c r="AK10" s="55"/>
      <c r="AL10" s="19">
        <f t="shared" si="4"/>
        <v>2.2282115708433992</v>
      </c>
      <c r="AM10" s="19">
        <f t="shared" si="5"/>
        <v>17.699797873747062</v>
      </c>
    </row>
    <row r="11" spans="2:39" x14ac:dyDescent="0.3">
      <c r="B11" s="34" t="s">
        <v>8</v>
      </c>
      <c r="C11" s="3">
        <f>IF(ISNUMBER(G7),1/G7,"")</f>
        <v>3</v>
      </c>
      <c r="D11" s="3">
        <f>IF(ISNUMBER(G8),1/G8,"")</f>
        <v>8</v>
      </c>
      <c r="E11" s="3">
        <f>IF(ISNUMBER(G9),1/G9,"")</f>
        <v>2</v>
      </c>
      <c r="F11" s="3">
        <f>IF(ISNUMBER(G10),1/G10,"")</f>
        <v>0.2</v>
      </c>
      <c r="G11" s="39">
        <v>1</v>
      </c>
      <c r="H11" s="37">
        <v>8</v>
      </c>
      <c r="I11" s="37">
        <v>0.33333333333333331</v>
      </c>
      <c r="J11" s="37">
        <v>1</v>
      </c>
      <c r="K11" s="37">
        <v>1</v>
      </c>
      <c r="L11" s="37">
        <v>0.25</v>
      </c>
      <c r="M11" s="37">
        <v>4</v>
      </c>
      <c r="N11" s="37">
        <v>4</v>
      </c>
      <c r="O11" s="37">
        <v>0.2</v>
      </c>
      <c r="P11" s="37">
        <v>0.2</v>
      </c>
      <c r="Q11" s="37">
        <v>0.2</v>
      </c>
      <c r="S11" s="35" t="s">
        <v>8</v>
      </c>
      <c r="T11" s="3">
        <f t="shared" si="1"/>
        <v>6.2565172054223142E-2</v>
      </c>
      <c r="U11" s="3">
        <f t="shared" si="0"/>
        <v>0.11428571428571428</v>
      </c>
      <c r="V11" s="3">
        <f t="shared" si="0"/>
        <v>7.8431372549019607E-2</v>
      </c>
      <c r="W11" s="3">
        <f t="shared" si="0"/>
        <v>2.2526146419951727E-2</v>
      </c>
      <c r="X11" s="3">
        <f t="shared" si="0"/>
        <v>3.1662269129287601E-2</v>
      </c>
      <c r="Y11" s="3">
        <f t="shared" si="0"/>
        <v>0.1103448275862069</v>
      </c>
      <c r="Z11" s="3">
        <f t="shared" si="0"/>
        <v>1.6792611251049538E-2</v>
      </c>
      <c r="AA11" s="3">
        <f t="shared" si="0"/>
        <v>2.7372262773722629E-2</v>
      </c>
      <c r="AB11" s="3">
        <f t="shared" si="0"/>
        <v>1.969149983590417E-2</v>
      </c>
      <c r="AC11" s="3">
        <f t="shared" si="0"/>
        <v>3.8723953531255767E-2</v>
      </c>
      <c r="AD11" s="3">
        <f t="shared" si="0"/>
        <v>6.6298342541436475E-2</v>
      </c>
      <c r="AE11" s="3">
        <f t="shared" si="0"/>
        <v>8.2758620689655185E-2</v>
      </c>
      <c r="AF11" s="3">
        <f t="shared" si="0"/>
        <v>3.1030661248614703E-2</v>
      </c>
      <c r="AG11" s="3">
        <f t="shared" si="0"/>
        <v>3.1854379977246876E-2</v>
      </c>
      <c r="AH11" s="3">
        <f t="shared" si="0"/>
        <v>1.9934343234584505E-2</v>
      </c>
      <c r="AI11" s="4">
        <f t="shared" si="2"/>
        <v>0.7542721771078732</v>
      </c>
      <c r="AJ11" s="18">
        <f t="shared" si="3"/>
        <v>5.0284811807191548E-2</v>
      </c>
      <c r="AK11" s="55"/>
      <c r="AL11" s="19">
        <f t="shared" si="4"/>
        <v>0.83666237389569542</v>
      </c>
      <c r="AM11" s="19">
        <f t="shared" si="5"/>
        <v>16.638470819056323</v>
      </c>
    </row>
    <row r="12" spans="2:39" x14ac:dyDescent="0.3">
      <c r="B12" s="34" t="s">
        <v>9</v>
      </c>
      <c r="C12" s="3">
        <f>IF(ISNUMBER(H7),1/H7,"")</f>
        <v>0.25</v>
      </c>
      <c r="D12" s="3">
        <f>IF(ISNUMBER(H8),1/H8,"")</f>
        <v>2</v>
      </c>
      <c r="E12" s="3">
        <f>IF(ISNUMBER(H9),1/H9,"")</f>
        <v>0.33333333333333331</v>
      </c>
      <c r="F12" s="3">
        <f>IF(ISNUMBER(H10),1/H10,"")</f>
        <v>0.16666666666666666</v>
      </c>
      <c r="G12" s="3">
        <f>IF(ISNUMBER(H11),1/H11,"")</f>
        <v>0.125</v>
      </c>
      <c r="H12" s="38">
        <v>1</v>
      </c>
      <c r="I12" s="37">
        <v>0.2</v>
      </c>
      <c r="J12" s="37">
        <v>0.2</v>
      </c>
      <c r="K12" s="37">
        <v>0.2</v>
      </c>
      <c r="L12" s="37">
        <v>0.14285714285714285</v>
      </c>
      <c r="M12" s="37">
        <v>0.33333333333333331</v>
      </c>
      <c r="N12" s="37">
        <v>0.33333333333333331</v>
      </c>
      <c r="O12" s="37">
        <v>0.14285714285714285</v>
      </c>
      <c r="P12" s="37">
        <v>0.14285714285714285</v>
      </c>
      <c r="Q12" s="37">
        <v>0.125</v>
      </c>
      <c r="S12" s="35" t="s">
        <v>9</v>
      </c>
      <c r="T12" s="3">
        <f t="shared" si="1"/>
        <v>5.2137643378519288E-3</v>
      </c>
      <c r="U12" s="3">
        <f t="shared" si="0"/>
        <v>2.8571428571428571E-2</v>
      </c>
      <c r="V12" s="3">
        <f t="shared" si="0"/>
        <v>1.30718954248366E-2</v>
      </c>
      <c r="W12" s="3">
        <f t="shared" si="0"/>
        <v>1.8771788683293104E-2</v>
      </c>
      <c r="X12" s="3">
        <f t="shared" si="0"/>
        <v>3.9577836411609502E-3</v>
      </c>
      <c r="Y12" s="3">
        <f t="shared" si="0"/>
        <v>1.3793103448275862E-2</v>
      </c>
      <c r="Z12" s="3">
        <f t="shared" si="0"/>
        <v>1.0075566750629724E-2</v>
      </c>
      <c r="AA12" s="3">
        <f t="shared" si="0"/>
        <v>5.4744525547445258E-3</v>
      </c>
      <c r="AB12" s="3">
        <f t="shared" si="0"/>
        <v>3.9382999671808338E-3</v>
      </c>
      <c r="AC12" s="3">
        <f t="shared" si="0"/>
        <v>2.2127973446431862E-2</v>
      </c>
      <c r="AD12" s="3">
        <f t="shared" si="0"/>
        <v>5.5248618784530384E-3</v>
      </c>
      <c r="AE12" s="3">
        <f t="shared" si="0"/>
        <v>6.8965517241379309E-3</v>
      </c>
      <c r="AF12" s="3">
        <f t="shared" si="0"/>
        <v>2.2164758034724785E-2</v>
      </c>
      <c r="AG12" s="3">
        <f t="shared" si="0"/>
        <v>2.2753128555176336E-2</v>
      </c>
      <c r="AH12" s="3">
        <f t="shared" si="0"/>
        <v>1.2458964521615315E-2</v>
      </c>
      <c r="AI12" s="4">
        <f t="shared" si="2"/>
        <v>0.19479432153994133</v>
      </c>
      <c r="AJ12" s="18">
        <f t="shared" si="3"/>
        <v>1.2986288102662755E-2</v>
      </c>
      <c r="AK12" s="55"/>
      <c r="AL12" s="19">
        <f t="shared" si="4"/>
        <v>0.20571696339207915</v>
      </c>
      <c r="AM12" s="19">
        <f t="shared" si="5"/>
        <v>15.841090368994525</v>
      </c>
    </row>
    <row r="13" spans="2:39" x14ac:dyDescent="0.3">
      <c r="B13" s="34" t="s">
        <v>10</v>
      </c>
      <c r="C13" s="3">
        <f>IF(ISNUMBER(I7),1/I7,"")</f>
        <v>4</v>
      </c>
      <c r="D13" s="3">
        <f>IF(ISNUMBER(I8),1/I8,"")</f>
        <v>5</v>
      </c>
      <c r="E13" s="3">
        <f>IF(ISNUMBER(I9),1/I9,"")</f>
        <v>1</v>
      </c>
      <c r="F13" s="3">
        <f>IF(ISNUMBER(I10),1/I10,"")</f>
        <v>0.25</v>
      </c>
      <c r="G13" s="3">
        <f>IF(ISNUMBER(I11),1/I11,"")</f>
        <v>3</v>
      </c>
      <c r="H13" s="3">
        <f>IF(ISNUMBER(I12),1/I12,"")</f>
        <v>5</v>
      </c>
      <c r="I13" s="38">
        <v>1</v>
      </c>
      <c r="J13" s="37">
        <v>3</v>
      </c>
      <c r="K13" s="37">
        <v>5</v>
      </c>
      <c r="L13" s="37">
        <v>0.33333333333333331</v>
      </c>
      <c r="M13" s="37">
        <v>6</v>
      </c>
      <c r="N13" s="37">
        <v>6</v>
      </c>
      <c r="O13" s="37">
        <v>0.33333333333333331</v>
      </c>
      <c r="P13" s="37">
        <v>0.33333333333333331</v>
      </c>
      <c r="Q13" s="37">
        <v>0.33333333333333331</v>
      </c>
      <c r="S13" s="35" t="s">
        <v>10</v>
      </c>
      <c r="T13" s="3">
        <f t="shared" si="1"/>
        <v>8.3420229405630861E-2</v>
      </c>
      <c r="U13" s="3">
        <f t="shared" si="0"/>
        <v>7.1428571428571425E-2</v>
      </c>
      <c r="V13" s="3">
        <f t="shared" si="0"/>
        <v>3.9215686274509803E-2</v>
      </c>
      <c r="W13" s="3">
        <f t="shared" si="0"/>
        <v>2.8157683024939657E-2</v>
      </c>
      <c r="X13" s="3">
        <f t="shared" si="0"/>
        <v>9.4986807387862804E-2</v>
      </c>
      <c r="Y13" s="3">
        <f t="shared" si="0"/>
        <v>6.8965517241379309E-2</v>
      </c>
      <c r="Z13" s="3">
        <f t="shared" si="0"/>
        <v>5.0377833753148617E-2</v>
      </c>
      <c r="AA13" s="3">
        <f t="shared" si="0"/>
        <v>8.2116788321167894E-2</v>
      </c>
      <c r="AB13" s="3">
        <f t="shared" si="0"/>
        <v>9.8457499179520847E-2</v>
      </c>
      <c r="AC13" s="3">
        <f t="shared" si="0"/>
        <v>5.1631938041674347E-2</v>
      </c>
      <c r="AD13" s="3">
        <f t="shared" si="0"/>
        <v>9.9447513812154706E-2</v>
      </c>
      <c r="AE13" s="3">
        <f t="shared" si="0"/>
        <v>0.12413793103448277</v>
      </c>
      <c r="AF13" s="3">
        <f t="shared" si="0"/>
        <v>5.1717768747691163E-2</v>
      </c>
      <c r="AG13" s="3">
        <f t="shared" si="0"/>
        <v>5.309063329541145E-2</v>
      </c>
      <c r="AH13" s="3">
        <f t="shared" si="0"/>
        <v>3.3223905390974168E-2</v>
      </c>
      <c r="AI13" s="4">
        <f t="shared" si="2"/>
        <v>1.0303763063391198</v>
      </c>
      <c r="AJ13" s="18">
        <f t="shared" si="3"/>
        <v>6.8691753755941318E-2</v>
      </c>
      <c r="AK13" s="55"/>
      <c r="AL13" s="19">
        <f t="shared" si="4"/>
        <v>1.2191681353926829</v>
      </c>
      <c r="AM13" s="19">
        <f t="shared" si="5"/>
        <v>17.748391455025764</v>
      </c>
    </row>
    <row r="14" spans="2:39" x14ac:dyDescent="0.3">
      <c r="B14" s="34" t="s">
        <v>11</v>
      </c>
      <c r="C14" s="3">
        <f>IF(ISNUMBER(J7),1/J7,"")</f>
        <v>2</v>
      </c>
      <c r="D14" s="3">
        <f>IF(ISNUMBER(J8),1/J8,"")</f>
        <v>3</v>
      </c>
      <c r="E14" s="3">
        <f>IF(ISNUMBER(J9),1/J9,"")</f>
        <v>0.5</v>
      </c>
      <c r="F14" s="3">
        <f>IF(ISNUMBER(J10),1/J10,"")</f>
        <v>0.16666666666666666</v>
      </c>
      <c r="G14" s="3">
        <f>IF(ISNUMBER(J11),1/J11,"")</f>
        <v>1</v>
      </c>
      <c r="H14" s="3">
        <f>IF(ISNUMBER(J12),1/J12,"")</f>
        <v>5</v>
      </c>
      <c r="I14" s="3">
        <f>IF(ISNUMBER(J13),1/J13,"")</f>
        <v>0.33333333333333331</v>
      </c>
      <c r="J14" s="38">
        <v>1</v>
      </c>
      <c r="K14" s="37">
        <v>2</v>
      </c>
      <c r="L14" s="37">
        <v>0.2</v>
      </c>
      <c r="M14" s="37">
        <v>2</v>
      </c>
      <c r="N14" s="37">
        <v>2</v>
      </c>
      <c r="O14" s="37">
        <v>0.2</v>
      </c>
      <c r="P14" s="37">
        <v>0.2</v>
      </c>
      <c r="Q14" s="37">
        <v>0.16666666666666666</v>
      </c>
      <c r="S14" s="35" t="s">
        <v>11</v>
      </c>
      <c r="T14" s="3">
        <f t="shared" si="1"/>
        <v>4.171011470281543E-2</v>
      </c>
      <c r="U14" s="3">
        <f t="shared" si="0"/>
        <v>4.2857142857142858E-2</v>
      </c>
      <c r="V14" s="3">
        <f t="shared" si="0"/>
        <v>1.9607843137254902E-2</v>
      </c>
      <c r="W14" s="3">
        <f t="shared" si="0"/>
        <v>1.8771788683293104E-2</v>
      </c>
      <c r="X14" s="3">
        <f t="shared" si="0"/>
        <v>3.1662269129287601E-2</v>
      </c>
      <c r="Y14" s="3">
        <f t="shared" si="0"/>
        <v>6.8965517241379309E-2</v>
      </c>
      <c r="Z14" s="3">
        <f t="shared" si="0"/>
        <v>1.6792611251049538E-2</v>
      </c>
      <c r="AA14" s="3">
        <f t="shared" si="0"/>
        <v>2.7372262773722629E-2</v>
      </c>
      <c r="AB14" s="3">
        <f t="shared" si="0"/>
        <v>3.938299967180834E-2</v>
      </c>
      <c r="AC14" s="3">
        <f t="shared" si="0"/>
        <v>3.0979162825004614E-2</v>
      </c>
      <c r="AD14" s="3">
        <f t="shared" si="0"/>
        <v>3.3149171270718238E-2</v>
      </c>
      <c r="AE14" s="3">
        <f t="shared" si="0"/>
        <v>4.1379310344827593E-2</v>
      </c>
      <c r="AF14" s="3">
        <f t="shared" si="0"/>
        <v>3.1030661248614703E-2</v>
      </c>
      <c r="AG14" s="3">
        <f t="shared" si="0"/>
        <v>3.1854379977246876E-2</v>
      </c>
      <c r="AH14" s="3">
        <f t="shared" si="0"/>
        <v>1.6611952695487084E-2</v>
      </c>
      <c r="AI14" s="4">
        <f t="shared" si="2"/>
        <v>0.49212718780965292</v>
      </c>
      <c r="AJ14" s="18">
        <f t="shared" si="3"/>
        <v>3.2808479187310197E-2</v>
      </c>
      <c r="AK14" s="55"/>
      <c r="AL14" s="19">
        <f t="shared" si="4"/>
        <v>0.55996015783507791</v>
      </c>
      <c r="AM14" s="19">
        <f t="shared" si="5"/>
        <v>17.06754386992926</v>
      </c>
    </row>
    <row r="15" spans="2:39" x14ac:dyDescent="0.3">
      <c r="B15" s="34" t="s">
        <v>12</v>
      </c>
      <c r="C15" s="3">
        <f>IF(ISNUMBER(K7),1/K7,"")</f>
        <v>3</v>
      </c>
      <c r="D15" s="3">
        <f>IF(ISNUMBER(K8),1/K8,"")</f>
        <v>4</v>
      </c>
      <c r="E15" s="3">
        <f>IF(ISNUMBER(K9),1/K9,"")</f>
        <v>0.16666666666666666</v>
      </c>
      <c r="F15" s="3">
        <f>IF(ISNUMBER(K10),1/K10,"")</f>
        <v>0.14285714285714285</v>
      </c>
      <c r="G15" s="3">
        <f>IF(ISNUMBER(K11),1/K11,"")</f>
        <v>1</v>
      </c>
      <c r="H15" s="3">
        <f>IF(ISNUMBER(K12),1/K12,"")</f>
        <v>5</v>
      </c>
      <c r="I15" s="3">
        <f>IF(ISNUMBER(K13),1/K13,"")</f>
        <v>0.2</v>
      </c>
      <c r="J15" s="3">
        <f>IF(ISNUMBER(K14),1/K14,"")</f>
        <v>0.5</v>
      </c>
      <c r="K15" s="38">
        <v>1</v>
      </c>
      <c r="L15" s="37">
        <v>0.14285714285714285</v>
      </c>
      <c r="M15" s="37">
        <v>1</v>
      </c>
      <c r="N15" s="37">
        <v>1</v>
      </c>
      <c r="O15" s="37">
        <v>0.16666666666666666</v>
      </c>
      <c r="P15" s="37">
        <v>0.16666666666666666</v>
      </c>
      <c r="Q15" s="37">
        <v>0.14285714285714285</v>
      </c>
      <c r="S15" s="35" t="s">
        <v>12</v>
      </c>
      <c r="T15" s="3">
        <f t="shared" si="1"/>
        <v>6.2565172054223142E-2</v>
      </c>
      <c r="U15" s="3">
        <f t="shared" si="0"/>
        <v>5.7142857142857141E-2</v>
      </c>
      <c r="V15" s="3">
        <f t="shared" si="0"/>
        <v>6.5359477124183E-3</v>
      </c>
      <c r="W15" s="3">
        <f t="shared" si="0"/>
        <v>1.6090104585679804E-2</v>
      </c>
      <c r="X15" s="3">
        <f t="shared" si="0"/>
        <v>3.1662269129287601E-2</v>
      </c>
      <c r="Y15" s="3">
        <f t="shared" si="0"/>
        <v>6.8965517241379309E-2</v>
      </c>
      <c r="Z15" s="3">
        <f t="shared" si="0"/>
        <v>1.0075566750629724E-2</v>
      </c>
      <c r="AA15" s="3">
        <f t="shared" si="0"/>
        <v>1.3686131386861315E-2</v>
      </c>
      <c r="AB15" s="3">
        <f t="shared" si="0"/>
        <v>1.969149983590417E-2</v>
      </c>
      <c r="AC15" s="3">
        <f t="shared" si="0"/>
        <v>2.2127973446431862E-2</v>
      </c>
      <c r="AD15" s="3">
        <f t="shared" si="0"/>
        <v>1.6574585635359119E-2</v>
      </c>
      <c r="AE15" s="3">
        <f t="shared" si="0"/>
        <v>2.0689655172413796E-2</v>
      </c>
      <c r="AF15" s="3">
        <f t="shared" si="0"/>
        <v>2.5858884373845582E-2</v>
      </c>
      <c r="AG15" s="3">
        <f t="shared" si="0"/>
        <v>2.6545316647705725E-2</v>
      </c>
      <c r="AH15" s="3">
        <f t="shared" si="0"/>
        <v>1.4238816596131788E-2</v>
      </c>
      <c r="AI15" s="4">
        <f t="shared" si="2"/>
        <v>0.4124502977111284</v>
      </c>
      <c r="AJ15" s="18">
        <f t="shared" si="3"/>
        <v>2.7496686514075226E-2</v>
      </c>
      <c r="AK15" s="55"/>
      <c r="AL15" s="19">
        <f t="shared" si="4"/>
        <v>0.47110641881006343</v>
      </c>
      <c r="AM15" s="19">
        <f t="shared" si="5"/>
        <v>17.133206889088605</v>
      </c>
    </row>
    <row r="16" spans="2:39" x14ac:dyDescent="0.3">
      <c r="B16" s="34" t="s">
        <v>13</v>
      </c>
      <c r="C16" s="3">
        <f>IF(ISNUMBER(L7),1/L7,"")</f>
        <v>7</v>
      </c>
      <c r="D16" s="3">
        <f>IF(ISNUMBER(L8),1/L8,"")</f>
        <v>8</v>
      </c>
      <c r="E16" s="3">
        <f>IF(ISNUMBER(L9),1/L9,"")</f>
        <v>3</v>
      </c>
      <c r="F16" s="3">
        <f>IF(ISNUMBER(L10),1/L10,"")</f>
        <v>2</v>
      </c>
      <c r="G16" s="3">
        <f>IF(ISNUMBER(L11),1/L11,"")</f>
        <v>4</v>
      </c>
      <c r="H16" s="3">
        <f>IF(ISNUMBER(L12),1/L12,"")</f>
        <v>7</v>
      </c>
      <c r="I16" s="3">
        <f>IF(ISNUMBER(L13),1/L13,"")</f>
        <v>3</v>
      </c>
      <c r="J16" s="3">
        <f>IF(ISNUMBER(L14),1/L14,"")</f>
        <v>5</v>
      </c>
      <c r="K16" s="3">
        <f>IF(ISNUMBER(L15),1/L15,"")</f>
        <v>7</v>
      </c>
      <c r="L16" s="38">
        <v>1</v>
      </c>
      <c r="M16" s="37">
        <v>7</v>
      </c>
      <c r="N16" s="37">
        <v>7</v>
      </c>
      <c r="O16" s="37">
        <v>1</v>
      </c>
      <c r="P16" s="37">
        <v>1</v>
      </c>
      <c r="Q16" s="37">
        <v>1</v>
      </c>
      <c r="S16" s="35" t="s">
        <v>13</v>
      </c>
      <c r="T16" s="3">
        <f t="shared" si="1"/>
        <v>0.145985401459854</v>
      </c>
      <c r="U16" s="3">
        <f t="shared" si="0"/>
        <v>0.11428571428571428</v>
      </c>
      <c r="V16" s="3">
        <f t="shared" si="0"/>
        <v>0.11764705882352941</v>
      </c>
      <c r="W16" s="3">
        <f t="shared" si="0"/>
        <v>0.22526146419951726</v>
      </c>
      <c r="X16" s="3">
        <f t="shared" si="0"/>
        <v>0.12664907651715041</v>
      </c>
      <c r="Y16" s="3">
        <f t="shared" si="0"/>
        <v>9.6551724137931033E-2</v>
      </c>
      <c r="Z16" s="3">
        <f t="shared" si="0"/>
        <v>0.15113350125944586</v>
      </c>
      <c r="AA16" s="3">
        <f t="shared" si="0"/>
        <v>0.13686131386861314</v>
      </c>
      <c r="AB16" s="3">
        <f t="shared" si="0"/>
        <v>0.13784049885132918</v>
      </c>
      <c r="AC16" s="3">
        <f t="shared" si="0"/>
        <v>0.15489581412502307</v>
      </c>
      <c r="AD16" s="3">
        <f t="shared" si="0"/>
        <v>0.11602209944751382</v>
      </c>
      <c r="AE16" s="3">
        <f t="shared" si="0"/>
        <v>0.14482758620689656</v>
      </c>
      <c r="AF16" s="3">
        <f t="shared" si="0"/>
        <v>0.1551533062430735</v>
      </c>
      <c r="AG16" s="3">
        <f t="shared" si="0"/>
        <v>0.15927189988623436</v>
      </c>
      <c r="AH16" s="3">
        <f t="shared" si="0"/>
        <v>9.9671716172922517E-2</v>
      </c>
      <c r="AI16" s="4">
        <f t="shared" si="2"/>
        <v>2.0820581754847485</v>
      </c>
      <c r="AJ16" s="18">
        <f t="shared" si="3"/>
        <v>0.13880387836564989</v>
      </c>
      <c r="AK16" s="55"/>
      <c r="AL16" s="19">
        <f t="shared" si="4"/>
        <v>2.4079893355630144</v>
      </c>
      <c r="AM16" s="19">
        <f t="shared" si="5"/>
        <v>17.348141593130908</v>
      </c>
    </row>
    <row r="17" spans="2:39" x14ac:dyDescent="0.3">
      <c r="B17" s="34" t="s">
        <v>14</v>
      </c>
      <c r="C17" s="3">
        <f>IF(ISNUMBER(M7),1/M7,"")</f>
        <v>0.25</v>
      </c>
      <c r="D17" s="3">
        <f>IF(ISNUMBER(M8),1/M8,"")</f>
        <v>1</v>
      </c>
      <c r="E17" s="3">
        <f>IF(ISNUMBER(M9),1/M9,"")</f>
        <v>0.33333333333333331</v>
      </c>
      <c r="F17" s="3">
        <f>IF(ISNUMBER(M10),1/M10,"")</f>
        <v>0.14285714285714285</v>
      </c>
      <c r="G17" s="3">
        <f>IF(ISNUMBER(M11),1/M11,"")</f>
        <v>0.25</v>
      </c>
      <c r="H17" s="3">
        <f>IF(ISNUMBER(M12),1/M12,"")</f>
        <v>3</v>
      </c>
      <c r="I17" s="3">
        <f>IF(ISNUMBER(M13),1/M13,"")</f>
        <v>0.16666666666666666</v>
      </c>
      <c r="J17" s="3">
        <f>IF(ISNUMBER(M14),1/M14,"")</f>
        <v>0.5</v>
      </c>
      <c r="K17" s="3">
        <f>IF(ISNUMBER(M15),1/M15,"")</f>
        <v>1</v>
      </c>
      <c r="L17" s="3">
        <f>IF(ISNUMBER(M16),1/M16,"")</f>
        <v>0.14285714285714285</v>
      </c>
      <c r="M17" s="38">
        <v>1</v>
      </c>
      <c r="N17" s="37">
        <v>1</v>
      </c>
      <c r="O17" s="37">
        <v>0.14285714285714285</v>
      </c>
      <c r="P17" s="37">
        <v>0.14285714285714285</v>
      </c>
      <c r="Q17" s="37">
        <v>0.1111111111111111</v>
      </c>
      <c r="S17" s="35" t="s">
        <v>14</v>
      </c>
      <c r="T17" s="3">
        <f t="shared" si="1"/>
        <v>5.2137643378519288E-3</v>
      </c>
      <c r="U17" s="3">
        <f t="shared" si="0"/>
        <v>1.4285714285714285E-2</v>
      </c>
      <c r="V17" s="3">
        <f t="shared" si="0"/>
        <v>1.30718954248366E-2</v>
      </c>
      <c r="W17" s="3">
        <f t="shared" si="0"/>
        <v>1.6090104585679804E-2</v>
      </c>
      <c r="X17" s="3">
        <f t="shared" si="0"/>
        <v>7.9155672823219003E-3</v>
      </c>
      <c r="Y17" s="3">
        <f t="shared" si="0"/>
        <v>4.1379310344827586E-2</v>
      </c>
      <c r="Z17" s="3">
        <f t="shared" si="0"/>
        <v>8.3963056255247689E-3</v>
      </c>
      <c r="AA17" s="3">
        <f t="shared" si="0"/>
        <v>1.3686131386861315E-2</v>
      </c>
      <c r="AB17" s="3">
        <f t="shared" si="0"/>
        <v>1.969149983590417E-2</v>
      </c>
      <c r="AC17" s="3">
        <f t="shared" si="0"/>
        <v>2.2127973446431862E-2</v>
      </c>
      <c r="AD17" s="3">
        <f t="shared" si="0"/>
        <v>1.6574585635359119E-2</v>
      </c>
      <c r="AE17" s="3">
        <f t="shared" si="0"/>
        <v>2.0689655172413796E-2</v>
      </c>
      <c r="AF17" s="3">
        <f t="shared" si="0"/>
        <v>2.2164758034724785E-2</v>
      </c>
      <c r="AG17" s="3">
        <f t="shared" si="0"/>
        <v>2.2753128555176336E-2</v>
      </c>
      <c r="AH17" s="3">
        <f t="shared" si="0"/>
        <v>1.1074635130324723E-2</v>
      </c>
      <c r="AI17" s="4">
        <f t="shared" si="2"/>
        <v>0.255115029083953</v>
      </c>
      <c r="AJ17" s="18">
        <f t="shared" si="3"/>
        <v>1.7007668605596868E-2</v>
      </c>
      <c r="AK17" s="55"/>
      <c r="AL17" s="19">
        <f t="shared" si="4"/>
        <v>0.27692124288163711</v>
      </c>
      <c r="AM17" s="19">
        <f t="shared" si="5"/>
        <v>16.282140092411499</v>
      </c>
    </row>
    <row r="18" spans="2:39" x14ac:dyDescent="0.3">
      <c r="B18" s="34" t="s">
        <v>15</v>
      </c>
      <c r="C18" s="3">
        <f>IF(ISNUMBER(N7),1/N7,"")</f>
        <v>0.25</v>
      </c>
      <c r="D18" s="3">
        <f>IF(ISNUMBER(N8),1/N8,"")</f>
        <v>1</v>
      </c>
      <c r="E18" s="3">
        <f>IF(ISNUMBER(N9),1/N9,"")</f>
        <v>0.33333333333333331</v>
      </c>
      <c r="F18" s="3">
        <f>IF(ISNUMBER(N10),1/N10,"")</f>
        <v>0.14285714285714285</v>
      </c>
      <c r="G18" s="3">
        <f>IF(ISNUMBER(N11),1/N11,"")</f>
        <v>0.25</v>
      </c>
      <c r="H18" s="3">
        <f>IF(ISNUMBER(N12),1/N12,"")</f>
        <v>3</v>
      </c>
      <c r="I18" s="3">
        <f>IF(ISNUMBER(N13),1/N13,"")</f>
        <v>0.16666666666666666</v>
      </c>
      <c r="J18" s="3">
        <f>IF(ISNUMBER(N14),1/N14,"")</f>
        <v>0.5</v>
      </c>
      <c r="K18" s="3">
        <f>IF(ISNUMBER(N15),1/N15,"")</f>
        <v>1</v>
      </c>
      <c r="L18" s="3">
        <f>IF(ISNUMBER(N16),1/N16,"")</f>
        <v>0.14285714285714285</v>
      </c>
      <c r="M18" s="3">
        <f>IF(ISNUMBER(N17),1/N17,"")</f>
        <v>1</v>
      </c>
      <c r="N18" s="38">
        <v>1</v>
      </c>
      <c r="O18" s="37">
        <v>0.2</v>
      </c>
      <c r="P18" s="37">
        <v>0.2</v>
      </c>
      <c r="Q18" s="37">
        <v>1</v>
      </c>
      <c r="S18" s="35" t="s">
        <v>15</v>
      </c>
      <c r="T18" s="3">
        <f t="shared" si="1"/>
        <v>5.2137643378519288E-3</v>
      </c>
      <c r="U18" s="3">
        <f t="shared" si="0"/>
        <v>1.4285714285714285E-2</v>
      </c>
      <c r="V18" s="3">
        <f t="shared" si="0"/>
        <v>1.30718954248366E-2</v>
      </c>
      <c r="W18" s="3">
        <f t="shared" si="0"/>
        <v>1.6090104585679804E-2</v>
      </c>
      <c r="X18" s="3">
        <f t="shared" si="0"/>
        <v>7.9155672823219003E-3</v>
      </c>
      <c r="Y18" s="3">
        <f t="shared" si="0"/>
        <v>4.1379310344827586E-2</v>
      </c>
      <c r="Z18" s="3">
        <f t="shared" si="0"/>
        <v>8.3963056255247689E-3</v>
      </c>
      <c r="AA18" s="3">
        <f t="shared" si="0"/>
        <v>1.3686131386861315E-2</v>
      </c>
      <c r="AB18" s="3">
        <f t="shared" si="0"/>
        <v>1.969149983590417E-2</v>
      </c>
      <c r="AC18" s="3">
        <f t="shared" si="0"/>
        <v>2.2127973446431862E-2</v>
      </c>
      <c r="AD18" s="3">
        <f t="shared" si="0"/>
        <v>1.6574585635359119E-2</v>
      </c>
      <c r="AE18" s="3">
        <f t="shared" si="0"/>
        <v>2.0689655172413796E-2</v>
      </c>
      <c r="AF18" s="3">
        <f t="shared" si="0"/>
        <v>3.1030661248614703E-2</v>
      </c>
      <c r="AG18" s="3">
        <f t="shared" si="0"/>
        <v>3.1854379977246876E-2</v>
      </c>
      <c r="AH18" s="3">
        <f t="shared" si="0"/>
        <v>9.9671716172922517E-2</v>
      </c>
      <c r="AI18" s="4">
        <f t="shared" si="2"/>
        <v>0.36167926476251122</v>
      </c>
      <c r="AJ18" s="18">
        <f t="shared" si="3"/>
        <v>2.4111950984167414E-2</v>
      </c>
      <c r="AK18" s="55"/>
      <c r="AL18" s="19">
        <f t="shared" si="4"/>
        <v>0.4097824896919634</v>
      </c>
      <c r="AM18" s="19">
        <f t="shared" si="5"/>
        <v>16.994995135857653</v>
      </c>
    </row>
    <row r="19" spans="2:39" x14ac:dyDescent="0.3">
      <c r="B19" s="34" t="s">
        <v>16</v>
      </c>
      <c r="C19" s="3">
        <f>IF(ISNUMBER(O7),1/O7,"")</f>
        <v>6</v>
      </c>
      <c r="D19" s="3">
        <f>IF(ISNUMBER(O8),1/O8,"")</f>
        <v>7</v>
      </c>
      <c r="E19" s="3">
        <f>IF(ISNUMBER(O9),1/O9,"")</f>
        <v>4</v>
      </c>
      <c r="F19" s="3">
        <f>IF(ISNUMBER(O10),1/O10,"")</f>
        <v>1</v>
      </c>
      <c r="G19" s="3">
        <f>IF(ISNUMBER(O11),1/O11,"")</f>
        <v>5</v>
      </c>
      <c r="H19" s="3">
        <f>IF(ISNUMBER(O12),1/O12,"")</f>
        <v>7</v>
      </c>
      <c r="I19" s="3">
        <f>IF(ISNUMBER(O13),1/O13,"")</f>
        <v>3</v>
      </c>
      <c r="J19" s="3">
        <f>IF(ISNUMBER(O14),1/O14,"")</f>
        <v>5</v>
      </c>
      <c r="K19" s="3">
        <f>IF(ISNUMBER(O15),1/O15,"")</f>
        <v>6</v>
      </c>
      <c r="L19" s="3">
        <f>IF(ISNUMBER(O16),1/O16,"")</f>
        <v>1</v>
      </c>
      <c r="M19" s="3">
        <f>IF(ISNUMBER(O17),1/O17,"")</f>
        <v>7</v>
      </c>
      <c r="N19" s="3">
        <f>IF(ISNUMBER(O18),1/O18,"")</f>
        <v>5</v>
      </c>
      <c r="O19" s="38">
        <v>1</v>
      </c>
      <c r="P19" s="37">
        <v>1</v>
      </c>
      <c r="Q19" s="37">
        <v>2</v>
      </c>
      <c r="S19" s="35" t="s">
        <v>16</v>
      </c>
      <c r="T19" s="3">
        <f t="shared" si="1"/>
        <v>0.12513034410844628</v>
      </c>
      <c r="U19" s="3">
        <f t="shared" si="0"/>
        <v>0.1</v>
      </c>
      <c r="V19" s="3">
        <f t="shared" si="0"/>
        <v>0.15686274509803921</v>
      </c>
      <c r="W19" s="3">
        <f t="shared" si="0"/>
        <v>0.11263073209975863</v>
      </c>
      <c r="X19" s="3">
        <f t="shared" si="0"/>
        <v>0.15831134564643801</v>
      </c>
      <c r="Y19" s="3">
        <f t="shared" si="0"/>
        <v>9.6551724137931033E-2</v>
      </c>
      <c r="Z19" s="3">
        <f t="shared" si="0"/>
        <v>0.15113350125944586</v>
      </c>
      <c r="AA19" s="3">
        <f t="shared" si="0"/>
        <v>0.13686131386861314</v>
      </c>
      <c r="AB19" s="3">
        <f t="shared" si="0"/>
        <v>0.11814899901542501</v>
      </c>
      <c r="AC19" s="3">
        <f t="shared" si="0"/>
        <v>0.15489581412502307</v>
      </c>
      <c r="AD19" s="3">
        <f t="shared" si="0"/>
        <v>0.11602209944751382</v>
      </c>
      <c r="AE19" s="3">
        <f t="shared" si="0"/>
        <v>0.10344827586206898</v>
      </c>
      <c r="AF19" s="3">
        <f t="shared" si="0"/>
        <v>0.1551533062430735</v>
      </c>
      <c r="AG19" s="3">
        <f t="shared" si="0"/>
        <v>0.15927189988623436</v>
      </c>
      <c r="AH19" s="3">
        <f t="shared" si="0"/>
        <v>0.19934343234584503</v>
      </c>
      <c r="AI19" s="4">
        <f t="shared" si="2"/>
        <v>2.0437655331438562</v>
      </c>
      <c r="AJ19" s="18">
        <f t="shared" si="3"/>
        <v>0.13625103554292375</v>
      </c>
      <c r="AK19" s="55"/>
      <c r="AL19" s="19">
        <f t="shared" si="4"/>
        <v>2.3907759080881799</v>
      </c>
      <c r="AM19" s="19">
        <f t="shared" si="5"/>
        <v>17.546845780375765</v>
      </c>
    </row>
    <row r="20" spans="2:39" x14ac:dyDescent="0.3">
      <c r="B20" s="34" t="s">
        <v>17</v>
      </c>
      <c r="C20" s="3">
        <f>IF(ISNUMBER(P7),1/P7,"")</f>
        <v>6</v>
      </c>
      <c r="D20" s="3">
        <f>IF(ISNUMBER(P8),1/P8,"")</f>
        <v>7</v>
      </c>
      <c r="E20" s="3">
        <f>IF(ISNUMBER(P9),1/P9,"")</f>
        <v>4</v>
      </c>
      <c r="F20" s="3">
        <f>IF(ISNUMBER(P10),1/P10,"")</f>
        <v>1</v>
      </c>
      <c r="G20" s="3">
        <f>IF(ISNUMBER(P11),1/P11,"")</f>
        <v>5</v>
      </c>
      <c r="H20" s="3">
        <f>IF(ISNUMBER(P12),1/P12,"")</f>
        <v>7</v>
      </c>
      <c r="I20" s="3">
        <f>IF(ISNUMBER(P13),1/P13,"")</f>
        <v>3</v>
      </c>
      <c r="J20" s="3">
        <f>IF(ISNUMBER(P14),1/P14,"")</f>
        <v>5</v>
      </c>
      <c r="K20" s="3">
        <f>IF(ISNUMBER(P15),1/P15,"")</f>
        <v>6</v>
      </c>
      <c r="L20" s="3">
        <f>IF(ISNUMBER(P16),1/P16,"")</f>
        <v>1</v>
      </c>
      <c r="M20" s="3">
        <f>IF(ISNUMBER(P17),1/P17,"")</f>
        <v>7</v>
      </c>
      <c r="N20" s="3">
        <f>IF(ISNUMBER(P18),1/P18,"")</f>
        <v>5</v>
      </c>
      <c r="O20" s="3">
        <f>IF(ISNUMBER(P19),1/P19,"")</f>
        <v>1</v>
      </c>
      <c r="P20" s="38">
        <v>1</v>
      </c>
      <c r="Q20" s="37">
        <v>3</v>
      </c>
      <c r="S20" s="35" t="s">
        <v>17</v>
      </c>
      <c r="T20" s="3">
        <f t="shared" si="1"/>
        <v>0.12513034410844628</v>
      </c>
      <c r="U20" s="3">
        <f t="shared" si="0"/>
        <v>0.1</v>
      </c>
      <c r="V20" s="3">
        <f t="shared" si="0"/>
        <v>0.15686274509803921</v>
      </c>
      <c r="W20" s="3">
        <f t="shared" si="0"/>
        <v>0.11263073209975863</v>
      </c>
      <c r="X20" s="3">
        <f t="shared" si="0"/>
        <v>0.15831134564643801</v>
      </c>
      <c r="Y20" s="3">
        <f t="shared" si="0"/>
        <v>9.6551724137931033E-2</v>
      </c>
      <c r="Z20" s="3">
        <f t="shared" si="0"/>
        <v>0.15113350125944586</v>
      </c>
      <c r="AA20" s="3">
        <f t="shared" si="0"/>
        <v>0.13686131386861314</v>
      </c>
      <c r="AB20" s="3">
        <f t="shared" si="0"/>
        <v>0.11814899901542501</v>
      </c>
      <c r="AC20" s="3">
        <f t="shared" si="0"/>
        <v>0.15489581412502307</v>
      </c>
      <c r="AD20" s="3">
        <f t="shared" si="0"/>
        <v>0.11602209944751382</v>
      </c>
      <c r="AE20" s="3">
        <f t="shared" si="0"/>
        <v>0.10344827586206898</v>
      </c>
      <c r="AF20" s="3">
        <f t="shared" si="0"/>
        <v>0.1551533062430735</v>
      </c>
      <c r="AG20" s="3">
        <f t="shared" si="0"/>
        <v>0.15927189988623436</v>
      </c>
      <c r="AH20" s="3">
        <f t="shared" si="0"/>
        <v>0.29901514851876754</v>
      </c>
      <c r="AI20" s="4">
        <f t="shared" si="2"/>
        <v>2.1434372493167784</v>
      </c>
      <c r="AJ20" s="18">
        <f t="shared" si="3"/>
        <v>0.14289581662111855</v>
      </c>
      <c r="AK20" s="55"/>
      <c r="AL20" s="19">
        <f t="shared" si="4"/>
        <v>2.522299655967823</v>
      </c>
      <c r="AM20" s="19">
        <f t="shared" si="5"/>
        <v>17.651319091136028</v>
      </c>
    </row>
    <row r="21" spans="2:39" x14ac:dyDescent="0.3">
      <c r="B21" s="34" t="s">
        <v>18</v>
      </c>
      <c r="C21" s="3">
        <f>IF(ISNUMBER(Q7),1/Q7,"")</f>
        <v>7</v>
      </c>
      <c r="D21" s="3">
        <f>IF(ISNUMBER(Q8),1/Q8,"")</f>
        <v>9</v>
      </c>
      <c r="E21" s="3">
        <f>IF(ISNUMBER(Q9),1/Q9,"")</f>
        <v>5</v>
      </c>
      <c r="F21" s="3">
        <f>IF(ISNUMBER(Q10),1/Q10,"")</f>
        <v>2</v>
      </c>
      <c r="G21" s="3">
        <f>IF(ISNUMBER(Q11),1/Q11,"")</f>
        <v>5</v>
      </c>
      <c r="H21" s="3">
        <f>IF(ISNUMBER(Q12),1/Q12,"")</f>
        <v>8</v>
      </c>
      <c r="I21" s="3">
        <f>IF(ISNUMBER(Q13),1/Q13,"")</f>
        <v>3</v>
      </c>
      <c r="J21" s="3">
        <f>IF(ISNUMBER(Q14),1/Q14,"")</f>
        <v>6</v>
      </c>
      <c r="K21" s="3">
        <f>IF(ISNUMBER(Q15),1/Q15,"")</f>
        <v>7</v>
      </c>
      <c r="L21" s="3">
        <f>IF(ISNUMBER(Q16),1/Q16,"")</f>
        <v>1</v>
      </c>
      <c r="M21" s="3">
        <f>IF(ISNUMBER(Q17),1/Q17,"")</f>
        <v>9</v>
      </c>
      <c r="N21" s="3">
        <f>IF(ISNUMBER(Q18),1/Q18,"")</f>
        <v>1</v>
      </c>
      <c r="O21" s="3">
        <f>IF(ISNUMBER(Q19),1/Q19,"")</f>
        <v>0.5</v>
      </c>
      <c r="P21" s="3">
        <f>IF(ISNUMBER(Q20),1/Q20,"")</f>
        <v>0.33333333333333331</v>
      </c>
      <c r="Q21" s="38">
        <v>1</v>
      </c>
      <c r="S21" s="35" t="s">
        <v>18</v>
      </c>
      <c r="T21" s="3">
        <f t="shared" si="1"/>
        <v>0.145985401459854</v>
      </c>
      <c r="U21" s="3">
        <f t="shared" si="0"/>
        <v>0.12857142857142856</v>
      </c>
      <c r="V21" s="3">
        <f t="shared" si="0"/>
        <v>0.19607843137254902</v>
      </c>
      <c r="W21" s="3">
        <f t="shared" si="0"/>
        <v>0.22526146419951726</v>
      </c>
      <c r="X21" s="3">
        <f t="shared" si="0"/>
        <v>0.15831134564643801</v>
      </c>
      <c r="Y21" s="3">
        <f t="shared" si="0"/>
        <v>0.1103448275862069</v>
      </c>
      <c r="Z21" s="3">
        <f t="shared" si="0"/>
        <v>0.15113350125944586</v>
      </c>
      <c r="AA21" s="3">
        <f t="shared" si="0"/>
        <v>0.16423357664233579</v>
      </c>
      <c r="AB21" s="3">
        <f t="shared" si="0"/>
        <v>0.13784049885132918</v>
      </c>
      <c r="AC21" s="3">
        <f t="shared" si="0"/>
        <v>0.15489581412502307</v>
      </c>
      <c r="AD21" s="3">
        <f t="shared" si="0"/>
        <v>0.14917127071823205</v>
      </c>
      <c r="AE21" s="3">
        <f t="shared" si="0"/>
        <v>2.0689655172413796E-2</v>
      </c>
      <c r="AF21" s="3">
        <f t="shared" si="0"/>
        <v>7.7576653121536748E-2</v>
      </c>
      <c r="AG21" s="3">
        <f t="shared" si="0"/>
        <v>5.309063329541145E-2</v>
      </c>
      <c r="AH21" s="3">
        <f t="shared" si="0"/>
        <v>9.9671716172922517E-2</v>
      </c>
      <c r="AI21" s="4">
        <f t="shared" ref="AI21" si="6">SUM(T21:AH21)</f>
        <v>1.9728562181946443</v>
      </c>
      <c r="AJ21" s="18">
        <f t="shared" si="3"/>
        <v>0.13152374787964297</v>
      </c>
      <c r="AK21" s="55"/>
      <c r="AL21" s="19">
        <f t="shared" si="4"/>
        <v>2.3370527019902143</v>
      </c>
      <c r="AM21" s="19">
        <f t="shared" si="5"/>
        <v>17.769054940016193</v>
      </c>
    </row>
    <row r="22" spans="2:39" x14ac:dyDescent="0.3">
      <c r="B22" s="15" t="s">
        <v>40</v>
      </c>
      <c r="C22" s="4">
        <f>SUM(C7:C21)</f>
        <v>47.95</v>
      </c>
      <c r="D22" s="4">
        <f t="shared" ref="D22:Q22" si="7">SUM(D7:D21)</f>
        <v>70</v>
      </c>
      <c r="E22" s="4">
        <f t="shared" si="7"/>
        <v>25.5</v>
      </c>
      <c r="F22" s="4">
        <f t="shared" si="7"/>
        <v>8.8785714285714299</v>
      </c>
      <c r="G22" s="4">
        <f t="shared" si="7"/>
        <v>31.583333333333332</v>
      </c>
      <c r="H22" s="4">
        <f t="shared" si="7"/>
        <v>72.5</v>
      </c>
      <c r="I22" s="4">
        <f t="shared" si="7"/>
        <v>19.849999999999998</v>
      </c>
      <c r="J22" s="4">
        <f t="shared" si="7"/>
        <v>36.533333333333331</v>
      </c>
      <c r="K22" s="4">
        <f t="shared" si="7"/>
        <v>50.783333333333331</v>
      </c>
      <c r="L22" s="4">
        <f t="shared" si="7"/>
        <v>6.4559523809523807</v>
      </c>
      <c r="M22" s="4">
        <f t="shared" si="7"/>
        <v>60.333333333333329</v>
      </c>
      <c r="N22" s="4">
        <f t="shared" si="7"/>
        <v>48.333333333333329</v>
      </c>
      <c r="O22" s="4">
        <f t="shared" si="7"/>
        <v>6.4452380952380954</v>
      </c>
      <c r="P22" s="4">
        <f t="shared" si="7"/>
        <v>6.2785714285714285</v>
      </c>
      <c r="Q22" s="4">
        <f t="shared" si="7"/>
        <v>10.032936507936508</v>
      </c>
      <c r="S22">
        <f>+AJ6</f>
        <v>15</v>
      </c>
      <c r="T22" s="20">
        <f>+AJ7</f>
        <v>3.1137476100158865E-2</v>
      </c>
      <c r="U22" s="20">
        <f>+AJ8</f>
        <v>1.3193067588259845E-2</v>
      </c>
      <c r="V22" s="20">
        <f>+AJ9</f>
        <v>4.6918241977229942E-2</v>
      </c>
      <c r="W22" s="20">
        <f>+AJ10</f>
        <v>0.12588909696807091</v>
      </c>
      <c r="X22" s="20">
        <f>+AJ11</f>
        <v>5.0284811807191548E-2</v>
      </c>
      <c r="Y22" s="20">
        <f>+AJ12</f>
        <v>1.2986288102662755E-2</v>
      </c>
      <c r="Z22" s="20">
        <f>+AJ13</f>
        <v>6.8691753755941318E-2</v>
      </c>
      <c r="AA22" s="20">
        <f>+AJ14</f>
        <v>3.2808479187310197E-2</v>
      </c>
      <c r="AB22" s="20">
        <f>+AJ15</f>
        <v>2.7496686514075226E-2</v>
      </c>
      <c r="AC22" s="20">
        <f>+AJ16</f>
        <v>0.13880387836564989</v>
      </c>
      <c r="AD22" s="20">
        <f>+AJ17</f>
        <v>1.7007668605596868E-2</v>
      </c>
      <c r="AE22" s="20">
        <f>+AJ18</f>
        <v>2.4111950984167414E-2</v>
      </c>
      <c r="AF22" s="20">
        <f>+AJ19</f>
        <v>0.13625103554292375</v>
      </c>
      <c r="AG22" s="20">
        <f>+AJ20</f>
        <v>0.14289581662111855</v>
      </c>
      <c r="AH22" s="20">
        <f>+AJ21</f>
        <v>0.13152374787964297</v>
      </c>
    </row>
    <row r="24" spans="2:39" x14ac:dyDescent="0.3">
      <c r="S24" s="7" t="s">
        <v>4</v>
      </c>
      <c r="T24" s="8">
        <f>+IF(ISNUMBER(C7),C7*T$22,"")</f>
        <v>3.1137476100158865E-2</v>
      </c>
      <c r="U24" s="8">
        <f t="shared" ref="U24:AH38" si="8">+IF(ISNUMBER(D7),D7*U$22,"")</f>
        <v>6.5965337941299218E-2</v>
      </c>
      <c r="V24" s="8">
        <f t="shared" si="8"/>
        <v>2.3459120988614971E-2</v>
      </c>
      <c r="W24" s="8">
        <f t="shared" si="8"/>
        <v>2.0981516161345151E-2</v>
      </c>
      <c r="X24" s="8">
        <f t="shared" si="8"/>
        <v>1.6761603935730514E-2</v>
      </c>
      <c r="Y24" s="8">
        <f t="shared" si="8"/>
        <v>5.1945152410651022E-2</v>
      </c>
      <c r="Z24" s="8">
        <f t="shared" si="8"/>
        <v>1.7172938438985329E-2</v>
      </c>
      <c r="AA24" s="8">
        <f t="shared" si="8"/>
        <v>1.6404239593655098E-2</v>
      </c>
      <c r="AB24" s="8">
        <f t="shared" si="8"/>
        <v>9.1655621713584087E-3</v>
      </c>
      <c r="AC24" s="8">
        <f t="shared" si="8"/>
        <v>1.9829125480807126E-2</v>
      </c>
      <c r="AD24" s="8">
        <f t="shared" si="8"/>
        <v>6.8030674422387472E-2</v>
      </c>
      <c r="AE24" s="8">
        <f t="shared" si="8"/>
        <v>9.6447803936669657E-2</v>
      </c>
      <c r="AF24" s="8">
        <f t="shared" si="8"/>
        <v>2.2708505923820625E-2</v>
      </c>
      <c r="AG24" s="8">
        <f t="shared" si="8"/>
        <v>2.3815969436853091E-2</v>
      </c>
      <c r="AH24" s="8">
        <f t="shared" si="8"/>
        <v>1.8789106839948996E-2</v>
      </c>
      <c r="AI24" s="8">
        <f>+SUM(T24:AH24)</f>
        <v>0.50261413378228548</v>
      </c>
    </row>
    <row r="25" spans="2:39" x14ac:dyDescent="0.3">
      <c r="S25" s="7" t="s">
        <v>5</v>
      </c>
      <c r="T25" s="8">
        <f t="shared" ref="T25:T38" si="9">+IF(ISNUMBER(C8),C8*T$22,"")</f>
        <v>6.2274952200317736E-3</v>
      </c>
      <c r="U25" s="8">
        <f t="shared" si="8"/>
        <v>1.3193067588259845E-2</v>
      </c>
      <c r="V25" s="8">
        <f t="shared" si="8"/>
        <v>1.5639413992409978E-2</v>
      </c>
      <c r="W25" s="8">
        <f t="shared" si="8"/>
        <v>2.0981516161345151E-2</v>
      </c>
      <c r="X25" s="8">
        <f t="shared" si="8"/>
        <v>6.2856014758989436E-3</v>
      </c>
      <c r="Y25" s="8">
        <f t="shared" si="8"/>
        <v>6.4931440513313777E-3</v>
      </c>
      <c r="Z25" s="8">
        <f t="shared" si="8"/>
        <v>1.3738350751188264E-2</v>
      </c>
      <c r="AA25" s="8">
        <f t="shared" si="8"/>
        <v>1.0936159729103398E-2</v>
      </c>
      <c r="AB25" s="8">
        <f t="shared" si="8"/>
        <v>6.8741716285188065E-3</v>
      </c>
      <c r="AC25" s="8">
        <f t="shared" si="8"/>
        <v>1.7350484795706236E-2</v>
      </c>
      <c r="AD25" s="8">
        <f t="shared" si="8"/>
        <v>1.7007668605596868E-2</v>
      </c>
      <c r="AE25" s="8">
        <f t="shared" si="8"/>
        <v>2.4111950984167414E-2</v>
      </c>
      <c r="AF25" s="8">
        <f t="shared" si="8"/>
        <v>1.9464433648989105E-2</v>
      </c>
      <c r="AG25" s="8">
        <f t="shared" si="8"/>
        <v>2.041368808873122E-2</v>
      </c>
      <c r="AH25" s="8">
        <f t="shared" si="8"/>
        <v>1.4613749764404773E-2</v>
      </c>
      <c r="AI25" s="8">
        <f t="shared" ref="AI25:AI38" si="10">+SUM(T25:AH25)</f>
        <v>0.21333089648568318</v>
      </c>
    </row>
    <row r="26" spans="2:39" x14ac:dyDescent="0.3">
      <c r="S26" s="7" t="s">
        <v>6</v>
      </c>
      <c r="T26" s="8">
        <f t="shared" si="9"/>
        <v>6.2274952200317729E-2</v>
      </c>
      <c r="U26" s="8">
        <f t="shared" si="8"/>
        <v>3.9579202764779532E-2</v>
      </c>
      <c r="V26" s="8">
        <f t="shared" si="8"/>
        <v>4.6918241977229942E-2</v>
      </c>
      <c r="W26" s="8">
        <f t="shared" si="8"/>
        <v>4.1963032322690302E-2</v>
      </c>
      <c r="X26" s="8">
        <f t="shared" si="8"/>
        <v>2.5142405903595774E-2</v>
      </c>
      <c r="Y26" s="8">
        <f t="shared" si="8"/>
        <v>3.895886430798827E-2</v>
      </c>
      <c r="Z26" s="8">
        <f t="shared" si="8"/>
        <v>6.8691753755941318E-2</v>
      </c>
      <c r="AA26" s="8">
        <f t="shared" si="8"/>
        <v>6.5616958374620393E-2</v>
      </c>
      <c r="AB26" s="8">
        <f t="shared" si="8"/>
        <v>0.16498011908445137</v>
      </c>
      <c r="AC26" s="8">
        <f t="shared" si="8"/>
        <v>4.6267959455216626E-2</v>
      </c>
      <c r="AD26" s="8">
        <f t="shared" si="8"/>
        <v>5.1023005816790604E-2</v>
      </c>
      <c r="AE26" s="8">
        <f t="shared" si="8"/>
        <v>7.233585295250225E-2</v>
      </c>
      <c r="AF26" s="8">
        <f t="shared" si="8"/>
        <v>3.4062758885730939E-2</v>
      </c>
      <c r="AG26" s="8">
        <f t="shared" si="8"/>
        <v>3.5723954155279639E-2</v>
      </c>
      <c r="AH26" s="8">
        <f t="shared" si="8"/>
        <v>2.6304749575928595E-2</v>
      </c>
      <c r="AI26" s="8">
        <f t="shared" si="10"/>
        <v>0.81984381153306329</v>
      </c>
    </row>
    <row r="27" spans="2:39" x14ac:dyDescent="0.3">
      <c r="S27" s="7" t="s">
        <v>7</v>
      </c>
      <c r="T27" s="8">
        <f t="shared" si="9"/>
        <v>0.18682485660095319</v>
      </c>
      <c r="U27" s="8">
        <f t="shared" si="8"/>
        <v>7.9158405529559064E-2</v>
      </c>
      <c r="V27" s="8">
        <f t="shared" si="8"/>
        <v>0.14075472593168983</v>
      </c>
      <c r="W27" s="8">
        <f t="shared" si="8"/>
        <v>0.12588909696807091</v>
      </c>
      <c r="X27" s="8">
        <f t="shared" si="8"/>
        <v>0.25142405903595777</v>
      </c>
      <c r="Y27" s="8">
        <f t="shared" si="8"/>
        <v>7.7917728615976539E-2</v>
      </c>
      <c r="Z27" s="8">
        <f t="shared" si="8"/>
        <v>0.27476701502376527</v>
      </c>
      <c r="AA27" s="8">
        <f t="shared" si="8"/>
        <v>0.19685087512386118</v>
      </c>
      <c r="AB27" s="8">
        <f t="shared" si="8"/>
        <v>0.19247680559852659</v>
      </c>
      <c r="AC27" s="8">
        <f t="shared" si="8"/>
        <v>6.9401939182824945E-2</v>
      </c>
      <c r="AD27" s="8">
        <f t="shared" si="8"/>
        <v>0.11905368023917808</v>
      </c>
      <c r="AE27" s="8">
        <f t="shared" si="8"/>
        <v>0.16878365688917191</v>
      </c>
      <c r="AF27" s="8">
        <f t="shared" si="8"/>
        <v>0.13625103554292375</v>
      </c>
      <c r="AG27" s="8">
        <f t="shared" si="8"/>
        <v>0.14289581662111855</v>
      </c>
      <c r="AH27" s="8">
        <f t="shared" si="8"/>
        <v>6.5761873939821483E-2</v>
      </c>
      <c r="AI27" s="8">
        <f t="shared" si="10"/>
        <v>2.2282115708433992</v>
      </c>
    </row>
    <row r="28" spans="2:39" x14ac:dyDescent="0.3">
      <c r="S28" s="7" t="s">
        <v>8</v>
      </c>
      <c r="T28" s="8">
        <f t="shared" si="9"/>
        <v>9.3412428300476594E-2</v>
      </c>
      <c r="U28" s="8">
        <f t="shared" si="8"/>
        <v>0.10554454070607876</v>
      </c>
      <c r="V28" s="8">
        <f t="shared" si="8"/>
        <v>9.3836483954459884E-2</v>
      </c>
      <c r="W28" s="8">
        <f t="shared" si="8"/>
        <v>2.5177819393614184E-2</v>
      </c>
      <c r="X28" s="8">
        <f t="shared" si="8"/>
        <v>5.0284811807191548E-2</v>
      </c>
      <c r="Y28" s="8">
        <f t="shared" si="8"/>
        <v>0.10389030482130204</v>
      </c>
      <c r="Z28" s="8">
        <f t="shared" si="8"/>
        <v>2.2897251251980437E-2</v>
      </c>
      <c r="AA28" s="8">
        <f t="shared" si="8"/>
        <v>3.2808479187310197E-2</v>
      </c>
      <c r="AB28" s="8">
        <f t="shared" si="8"/>
        <v>2.7496686514075226E-2</v>
      </c>
      <c r="AC28" s="8">
        <f t="shared" si="8"/>
        <v>3.4700969591412473E-2</v>
      </c>
      <c r="AD28" s="8">
        <f t="shared" si="8"/>
        <v>6.8030674422387472E-2</v>
      </c>
      <c r="AE28" s="8">
        <f t="shared" si="8"/>
        <v>9.6447803936669657E-2</v>
      </c>
      <c r="AF28" s="8">
        <f t="shared" si="8"/>
        <v>2.7250207108584751E-2</v>
      </c>
      <c r="AG28" s="8">
        <f t="shared" si="8"/>
        <v>2.8579163324223712E-2</v>
      </c>
      <c r="AH28" s="8">
        <f t="shared" si="8"/>
        <v>2.6304749575928595E-2</v>
      </c>
      <c r="AI28" s="8">
        <f t="shared" si="10"/>
        <v>0.83666237389569542</v>
      </c>
    </row>
    <row r="29" spans="2:39" x14ac:dyDescent="0.3">
      <c r="S29" s="7" t="s">
        <v>9</v>
      </c>
      <c r="T29" s="8">
        <f t="shared" si="9"/>
        <v>7.7843690250397161E-3</v>
      </c>
      <c r="U29" s="8">
        <f t="shared" si="8"/>
        <v>2.6386135176519689E-2</v>
      </c>
      <c r="V29" s="8">
        <f t="shared" si="8"/>
        <v>1.5639413992409978E-2</v>
      </c>
      <c r="W29" s="8">
        <f t="shared" si="8"/>
        <v>2.0981516161345151E-2</v>
      </c>
      <c r="X29" s="8">
        <f t="shared" si="8"/>
        <v>6.2856014758989436E-3</v>
      </c>
      <c r="Y29" s="8">
        <f t="shared" si="8"/>
        <v>1.2986288102662755E-2</v>
      </c>
      <c r="Z29" s="8">
        <f t="shared" si="8"/>
        <v>1.3738350751188264E-2</v>
      </c>
      <c r="AA29" s="8">
        <f t="shared" si="8"/>
        <v>6.56169583746204E-3</v>
      </c>
      <c r="AB29" s="8">
        <f t="shared" si="8"/>
        <v>5.4993373028150456E-3</v>
      </c>
      <c r="AC29" s="8">
        <f t="shared" si="8"/>
        <v>1.9829125480807126E-2</v>
      </c>
      <c r="AD29" s="8">
        <f t="shared" si="8"/>
        <v>5.6692228685322893E-3</v>
      </c>
      <c r="AE29" s="8">
        <f t="shared" si="8"/>
        <v>8.0373169947224703E-3</v>
      </c>
      <c r="AF29" s="8">
        <f t="shared" si="8"/>
        <v>1.9464433648989105E-2</v>
      </c>
      <c r="AG29" s="8">
        <f t="shared" si="8"/>
        <v>2.041368808873122E-2</v>
      </c>
      <c r="AH29" s="8">
        <f t="shared" si="8"/>
        <v>1.6440468484955371E-2</v>
      </c>
      <c r="AI29" s="8">
        <f t="shared" si="10"/>
        <v>0.20571696339207915</v>
      </c>
    </row>
    <row r="30" spans="2:39" x14ac:dyDescent="0.3">
      <c r="S30" s="7" t="s">
        <v>10</v>
      </c>
      <c r="T30" s="8">
        <f t="shared" si="9"/>
        <v>0.12454990440063546</v>
      </c>
      <c r="U30" s="8">
        <f t="shared" si="8"/>
        <v>6.5965337941299218E-2</v>
      </c>
      <c r="V30" s="8">
        <f t="shared" si="8"/>
        <v>4.6918241977229942E-2</v>
      </c>
      <c r="W30" s="8">
        <f t="shared" si="8"/>
        <v>3.1472274242017727E-2</v>
      </c>
      <c r="X30" s="8">
        <f t="shared" si="8"/>
        <v>0.15085443542157465</v>
      </c>
      <c r="Y30" s="8">
        <f t="shared" si="8"/>
        <v>6.4931440513313773E-2</v>
      </c>
      <c r="Z30" s="8">
        <f t="shared" si="8"/>
        <v>6.8691753755941318E-2</v>
      </c>
      <c r="AA30" s="8">
        <f t="shared" si="8"/>
        <v>9.842543756193059E-2</v>
      </c>
      <c r="AB30" s="8">
        <f t="shared" si="8"/>
        <v>0.13748343257037612</v>
      </c>
      <c r="AC30" s="8">
        <f t="shared" si="8"/>
        <v>4.6267959455216626E-2</v>
      </c>
      <c r="AD30" s="8">
        <f t="shared" si="8"/>
        <v>0.10204601163358121</v>
      </c>
      <c r="AE30" s="8">
        <f t="shared" si="8"/>
        <v>0.1446717059050045</v>
      </c>
      <c r="AF30" s="8">
        <f t="shared" si="8"/>
        <v>4.5417011847641249E-2</v>
      </c>
      <c r="AG30" s="8">
        <f t="shared" si="8"/>
        <v>4.7631938873706182E-2</v>
      </c>
      <c r="AH30" s="8">
        <f t="shared" si="8"/>
        <v>4.384124929321432E-2</v>
      </c>
      <c r="AI30" s="8">
        <f t="shared" si="10"/>
        <v>1.2191681353926829</v>
      </c>
    </row>
    <row r="31" spans="2:39" x14ac:dyDescent="0.3">
      <c r="S31" s="7" t="s">
        <v>11</v>
      </c>
      <c r="T31" s="8">
        <f t="shared" si="9"/>
        <v>6.2274952200317729E-2</v>
      </c>
      <c r="U31" s="8">
        <f t="shared" si="8"/>
        <v>3.9579202764779532E-2</v>
      </c>
      <c r="V31" s="8">
        <f t="shared" si="8"/>
        <v>2.3459120988614971E-2</v>
      </c>
      <c r="W31" s="8">
        <f t="shared" si="8"/>
        <v>2.0981516161345151E-2</v>
      </c>
      <c r="X31" s="8">
        <f t="shared" si="8"/>
        <v>5.0284811807191548E-2</v>
      </c>
      <c r="Y31" s="8">
        <f t="shared" si="8"/>
        <v>6.4931440513313773E-2</v>
      </c>
      <c r="Z31" s="8">
        <f t="shared" si="8"/>
        <v>2.2897251251980437E-2</v>
      </c>
      <c r="AA31" s="8">
        <f t="shared" si="8"/>
        <v>3.2808479187310197E-2</v>
      </c>
      <c r="AB31" s="8">
        <f t="shared" si="8"/>
        <v>5.4993373028150452E-2</v>
      </c>
      <c r="AC31" s="8">
        <f t="shared" si="8"/>
        <v>2.776077567312998E-2</v>
      </c>
      <c r="AD31" s="8">
        <f t="shared" si="8"/>
        <v>3.4015337211193736E-2</v>
      </c>
      <c r="AE31" s="8">
        <f t="shared" si="8"/>
        <v>4.8223901968334829E-2</v>
      </c>
      <c r="AF31" s="8">
        <f t="shared" si="8"/>
        <v>2.7250207108584751E-2</v>
      </c>
      <c r="AG31" s="8">
        <f t="shared" si="8"/>
        <v>2.8579163324223712E-2</v>
      </c>
      <c r="AH31" s="8">
        <f t="shared" si="8"/>
        <v>2.192062464660716E-2</v>
      </c>
      <c r="AI31" s="8">
        <f t="shared" si="10"/>
        <v>0.55996015783507791</v>
      </c>
    </row>
    <row r="32" spans="2:39" x14ac:dyDescent="0.3">
      <c r="S32" s="7" t="s">
        <v>12</v>
      </c>
      <c r="T32" s="8">
        <f t="shared" si="9"/>
        <v>9.3412428300476594E-2</v>
      </c>
      <c r="U32" s="8">
        <f t="shared" si="8"/>
        <v>5.2772270353039379E-2</v>
      </c>
      <c r="V32" s="8">
        <f t="shared" si="8"/>
        <v>7.8197069962049892E-3</v>
      </c>
      <c r="W32" s="8">
        <f t="shared" si="8"/>
        <v>1.7984156709724416E-2</v>
      </c>
      <c r="X32" s="8">
        <f t="shared" si="8"/>
        <v>5.0284811807191548E-2</v>
      </c>
      <c r="Y32" s="8">
        <f t="shared" si="8"/>
        <v>6.4931440513313773E-2</v>
      </c>
      <c r="Z32" s="8">
        <f t="shared" si="8"/>
        <v>1.3738350751188264E-2</v>
      </c>
      <c r="AA32" s="8">
        <f t="shared" si="8"/>
        <v>1.6404239593655098E-2</v>
      </c>
      <c r="AB32" s="8">
        <f t="shared" si="8"/>
        <v>2.7496686514075226E-2</v>
      </c>
      <c r="AC32" s="8">
        <f t="shared" si="8"/>
        <v>1.9829125480807126E-2</v>
      </c>
      <c r="AD32" s="8">
        <f t="shared" si="8"/>
        <v>1.7007668605596868E-2</v>
      </c>
      <c r="AE32" s="8">
        <f t="shared" si="8"/>
        <v>2.4111950984167414E-2</v>
      </c>
      <c r="AF32" s="8">
        <f t="shared" si="8"/>
        <v>2.2708505923820625E-2</v>
      </c>
      <c r="AG32" s="8">
        <f t="shared" si="8"/>
        <v>2.3815969436853091E-2</v>
      </c>
      <c r="AH32" s="8">
        <f t="shared" si="8"/>
        <v>1.8789106839948996E-2</v>
      </c>
      <c r="AI32" s="8">
        <f t="shared" si="10"/>
        <v>0.47110641881006343</v>
      </c>
    </row>
    <row r="33" spans="19:35" x14ac:dyDescent="0.3">
      <c r="S33" s="7" t="s">
        <v>13</v>
      </c>
      <c r="T33" s="8">
        <f t="shared" si="9"/>
        <v>0.21796233270111204</v>
      </c>
      <c r="U33" s="8">
        <f t="shared" si="8"/>
        <v>0.10554454070607876</v>
      </c>
      <c r="V33" s="8">
        <f t="shared" si="8"/>
        <v>0.14075472593168983</v>
      </c>
      <c r="W33" s="8">
        <f t="shared" si="8"/>
        <v>0.25177819393614181</v>
      </c>
      <c r="X33" s="8">
        <f t="shared" si="8"/>
        <v>0.20113924722876619</v>
      </c>
      <c r="Y33" s="8">
        <f t="shared" si="8"/>
        <v>9.0904016718639291E-2</v>
      </c>
      <c r="Z33" s="8">
        <f t="shared" si="8"/>
        <v>0.20607526126782394</v>
      </c>
      <c r="AA33" s="8">
        <f t="shared" si="8"/>
        <v>0.16404239593655098</v>
      </c>
      <c r="AB33" s="8">
        <f t="shared" si="8"/>
        <v>0.19247680559852659</v>
      </c>
      <c r="AC33" s="8">
        <f t="shared" si="8"/>
        <v>0.13880387836564989</v>
      </c>
      <c r="AD33" s="8">
        <f t="shared" si="8"/>
        <v>0.11905368023917808</v>
      </c>
      <c r="AE33" s="8">
        <f t="shared" si="8"/>
        <v>0.16878365688917191</v>
      </c>
      <c r="AF33" s="8">
        <f t="shared" si="8"/>
        <v>0.13625103554292375</v>
      </c>
      <c r="AG33" s="8">
        <f t="shared" si="8"/>
        <v>0.14289581662111855</v>
      </c>
      <c r="AH33" s="8">
        <f t="shared" si="8"/>
        <v>0.13152374787964297</v>
      </c>
      <c r="AI33" s="8">
        <f t="shared" si="10"/>
        <v>2.4079893355630144</v>
      </c>
    </row>
    <row r="34" spans="19:35" x14ac:dyDescent="0.3">
      <c r="S34" s="7" t="s">
        <v>14</v>
      </c>
      <c r="T34" s="8">
        <f t="shared" si="9"/>
        <v>7.7843690250397161E-3</v>
      </c>
      <c r="U34" s="8">
        <f t="shared" si="8"/>
        <v>1.3193067588259845E-2</v>
      </c>
      <c r="V34" s="8">
        <f t="shared" si="8"/>
        <v>1.5639413992409978E-2</v>
      </c>
      <c r="W34" s="8">
        <f t="shared" si="8"/>
        <v>1.7984156709724416E-2</v>
      </c>
      <c r="X34" s="8">
        <f t="shared" si="8"/>
        <v>1.2571202951797887E-2</v>
      </c>
      <c r="Y34" s="8">
        <f t="shared" si="8"/>
        <v>3.895886430798827E-2</v>
      </c>
      <c r="Z34" s="8">
        <f t="shared" si="8"/>
        <v>1.1448625625990218E-2</v>
      </c>
      <c r="AA34" s="8">
        <f t="shared" si="8"/>
        <v>1.6404239593655098E-2</v>
      </c>
      <c r="AB34" s="8">
        <f t="shared" si="8"/>
        <v>2.7496686514075226E-2</v>
      </c>
      <c r="AC34" s="8">
        <f t="shared" si="8"/>
        <v>1.9829125480807126E-2</v>
      </c>
      <c r="AD34" s="8">
        <f t="shared" si="8"/>
        <v>1.7007668605596868E-2</v>
      </c>
      <c r="AE34" s="8">
        <f t="shared" si="8"/>
        <v>2.4111950984167414E-2</v>
      </c>
      <c r="AF34" s="8">
        <f t="shared" si="8"/>
        <v>1.9464433648989105E-2</v>
      </c>
      <c r="AG34" s="8">
        <f t="shared" si="8"/>
        <v>2.041368808873122E-2</v>
      </c>
      <c r="AH34" s="8">
        <f t="shared" si="8"/>
        <v>1.4613749764404773E-2</v>
      </c>
      <c r="AI34" s="8">
        <f t="shared" si="10"/>
        <v>0.27692124288163711</v>
      </c>
    </row>
    <row r="35" spans="19:35" x14ac:dyDescent="0.3">
      <c r="S35" s="7" t="s">
        <v>15</v>
      </c>
      <c r="T35" s="8">
        <f t="shared" si="9"/>
        <v>7.7843690250397161E-3</v>
      </c>
      <c r="U35" s="8">
        <f t="shared" si="8"/>
        <v>1.3193067588259845E-2</v>
      </c>
      <c r="V35" s="8">
        <f t="shared" si="8"/>
        <v>1.5639413992409978E-2</v>
      </c>
      <c r="W35" s="8">
        <f t="shared" si="8"/>
        <v>1.7984156709724416E-2</v>
      </c>
      <c r="X35" s="8">
        <f t="shared" si="8"/>
        <v>1.2571202951797887E-2</v>
      </c>
      <c r="Y35" s="8">
        <f t="shared" si="8"/>
        <v>3.895886430798827E-2</v>
      </c>
      <c r="Z35" s="8">
        <f t="shared" si="8"/>
        <v>1.1448625625990218E-2</v>
      </c>
      <c r="AA35" s="8">
        <f t="shared" si="8"/>
        <v>1.6404239593655098E-2</v>
      </c>
      <c r="AB35" s="8">
        <f t="shared" si="8"/>
        <v>2.7496686514075226E-2</v>
      </c>
      <c r="AC35" s="8">
        <f t="shared" si="8"/>
        <v>1.9829125480807126E-2</v>
      </c>
      <c r="AD35" s="8">
        <f t="shared" si="8"/>
        <v>1.7007668605596868E-2</v>
      </c>
      <c r="AE35" s="8">
        <f t="shared" si="8"/>
        <v>2.4111950984167414E-2</v>
      </c>
      <c r="AF35" s="8">
        <f t="shared" si="8"/>
        <v>2.7250207108584751E-2</v>
      </c>
      <c r="AG35" s="8">
        <f t="shared" si="8"/>
        <v>2.8579163324223712E-2</v>
      </c>
      <c r="AH35" s="8">
        <f t="shared" si="8"/>
        <v>0.13152374787964297</v>
      </c>
      <c r="AI35" s="8">
        <f t="shared" si="10"/>
        <v>0.4097824896919634</v>
      </c>
    </row>
    <row r="36" spans="19:35" x14ac:dyDescent="0.3">
      <c r="S36" s="7" t="s">
        <v>16</v>
      </c>
      <c r="T36" s="8">
        <f t="shared" si="9"/>
        <v>0.18682485660095319</v>
      </c>
      <c r="U36" s="8">
        <f t="shared" si="8"/>
        <v>9.2351473117818911E-2</v>
      </c>
      <c r="V36" s="8">
        <f t="shared" si="8"/>
        <v>0.18767296790891977</v>
      </c>
      <c r="W36" s="8">
        <f t="shared" si="8"/>
        <v>0.12588909696807091</v>
      </c>
      <c r="X36" s="8">
        <f t="shared" si="8"/>
        <v>0.25142405903595777</v>
      </c>
      <c r="Y36" s="8">
        <f t="shared" si="8"/>
        <v>9.0904016718639291E-2</v>
      </c>
      <c r="Z36" s="8">
        <f t="shared" si="8"/>
        <v>0.20607526126782394</v>
      </c>
      <c r="AA36" s="8">
        <f t="shared" si="8"/>
        <v>0.16404239593655098</v>
      </c>
      <c r="AB36" s="8">
        <f t="shared" si="8"/>
        <v>0.16498011908445137</v>
      </c>
      <c r="AC36" s="8">
        <f t="shared" si="8"/>
        <v>0.13880387836564989</v>
      </c>
      <c r="AD36" s="8">
        <f t="shared" si="8"/>
        <v>0.11905368023917808</v>
      </c>
      <c r="AE36" s="8">
        <f t="shared" si="8"/>
        <v>0.12055975492083706</v>
      </c>
      <c r="AF36" s="8">
        <f t="shared" si="8"/>
        <v>0.13625103554292375</v>
      </c>
      <c r="AG36" s="8">
        <f t="shared" si="8"/>
        <v>0.14289581662111855</v>
      </c>
      <c r="AH36" s="8">
        <f t="shared" si="8"/>
        <v>0.26304749575928593</v>
      </c>
      <c r="AI36" s="8">
        <f t="shared" si="10"/>
        <v>2.3907759080881799</v>
      </c>
    </row>
    <row r="37" spans="19:35" x14ac:dyDescent="0.3">
      <c r="S37" s="7" t="s">
        <v>17</v>
      </c>
      <c r="T37" s="8">
        <f t="shared" si="9"/>
        <v>0.18682485660095319</v>
      </c>
      <c r="U37" s="8">
        <f t="shared" si="8"/>
        <v>9.2351473117818911E-2</v>
      </c>
      <c r="V37" s="8">
        <f t="shared" si="8"/>
        <v>0.18767296790891977</v>
      </c>
      <c r="W37" s="8">
        <f t="shared" si="8"/>
        <v>0.12588909696807091</v>
      </c>
      <c r="X37" s="8">
        <f t="shared" si="8"/>
        <v>0.25142405903595777</v>
      </c>
      <c r="Y37" s="8">
        <f t="shared" si="8"/>
        <v>9.0904016718639291E-2</v>
      </c>
      <c r="Z37" s="8">
        <f t="shared" si="8"/>
        <v>0.20607526126782394</v>
      </c>
      <c r="AA37" s="8">
        <f t="shared" si="8"/>
        <v>0.16404239593655098</v>
      </c>
      <c r="AB37" s="8">
        <f t="shared" si="8"/>
        <v>0.16498011908445137</v>
      </c>
      <c r="AC37" s="8">
        <f t="shared" si="8"/>
        <v>0.13880387836564989</v>
      </c>
      <c r="AD37" s="8">
        <f t="shared" si="8"/>
        <v>0.11905368023917808</v>
      </c>
      <c r="AE37" s="8">
        <f t="shared" si="8"/>
        <v>0.12055975492083706</v>
      </c>
      <c r="AF37" s="8">
        <f t="shared" si="8"/>
        <v>0.13625103554292375</v>
      </c>
      <c r="AG37" s="8">
        <f t="shared" si="8"/>
        <v>0.14289581662111855</v>
      </c>
      <c r="AH37" s="8">
        <f t="shared" si="8"/>
        <v>0.39457124363892893</v>
      </c>
      <c r="AI37" s="8">
        <f t="shared" si="10"/>
        <v>2.522299655967823</v>
      </c>
    </row>
    <row r="38" spans="19:35" x14ac:dyDescent="0.3">
      <c r="S38" s="7" t="s">
        <v>18</v>
      </c>
      <c r="T38" s="8">
        <f t="shared" si="9"/>
        <v>0.21796233270111204</v>
      </c>
      <c r="U38" s="8">
        <f t="shared" si="8"/>
        <v>0.1187376082943386</v>
      </c>
      <c r="V38" s="8">
        <f t="shared" si="8"/>
        <v>0.2345912098861497</v>
      </c>
      <c r="W38" s="8">
        <f t="shared" si="8"/>
        <v>0.25177819393614181</v>
      </c>
      <c r="X38" s="8">
        <f t="shared" si="8"/>
        <v>0.25142405903595777</v>
      </c>
      <c r="Y38" s="8">
        <f t="shared" si="8"/>
        <v>0.10389030482130204</v>
      </c>
      <c r="Z38" s="8">
        <f t="shared" si="8"/>
        <v>0.20607526126782394</v>
      </c>
      <c r="AA38" s="8">
        <f t="shared" si="8"/>
        <v>0.19685087512386118</v>
      </c>
      <c r="AB38" s="8">
        <f t="shared" si="8"/>
        <v>0.19247680559852659</v>
      </c>
      <c r="AC38" s="8">
        <f t="shared" si="8"/>
        <v>0.13880387836564989</v>
      </c>
      <c r="AD38" s="8">
        <f t="shared" si="8"/>
        <v>0.15306901745037182</v>
      </c>
      <c r="AE38" s="8">
        <f t="shared" si="8"/>
        <v>2.4111950984167414E-2</v>
      </c>
      <c r="AF38" s="8">
        <f t="shared" si="8"/>
        <v>6.8125517771461877E-2</v>
      </c>
      <c r="AG38" s="8">
        <f t="shared" si="8"/>
        <v>4.7631938873706182E-2</v>
      </c>
      <c r="AH38" s="8">
        <f t="shared" si="8"/>
        <v>0.13152374787964297</v>
      </c>
      <c r="AI38" s="8">
        <f t="shared" si="10"/>
        <v>2.3370527019902143</v>
      </c>
    </row>
  </sheetData>
  <sheetProtection sheet="1" selectLockedCells="1" sort="0"/>
  <mergeCells count="4">
    <mergeCell ref="B2:C2"/>
    <mergeCell ref="B3:C3"/>
    <mergeCell ref="AL5:AM6"/>
    <mergeCell ref="AK7:AK21"/>
  </mergeCells>
  <conditionalFormatting sqref="E3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tabSelected="1" workbookViewId="0">
      <selection activeCell="N15" sqref="N15"/>
    </sheetView>
  </sheetViews>
  <sheetFormatPr baseColWidth="10" defaultColWidth="11.44140625" defaultRowHeight="14.4" x14ac:dyDescent="0.3"/>
  <cols>
    <col min="11" max="11" width="11.6640625" customWidth="1"/>
    <col min="13" max="14" width="7.5546875" customWidth="1"/>
  </cols>
  <sheetData>
    <row r="1" spans="1:14" x14ac:dyDescent="0.3">
      <c r="B1" s="1" t="s">
        <v>43</v>
      </c>
      <c r="C1" s="1" t="s">
        <v>44</v>
      </c>
    </row>
    <row r="2" spans="1:14" x14ac:dyDescent="0.3">
      <c r="B2" s="1" t="s">
        <v>45</v>
      </c>
      <c r="C2" s="1" t="s">
        <v>46</v>
      </c>
    </row>
    <row r="3" spans="1:14" x14ac:dyDescent="0.3">
      <c r="A3" s="14" t="s">
        <v>4</v>
      </c>
      <c r="B3" s="2">
        <f>+Valor!AJ7</f>
        <v>8.119939297886293E-2</v>
      </c>
      <c r="C3" s="2">
        <f>+Coste!AJ7</f>
        <v>3.1137476100158865E-2</v>
      </c>
    </row>
    <row r="4" spans="1:14" x14ac:dyDescent="0.3">
      <c r="A4" s="14" t="s">
        <v>5</v>
      </c>
      <c r="B4" s="2">
        <f>+Valor!AJ8</f>
        <v>9.9842585942935217E-3</v>
      </c>
      <c r="C4" s="2">
        <f>+Coste!AJ8</f>
        <v>1.3193067588259845E-2</v>
      </c>
    </row>
    <row r="5" spans="1:14" x14ac:dyDescent="0.3">
      <c r="A5" s="14" t="s">
        <v>6</v>
      </c>
      <c r="B5" s="2">
        <f>+Valor!AJ9</f>
        <v>4.3157809360036214E-2</v>
      </c>
      <c r="C5" s="2">
        <f>+Coste!AJ9</f>
        <v>4.6918241977229942E-2</v>
      </c>
    </row>
    <row r="6" spans="1:14" x14ac:dyDescent="0.3">
      <c r="A6" s="14" t="s">
        <v>7</v>
      </c>
      <c r="B6" s="2">
        <f>+Valor!AJ10</f>
        <v>0.13124994536261267</v>
      </c>
      <c r="C6" s="2">
        <f>+Coste!AJ10</f>
        <v>0.12588909696807091</v>
      </c>
      <c r="M6" s="56" t="s">
        <v>47</v>
      </c>
      <c r="N6" s="56"/>
    </row>
    <row r="7" spans="1:14" x14ac:dyDescent="0.3">
      <c r="A7" s="14" t="s">
        <v>8</v>
      </c>
      <c r="B7" s="2">
        <f>+Valor!AJ11</f>
        <v>0.19450279255098549</v>
      </c>
      <c r="C7" s="2">
        <f>+Coste!AJ11</f>
        <v>5.0284811807191548E-2</v>
      </c>
      <c r="M7" s="1">
        <v>0</v>
      </c>
      <c r="N7" s="1">
        <v>0</v>
      </c>
    </row>
    <row r="8" spans="1:14" x14ac:dyDescent="0.3">
      <c r="A8" s="14" t="s">
        <v>9</v>
      </c>
      <c r="B8" s="2">
        <f>+Valor!AJ12</f>
        <v>3.830657899029128E-2</v>
      </c>
      <c r="C8" s="2">
        <f>+Coste!AJ12</f>
        <v>1.2986288102662755E-2</v>
      </c>
      <c r="M8" s="1">
        <v>1</v>
      </c>
      <c r="N8" s="1">
        <v>0.5</v>
      </c>
    </row>
    <row r="9" spans="1:14" x14ac:dyDescent="0.3">
      <c r="A9" s="14" t="s">
        <v>10</v>
      </c>
      <c r="B9" s="2">
        <f>+Valor!AJ13</f>
        <v>3.7160163278860146E-2</v>
      </c>
      <c r="C9" s="2">
        <f>+Coste!AJ13</f>
        <v>6.8691753755941318E-2</v>
      </c>
    </row>
    <row r="10" spans="1:14" x14ac:dyDescent="0.3">
      <c r="A10" s="14" t="s">
        <v>11</v>
      </c>
      <c r="B10" s="2">
        <f>+Valor!AJ14</f>
        <v>2.0502769998088834E-2</v>
      </c>
      <c r="C10" s="2">
        <f>+Coste!AJ14</f>
        <v>3.2808479187310197E-2</v>
      </c>
      <c r="M10" s="56" t="s">
        <v>48</v>
      </c>
      <c r="N10" s="56"/>
    </row>
    <row r="11" spans="1:14" x14ac:dyDescent="0.3">
      <c r="A11" s="14" t="s">
        <v>12</v>
      </c>
      <c r="B11" s="2">
        <f>+Valor!AJ15</f>
        <v>1.4782773206629594E-2</v>
      </c>
      <c r="C11" s="2">
        <f>+Coste!AJ15</f>
        <v>2.7496686514075226E-2</v>
      </c>
      <c r="M11" s="1">
        <v>0</v>
      </c>
      <c r="N11" s="1">
        <v>0</v>
      </c>
    </row>
    <row r="12" spans="1:14" x14ac:dyDescent="0.3">
      <c r="A12" s="14" t="s">
        <v>13</v>
      </c>
      <c r="B12" s="2">
        <f>+Valor!AJ16</f>
        <v>3.2892782693617728E-2</v>
      </c>
      <c r="C12" s="2">
        <f>+Coste!AJ16</f>
        <v>0.13880387836564989</v>
      </c>
      <c r="M12" s="1">
        <v>0.5</v>
      </c>
      <c r="N12" s="1">
        <v>1</v>
      </c>
    </row>
    <row r="13" spans="1:14" x14ac:dyDescent="0.3">
      <c r="A13" s="14" t="s">
        <v>14</v>
      </c>
      <c r="B13" s="2">
        <f>+Valor!AJ17</f>
        <v>2.1814988162827682E-2</v>
      </c>
      <c r="C13" s="2">
        <f>+Coste!AJ17</f>
        <v>1.7007668605596868E-2</v>
      </c>
    </row>
    <row r="14" spans="1:14" x14ac:dyDescent="0.3">
      <c r="A14" s="14" t="s">
        <v>15</v>
      </c>
      <c r="B14" s="2">
        <f>+Valor!AJ18</f>
        <v>2.1814988162827682E-2</v>
      </c>
      <c r="C14" s="2">
        <f>+Coste!AJ18</f>
        <v>2.4111950984167414E-2</v>
      </c>
    </row>
    <row r="15" spans="1:14" x14ac:dyDescent="0.3">
      <c r="A15" s="14" t="s">
        <v>16</v>
      </c>
      <c r="B15" s="2">
        <f>+Valor!AJ19</f>
        <v>0.15565003723847759</v>
      </c>
      <c r="C15" s="2">
        <f>+Coste!AJ19</f>
        <v>0.13625103554292375</v>
      </c>
    </row>
    <row r="16" spans="1:14" x14ac:dyDescent="0.3">
      <c r="A16" s="14" t="s">
        <v>17</v>
      </c>
      <c r="B16" s="2">
        <f>+Valor!AJ20</f>
        <v>0.15565003723847759</v>
      </c>
      <c r="C16" s="2">
        <f>+Coste!AJ20</f>
        <v>0.14289581662111855</v>
      </c>
    </row>
    <row r="17" spans="1:3" x14ac:dyDescent="0.3">
      <c r="A17" s="14" t="s">
        <v>18</v>
      </c>
      <c r="B17" s="2">
        <f>+Valor!AJ21</f>
        <v>4.1330682183111055E-2</v>
      </c>
      <c r="C17" s="2">
        <f>+Coste!AJ21</f>
        <v>0.13152374787964297</v>
      </c>
    </row>
  </sheetData>
  <mergeCells count="2">
    <mergeCell ref="M6:N6"/>
    <mergeCell ref="M10:N1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70CCE04148BB459D600EC0169CD2D1" ma:contentTypeVersion="14" ma:contentTypeDescription="Crear nuevo documento." ma:contentTypeScope="" ma:versionID="26effc20ecf1fe82d1caf90d6219326a">
  <xsd:schema xmlns:xsd="http://www.w3.org/2001/XMLSchema" xmlns:xs="http://www.w3.org/2001/XMLSchema" xmlns:p="http://schemas.microsoft.com/office/2006/metadata/properties" xmlns:ns3="b67a0d7e-3188-4757-bd64-ce4b1d89eeef" xmlns:ns4="a4a9f3d2-957c-4d9e-8d6f-73b3c6b3a866" targetNamespace="http://schemas.microsoft.com/office/2006/metadata/properties" ma:root="true" ma:fieldsID="93c990dbb6ce7f701edf78f52c3b02d2" ns3:_="" ns4:_="">
    <xsd:import namespace="b67a0d7e-3188-4757-bd64-ce4b1d89eeef"/>
    <xsd:import namespace="a4a9f3d2-957c-4d9e-8d6f-73b3c6b3a8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a0d7e-3188-4757-bd64-ce4b1d89e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9f3d2-957c-4d9e-8d6f-73b3c6b3a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58A6C1-6476-4E72-9943-BECBCE64E75E}">
  <ds:schemaRefs>
    <ds:schemaRef ds:uri="http://schemas.microsoft.com/office/2006/metadata/properties"/>
    <ds:schemaRef ds:uri="http://schemas.openxmlformats.org/package/2006/metadata/core-properties"/>
    <ds:schemaRef ds:uri="a4a9f3d2-957c-4d9e-8d6f-73b3c6b3a866"/>
    <ds:schemaRef ds:uri="http://purl.org/dc/dcmitype/"/>
    <ds:schemaRef ds:uri="http://purl.org/dc/elements/1.1/"/>
    <ds:schemaRef ds:uri="b67a0d7e-3188-4757-bd64-ce4b1d89eeef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B9DECD1-016D-4F80-AB93-B1A4F3634E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9B4F12-E250-41F9-8ABF-D8D2FF311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a0d7e-3188-4757-bd64-ce4b1d89eeef"/>
    <ds:schemaRef ds:uri="a4a9f3d2-957c-4d9e-8d6f-73b3c6b3a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Requisitos</vt:lpstr>
      <vt:lpstr>Valor</vt:lpstr>
      <vt:lpstr>Coste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COTOS YAÑEZ JOSE MANUEL</dc:creator>
  <cp:keywords/>
  <dc:description/>
  <cp:lastModifiedBy>falgueras casarejos yago</cp:lastModifiedBy>
  <cp:revision/>
  <dcterms:created xsi:type="dcterms:W3CDTF">2013-11-26T11:17:42Z</dcterms:created>
  <dcterms:modified xsi:type="dcterms:W3CDTF">2023-12-19T16:42:14Z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0x010100CA70CCE04148BB459D600EC0169CD2D1</vt:lpwstr>
  </property>
</Properties>
</file>