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a\Dropbox\PCP_-_#2_OpenMPI_Sparse_Matrix\Sparse_Matrix_Code\times\4-nodes\"/>
    </mc:Choice>
  </mc:AlternateContent>
  <bookViews>
    <workbookView xWindow="0" yWindow="-15" windowWidth="28800" windowHeight="16515"/>
  </bookViews>
  <sheets>
    <sheet name="Resultados Search" sheetId="1" r:id="rId1"/>
    <sheet name="Sheet1" sheetId="8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8" l="1"/>
  <c r="J8" i="8"/>
  <c r="K8" i="8"/>
  <c r="I8" i="8"/>
  <c r="F8" i="8"/>
  <c r="I7" i="8"/>
  <c r="K7" i="8"/>
  <c r="J7" i="8"/>
  <c r="H23" i="1"/>
  <c r="H22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I136" i="1"/>
  <c r="I149" i="1"/>
  <c r="I162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C354" i="1"/>
  <c r="C181" i="1"/>
  <c r="C7" i="1"/>
  <c r="M136" i="1"/>
  <c r="N136" i="1"/>
  <c r="H162" i="1"/>
  <c r="H149" i="1"/>
  <c r="H136" i="1"/>
  <c r="H508" i="1"/>
  <c r="I508" i="1"/>
  <c r="H496" i="1"/>
  <c r="I496" i="1"/>
  <c r="H483" i="1"/>
  <c r="I483" i="1"/>
  <c r="H470" i="1"/>
  <c r="I470" i="1"/>
  <c r="G336" i="1"/>
  <c r="H336" i="1"/>
  <c r="G323" i="1"/>
  <c r="H323" i="1"/>
  <c r="G310" i="1"/>
  <c r="H310" i="1"/>
  <c r="G297" i="1"/>
  <c r="H297" i="1"/>
  <c r="C336" i="1"/>
  <c r="D336" i="1"/>
  <c r="C323" i="1"/>
  <c r="D323" i="1"/>
  <c r="C310" i="1"/>
  <c r="D310" i="1"/>
  <c r="C297" i="1"/>
  <c r="D297" i="1"/>
  <c r="C284" i="1"/>
  <c r="D284" i="1"/>
  <c r="C271" i="1"/>
  <c r="D271" i="1"/>
  <c r="C258" i="1"/>
  <c r="D258" i="1"/>
  <c r="C246" i="1"/>
  <c r="D246" i="1"/>
  <c r="C233" i="1"/>
  <c r="D233" i="1"/>
  <c r="C220" i="1"/>
  <c r="D220" i="1"/>
  <c r="C207" i="1"/>
  <c r="D207" i="1"/>
  <c r="C194" i="1"/>
  <c r="D194" i="1"/>
  <c r="C508" i="1"/>
  <c r="D508" i="1"/>
  <c r="C496" i="1"/>
  <c r="D496" i="1"/>
  <c r="C483" i="1"/>
  <c r="D483" i="1"/>
  <c r="C470" i="1"/>
  <c r="D470" i="1"/>
  <c r="C457" i="1"/>
  <c r="D457" i="1"/>
  <c r="C444" i="1"/>
  <c r="D444" i="1"/>
  <c r="C431" i="1"/>
  <c r="D431" i="1"/>
  <c r="C419" i="1"/>
  <c r="D419" i="1"/>
  <c r="C406" i="1"/>
  <c r="D406" i="1"/>
  <c r="C393" i="1"/>
  <c r="D393" i="1"/>
  <c r="C380" i="1"/>
  <c r="D380" i="1"/>
  <c r="C367" i="1"/>
  <c r="D367" i="1"/>
  <c r="C162" i="1"/>
  <c r="D162" i="1"/>
  <c r="C149" i="1"/>
  <c r="D149" i="1"/>
  <c r="C136" i="1"/>
  <c r="D136" i="1"/>
  <c r="C123" i="1"/>
  <c r="D123" i="1"/>
  <c r="C110" i="1"/>
  <c r="D110" i="1"/>
  <c r="C97" i="1"/>
  <c r="D97" i="1"/>
  <c r="C85" i="1"/>
  <c r="D85" i="1"/>
  <c r="C72" i="1"/>
  <c r="D72" i="1"/>
  <c r="C59" i="1"/>
  <c r="D59" i="1"/>
  <c r="C46" i="1"/>
  <c r="D46" i="1"/>
  <c r="C33" i="1"/>
  <c r="D33" i="1"/>
  <c r="C20" i="1"/>
  <c r="D20" i="1"/>
</calcChain>
</file>

<file path=xl/connections.xml><?xml version="1.0" encoding="utf-8"?>
<connections xmlns="http://schemas.openxmlformats.org/spreadsheetml/2006/main">
  <connection id="1" name="#3_tp2_mpi.csv" type="6" refreshedVersion="0" background="1" saveData="1">
    <textPr fileType="mac" sourceFile="Macintosh HD:Users:carlos-sa:Dropbox:Mestrado_2015-2016:Paradigmas_Computacao_Paralela_CPD:TP:Parallel-Computing-Paradigms:PCP_-_#2_MPI_Sparse_Matrix:Sparse_Matrix_Code:times:#3_tp2_mpi.csv" decimal="," thousands=" " comma="1">
      <textFields>
        <textField/>
      </textFields>
    </textPr>
  </connection>
  <connection id="2" name="tp2_mpi.o354957_2nodes.csv" type="6" refreshedVersion="0" background="1" saveData="1">
    <textPr fileType="mac" sourceFile="Macintosh HD:Users:carlos-sa:Desktop:tp2_mpi.o354957_2nodes.csv" decimal="," thousands=" " comma="1">
      <textFields>
        <textField/>
      </textFields>
    </textPr>
  </connection>
  <connection id="3" name="tp2_mpi.o354997.csv" type="6" refreshedVersion="0" background="1" saveData="1">
    <textPr fileType="mac" sourceFile="Macintosh HD:Users:carlos-sa:Desktop:tp2_mpi.o354997.csv" decimal="," thousands=" 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<sst xmlns="http://schemas.openxmlformats.org/spreadsheetml/2006/main" count="137" uniqueCount="69">
  <si>
    <t>Matrix Size: 2048</t>
  </si>
  <si>
    <t>Mediana</t>
  </si>
  <si>
    <t>Ganho</t>
  </si>
  <si>
    <t>Ganho (seq vs parallel)</t>
  </si>
  <si>
    <t>Tempos (ms)</t>
  </si>
  <si>
    <t>#Threads</t>
  </si>
  <si>
    <t>Matrix Size: 4096</t>
  </si>
  <si>
    <t>Allocated computing node: compute-652-2</t>
  </si>
  <si>
    <t>Matrix Size: 1024</t>
  </si>
  <si>
    <t>Running for COO Matrix Size: 2048 x 2048</t>
  </si>
  <si>
    <t>Running for Vector Size : 2048</t>
  </si>
  <si>
    <t>Running for COO Matrix Size: 4096 x 4096</t>
  </si>
  <si>
    <t>Running for Vector Size : 4096</t>
  </si>
  <si>
    <t>Eth Network</t>
  </si>
  <si>
    <t>Running for COO Matrix Size: 1024 x 1024</t>
  </si>
  <si>
    <t>Running for Vector Size : 1024</t>
  </si>
  <si>
    <t>Matriz 1024 x 1024</t>
  </si>
  <si>
    <t>Matrix Size: 2048x2048</t>
  </si>
  <si>
    <t>Matrix Size: 4096x4096</t>
  </si>
  <si>
    <t>Running 10 * sequencial</t>
  </si>
  <si>
    <t>Running 10 * seq</t>
  </si>
  <si>
    <t>#Processos</t>
  </si>
  <si>
    <t>Allocated computing node: compute-641-7</t>
  </si>
  <si>
    <t>Running 5 * ppn: 97 nodes</t>
  </si>
  <si>
    <t>Running 5 * ppn: 99 nodes</t>
  </si>
  <si>
    <t>Running 5 * ppn: 101 nodes</t>
  </si>
  <si>
    <t>Running 5 * ppn: 103 nodes</t>
  </si>
  <si>
    <t>Running 5 * ppn: 105 nodes</t>
  </si>
  <si>
    <t>Running 5 * ppn: 107 nodes</t>
  </si>
  <si>
    <t>Running 5 * ppn: 109 nodes</t>
  </si>
  <si>
    <t>Running 5 * ppn: 111 nodes</t>
  </si>
  <si>
    <t>Running 5 * ppn: 113 nodes</t>
  </si>
  <si>
    <t>Running 5 * ppn: 115 nodes</t>
  </si>
  <si>
    <t>Running 5 * ppn: 117 nodes</t>
  </si>
  <si>
    <t>Running 5 * ppn: 119 nodes</t>
  </si>
  <si>
    <t>Running 5 * ppn: 121 nodes</t>
  </si>
  <si>
    <t>Running 5 * ppn: 123 nodes</t>
  </si>
  <si>
    <t>Running 5 * ppn: 125 nodes</t>
  </si>
  <si>
    <t>Running 5 * ppn: 127 nodes</t>
  </si>
  <si>
    <t>Done...</t>
  </si>
  <si>
    <t>Running 10 * ( 97 processes parallel code)</t>
  </si>
  <si>
    <t>Running 10 * (99 processes parallel code)</t>
  </si>
  <si>
    <t>Running 10 * ( 101 processes threads parallel code)</t>
  </si>
  <si>
    <t>Running 10 * ( 103 processes parallel code)</t>
  </si>
  <si>
    <t>Running 10 * ( 105 processes parallel code)</t>
  </si>
  <si>
    <t>Running 10 * ( 107 processes parallel code)</t>
  </si>
  <si>
    <t>Running 10 * ( 109 processes parallel code)</t>
  </si>
  <si>
    <t>Running 10 * (111 processes parallel code)</t>
  </si>
  <si>
    <t>Running 10 * ( 113 processes parallel code)</t>
  </si>
  <si>
    <t>Running 10 * ( 115 processes parallel code)</t>
  </si>
  <si>
    <t>Running 10 * ( 117 processes parallel code)</t>
  </si>
  <si>
    <t>Running 10 * ( 119 processes parallel code)</t>
  </si>
  <si>
    <t>Running 10 * ( 121 processes parallel code)</t>
  </si>
  <si>
    <t>Running 10 * ( 123 processes parallel code)</t>
  </si>
  <si>
    <t>Running 10 * ( 125 processes parallel code)</t>
  </si>
  <si>
    <t>Running 10 * ( 127 processes parallel code)</t>
  </si>
  <si>
    <t>Running 10 * (97 processes parallel code)</t>
  </si>
  <si>
    <t>Running 10 * ( 99 processes parallel code)</t>
  </si>
  <si>
    <t>Running 10 * ( 101 processes parallel code)</t>
  </si>
  <si>
    <t>Running 10 * ( 103 processes  parallel code)</t>
  </si>
  <si>
    <t>Running 10 * ( 111 processes parallel code)</t>
  </si>
  <si>
    <t>Running 10 * ( 115  processes parallel code)</t>
  </si>
  <si>
    <t>Running 10 * (117 processes parallel code)</t>
  </si>
  <si>
    <t>Running 10 * (123 processes parallel code)</t>
  </si>
  <si>
    <t>Running 10 * ( 111  processes parallel code)</t>
  </si>
  <si>
    <t>tBcast + tsend</t>
  </si>
  <si>
    <t>trcv</t>
  </si>
  <si>
    <t>tcomp</t>
  </si>
  <si>
    <t>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</si>
</sst>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7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" fontId="0" fillId="0" borderId="0" xfId="0" applyNumberFormat="1"/>
    <xf numFmtId="1" fontId="0" fillId="0" borderId="0" xfId="0" applyNumberFormat="1" applyFill="1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 applyAlignment="1"/>
  </cellXfs>
  <cellStyles count="7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1024x1024 *</a:t>
            </a:r>
            <a:r>
              <a:rPr lang="en-US" baseline="0"/>
              <a:t> 1024 : </a:t>
            </a:r>
            <a:r>
              <a:rPr lang="en-US"/>
              <a:t>compute-</a:t>
            </a:r>
            <a:r>
              <a:rPr lang="is-IS"/>
              <a:t>641</a:t>
            </a:r>
            <a:r>
              <a:rPr lang="en-US"/>
              <a:t> @ SeARCH</a:t>
            </a:r>
          </a:p>
        </c:rich>
      </c:tx>
      <c:layout>
        <c:manualLayout>
          <c:xMode val="edge"/>
          <c:yMode val="edge"/>
          <c:x val="0.28303332411874299"/>
          <c:y val="3.00136425648022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'Resultados Search'!$H$7</c:f>
              <c:strCache>
                <c:ptCount val="1"/>
                <c:pt idx="0">
                  <c:v>Ganho</c:v>
                </c:pt>
              </c:strCache>
            </c:strRef>
          </c:tx>
          <c:spPr>
            <a:ln>
              <a:prstDash val="sysDash"/>
            </a:ln>
          </c:spPr>
          <c:xVal>
            <c:numRef>
              <c:f>'Resultados Search'!$G$8:$G$23</c:f>
              <c:numCache>
                <c:formatCode>General</c:formatCode>
                <c:ptCount val="16"/>
                <c:pt idx="0">
                  <c:v>97</c:v>
                </c:pt>
                <c:pt idx="1">
                  <c:v>99</c:v>
                </c:pt>
                <c:pt idx="2">
                  <c:v>101</c:v>
                </c:pt>
                <c:pt idx="3">
                  <c:v>103</c:v>
                </c:pt>
                <c:pt idx="4">
                  <c:v>105</c:v>
                </c:pt>
                <c:pt idx="5">
                  <c:v>107</c:v>
                </c:pt>
                <c:pt idx="6">
                  <c:v>109</c:v>
                </c:pt>
                <c:pt idx="7">
                  <c:v>111</c:v>
                </c:pt>
                <c:pt idx="8">
                  <c:v>113</c:v>
                </c:pt>
                <c:pt idx="9">
                  <c:v>115</c:v>
                </c:pt>
                <c:pt idx="10">
                  <c:v>117</c:v>
                </c:pt>
                <c:pt idx="11">
                  <c:v>119</c:v>
                </c:pt>
                <c:pt idx="12">
                  <c:v>121</c:v>
                </c:pt>
                <c:pt idx="13">
                  <c:v>123</c:v>
                </c:pt>
                <c:pt idx="14">
                  <c:v>125</c:v>
                </c:pt>
                <c:pt idx="15">
                  <c:v>127</c:v>
                </c:pt>
              </c:numCache>
            </c:numRef>
          </c:xVal>
          <c:yVal>
            <c:numRef>
              <c:f>'Resultados Search'!$H$8:$H$23</c:f>
              <c:numCache>
                <c:formatCode>General</c:formatCode>
                <c:ptCount val="16"/>
                <c:pt idx="0">
                  <c:v>4.6072855988579893E-3</c:v>
                </c:pt>
                <c:pt idx="1">
                  <c:v>4.8394385677836072E-3</c:v>
                </c:pt>
                <c:pt idx="2">
                  <c:v>4.1602274198117095E-3</c:v>
                </c:pt>
                <c:pt idx="3">
                  <c:v>2.9515488913555042E-3</c:v>
                </c:pt>
                <c:pt idx="4">
                  <c:v>3.9848584857437629E-3</c:v>
                </c:pt>
                <c:pt idx="5">
                  <c:v>4.0315090374335181E-3</c:v>
                </c:pt>
                <c:pt idx="6">
                  <c:v>3.2272839149879141E-3</c:v>
                </c:pt>
                <c:pt idx="7">
                  <c:v>4.1675192450778969E-3</c:v>
                </c:pt>
                <c:pt idx="8">
                  <c:v>3.1317868583170395E-3</c:v>
                </c:pt>
                <c:pt idx="9">
                  <c:v>4.4377380163583271E-3</c:v>
                </c:pt>
                <c:pt idx="10">
                  <c:v>3.2668607988307883E-3</c:v>
                </c:pt>
                <c:pt idx="11">
                  <c:v>2.1804636168434133E-3</c:v>
                </c:pt>
                <c:pt idx="12">
                  <c:v>3.1493258232203752E-3</c:v>
                </c:pt>
                <c:pt idx="13">
                  <c:v>4.3271262165616251E-3</c:v>
                </c:pt>
                <c:pt idx="14">
                  <c:v>3.9145189897963079E-3</c:v>
                </c:pt>
                <c:pt idx="15">
                  <c:v>3.2232247716563085E-3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5553296"/>
        <c:axId val="-775552752"/>
      </c:scatterChart>
      <c:valAx>
        <c:axId val="-775553296"/>
        <c:scaling>
          <c:orientation val="minMax"/>
          <c:max val="127"/>
          <c:min val="97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</a:t>
                </a:r>
                <a:r>
                  <a:rPr lang="en-US" sz="1800" baseline="0"/>
                  <a:t> Processos</a:t>
                </a:r>
                <a:endParaRPr lang="en-US" sz="18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775552752"/>
        <c:crosses val="autoZero"/>
        <c:crossBetween val="midCat"/>
        <c:majorUnit val="2"/>
      </c:valAx>
      <c:valAx>
        <c:axId val="-775552752"/>
        <c:scaling>
          <c:orientation val="minMax"/>
          <c:max val="0.0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Ganho</a:t>
                </a:r>
                <a:r>
                  <a:rPr lang="en-US" sz="1800" baseline="0"/>
                  <a:t> (TexecSeq/TexecParalel)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ysDash"/>
          </a:ln>
        </c:spPr>
        <c:crossAx val="-775553296"/>
        <c:crosses val="autoZero"/>
        <c:crossBetween val="midCat"/>
        <c:majorUnit val="1E-3"/>
      </c:valAx>
    </c:plotArea>
    <c:legend>
      <c:legendPos val="r"/>
      <c:overlay val="0"/>
    </c:legend>
    <c:plotVisOnly val="1"/>
    <c:dispBlanksAs val="gap"/>
    <c:showDLblsOverMax val="0"/>
  </c:chart>
  <c:spPr>
    <a:ln>
      <a:prstDash val="sysDash"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Matriz</a:t>
            </a:r>
            <a:r>
              <a:rPr lang="en-US" baseline="0"/>
              <a:t> 2048x2048 * 2048 : </a:t>
            </a:r>
            <a:r>
              <a:rPr lang="en-US" sz="1800" b="1" i="0" baseline="0">
                <a:effectLst/>
              </a:rPr>
              <a:t>compute-</a:t>
            </a:r>
            <a:r>
              <a:rPr lang="is-IS" sz="1800" b="1" i="0" baseline="0">
                <a:effectLst/>
              </a:rPr>
              <a:t>641</a:t>
            </a:r>
            <a:r>
              <a:rPr lang="en-US" sz="1800" b="1" i="0" baseline="0">
                <a:effectLst/>
              </a:rPr>
              <a:t>@ SeARCH</a:t>
            </a:r>
          </a:p>
        </c:rich>
      </c:tx>
      <c:layout>
        <c:manualLayout>
          <c:xMode val="edge"/>
          <c:yMode val="edge"/>
          <c:x val="0.253307620445749"/>
          <c:y val="3.00136425648022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'Resultados Search'!$H$44</c:f>
              <c:strCache>
                <c:ptCount val="1"/>
                <c:pt idx="0">
                  <c:v>Ganho</c:v>
                </c:pt>
              </c:strCache>
            </c:strRef>
          </c:tx>
          <c:spPr>
            <a:ln w="31750">
              <a:prstDash val="sysDash"/>
            </a:ln>
          </c:spPr>
          <c:marker>
            <c:symbol val="diamond"/>
            <c:size val="7"/>
          </c:marker>
          <c:xVal>
            <c:numRef>
              <c:f>'Resultados Search'!$G$45:$G$60</c:f>
              <c:numCache>
                <c:formatCode>General</c:formatCode>
                <c:ptCount val="16"/>
                <c:pt idx="0">
                  <c:v>97</c:v>
                </c:pt>
                <c:pt idx="1">
                  <c:v>99</c:v>
                </c:pt>
                <c:pt idx="2">
                  <c:v>101</c:v>
                </c:pt>
                <c:pt idx="3">
                  <c:v>103</c:v>
                </c:pt>
                <c:pt idx="4">
                  <c:v>105</c:v>
                </c:pt>
                <c:pt idx="5">
                  <c:v>107</c:v>
                </c:pt>
                <c:pt idx="6">
                  <c:v>109</c:v>
                </c:pt>
                <c:pt idx="7">
                  <c:v>111</c:v>
                </c:pt>
                <c:pt idx="8">
                  <c:v>113</c:v>
                </c:pt>
                <c:pt idx="9">
                  <c:v>115</c:v>
                </c:pt>
                <c:pt idx="10">
                  <c:v>117</c:v>
                </c:pt>
                <c:pt idx="11">
                  <c:v>119</c:v>
                </c:pt>
                <c:pt idx="12">
                  <c:v>121</c:v>
                </c:pt>
                <c:pt idx="13">
                  <c:v>123</c:v>
                </c:pt>
                <c:pt idx="14">
                  <c:v>125</c:v>
                </c:pt>
                <c:pt idx="15">
                  <c:v>127</c:v>
                </c:pt>
              </c:numCache>
            </c:numRef>
          </c:xVal>
          <c:yVal>
            <c:numRef>
              <c:f>'Resultados Search'!$H$45:$H$60</c:f>
              <c:numCache>
                <c:formatCode>General</c:formatCode>
                <c:ptCount val="16"/>
                <c:pt idx="0">
                  <c:v>1.4394813978390006E-2</c:v>
                </c:pt>
                <c:pt idx="1">
                  <c:v>1.1138841856062107E-2</c:v>
                </c:pt>
                <c:pt idx="2">
                  <c:v>1.4743987542578727E-2</c:v>
                </c:pt>
                <c:pt idx="3">
                  <c:v>8.7829723779489256E-3</c:v>
                </c:pt>
                <c:pt idx="4">
                  <c:v>1.2798332972675778E-2</c:v>
                </c:pt>
                <c:pt idx="5">
                  <c:v>1.2239879678047839E-2</c:v>
                </c:pt>
                <c:pt idx="6">
                  <c:v>1.2848652212015125E-2</c:v>
                </c:pt>
                <c:pt idx="7">
                  <c:v>1.3208174982629441E-2</c:v>
                </c:pt>
                <c:pt idx="8">
                  <c:v>1.1415450584604971E-2</c:v>
                </c:pt>
                <c:pt idx="9">
                  <c:v>1.3329038850917942E-2</c:v>
                </c:pt>
                <c:pt idx="10">
                  <c:v>1.4357463886296508E-2</c:v>
                </c:pt>
                <c:pt idx="11">
                  <c:v>1.1481619134155088E-2</c:v>
                </c:pt>
                <c:pt idx="12">
                  <c:v>9.2933410640776964E-3</c:v>
                </c:pt>
                <c:pt idx="13">
                  <c:v>9.9334753735332224E-3</c:v>
                </c:pt>
                <c:pt idx="14">
                  <c:v>1.0520424336818698E-2</c:v>
                </c:pt>
                <c:pt idx="15">
                  <c:v>1.1424245668550383E-2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5550576"/>
        <c:axId val="-726406816"/>
      </c:scatterChart>
      <c:valAx>
        <c:axId val="-775550576"/>
        <c:scaling>
          <c:orientation val="minMax"/>
          <c:max val="127"/>
          <c:min val="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# Processos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43637669864645801"/>
              <c:y val="0.9048951048951050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726406816"/>
        <c:crosses val="autoZero"/>
        <c:crossBetween val="midCat"/>
        <c:majorUnit val="2"/>
      </c:valAx>
      <c:valAx>
        <c:axId val="-726406816"/>
        <c:scaling>
          <c:orientation val="minMax"/>
          <c:max val="0.0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Ganho (TexecSeq/TexecParalel)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775550576"/>
        <c:crosses val="autoZero"/>
        <c:crossBetween val="midCat"/>
        <c:majorUnit val="0.01"/>
      </c:valAx>
    </c:plotArea>
    <c:legend>
      <c:legendPos val="r"/>
      <c:layout>
        <c:manualLayout>
          <c:xMode val="edge"/>
          <c:yMode val="edge"/>
          <c:x val="0.91296928327645099"/>
          <c:y val="0.15666714387974201"/>
          <c:w val="7.5141242937853098E-2"/>
          <c:h val="5.4796489456553299E-2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 sz="1800" b="1" i="0" baseline="0">
                <a:effectLst/>
              </a:rPr>
              <a:t>Matriz 4096x4096 * 4096 : compute-</a:t>
            </a:r>
            <a:r>
              <a:rPr lang="is-IS" sz="1800" b="1" i="0" baseline="0">
                <a:effectLst/>
              </a:rPr>
              <a:t>641-16</a:t>
            </a:r>
            <a:r>
              <a:rPr lang="es-ES_tradnl" sz="1800" b="1" i="0" baseline="0">
                <a:effectLst/>
              </a:rPr>
              <a:t> @ SeARCH</a:t>
            </a:r>
            <a:endParaRPr lang="es-ES_tradnl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'Resultados Search'!$H$79</c:f>
              <c:strCache>
                <c:ptCount val="1"/>
                <c:pt idx="0">
                  <c:v>Ganho</c:v>
                </c:pt>
              </c:strCache>
            </c:strRef>
          </c:tx>
          <c:spPr>
            <a:ln>
              <a:prstDash val="sysDash"/>
            </a:ln>
          </c:spPr>
          <c:xVal>
            <c:numRef>
              <c:f>'Resultados Search'!$G$80:$G$95</c:f>
              <c:numCache>
                <c:formatCode>General</c:formatCode>
                <c:ptCount val="16"/>
                <c:pt idx="0">
                  <c:v>97</c:v>
                </c:pt>
                <c:pt idx="1">
                  <c:v>99</c:v>
                </c:pt>
                <c:pt idx="2">
                  <c:v>101</c:v>
                </c:pt>
                <c:pt idx="3">
                  <c:v>103</c:v>
                </c:pt>
                <c:pt idx="4">
                  <c:v>105</c:v>
                </c:pt>
                <c:pt idx="5">
                  <c:v>107</c:v>
                </c:pt>
                <c:pt idx="6">
                  <c:v>109</c:v>
                </c:pt>
                <c:pt idx="7">
                  <c:v>111</c:v>
                </c:pt>
                <c:pt idx="8">
                  <c:v>113</c:v>
                </c:pt>
                <c:pt idx="9">
                  <c:v>115</c:v>
                </c:pt>
                <c:pt idx="10">
                  <c:v>117</c:v>
                </c:pt>
                <c:pt idx="11">
                  <c:v>119</c:v>
                </c:pt>
                <c:pt idx="12">
                  <c:v>121</c:v>
                </c:pt>
                <c:pt idx="13">
                  <c:v>123</c:v>
                </c:pt>
                <c:pt idx="14">
                  <c:v>125</c:v>
                </c:pt>
                <c:pt idx="15">
                  <c:v>127</c:v>
                </c:pt>
              </c:numCache>
            </c:numRef>
          </c:xVal>
          <c:yVal>
            <c:numRef>
              <c:f>'Resultados Search'!$H$80:$H$95</c:f>
              <c:numCache>
                <c:formatCode>General</c:formatCode>
                <c:ptCount val="16"/>
                <c:pt idx="0">
                  <c:v>1.8005289761800741E-2</c:v>
                </c:pt>
                <c:pt idx="1">
                  <c:v>1.7350320660937252E-2</c:v>
                </c:pt>
                <c:pt idx="2">
                  <c:v>1.7293928487845202E-2</c:v>
                </c:pt>
                <c:pt idx="3">
                  <c:v>1.8904612496262112E-2</c:v>
                </c:pt>
                <c:pt idx="4">
                  <c:v>1.5205278199558029E-2</c:v>
                </c:pt>
                <c:pt idx="5">
                  <c:v>1.8087630544576357E-2</c:v>
                </c:pt>
                <c:pt idx="6">
                  <c:v>1.7578975335884303E-2</c:v>
                </c:pt>
                <c:pt idx="7">
                  <c:v>1.6640234953713581E-2</c:v>
                </c:pt>
                <c:pt idx="8">
                  <c:v>1.8411104967234124E-2</c:v>
                </c:pt>
                <c:pt idx="9">
                  <c:v>1.6297432524896821E-2</c:v>
                </c:pt>
                <c:pt idx="10">
                  <c:v>1.7874688303000836E-2</c:v>
                </c:pt>
                <c:pt idx="11">
                  <c:v>1.7147107481009484E-2</c:v>
                </c:pt>
                <c:pt idx="12">
                  <c:v>1.7025894790728791E-2</c:v>
                </c:pt>
                <c:pt idx="13">
                  <c:v>1.7485837825315799E-2</c:v>
                </c:pt>
                <c:pt idx="14">
                  <c:v>1.7363520407343441E-2</c:v>
                </c:pt>
                <c:pt idx="15">
                  <c:v>1.7421952740128699E-2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6409536"/>
        <c:axId val="-726940224"/>
      </c:scatterChart>
      <c:valAx>
        <c:axId val="-726409536"/>
        <c:scaling>
          <c:orientation val="minMax"/>
          <c:max val="127"/>
          <c:min val="9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# Processos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726940224"/>
        <c:crosses val="autoZero"/>
        <c:crossBetween val="midCat"/>
        <c:majorUnit val="2"/>
      </c:valAx>
      <c:valAx>
        <c:axId val="-726940224"/>
        <c:scaling>
          <c:orientation val="minMax"/>
          <c:max val="0.0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Ganho (TexecSeq/TexecParalel)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726409536"/>
        <c:crosses val="autoZero"/>
        <c:crossBetween val="midCat"/>
        <c:majorUnit val="0.0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Comparação SpeedUp's</a:t>
            </a:r>
            <a:r>
              <a:rPr lang="en-US" baseline="0"/>
              <a:t> : compute-641 @ SeARCH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Matriz 1024x1024 * 1024</c:v>
          </c:tx>
          <c:spPr>
            <a:ln>
              <a:prstDash val="sysDot"/>
            </a:ln>
          </c:spPr>
          <c:xVal>
            <c:numRef>
              <c:f>'Resultados Search'!$G$8:$G$38</c:f>
              <c:numCache>
                <c:formatCode>General</c:formatCode>
                <c:ptCount val="31"/>
                <c:pt idx="0">
                  <c:v>97</c:v>
                </c:pt>
                <c:pt idx="1">
                  <c:v>99</c:v>
                </c:pt>
                <c:pt idx="2">
                  <c:v>101</c:v>
                </c:pt>
                <c:pt idx="3">
                  <c:v>103</c:v>
                </c:pt>
                <c:pt idx="4">
                  <c:v>105</c:v>
                </c:pt>
                <c:pt idx="5">
                  <c:v>107</c:v>
                </c:pt>
                <c:pt idx="6">
                  <c:v>109</c:v>
                </c:pt>
                <c:pt idx="7">
                  <c:v>111</c:v>
                </c:pt>
                <c:pt idx="8">
                  <c:v>113</c:v>
                </c:pt>
                <c:pt idx="9">
                  <c:v>115</c:v>
                </c:pt>
                <c:pt idx="10">
                  <c:v>117</c:v>
                </c:pt>
                <c:pt idx="11">
                  <c:v>119</c:v>
                </c:pt>
                <c:pt idx="12">
                  <c:v>121</c:v>
                </c:pt>
                <c:pt idx="13">
                  <c:v>123</c:v>
                </c:pt>
                <c:pt idx="14">
                  <c:v>125</c:v>
                </c:pt>
                <c:pt idx="15">
                  <c:v>127</c:v>
                </c:pt>
              </c:numCache>
            </c:numRef>
          </c:xVal>
          <c:yVal>
            <c:numRef>
              <c:f>'Resultados Search'!$H$8:$H$38</c:f>
              <c:numCache>
                <c:formatCode>General</c:formatCode>
                <c:ptCount val="31"/>
                <c:pt idx="0">
                  <c:v>4.6072855988579893E-3</c:v>
                </c:pt>
                <c:pt idx="1">
                  <c:v>4.8394385677836072E-3</c:v>
                </c:pt>
                <c:pt idx="2">
                  <c:v>4.1602274198117095E-3</c:v>
                </c:pt>
                <c:pt idx="3">
                  <c:v>2.9515488913555042E-3</c:v>
                </c:pt>
                <c:pt idx="4">
                  <c:v>3.9848584857437629E-3</c:v>
                </c:pt>
                <c:pt idx="5">
                  <c:v>4.0315090374335181E-3</c:v>
                </c:pt>
                <c:pt idx="6">
                  <c:v>3.2272839149879141E-3</c:v>
                </c:pt>
                <c:pt idx="7">
                  <c:v>4.1675192450778969E-3</c:v>
                </c:pt>
                <c:pt idx="8">
                  <c:v>3.1317868583170395E-3</c:v>
                </c:pt>
                <c:pt idx="9">
                  <c:v>4.4377380163583271E-3</c:v>
                </c:pt>
                <c:pt idx="10">
                  <c:v>3.2668607988307883E-3</c:v>
                </c:pt>
                <c:pt idx="11">
                  <c:v>2.1804636168434133E-3</c:v>
                </c:pt>
                <c:pt idx="12">
                  <c:v>3.1493258232203752E-3</c:v>
                </c:pt>
                <c:pt idx="13">
                  <c:v>4.3271262165616251E-3</c:v>
                </c:pt>
                <c:pt idx="14">
                  <c:v>3.9145189897963079E-3</c:v>
                </c:pt>
                <c:pt idx="15">
                  <c:v>3.2232247716563085E-3</c:v>
                </c:pt>
              </c:numCache>
            </c:numRef>
          </c:yVal>
          <c:smooth val="0"/>
        </c:ser>
        <c:ser>
          <c:idx val="1"/>
          <c:order val="1"/>
          <c:tx>
            <c:v>Matriz 2048x2048 * 2048</c:v>
          </c:tx>
          <c:spPr>
            <a:ln>
              <a:prstDash val="sysDot"/>
            </a:ln>
          </c:spPr>
          <c:xVal>
            <c:numRef>
              <c:f>'Resultados Search'!$G$45:$G$77</c:f>
              <c:numCache>
                <c:formatCode>General</c:formatCode>
                <c:ptCount val="33"/>
                <c:pt idx="0">
                  <c:v>97</c:v>
                </c:pt>
                <c:pt idx="1">
                  <c:v>99</c:v>
                </c:pt>
                <c:pt idx="2">
                  <c:v>101</c:v>
                </c:pt>
                <c:pt idx="3">
                  <c:v>103</c:v>
                </c:pt>
                <c:pt idx="4">
                  <c:v>105</c:v>
                </c:pt>
                <c:pt idx="5">
                  <c:v>107</c:v>
                </c:pt>
                <c:pt idx="6">
                  <c:v>109</c:v>
                </c:pt>
                <c:pt idx="7">
                  <c:v>111</c:v>
                </c:pt>
                <c:pt idx="8">
                  <c:v>113</c:v>
                </c:pt>
                <c:pt idx="9">
                  <c:v>115</c:v>
                </c:pt>
                <c:pt idx="10">
                  <c:v>117</c:v>
                </c:pt>
                <c:pt idx="11">
                  <c:v>119</c:v>
                </c:pt>
                <c:pt idx="12">
                  <c:v>121</c:v>
                </c:pt>
                <c:pt idx="13">
                  <c:v>123</c:v>
                </c:pt>
                <c:pt idx="14">
                  <c:v>125</c:v>
                </c:pt>
                <c:pt idx="15">
                  <c:v>127</c:v>
                </c:pt>
              </c:numCache>
            </c:numRef>
          </c:xVal>
          <c:yVal>
            <c:numRef>
              <c:f>'Resultados Search'!$H$45:$H$77</c:f>
              <c:numCache>
                <c:formatCode>General</c:formatCode>
                <c:ptCount val="33"/>
                <c:pt idx="0">
                  <c:v>1.4394813978390006E-2</c:v>
                </c:pt>
                <c:pt idx="1">
                  <c:v>1.1138841856062107E-2</c:v>
                </c:pt>
                <c:pt idx="2">
                  <c:v>1.4743987542578727E-2</c:v>
                </c:pt>
                <c:pt idx="3">
                  <c:v>8.7829723779489256E-3</c:v>
                </c:pt>
                <c:pt idx="4">
                  <c:v>1.2798332972675778E-2</c:v>
                </c:pt>
                <c:pt idx="5">
                  <c:v>1.2239879678047839E-2</c:v>
                </c:pt>
                <c:pt idx="6">
                  <c:v>1.2848652212015125E-2</c:v>
                </c:pt>
                <c:pt idx="7">
                  <c:v>1.3208174982629441E-2</c:v>
                </c:pt>
                <c:pt idx="8">
                  <c:v>1.1415450584604971E-2</c:v>
                </c:pt>
                <c:pt idx="9">
                  <c:v>1.3329038850917942E-2</c:v>
                </c:pt>
                <c:pt idx="10">
                  <c:v>1.4357463886296508E-2</c:v>
                </c:pt>
                <c:pt idx="11">
                  <c:v>1.1481619134155088E-2</c:v>
                </c:pt>
                <c:pt idx="12">
                  <c:v>9.2933410640776964E-3</c:v>
                </c:pt>
                <c:pt idx="13">
                  <c:v>9.9334753735332224E-3</c:v>
                </c:pt>
                <c:pt idx="14">
                  <c:v>1.0520424336818698E-2</c:v>
                </c:pt>
                <c:pt idx="15">
                  <c:v>1.1424245668550383E-2</c:v>
                </c:pt>
              </c:numCache>
            </c:numRef>
          </c:yVal>
          <c:smooth val="0"/>
        </c:ser>
        <c:ser>
          <c:idx val="2"/>
          <c:order val="2"/>
          <c:tx>
            <c:v>Matriz 4096x4096 * 4096</c:v>
          </c:tx>
          <c:spPr>
            <a:ln>
              <a:prstDash val="sysDot"/>
            </a:ln>
          </c:spPr>
          <c:xVal>
            <c:numRef>
              <c:f>'Resultados Search'!$G$80:$G$111</c:f>
              <c:numCache>
                <c:formatCode>General</c:formatCode>
                <c:ptCount val="32"/>
                <c:pt idx="0">
                  <c:v>97</c:v>
                </c:pt>
                <c:pt idx="1">
                  <c:v>99</c:v>
                </c:pt>
                <c:pt idx="2">
                  <c:v>101</c:v>
                </c:pt>
                <c:pt idx="3">
                  <c:v>103</c:v>
                </c:pt>
                <c:pt idx="4">
                  <c:v>105</c:v>
                </c:pt>
                <c:pt idx="5">
                  <c:v>107</c:v>
                </c:pt>
                <c:pt idx="6">
                  <c:v>109</c:v>
                </c:pt>
                <c:pt idx="7">
                  <c:v>111</c:v>
                </c:pt>
                <c:pt idx="8">
                  <c:v>113</c:v>
                </c:pt>
                <c:pt idx="9">
                  <c:v>115</c:v>
                </c:pt>
                <c:pt idx="10">
                  <c:v>117</c:v>
                </c:pt>
                <c:pt idx="11">
                  <c:v>119</c:v>
                </c:pt>
                <c:pt idx="12">
                  <c:v>121</c:v>
                </c:pt>
                <c:pt idx="13">
                  <c:v>123</c:v>
                </c:pt>
                <c:pt idx="14">
                  <c:v>125</c:v>
                </c:pt>
                <c:pt idx="15">
                  <c:v>127</c:v>
                </c:pt>
              </c:numCache>
            </c:numRef>
          </c:xVal>
          <c:yVal>
            <c:numRef>
              <c:f>'Resultados Search'!$H$80:$H$111</c:f>
              <c:numCache>
                <c:formatCode>General</c:formatCode>
                <c:ptCount val="32"/>
                <c:pt idx="0">
                  <c:v>1.8005289761800741E-2</c:v>
                </c:pt>
                <c:pt idx="1">
                  <c:v>1.7350320660937252E-2</c:v>
                </c:pt>
                <c:pt idx="2">
                  <c:v>1.7293928487845202E-2</c:v>
                </c:pt>
                <c:pt idx="3">
                  <c:v>1.8904612496262112E-2</c:v>
                </c:pt>
                <c:pt idx="4">
                  <c:v>1.5205278199558029E-2</c:v>
                </c:pt>
                <c:pt idx="5">
                  <c:v>1.8087630544576357E-2</c:v>
                </c:pt>
                <c:pt idx="6">
                  <c:v>1.7578975335884303E-2</c:v>
                </c:pt>
                <c:pt idx="7">
                  <c:v>1.6640234953713581E-2</c:v>
                </c:pt>
                <c:pt idx="8">
                  <c:v>1.8411104967234124E-2</c:v>
                </c:pt>
                <c:pt idx="9">
                  <c:v>1.6297432524896821E-2</c:v>
                </c:pt>
                <c:pt idx="10">
                  <c:v>1.7874688303000836E-2</c:v>
                </c:pt>
                <c:pt idx="11">
                  <c:v>1.7147107481009484E-2</c:v>
                </c:pt>
                <c:pt idx="12">
                  <c:v>1.7025894790728791E-2</c:v>
                </c:pt>
                <c:pt idx="13">
                  <c:v>1.7485837825315799E-2</c:v>
                </c:pt>
                <c:pt idx="14">
                  <c:v>1.7363520407343441E-2</c:v>
                </c:pt>
                <c:pt idx="15">
                  <c:v>1.7421952740128699E-2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1192144"/>
        <c:axId val="-721198128"/>
      </c:scatterChart>
      <c:valAx>
        <c:axId val="-721192144"/>
        <c:scaling>
          <c:orientation val="minMax"/>
          <c:max val="127"/>
          <c:min val="97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</a:t>
                </a:r>
                <a:r>
                  <a:rPr lang="en-US" sz="1800" baseline="0"/>
                  <a:t> Processos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721198128"/>
        <c:crosses val="autoZero"/>
        <c:crossBetween val="midCat"/>
        <c:majorUnit val="2"/>
      </c:valAx>
      <c:valAx>
        <c:axId val="-721198128"/>
        <c:scaling>
          <c:orientation val="minMax"/>
          <c:max val="0.0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Ganho (T</a:t>
                </a:r>
                <a:r>
                  <a:rPr lang="en-US" sz="1800" baseline="-25000"/>
                  <a:t>execSeq</a:t>
                </a:r>
                <a:r>
                  <a:rPr lang="en-US" sz="1800"/>
                  <a:t>/T</a:t>
                </a:r>
                <a:r>
                  <a:rPr lang="en-US" sz="1800" baseline="-25000"/>
                  <a:t>execParalel</a:t>
                </a:r>
                <a:r>
                  <a:rPr lang="en-US" sz="1800"/>
                  <a:t>)</a:t>
                </a:r>
              </a:p>
            </c:rich>
          </c:tx>
          <c:layout>
            <c:manualLayout>
              <c:xMode val="edge"/>
              <c:yMode val="edge"/>
              <c:x val="4.5095828635851199E-3"/>
              <c:y val="0.1431179378911429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721192144"/>
        <c:crosses val="autoZero"/>
        <c:crossBetween val="midCat"/>
        <c:majorUnit val="0.0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tBcast + tsend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97</c:v>
              </c:pt>
              <c:pt idx="1">
                <c:v>99</c:v>
              </c:pt>
            </c:numLit>
          </c:cat>
          <c:val>
            <c:numRef>
              <c:f>Sheet1!$I$7:$I$8</c:f>
              <c:numCache>
                <c:formatCode>General</c:formatCode>
                <c:ptCount val="2"/>
                <c:pt idx="0">
                  <c:v>2.282832196268735</c:v>
                </c:pt>
                <c:pt idx="1">
                  <c:v>1.7850993918049523</c:v>
                </c:pt>
              </c:numCache>
            </c:numRef>
          </c:val>
        </c:ser>
        <c:ser>
          <c:idx val="1"/>
          <c:order val="1"/>
          <c:tx>
            <c:strRef>
              <c:f>Sheet1!$J$6</c:f>
              <c:strCache>
                <c:ptCount val="1"/>
                <c:pt idx="0">
                  <c:v>trcv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"/>
              <c:pt idx="0">
                <c:v>97</c:v>
              </c:pt>
              <c:pt idx="1">
                <c:v>99</c:v>
              </c:pt>
            </c:numLit>
          </c:cat>
          <c:val>
            <c:numRef>
              <c:f>Sheet1!$J$7:$J$8</c:f>
              <c:numCache>
                <c:formatCode>General</c:formatCode>
                <c:ptCount val="2"/>
                <c:pt idx="0">
                  <c:v>97.696964786208298</c:v>
                </c:pt>
                <c:pt idx="1">
                  <c:v>98.195732927026654</c:v>
                </c:pt>
              </c:numCache>
            </c:numRef>
          </c:val>
        </c:ser>
        <c:ser>
          <c:idx val="2"/>
          <c:order val="2"/>
          <c:tx>
            <c:strRef>
              <c:f>Sheet1!$K$6</c:f>
              <c:strCache>
                <c:ptCount val="1"/>
                <c:pt idx="0">
                  <c:v>tcomp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Sheet1!$K$7:$K$8</c:f>
              <c:numCache>
                <c:formatCode>General</c:formatCode>
                <c:ptCount val="2"/>
                <c:pt idx="0">
                  <c:v>2.0203017522946599E-2</c:v>
                </c:pt>
                <c:pt idx="1">
                  <c:v>1.9167681168399092E-2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21195408"/>
        <c:axId val="-721190512"/>
      </c:barChart>
      <c:catAx>
        <c:axId val="-72119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721190512"/>
        <c:crosses val="autoZero"/>
        <c:auto val="1"/>
        <c:lblAlgn val="ctr"/>
        <c:lblOffset val="100"/>
        <c:noMultiLvlLbl val="0"/>
      </c:catAx>
      <c:valAx>
        <c:axId val="-72119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7211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546100</xdr:colOff>
      <xdr:row>7</xdr:row>
      <xdr:rowOff>165100</xdr:rowOff>
    </xdr:from>
    <xdr:to>
      <xdr:col>18</xdr:col>
      <xdr:colOff>330200</xdr:colOff>
      <xdr:row>34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546100</xdr:colOff>
      <xdr:row>40</xdr:row>
      <xdr:rowOff>171450</xdr:rowOff>
    </xdr:from>
    <xdr:to>
      <xdr:col>18</xdr:col>
      <xdr:colOff>330200</xdr:colOff>
      <xdr:row>67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469900</xdr:colOff>
      <xdr:row>71</xdr:row>
      <xdr:rowOff>158750</xdr:rowOff>
    </xdr:from>
    <xdr:to>
      <xdr:col>18</xdr:col>
      <xdr:colOff>381000</xdr:colOff>
      <xdr:row>98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533400</xdr:colOff>
      <xdr:row>101</xdr:row>
      <xdr:rowOff>95250</xdr:rowOff>
    </xdr:from>
    <xdr:to>
      <xdr:col>18</xdr:col>
      <xdr:colOff>393700</xdr:colOff>
      <xdr:row>127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6</xdr:row>
      <xdr:rowOff>119062</xdr:rowOff>
    </xdr:from>
    <xdr:to>
      <xdr:col>12</xdr:col>
      <xdr:colOff>238125</xdr:colOff>
      <xdr:row>21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517"/>
  <sheetViews>
    <sheetView tabSelected="1" topLeftCell="H96" zoomScale="70" zoomScaleNormal="70" zoomScalePageLayoutView="70" workbookViewId="0">
      <selection activeCell="J110" sqref="J110"/>
    </sheetView>
  </sheetViews>
  <sheetFormatPr defaultColWidth="8.85546875" defaultRowHeight="15" x14ac:dyDescent="0.25"/>
  <cols>
    <col min="1" max="1" width="40.7109375" customWidth="1"/>
    <col min="2" max="2" width="21.42578125" style="3" bestFit="1" customWidth="1"/>
    <col min="3" max="3" width="14.85546875" style="3" bestFit="1" customWidth="1"/>
    <col min="4" max="4" width="28.28515625" style="3" bestFit="1" customWidth="1"/>
    <col min="5" max="5" width="41.7109375" style="3" bestFit="1" customWidth="1"/>
    <col min="6" max="6" width="32.7109375" style="3" bestFit="1" customWidth="1"/>
    <col min="7" max="7" width="16.42578125" style="3" bestFit="1" customWidth="1"/>
    <col min="8" max="9" width="14.85546875" style="3" bestFit="1" customWidth="1"/>
    <col min="10" max="11" width="32.7109375" style="3" bestFit="1" customWidth="1"/>
    <col min="12" max="12" width="16.85546875" style="3" bestFit="1" customWidth="1"/>
    <col min="13" max="13" width="14.85546875" style="3" bestFit="1" customWidth="1"/>
    <col min="14" max="14" width="14.85546875" bestFit="1" customWidth="1"/>
    <col min="15" max="16" width="32.7109375" bestFit="1" customWidth="1"/>
    <col min="20" max="21" width="32.7109375" bestFit="1" customWidth="1"/>
    <col min="25" max="25" width="23" customWidth="1"/>
    <col min="26" max="26" width="32.7109375" bestFit="1" customWidth="1"/>
    <col min="30" max="30" width="32.140625" bestFit="1" customWidth="1"/>
    <col min="31" max="31" width="32.7109375" bestFit="1" customWidth="1"/>
    <col min="36" max="36" width="32.7109375" bestFit="1" customWidth="1"/>
  </cols>
  <sheetData>
    <row r="3" spans="1:13" x14ac:dyDescent="0.25">
      <c r="A3" s="1" t="s">
        <v>7</v>
      </c>
    </row>
    <row r="4" spans="1:13" x14ac:dyDescent="0.25">
      <c r="B4" s="21" t="s">
        <v>8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6" spans="1:13" x14ac:dyDescent="0.25">
      <c r="A6" s="2" t="s">
        <v>5</v>
      </c>
      <c r="B6" s="5" t="s">
        <v>4</v>
      </c>
      <c r="C6" s="5" t="s">
        <v>1</v>
      </c>
      <c r="D6" s="5" t="s">
        <v>3</v>
      </c>
      <c r="E6" s="5"/>
      <c r="F6" s="5"/>
      <c r="G6" s="23" t="s">
        <v>16</v>
      </c>
      <c r="H6" s="23"/>
      <c r="I6" s="5"/>
      <c r="J6" s="5"/>
      <c r="K6" s="5"/>
      <c r="L6" s="5"/>
      <c r="M6" s="5"/>
    </row>
    <row r="7" spans="1:13" x14ac:dyDescent="0.25">
      <c r="A7" t="s">
        <v>19</v>
      </c>
      <c r="B7" s="13">
        <v>0.48714596778199998</v>
      </c>
      <c r="C7" s="20">
        <f>MEDIAN(B7:B16)</f>
        <v>0.48695830628250003</v>
      </c>
      <c r="D7" s="3">
        <v>0</v>
      </c>
      <c r="G7" s="7" t="s">
        <v>21</v>
      </c>
      <c r="H7" s="7" t="s">
        <v>2</v>
      </c>
    </row>
    <row r="8" spans="1:13" x14ac:dyDescent="0.25">
      <c r="B8" s="13">
        <v>0.482745002955</v>
      </c>
      <c r="C8" s="20"/>
      <c r="G8" s="7">
        <v>97</v>
      </c>
      <c r="H8" s="7">
        <f>D20</f>
        <v>4.6072855988579893E-3</v>
      </c>
    </row>
    <row r="9" spans="1:13" x14ac:dyDescent="0.25">
      <c r="B9" s="13">
        <v>0.486840959638</v>
      </c>
      <c r="C9" s="20"/>
      <c r="G9" s="12">
        <v>99</v>
      </c>
      <c r="H9" s="7">
        <f>D33</f>
        <v>4.8394385677836072E-3</v>
      </c>
    </row>
    <row r="10" spans="1:13" x14ac:dyDescent="0.25">
      <c r="B10" s="13">
        <v>0.48624491319099999</v>
      </c>
      <c r="C10" s="20"/>
      <c r="G10" s="12">
        <v>101</v>
      </c>
      <c r="H10" s="7">
        <f>D46</f>
        <v>4.1602274198117095E-3</v>
      </c>
    </row>
    <row r="11" spans="1:13" x14ac:dyDescent="0.25">
      <c r="B11" s="13">
        <v>0.48260716721399999</v>
      </c>
      <c r="C11" s="20"/>
      <c r="G11" s="12">
        <v>103</v>
      </c>
      <c r="H11" s="7">
        <f>D59</f>
        <v>2.9515488913555042E-3</v>
      </c>
    </row>
    <row r="12" spans="1:13" x14ac:dyDescent="0.25">
      <c r="B12" s="13">
        <v>0.49284612759899998</v>
      </c>
      <c r="C12" s="20"/>
      <c r="G12" s="12">
        <v>105</v>
      </c>
      <c r="H12" s="7">
        <f>D72</f>
        <v>3.9848584857437629E-3</v>
      </c>
    </row>
    <row r="13" spans="1:13" x14ac:dyDescent="0.25">
      <c r="B13" s="14">
        <v>0.488062389195</v>
      </c>
      <c r="C13" s="20"/>
      <c r="G13" s="12">
        <v>107</v>
      </c>
      <c r="H13" s="7">
        <f>D85</f>
        <v>4.0315090374335181E-3</v>
      </c>
    </row>
    <row r="14" spans="1:13" x14ac:dyDescent="0.25">
      <c r="B14" s="14">
        <v>0.48325210809699998</v>
      </c>
      <c r="C14" s="20"/>
      <c r="G14" s="12">
        <v>109</v>
      </c>
      <c r="H14" s="7">
        <f>D97</f>
        <v>3.2272839149879141E-3</v>
      </c>
    </row>
    <row r="15" spans="1:13" x14ac:dyDescent="0.25">
      <c r="B15" s="14">
        <v>0.487075652927</v>
      </c>
      <c r="C15" s="20"/>
      <c r="G15" s="12">
        <v>111</v>
      </c>
      <c r="H15" s="3">
        <f>D110</f>
        <v>4.1675192450778969E-3</v>
      </c>
    </row>
    <row r="16" spans="1:13" x14ac:dyDescent="0.25">
      <c r="B16" s="14">
        <v>0.487311277539</v>
      </c>
      <c r="C16" s="20"/>
      <c r="G16" s="12">
        <v>113</v>
      </c>
      <c r="H16" s="3">
        <f>D123</f>
        <v>3.1317868583170395E-3</v>
      </c>
    </row>
    <row r="17" spans="1:8" x14ac:dyDescent="0.25">
      <c r="G17" s="12">
        <v>115</v>
      </c>
      <c r="H17" s="3">
        <f>D136</f>
        <v>4.4377380163583271E-3</v>
      </c>
    </row>
    <row r="18" spans="1:8" x14ac:dyDescent="0.25">
      <c r="G18" s="12">
        <v>117</v>
      </c>
      <c r="H18" s="3">
        <f>D149</f>
        <v>3.2668607988307883E-3</v>
      </c>
    </row>
    <row r="19" spans="1:8" x14ac:dyDescent="0.25">
      <c r="G19" s="3">
        <v>119</v>
      </c>
      <c r="H19" s="3">
        <f>D162</f>
        <v>2.1804636168434133E-3</v>
      </c>
    </row>
    <row r="20" spans="1:8" x14ac:dyDescent="0.25">
      <c r="A20" t="s">
        <v>40</v>
      </c>
      <c r="B20" s="15">
        <v>48.634052279999999</v>
      </c>
      <c r="C20" s="20">
        <f>MEDIAN(B20:B29)</f>
        <v>105.6931019</v>
      </c>
      <c r="D20" s="3">
        <f>C7/C20</f>
        <v>4.6072855988579893E-3</v>
      </c>
      <c r="G20" s="12">
        <v>121</v>
      </c>
      <c r="H20" s="3">
        <f>I136</f>
        <v>3.1493258232203752E-3</v>
      </c>
    </row>
    <row r="21" spans="1:8" x14ac:dyDescent="0.25">
      <c r="B21" s="15">
        <v>83.13012123</v>
      </c>
      <c r="C21" s="20"/>
      <c r="G21" s="12">
        <v>123</v>
      </c>
      <c r="H21" s="3">
        <f>I149</f>
        <v>4.3271262165616251E-3</v>
      </c>
    </row>
    <row r="22" spans="1:8" x14ac:dyDescent="0.25">
      <c r="B22" s="15">
        <v>105.6931019</v>
      </c>
      <c r="C22" s="20"/>
      <c r="G22" s="12">
        <v>125</v>
      </c>
      <c r="H22" s="3">
        <f>I162</f>
        <v>3.9145189897963079E-3</v>
      </c>
    </row>
    <row r="23" spans="1:8" x14ac:dyDescent="0.25">
      <c r="B23" s="15">
        <v>109.08603669999999</v>
      </c>
      <c r="C23" s="20"/>
      <c r="G23" s="12">
        <v>127</v>
      </c>
      <c r="H23" s="3">
        <f>N136</f>
        <v>3.2232247716563085E-3</v>
      </c>
    </row>
    <row r="24" spans="1:8" x14ac:dyDescent="0.25">
      <c r="B24" s="15">
        <v>114.54701420000001</v>
      </c>
      <c r="C24" s="20"/>
      <c r="G24" s="12"/>
    </row>
    <row r="25" spans="1:8" x14ac:dyDescent="0.25">
      <c r="B25" s="11"/>
      <c r="C25" s="20"/>
      <c r="G25" s="12"/>
    </row>
    <row r="26" spans="1:8" x14ac:dyDescent="0.25">
      <c r="C26" s="20"/>
      <c r="G26" s="12"/>
    </row>
    <row r="27" spans="1:8" x14ac:dyDescent="0.25">
      <c r="C27" s="20"/>
      <c r="G27" s="12"/>
    </row>
    <row r="28" spans="1:8" x14ac:dyDescent="0.25">
      <c r="C28" s="20"/>
      <c r="G28" s="12"/>
    </row>
    <row r="29" spans="1:8" x14ac:dyDescent="0.25">
      <c r="C29" s="20"/>
      <c r="G29" s="12"/>
    </row>
    <row r="30" spans="1:8" x14ac:dyDescent="0.25">
      <c r="G30" s="12"/>
    </row>
    <row r="31" spans="1:8" x14ac:dyDescent="0.25">
      <c r="G31" s="12"/>
    </row>
    <row r="32" spans="1:8" x14ac:dyDescent="0.25">
      <c r="G32" s="12"/>
    </row>
    <row r="33" spans="1:8" x14ac:dyDescent="0.25">
      <c r="A33" t="s">
        <v>41</v>
      </c>
      <c r="B33" s="15">
        <v>219.62785719999999</v>
      </c>
      <c r="C33" s="20">
        <f>MEDIAN(B33:B42)</f>
        <v>100.6228924</v>
      </c>
      <c r="D33" s="3">
        <f>C7/C33</f>
        <v>4.8394385677836072E-3</v>
      </c>
      <c r="G33" s="12"/>
    </row>
    <row r="34" spans="1:8" x14ac:dyDescent="0.25">
      <c r="B34" s="15">
        <v>83.562850949999998</v>
      </c>
      <c r="C34" s="20"/>
      <c r="G34" s="12"/>
    </row>
    <row r="35" spans="1:8" x14ac:dyDescent="0.25">
      <c r="B35" s="15">
        <v>96.983194350000005</v>
      </c>
      <c r="C35" s="20"/>
      <c r="G35" s="12"/>
    </row>
    <row r="36" spans="1:8" x14ac:dyDescent="0.25">
      <c r="B36" s="15">
        <v>106.9049835</v>
      </c>
      <c r="C36" s="20"/>
      <c r="G36" s="12"/>
    </row>
    <row r="37" spans="1:8" x14ac:dyDescent="0.25">
      <c r="B37" s="15">
        <v>100.6228924</v>
      </c>
      <c r="C37" s="20"/>
      <c r="G37" s="12"/>
    </row>
    <row r="38" spans="1:8" x14ac:dyDescent="0.25">
      <c r="B38" s="11"/>
      <c r="C38" s="20"/>
      <c r="G38" s="12"/>
    </row>
    <row r="39" spans="1:8" x14ac:dyDescent="0.25">
      <c r="C39" s="20"/>
    </row>
    <row r="40" spans="1:8" x14ac:dyDescent="0.25">
      <c r="C40" s="20"/>
    </row>
    <row r="41" spans="1:8" x14ac:dyDescent="0.25">
      <c r="C41" s="20"/>
    </row>
    <row r="42" spans="1:8" x14ac:dyDescent="0.25">
      <c r="C42" s="20"/>
    </row>
    <row r="43" spans="1:8" x14ac:dyDescent="0.25">
      <c r="G43" s="23" t="s">
        <v>17</v>
      </c>
      <c r="H43" s="20"/>
    </row>
    <row r="44" spans="1:8" x14ac:dyDescent="0.25">
      <c r="G44" s="3" t="s">
        <v>21</v>
      </c>
      <c r="H44" s="3" t="s">
        <v>2</v>
      </c>
    </row>
    <row r="45" spans="1:8" x14ac:dyDescent="0.25">
      <c r="G45" s="12">
        <v>97</v>
      </c>
      <c r="H45" s="3">
        <v>1.4394813978390006E-2</v>
      </c>
    </row>
    <row r="46" spans="1:8" x14ac:dyDescent="0.25">
      <c r="A46" t="s">
        <v>42</v>
      </c>
      <c r="B46" s="15">
        <v>70.851087570000004</v>
      </c>
      <c r="C46" s="20">
        <f>MEDIAN(B46:B55)</f>
        <v>117.05088619999999</v>
      </c>
      <c r="D46" s="3">
        <f>C7/C46</f>
        <v>4.1602274198117095E-3</v>
      </c>
      <c r="G46" s="12">
        <v>99</v>
      </c>
      <c r="H46" s="3">
        <v>1.1138841856062107E-2</v>
      </c>
    </row>
    <row r="47" spans="1:8" x14ac:dyDescent="0.25">
      <c r="B47" s="15">
        <v>117.05088619999999</v>
      </c>
      <c r="C47" s="20"/>
      <c r="G47" s="12">
        <v>101</v>
      </c>
      <c r="H47" s="12">
        <v>1.4743987542578727E-2</v>
      </c>
    </row>
    <row r="48" spans="1:8" x14ac:dyDescent="0.25">
      <c r="B48" s="15">
        <v>180.90486530000001</v>
      </c>
      <c r="C48" s="20"/>
      <c r="G48" s="12">
        <v>103</v>
      </c>
      <c r="H48" s="12">
        <v>8.7829723779489256E-3</v>
      </c>
    </row>
    <row r="49" spans="1:8" x14ac:dyDescent="0.25">
      <c r="B49" s="15">
        <v>93.61600876</v>
      </c>
      <c r="C49" s="20"/>
      <c r="G49" s="12">
        <v>105</v>
      </c>
      <c r="H49" s="12">
        <v>1.2798332972675778E-2</v>
      </c>
    </row>
    <row r="50" spans="1:8" x14ac:dyDescent="0.25">
      <c r="B50" s="15">
        <v>237.58602139999999</v>
      </c>
      <c r="C50" s="20"/>
      <c r="G50" s="12">
        <v>107</v>
      </c>
      <c r="H50" s="12">
        <v>1.2239879678047839E-2</v>
      </c>
    </row>
    <row r="51" spans="1:8" x14ac:dyDescent="0.25">
      <c r="B51" s="11"/>
      <c r="C51" s="20"/>
      <c r="G51" s="12">
        <v>109</v>
      </c>
      <c r="H51" s="12">
        <v>1.2848652212015125E-2</v>
      </c>
    </row>
    <row r="52" spans="1:8" x14ac:dyDescent="0.25">
      <c r="C52" s="20"/>
      <c r="G52" s="12">
        <v>111</v>
      </c>
      <c r="H52" s="12">
        <v>1.3208174982629441E-2</v>
      </c>
    </row>
    <row r="53" spans="1:8" x14ac:dyDescent="0.25">
      <c r="C53" s="20"/>
      <c r="G53" s="12">
        <v>113</v>
      </c>
      <c r="H53" s="12">
        <v>1.1415450584604971E-2</v>
      </c>
    </row>
    <row r="54" spans="1:8" x14ac:dyDescent="0.25">
      <c r="C54" s="20"/>
      <c r="G54" s="12">
        <v>115</v>
      </c>
      <c r="H54" s="12">
        <v>1.3329038850917942E-2</v>
      </c>
    </row>
    <row r="55" spans="1:8" x14ac:dyDescent="0.25">
      <c r="C55" s="20"/>
      <c r="G55" s="12">
        <v>117</v>
      </c>
      <c r="H55" s="12">
        <v>1.4357463886296508E-2</v>
      </c>
    </row>
    <row r="56" spans="1:8" x14ac:dyDescent="0.25">
      <c r="G56" s="3">
        <v>119</v>
      </c>
      <c r="H56" s="12">
        <v>1.1481619134155088E-2</v>
      </c>
    </row>
    <row r="57" spans="1:8" x14ac:dyDescent="0.25">
      <c r="G57" s="12">
        <v>121</v>
      </c>
      <c r="H57" s="12">
        <v>9.2933410640776964E-3</v>
      </c>
    </row>
    <row r="58" spans="1:8" x14ac:dyDescent="0.25">
      <c r="G58" s="12">
        <v>123</v>
      </c>
      <c r="H58" s="12">
        <v>9.9334753735332224E-3</v>
      </c>
    </row>
    <row r="59" spans="1:8" x14ac:dyDescent="0.25">
      <c r="A59" t="s">
        <v>43</v>
      </c>
      <c r="B59" s="15">
        <v>166.0761833</v>
      </c>
      <c r="C59" s="20">
        <f>MEDIAN(B59:B68)</f>
        <v>164.98398779999999</v>
      </c>
      <c r="D59" s="3">
        <f>C7/C59</f>
        <v>2.9515488913555042E-3</v>
      </c>
      <c r="G59" s="12">
        <v>125</v>
      </c>
      <c r="H59" s="12">
        <v>1.0520424336818698E-2</v>
      </c>
    </row>
    <row r="60" spans="1:8" x14ac:dyDescent="0.25">
      <c r="B60" s="15">
        <v>205.4560184</v>
      </c>
      <c r="C60" s="20"/>
      <c r="G60" s="12">
        <v>127</v>
      </c>
      <c r="H60" s="3">
        <v>1.1424245668550383E-2</v>
      </c>
    </row>
    <row r="61" spans="1:8" x14ac:dyDescent="0.25">
      <c r="B61" s="15">
        <v>102.74505619999999</v>
      </c>
      <c r="C61" s="20"/>
    </row>
    <row r="62" spans="1:8" x14ac:dyDescent="0.25">
      <c r="B62" s="15">
        <v>97.386121750000001</v>
      </c>
      <c r="C62" s="20"/>
      <c r="G62" s="7"/>
    </row>
    <row r="63" spans="1:8" x14ac:dyDescent="0.25">
      <c r="B63" s="15">
        <v>164.98398779999999</v>
      </c>
      <c r="C63" s="20"/>
      <c r="G63" s="7"/>
    </row>
    <row r="64" spans="1:8" x14ac:dyDescent="0.25">
      <c r="B64" s="11"/>
      <c r="C64" s="20"/>
      <c r="G64" s="7"/>
    </row>
    <row r="65" spans="1:8" x14ac:dyDescent="0.25">
      <c r="C65" s="20"/>
      <c r="G65" s="7"/>
    </row>
    <row r="66" spans="1:8" x14ac:dyDescent="0.25">
      <c r="C66" s="20"/>
      <c r="G66" s="7"/>
    </row>
    <row r="67" spans="1:8" x14ac:dyDescent="0.25">
      <c r="C67" s="20"/>
      <c r="G67" s="7"/>
    </row>
    <row r="68" spans="1:8" x14ac:dyDescent="0.25">
      <c r="C68" s="20"/>
    </row>
    <row r="69" spans="1:8" x14ac:dyDescent="0.25">
      <c r="G69" s="7"/>
    </row>
    <row r="70" spans="1:8" x14ac:dyDescent="0.25">
      <c r="G70" s="7"/>
    </row>
    <row r="71" spans="1:8" x14ac:dyDescent="0.25">
      <c r="G71" s="7"/>
    </row>
    <row r="72" spans="1:8" x14ac:dyDescent="0.25">
      <c r="A72" t="s">
        <v>44</v>
      </c>
      <c r="B72" s="15">
        <v>91.655015950000006</v>
      </c>
      <c r="C72" s="20">
        <f>MEDIAN(B72:B81)</f>
        <v>122.202158</v>
      </c>
      <c r="D72" s="3">
        <f>C7/C72</f>
        <v>3.9848584857437629E-3</v>
      </c>
      <c r="G72" s="7"/>
    </row>
    <row r="73" spans="1:8" x14ac:dyDescent="0.25">
      <c r="B73" s="15">
        <v>163.26403619999999</v>
      </c>
      <c r="C73" s="20"/>
      <c r="G73" s="7"/>
    </row>
    <row r="74" spans="1:8" x14ac:dyDescent="0.25">
      <c r="B74" s="15">
        <v>99.856138229999999</v>
      </c>
      <c r="C74" s="20"/>
      <c r="G74" s="7"/>
    </row>
    <row r="75" spans="1:8" x14ac:dyDescent="0.25">
      <c r="B75" s="15">
        <v>284.89518170000002</v>
      </c>
      <c r="C75" s="20"/>
      <c r="G75" s="7"/>
    </row>
    <row r="76" spans="1:8" x14ac:dyDescent="0.25">
      <c r="B76" s="15">
        <v>122.202158</v>
      </c>
      <c r="C76" s="20"/>
      <c r="G76" s="7"/>
    </row>
    <row r="77" spans="1:8" x14ac:dyDescent="0.25">
      <c r="B77" s="11"/>
      <c r="C77" s="20"/>
      <c r="G77" s="7"/>
    </row>
    <row r="78" spans="1:8" x14ac:dyDescent="0.25">
      <c r="C78" s="20"/>
      <c r="G78" s="23" t="s">
        <v>18</v>
      </c>
      <c r="H78" s="20"/>
    </row>
    <row r="79" spans="1:8" x14ac:dyDescent="0.25">
      <c r="C79" s="20"/>
      <c r="G79" s="3" t="s">
        <v>21</v>
      </c>
      <c r="H79" s="3" t="s">
        <v>2</v>
      </c>
    </row>
    <row r="80" spans="1:8" x14ac:dyDescent="0.25">
      <c r="C80" s="20"/>
      <c r="G80" s="12">
        <v>97</v>
      </c>
      <c r="H80" s="3">
        <f>D367</f>
        <v>1.8005289761800741E-2</v>
      </c>
    </row>
    <row r="81" spans="1:8" x14ac:dyDescent="0.25">
      <c r="C81" s="20"/>
      <c r="G81" s="12">
        <v>99</v>
      </c>
      <c r="H81" s="3">
        <f>D380</f>
        <v>1.7350320660937252E-2</v>
      </c>
    </row>
    <row r="82" spans="1:8" x14ac:dyDescent="0.25">
      <c r="G82" s="12">
        <v>101</v>
      </c>
      <c r="H82" s="3">
        <f>D393</f>
        <v>1.7293928487845202E-2</v>
      </c>
    </row>
    <row r="83" spans="1:8" x14ac:dyDescent="0.25">
      <c r="G83" s="12">
        <v>103</v>
      </c>
      <c r="H83" s="3">
        <f>D406</f>
        <v>1.8904612496262112E-2</v>
      </c>
    </row>
    <row r="84" spans="1:8" x14ac:dyDescent="0.25">
      <c r="G84" s="12">
        <v>105</v>
      </c>
      <c r="H84" s="3">
        <f>D419</f>
        <v>1.5205278199558029E-2</v>
      </c>
    </row>
    <row r="85" spans="1:8" x14ac:dyDescent="0.25">
      <c r="A85" t="s">
        <v>45</v>
      </c>
      <c r="B85" s="15">
        <v>130.80811499999999</v>
      </c>
      <c r="C85" s="20">
        <f>MEDIAN(B85:B94)</f>
        <v>120.7880974</v>
      </c>
      <c r="D85" s="3">
        <f>C7/C85</f>
        <v>4.0315090374335181E-3</v>
      </c>
      <c r="G85" s="12">
        <v>107</v>
      </c>
      <c r="H85" s="3">
        <f>D431</f>
        <v>1.8087630544576357E-2</v>
      </c>
    </row>
    <row r="86" spans="1:8" x14ac:dyDescent="0.25">
      <c r="B86" s="15">
        <v>120.7880974</v>
      </c>
      <c r="C86" s="20"/>
      <c r="G86" s="12">
        <v>109</v>
      </c>
      <c r="H86" s="3">
        <f>D444</f>
        <v>1.7578975335884303E-2</v>
      </c>
    </row>
    <row r="87" spans="1:8" x14ac:dyDescent="0.25">
      <c r="B87" s="15">
        <v>119.3518639</v>
      </c>
      <c r="C87" s="20"/>
      <c r="G87" s="12">
        <v>111</v>
      </c>
      <c r="H87" s="3">
        <f>D457</f>
        <v>1.6640234953713581E-2</v>
      </c>
    </row>
    <row r="88" spans="1:8" x14ac:dyDescent="0.25">
      <c r="B88" s="15">
        <v>165.2300358</v>
      </c>
      <c r="C88" s="20"/>
      <c r="G88" s="12">
        <v>113</v>
      </c>
      <c r="H88" s="3">
        <f>D470</f>
        <v>1.8411104967234124E-2</v>
      </c>
    </row>
    <row r="89" spans="1:8" x14ac:dyDescent="0.25">
      <c r="B89" s="15">
        <v>115.6890392</v>
      </c>
      <c r="C89" s="20"/>
      <c r="G89" s="12">
        <v>115</v>
      </c>
      <c r="H89" s="3">
        <f>D483</f>
        <v>1.6297432524896821E-2</v>
      </c>
    </row>
    <row r="90" spans="1:8" x14ac:dyDescent="0.25">
      <c r="B90" s="11"/>
      <c r="C90" s="20"/>
      <c r="G90" s="12">
        <v>117</v>
      </c>
      <c r="H90" s="3">
        <f>D496</f>
        <v>1.7874688303000836E-2</v>
      </c>
    </row>
    <row r="91" spans="1:8" x14ac:dyDescent="0.25">
      <c r="C91" s="20"/>
      <c r="G91" s="3">
        <v>119</v>
      </c>
      <c r="H91" s="3">
        <f>D508</f>
        <v>1.7147107481009484E-2</v>
      </c>
    </row>
    <row r="92" spans="1:8" x14ac:dyDescent="0.25">
      <c r="C92" s="20"/>
      <c r="G92" s="12">
        <v>121</v>
      </c>
      <c r="H92" s="3">
        <f>I470</f>
        <v>1.7025894790728791E-2</v>
      </c>
    </row>
    <row r="93" spans="1:8" x14ac:dyDescent="0.25">
      <c r="C93" s="20"/>
      <c r="G93" s="12">
        <v>123</v>
      </c>
      <c r="H93" s="3">
        <f>I483</f>
        <v>1.7485837825315799E-2</v>
      </c>
    </row>
    <row r="94" spans="1:8" x14ac:dyDescent="0.25">
      <c r="C94" s="20"/>
      <c r="G94" s="12">
        <v>125</v>
      </c>
      <c r="H94" s="3">
        <f>I496</f>
        <v>1.7363520407343441E-2</v>
      </c>
    </row>
    <row r="95" spans="1:8" x14ac:dyDescent="0.25">
      <c r="G95" s="12">
        <v>127</v>
      </c>
      <c r="H95" s="3">
        <f>I508</f>
        <v>1.7421952740128699E-2</v>
      </c>
    </row>
    <row r="97" spans="1:4" x14ac:dyDescent="0.25">
      <c r="A97" t="s">
        <v>46</v>
      </c>
      <c r="B97" s="15">
        <v>246.4139462</v>
      </c>
      <c r="C97" s="20">
        <f>MEDIAN(B97:B106)</f>
        <v>150.88796619999999</v>
      </c>
      <c r="D97" s="3">
        <f>C7/C97</f>
        <v>3.2272839149879141E-3</v>
      </c>
    </row>
    <row r="98" spans="1:4" x14ac:dyDescent="0.25">
      <c r="B98" s="15">
        <v>150.88796619999999</v>
      </c>
      <c r="C98" s="20"/>
    </row>
    <row r="99" spans="1:4" x14ac:dyDescent="0.25">
      <c r="B99" s="15">
        <v>111.3669872</v>
      </c>
      <c r="C99" s="20"/>
    </row>
    <row r="100" spans="1:4" x14ac:dyDescent="0.25">
      <c r="B100" s="15">
        <v>221.43602369999999</v>
      </c>
      <c r="C100" s="20"/>
    </row>
    <row r="101" spans="1:4" x14ac:dyDescent="0.25">
      <c r="B101" s="15">
        <v>132.78698919999999</v>
      </c>
      <c r="C101" s="20"/>
    </row>
    <row r="102" spans="1:4" x14ac:dyDescent="0.25">
      <c r="B102" s="11"/>
      <c r="C102" s="20"/>
    </row>
    <row r="103" spans="1:4" x14ac:dyDescent="0.25">
      <c r="C103" s="20"/>
    </row>
    <row r="104" spans="1:4" x14ac:dyDescent="0.25">
      <c r="C104" s="20"/>
    </row>
    <row r="105" spans="1:4" x14ac:dyDescent="0.25">
      <c r="C105" s="20"/>
    </row>
    <row r="106" spans="1:4" x14ac:dyDescent="0.25">
      <c r="C106" s="20"/>
    </row>
    <row r="110" spans="1:4" x14ac:dyDescent="0.25">
      <c r="A110" t="s">
        <v>47</v>
      </c>
      <c r="B110" s="15">
        <v>66.45298004</v>
      </c>
      <c r="C110" s="20">
        <f>MEDIAN(B110:B119)</f>
        <v>116.8460846</v>
      </c>
      <c r="D110" s="3">
        <f>C7/C110</f>
        <v>4.1675192450778969E-3</v>
      </c>
    </row>
    <row r="111" spans="1:4" x14ac:dyDescent="0.25">
      <c r="B111" s="15">
        <v>111.2480164</v>
      </c>
      <c r="C111" s="20"/>
    </row>
    <row r="112" spans="1:4" x14ac:dyDescent="0.25">
      <c r="B112" s="15">
        <v>116.8460846</v>
      </c>
      <c r="C112" s="20"/>
    </row>
    <row r="113" spans="1:4" x14ac:dyDescent="0.25">
      <c r="B113" s="15">
        <v>315.11902809999998</v>
      </c>
      <c r="C113" s="20"/>
    </row>
    <row r="114" spans="1:4" x14ac:dyDescent="0.25">
      <c r="B114" s="15">
        <v>192.32010840000001</v>
      </c>
      <c r="C114" s="20"/>
    </row>
    <row r="115" spans="1:4" x14ac:dyDescent="0.25">
      <c r="B115" s="11"/>
      <c r="C115" s="20"/>
    </row>
    <row r="116" spans="1:4" x14ac:dyDescent="0.25">
      <c r="C116" s="20"/>
    </row>
    <row r="117" spans="1:4" x14ac:dyDescent="0.25">
      <c r="C117" s="20"/>
    </row>
    <row r="118" spans="1:4" x14ac:dyDescent="0.25">
      <c r="C118" s="20"/>
    </row>
    <row r="119" spans="1:4" x14ac:dyDescent="0.25">
      <c r="C119" s="20"/>
    </row>
    <row r="123" spans="1:4" x14ac:dyDescent="0.25">
      <c r="A123" t="s">
        <v>48</v>
      </c>
      <c r="B123" s="15">
        <v>268.77903939999999</v>
      </c>
      <c r="C123" s="20">
        <f>MEDIAN(B123:B132)</f>
        <v>155.48896790000001</v>
      </c>
      <c r="D123" s="3">
        <f>C7/C123</f>
        <v>3.1317868583170395E-3</v>
      </c>
    </row>
    <row r="124" spans="1:4" x14ac:dyDescent="0.25">
      <c r="B124" s="15">
        <v>178.8978577</v>
      </c>
      <c r="C124" s="20"/>
    </row>
    <row r="125" spans="1:4" x14ac:dyDescent="0.25">
      <c r="B125" s="15">
        <v>155.48896790000001</v>
      </c>
      <c r="C125" s="20"/>
    </row>
    <row r="126" spans="1:4" x14ac:dyDescent="0.25">
      <c r="B126" s="15">
        <v>99.723815920000007</v>
      </c>
      <c r="C126" s="20"/>
    </row>
    <row r="127" spans="1:4" x14ac:dyDescent="0.25">
      <c r="B127" s="15">
        <v>95.165967940000002</v>
      </c>
      <c r="C127" s="20"/>
    </row>
    <row r="128" spans="1:4" x14ac:dyDescent="0.25">
      <c r="B128" s="11"/>
      <c r="C128" s="20"/>
    </row>
    <row r="129" spans="1:39" x14ac:dyDescent="0.25">
      <c r="C129" s="20"/>
    </row>
    <row r="130" spans="1:39" x14ac:dyDescent="0.25">
      <c r="C130" s="20"/>
    </row>
    <row r="131" spans="1:39" x14ac:dyDescent="0.25">
      <c r="C131" s="20"/>
    </row>
    <row r="132" spans="1:39" x14ac:dyDescent="0.25">
      <c r="C132" s="20"/>
    </row>
    <row r="136" spans="1:39" x14ac:dyDescent="0.25">
      <c r="A136" t="s">
        <v>49</v>
      </c>
      <c r="B136" s="15">
        <v>79.633951190000005</v>
      </c>
      <c r="C136" s="20">
        <f>MEDIAN(B136:B145)</f>
        <v>109.7311974</v>
      </c>
      <c r="D136" s="3">
        <f>C7/C136</f>
        <v>4.4377380163583271E-3</v>
      </c>
      <c r="F136" t="s">
        <v>52</v>
      </c>
      <c r="G136" s="15">
        <v>154.23297880000001</v>
      </c>
      <c r="H136" s="20">
        <f>MEDIAN(G136:G145)</f>
        <v>154.62303159999999</v>
      </c>
      <c r="I136" s="4">
        <f>C7/H136</f>
        <v>3.1493258232203752E-3</v>
      </c>
      <c r="K136" t="s">
        <v>55</v>
      </c>
      <c r="L136" s="15">
        <v>214.76292609999999</v>
      </c>
      <c r="M136" s="20">
        <f>MEDIAN(L136:L145)</f>
        <v>151.07798579999999</v>
      </c>
      <c r="N136" s="7">
        <f>C7/M136</f>
        <v>3.2232247716563085E-3</v>
      </c>
      <c r="R136" s="20"/>
      <c r="S136" s="7"/>
      <c r="W136" s="20"/>
      <c r="X136" s="7"/>
      <c r="AB136" s="20"/>
      <c r="AC136" s="7"/>
      <c r="AG136" s="20"/>
      <c r="AH136" s="7"/>
      <c r="AL136" s="20"/>
      <c r="AM136" s="7"/>
    </row>
    <row r="137" spans="1:39" x14ac:dyDescent="0.25">
      <c r="B137" s="15">
        <v>91.822862630000003</v>
      </c>
      <c r="C137" s="20"/>
      <c r="F137"/>
      <c r="G137" s="15">
        <v>175.38118360000001</v>
      </c>
      <c r="H137" s="20"/>
      <c r="I137" s="4"/>
      <c r="K137"/>
      <c r="L137" s="15">
        <v>151.07798579999999</v>
      </c>
      <c r="M137" s="20"/>
      <c r="N137" s="7"/>
      <c r="R137" s="20"/>
      <c r="S137" s="7"/>
      <c r="W137" s="20"/>
      <c r="X137" s="7"/>
      <c r="AB137" s="20"/>
      <c r="AC137" s="7"/>
      <c r="AG137" s="20"/>
      <c r="AH137" s="7"/>
      <c r="AL137" s="20"/>
      <c r="AM137" s="7"/>
    </row>
    <row r="138" spans="1:39" x14ac:dyDescent="0.25">
      <c r="B138" s="15">
        <v>212.13793749999999</v>
      </c>
      <c r="C138" s="20"/>
      <c r="F138"/>
      <c r="G138" s="15">
        <v>172.19996449999999</v>
      </c>
      <c r="H138" s="20"/>
      <c r="I138" s="4"/>
      <c r="K138"/>
      <c r="L138" s="15">
        <v>232.7890396</v>
      </c>
      <c r="M138" s="20"/>
      <c r="N138" s="7"/>
      <c r="R138" s="20"/>
      <c r="S138" s="7"/>
      <c r="W138" s="20"/>
      <c r="X138" s="7"/>
      <c r="AB138" s="20"/>
      <c r="AC138" s="7"/>
      <c r="AG138" s="20"/>
      <c r="AH138" s="7"/>
      <c r="AL138" s="20"/>
      <c r="AM138" s="7"/>
    </row>
    <row r="139" spans="1:39" x14ac:dyDescent="0.25">
      <c r="B139" s="15">
        <v>109.7311974</v>
      </c>
      <c r="C139" s="20"/>
      <c r="F139"/>
      <c r="G139" s="15">
        <v>121.3049889</v>
      </c>
      <c r="H139" s="20"/>
      <c r="I139" s="4"/>
      <c r="K139"/>
      <c r="L139" s="15">
        <v>121.1650372</v>
      </c>
      <c r="M139" s="20"/>
      <c r="N139" s="7"/>
      <c r="R139" s="20"/>
      <c r="S139" s="7"/>
      <c r="W139" s="20"/>
      <c r="X139" s="7"/>
      <c r="AB139" s="20"/>
      <c r="AC139" s="7"/>
      <c r="AG139" s="20"/>
      <c r="AH139" s="7"/>
      <c r="AL139" s="20"/>
      <c r="AM139" s="7"/>
    </row>
    <row r="140" spans="1:39" x14ac:dyDescent="0.25">
      <c r="B140" s="15">
        <v>213.37699889999999</v>
      </c>
      <c r="C140" s="20"/>
      <c r="F140"/>
      <c r="G140" s="15">
        <v>154.62303159999999</v>
      </c>
      <c r="H140" s="20"/>
      <c r="I140" s="4"/>
      <c r="K140"/>
      <c r="L140" s="15">
        <v>149.78599550000001</v>
      </c>
      <c r="M140" s="20"/>
      <c r="N140" s="7"/>
      <c r="R140" s="20"/>
      <c r="S140" s="7"/>
      <c r="W140" s="20"/>
      <c r="X140" s="7"/>
      <c r="AB140" s="20"/>
      <c r="AC140" s="7"/>
      <c r="AG140" s="20"/>
      <c r="AH140" s="7"/>
      <c r="AL140" s="20"/>
      <c r="AM140" s="7"/>
    </row>
    <row r="141" spans="1:39" x14ac:dyDescent="0.25">
      <c r="B141" s="11"/>
      <c r="C141" s="20"/>
      <c r="F141"/>
      <c r="G141"/>
      <c r="H141" s="20"/>
      <c r="I141" s="4"/>
      <c r="K141"/>
      <c r="L141"/>
      <c r="M141" s="20"/>
      <c r="N141" s="7"/>
      <c r="R141" s="20"/>
      <c r="S141" s="7"/>
      <c r="W141" s="20"/>
      <c r="X141" s="7"/>
      <c r="AB141" s="20"/>
      <c r="AC141" s="7"/>
      <c r="AG141" s="20"/>
      <c r="AH141" s="7"/>
      <c r="AL141" s="20"/>
      <c r="AM141" s="7"/>
    </row>
    <row r="142" spans="1:39" x14ac:dyDescent="0.25">
      <c r="C142" s="20"/>
      <c r="F142"/>
      <c r="G142" s="4"/>
      <c r="H142" s="20"/>
      <c r="I142" s="4"/>
      <c r="K142"/>
      <c r="L142" s="7"/>
      <c r="M142" s="20"/>
      <c r="N142" s="7"/>
      <c r="Q142" s="7"/>
      <c r="R142" s="20"/>
      <c r="S142" s="7"/>
      <c r="V142" s="7"/>
      <c r="W142" s="20"/>
      <c r="X142" s="7"/>
      <c r="AA142" s="7"/>
      <c r="AB142" s="20"/>
      <c r="AC142" s="7"/>
      <c r="AF142" s="7"/>
      <c r="AG142" s="20"/>
      <c r="AH142" s="7"/>
      <c r="AK142" s="7"/>
      <c r="AL142" s="20"/>
      <c r="AM142" s="7"/>
    </row>
    <row r="143" spans="1:39" x14ac:dyDescent="0.25">
      <c r="C143" s="20"/>
      <c r="F143"/>
      <c r="G143" s="4"/>
      <c r="H143" s="20"/>
      <c r="I143" s="4"/>
      <c r="K143"/>
      <c r="L143" s="7"/>
      <c r="M143" s="20"/>
      <c r="N143" s="7"/>
      <c r="Q143" s="7"/>
      <c r="R143" s="20"/>
      <c r="S143" s="7"/>
      <c r="V143" s="7"/>
      <c r="W143" s="20"/>
      <c r="X143" s="7"/>
      <c r="AA143" s="7"/>
      <c r="AB143" s="20"/>
      <c r="AC143" s="7"/>
      <c r="AF143" s="7"/>
      <c r="AG143" s="20"/>
      <c r="AH143" s="7"/>
      <c r="AK143" s="7"/>
      <c r="AL143" s="20"/>
      <c r="AM143" s="7"/>
    </row>
    <row r="144" spans="1:39" x14ac:dyDescent="0.25">
      <c r="C144" s="20"/>
      <c r="F144"/>
      <c r="G144" s="4"/>
      <c r="H144" s="20"/>
      <c r="I144" s="4"/>
      <c r="K144"/>
      <c r="L144" s="7"/>
      <c r="M144" s="20"/>
      <c r="N144" s="7"/>
      <c r="Q144" s="7"/>
      <c r="R144" s="20"/>
      <c r="S144" s="7"/>
      <c r="V144" s="7"/>
      <c r="W144" s="20"/>
      <c r="X144" s="7"/>
      <c r="AA144" s="7"/>
      <c r="AB144" s="20"/>
      <c r="AC144" s="7"/>
      <c r="AF144" s="7"/>
      <c r="AG144" s="20"/>
      <c r="AH144" s="7"/>
      <c r="AK144" s="7"/>
      <c r="AL144" s="20"/>
      <c r="AM144" s="7"/>
    </row>
    <row r="145" spans="1:39" x14ac:dyDescent="0.25">
      <c r="C145" s="20"/>
      <c r="F145"/>
      <c r="G145" s="4"/>
      <c r="H145" s="20"/>
      <c r="I145" s="4"/>
      <c r="K145"/>
      <c r="L145" s="7"/>
      <c r="M145" s="20"/>
      <c r="N145" s="7"/>
      <c r="Q145" s="7"/>
      <c r="R145" s="20"/>
      <c r="S145" s="7"/>
      <c r="V145" s="7"/>
      <c r="W145" s="20"/>
      <c r="X145" s="7"/>
      <c r="AA145" s="7"/>
      <c r="AB145" s="20"/>
      <c r="AC145" s="7"/>
      <c r="AF145" s="7"/>
      <c r="AG145" s="20"/>
      <c r="AH145" s="7"/>
      <c r="AK145" s="7"/>
      <c r="AL145" s="20"/>
      <c r="AM145" s="7"/>
    </row>
    <row r="149" spans="1:39" x14ac:dyDescent="0.25">
      <c r="A149" t="s">
        <v>50</v>
      </c>
      <c r="B149" s="15">
        <v>306.55097960000001</v>
      </c>
      <c r="C149" s="20">
        <f>MEDIAN(B149:B158)</f>
        <v>149.06001090000001</v>
      </c>
      <c r="D149" s="3">
        <f>C7/C149</f>
        <v>3.2668607988307883E-3</v>
      </c>
      <c r="F149" t="s">
        <v>53</v>
      </c>
      <c r="G149" s="15">
        <v>94.591856000000007</v>
      </c>
      <c r="H149" s="20">
        <f>MEDIAN(G149:G158)</f>
        <v>112.53619190000001</v>
      </c>
      <c r="I149" s="4">
        <f>C7/H149</f>
        <v>4.3271262165616251E-3</v>
      </c>
      <c r="K149"/>
      <c r="L149"/>
      <c r="M149" s="20"/>
      <c r="N149" s="7"/>
      <c r="R149" s="20"/>
      <c r="S149" s="7"/>
      <c r="W149" s="20"/>
      <c r="X149" s="7"/>
      <c r="AB149" s="20"/>
      <c r="AC149" s="7"/>
      <c r="AG149" s="20"/>
      <c r="AH149" s="7"/>
    </row>
    <row r="150" spans="1:39" x14ac:dyDescent="0.25">
      <c r="B150" s="15">
        <v>108.81209370000001</v>
      </c>
      <c r="C150" s="20"/>
      <c r="F150"/>
      <c r="G150" s="15">
        <v>230.96179960000001</v>
      </c>
      <c r="H150" s="20"/>
      <c r="I150" s="4"/>
      <c r="K150"/>
      <c r="L150"/>
      <c r="M150" s="20"/>
      <c r="N150" s="7"/>
      <c r="R150" s="20"/>
      <c r="S150" s="7"/>
      <c r="W150" s="20"/>
      <c r="X150" s="7"/>
      <c r="AB150" s="20"/>
      <c r="AC150" s="7"/>
      <c r="AG150" s="20"/>
      <c r="AH150" s="7"/>
    </row>
    <row r="151" spans="1:39" x14ac:dyDescent="0.25">
      <c r="B151" s="15">
        <v>123.51608280000001</v>
      </c>
      <c r="C151" s="20"/>
      <c r="F151"/>
      <c r="G151" s="15">
        <v>88.856935500000006</v>
      </c>
      <c r="H151" s="20"/>
      <c r="I151" s="4"/>
      <c r="K151"/>
      <c r="L151"/>
      <c r="M151" s="20"/>
      <c r="N151" s="7"/>
      <c r="R151" s="20"/>
      <c r="S151" s="7"/>
      <c r="W151" s="20"/>
      <c r="X151" s="7"/>
      <c r="AB151" s="20"/>
      <c r="AC151" s="7"/>
      <c r="AG151" s="20"/>
      <c r="AH151" s="7"/>
    </row>
    <row r="152" spans="1:39" x14ac:dyDescent="0.25">
      <c r="B152" s="15">
        <v>459.91492269999998</v>
      </c>
      <c r="C152" s="20"/>
      <c r="F152"/>
      <c r="G152" s="15">
        <v>178.02119260000001</v>
      </c>
      <c r="H152" s="20"/>
      <c r="I152" s="4"/>
      <c r="K152"/>
      <c r="L152"/>
      <c r="M152" s="20"/>
      <c r="N152" s="7"/>
      <c r="R152" s="20"/>
      <c r="S152" s="7"/>
      <c r="W152" s="20"/>
      <c r="X152" s="7"/>
      <c r="AB152" s="20"/>
      <c r="AC152" s="7"/>
      <c r="AG152" s="20"/>
      <c r="AH152" s="7"/>
    </row>
    <row r="153" spans="1:39" x14ac:dyDescent="0.25">
      <c r="B153" s="15">
        <v>149.06001090000001</v>
      </c>
      <c r="C153" s="20"/>
      <c r="F153"/>
      <c r="G153" s="15">
        <v>112.53619190000001</v>
      </c>
      <c r="H153" s="20"/>
      <c r="I153" s="4"/>
      <c r="K153"/>
      <c r="L153"/>
      <c r="M153" s="20"/>
      <c r="N153" s="7"/>
      <c r="R153" s="20"/>
      <c r="S153" s="7"/>
      <c r="W153" s="20"/>
      <c r="X153" s="7"/>
      <c r="AB153" s="20"/>
      <c r="AC153" s="7"/>
      <c r="AG153" s="20"/>
      <c r="AH153" s="7"/>
    </row>
    <row r="154" spans="1:39" x14ac:dyDescent="0.25">
      <c r="B154"/>
      <c r="C154" s="20"/>
      <c r="F154"/>
      <c r="G154"/>
      <c r="H154" s="20"/>
      <c r="I154" s="4"/>
      <c r="K154"/>
      <c r="L154"/>
      <c r="M154" s="20"/>
      <c r="N154" s="7"/>
      <c r="R154" s="20"/>
      <c r="S154" s="7"/>
      <c r="W154" s="20"/>
      <c r="X154" s="7"/>
      <c r="AB154" s="20"/>
      <c r="AC154" s="7"/>
      <c r="AG154" s="20"/>
      <c r="AH154" s="7"/>
    </row>
    <row r="155" spans="1:39" x14ac:dyDescent="0.25">
      <c r="C155" s="20"/>
      <c r="F155"/>
      <c r="G155" s="4"/>
      <c r="H155" s="20"/>
      <c r="I155" s="4"/>
      <c r="K155"/>
      <c r="L155" s="7"/>
      <c r="M155" s="20"/>
      <c r="N155" s="7"/>
      <c r="Q155" s="7"/>
      <c r="R155" s="20"/>
      <c r="S155" s="7"/>
      <c r="V155" s="7"/>
      <c r="W155" s="20"/>
      <c r="X155" s="7"/>
      <c r="AA155" s="7"/>
      <c r="AB155" s="20"/>
      <c r="AC155" s="7"/>
      <c r="AF155" s="7"/>
      <c r="AG155" s="20"/>
      <c r="AH155" s="7"/>
    </row>
    <row r="156" spans="1:39" x14ac:dyDescent="0.25">
      <c r="C156" s="20"/>
      <c r="F156"/>
      <c r="G156" s="4"/>
      <c r="H156" s="20"/>
      <c r="I156" s="4"/>
      <c r="K156"/>
      <c r="L156" s="7"/>
      <c r="M156" s="20"/>
      <c r="N156" s="7"/>
      <c r="Q156" s="7"/>
      <c r="R156" s="20"/>
      <c r="S156" s="7"/>
      <c r="V156" s="7"/>
      <c r="W156" s="20"/>
      <c r="X156" s="7"/>
      <c r="AA156" s="7"/>
      <c r="AB156" s="20"/>
      <c r="AC156" s="7"/>
      <c r="AF156" s="7"/>
      <c r="AG156" s="20"/>
      <c r="AH156" s="7"/>
    </row>
    <row r="157" spans="1:39" x14ac:dyDescent="0.25">
      <c r="C157" s="20"/>
      <c r="F157"/>
      <c r="G157" s="4"/>
      <c r="H157" s="20"/>
      <c r="I157" s="4"/>
      <c r="K157"/>
      <c r="L157" s="7"/>
      <c r="M157" s="20"/>
      <c r="N157" s="7"/>
      <c r="Q157" s="7"/>
      <c r="R157" s="20"/>
      <c r="S157" s="7"/>
      <c r="V157" s="7"/>
      <c r="W157" s="20"/>
      <c r="X157" s="7"/>
      <c r="AA157" s="7"/>
      <c r="AB157" s="20"/>
      <c r="AC157" s="7"/>
      <c r="AF157" s="7"/>
      <c r="AG157" s="20"/>
      <c r="AH157" s="7"/>
    </row>
    <row r="158" spans="1:39" x14ac:dyDescent="0.25">
      <c r="C158" s="20"/>
      <c r="F158"/>
      <c r="G158" s="4"/>
      <c r="H158" s="20"/>
      <c r="I158" s="4"/>
      <c r="K158"/>
      <c r="L158" s="7"/>
      <c r="M158" s="20"/>
      <c r="N158" s="7"/>
      <c r="Q158" s="7"/>
      <c r="R158" s="20"/>
      <c r="S158" s="7"/>
      <c r="V158" s="7"/>
      <c r="W158" s="20"/>
      <c r="X158" s="7"/>
      <c r="AA158" s="7"/>
      <c r="AB158" s="20"/>
      <c r="AC158" s="7"/>
      <c r="AF158" s="7"/>
      <c r="AG158" s="20"/>
      <c r="AH158" s="7"/>
    </row>
    <row r="162" spans="1:34" x14ac:dyDescent="0.25">
      <c r="A162" t="s">
        <v>51</v>
      </c>
      <c r="B162" s="15">
        <v>141.34502409999999</v>
      </c>
      <c r="C162" s="20">
        <f>MEDIAN(B162:B171)</f>
        <v>223.3278751</v>
      </c>
      <c r="D162" s="3">
        <f>C7/C162</f>
        <v>2.1804636168434133E-3</v>
      </c>
      <c r="F162" t="s">
        <v>54</v>
      </c>
      <c r="G162" s="15">
        <v>343.37711330000002</v>
      </c>
      <c r="H162" s="20">
        <f>MEDIAN(G162:G171)</f>
        <v>124.39799309999999</v>
      </c>
      <c r="I162" s="4">
        <f>C7/H162</f>
        <v>3.9145189897963079E-3</v>
      </c>
      <c r="K162"/>
      <c r="L162"/>
      <c r="M162" s="20"/>
      <c r="N162" s="7"/>
      <c r="R162" s="20"/>
      <c r="S162" s="7"/>
      <c r="W162" s="20"/>
      <c r="X162" s="7"/>
      <c r="AB162" s="20"/>
      <c r="AC162" s="7"/>
      <c r="AG162" s="20"/>
      <c r="AH162" s="7"/>
    </row>
    <row r="163" spans="1:34" x14ac:dyDescent="0.25">
      <c r="B163" s="15">
        <v>271.39592169999997</v>
      </c>
      <c r="C163" s="20"/>
      <c r="F163"/>
      <c r="G163" s="15">
        <v>111.153841</v>
      </c>
      <c r="H163" s="20"/>
      <c r="I163" s="4"/>
      <c r="K163"/>
      <c r="L163"/>
      <c r="M163" s="20"/>
      <c r="N163" s="7"/>
      <c r="R163" s="20"/>
      <c r="S163" s="7"/>
      <c r="W163" s="20"/>
      <c r="X163" s="7"/>
      <c r="AB163" s="20"/>
      <c r="AC163" s="7"/>
      <c r="AG163" s="20"/>
      <c r="AH163" s="7"/>
    </row>
    <row r="164" spans="1:34" x14ac:dyDescent="0.25">
      <c r="B164" s="15">
        <v>94.888925549999996</v>
      </c>
      <c r="C164" s="20"/>
      <c r="F164"/>
      <c r="G164" s="15">
        <v>124.39799309999999</v>
      </c>
      <c r="H164" s="20"/>
      <c r="I164" s="4"/>
      <c r="K164"/>
      <c r="L164"/>
      <c r="M164" s="20"/>
      <c r="N164" s="7"/>
      <c r="R164" s="20"/>
      <c r="S164" s="7"/>
      <c r="W164" s="20"/>
      <c r="X164" s="7"/>
      <c r="AB164" s="20"/>
      <c r="AC164" s="7"/>
      <c r="AG164" s="20"/>
      <c r="AH164" s="7"/>
    </row>
    <row r="165" spans="1:34" x14ac:dyDescent="0.25">
      <c r="B165" s="15">
        <v>242.07901949999999</v>
      </c>
      <c r="C165" s="20"/>
      <c r="F165"/>
      <c r="G165" s="15">
        <v>85.74199677</v>
      </c>
      <c r="H165" s="20"/>
      <c r="I165" s="4"/>
      <c r="K165"/>
      <c r="L165"/>
      <c r="M165" s="20"/>
      <c r="N165" s="7"/>
      <c r="R165" s="20"/>
      <c r="S165" s="7"/>
      <c r="W165" s="20"/>
      <c r="X165" s="7"/>
      <c r="AB165" s="20"/>
      <c r="AC165" s="7"/>
      <c r="AG165" s="20"/>
      <c r="AH165" s="7"/>
    </row>
    <row r="166" spans="1:34" x14ac:dyDescent="0.25">
      <c r="B166" s="15">
        <v>223.3278751</v>
      </c>
      <c r="C166" s="20"/>
      <c r="F166"/>
      <c r="G166" s="15">
        <v>304.1779995</v>
      </c>
      <c r="H166" s="20"/>
      <c r="I166" s="4"/>
      <c r="K166"/>
      <c r="L166"/>
      <c r="M166" s="20"/>
      <c r="N166" s="7"/>
      <c r="R166" s="20"/>
      <c r="S166" s="7"/>
      <c r="W166" s="20"/>
      <c r="X166" s="7"/>
      <c r="AB166" s="20"/>
      <c r="AC166" s="7"/>
      <c r="AG166" s="20"/>
      <c r="AH166" s="7"/>
    </row>
    <row r="167" spans="1:34" x14ac:dyDescent="0.25">
      <c r="B167"/>
      <c r="C167" s="20"/>
      <c r="F167"/>
      <c r="G167" s="11"/>
      <c r="H167" s="20"/>
      <c r="I167" s="4"/>
      <c r="K167"/>
      <c r="L167" s="11"/>
      <c r="M167" s="20"/>
      <c r="N167" s="7"/>
      <c r="Q167" s="11"/>
      <c r="R167" s="20"/>
      <c r="S167" s="7"/>
      <c r="V167" s="11"/>
      <c r="W167" s="20"/>
      <c r="X167" s="7"/>
      <c r="AA167" s="11"/>
      <c r="AB167" s="20"/>
      <c r="AC167" s="7"/>
      <c r="AF167" s="11"/>
      <c r="AG167" s="20"/>
      <c r="AH167" s="7"/>
    </row>
    <row r="168" spans="1:34" x14ac:dyDescent="0.25">
      <c r="C168" s="20"/>
      <c r="F168"/>
      <c r="G168" s="4"/>
      <c r="H168" s="20"/>
      <c r="I168" s="4"/>
      <c r="K168"/>
      <c r="L168" s="7"/>
      <c r="M168" s="20"/>
      <c r="N168" s="7"/>
      <c r="Q168" s="7"/>
      <c r="R168" s="20"/>
      <c r="S168" s="7"/>
      <c r="V168" s="7"/>
      <c r="W168" s="20"/>
      <c r="X168" s="7"/>
      <c r="AA168" s="7"/>
      <c r="AB168" s="20"/>
      <c r="AC168" s="7"/>
      <c r="AF168" s="7"/>
      <c r="AG168" s="20"/>
      <c r="AH168" s="7"/>
    </row>
    <row r="169" spans="1:34" x14ac:dyDescent="0.25">
      <c r="C169" s="20"/>
      <c r="F169"/>
      <c r="G169" s="4"/>
      <c r="H169" s="20"/>
      <c r="I169" s="4"/>
      <c r="K169"/>
      <c r="L169" s="7"/>
      <c r="M169" s="20"/>
      <c r="N169" s="7"/>
      <c r="Q169" s="7"/>
      <c r="R169" s="20"/>
      <c r="S169" s="7"/>
      <c r="V169" s="7"/>
      <c r="W169" s="20"/>
      <c r="X169" s="7"/>
      <c r="AA169" s="7"/>
      <c r="AB169" s="20"/>
      <c r="AC169" s="7"/>
      <c r="AF169" s="7"/>
      <c r="AG169" s="20"/>
      <c r="AH169" s="7"/>
    </row>
    <row r="170" spans="1:34" x14ac:dyDescent="0.25">
      <c r="C170" s="20"/>
      <c r="F170"/>
      <c r="G170" s="4"/>
      <c r="H170" s="20"/>
      <c r="I170" s="4"/>
      <c r="K170"/>
      <c r="L170" s="7"/>
      <c r="M170" s="20"/>
      <c r="N170" s="7"/>
      <c r="Q170" s="7"/>
      <c r="R170" s="20"/>
      <c r="S170" s="7"/>
      <c r="V170" s="7"/>
      <c r="W170" s="20"/>
      <c r="X170" s="7"/>
      <c r="AA170" s="7"/>
      <c r="AB170" s="20"/>
      <c r="AC170" s="7"/>
      <c r="AF170" s="7"/>
      <c r="AG170" s="20"/>
      <c r="AH170" s="7"/>
    </row>
    <row r="171" spans="1:34" x14ac:dyDescent="0.25">
      <c r="C171" s="20"/>
      <c r="F171"/>
      <c r="G171" s="4"/>
      <c r="H171" s="20"/>
      <c r="I171" s="4"/>
      <c r="K171"/>
      <c r="L171" s="7"/>
      <c r="M171" s="20"/>
      <c r="N171" s="7"/>
      <c r="Q171" s="7"/>
      <c r="R171" s="20"/>
      <c r="S171" s="7"/>
      <c r="V171" s="7"/>
      <c r="W171" s="20"/>
      <c r="X171" s="7"/>
      <c r="AA171" s="7"/>
      <c r="AB171" s="20"/>
      <c r="AC171" s="7"/>
      <c r="AF171" s="7"/>
      <c r="AG171" s="20"/>
      <c r="AH171" s="7"/>
    </row>
    <row r="177" spans="1:4" x14ac:dyDescent="0.25">
      <c r="A177" s="8"/>
      <c r="B177" s="9" t="s">
        <v>0</v>
      </c>
      <c r="C177" s="10"/>
      <c r="D177" s="10"/>
    </row>
    <row r="179" spans="1:4" x14ac:dyDescent="0.25">
      <c r="A179" s="2" t="s">
        <v>5</v>
      </c>
      <c r="B179" s="5" t="s">
        <v>4</v>
      </c>
      <c r="C179" s="5" t="s">
        <v>1</v>
      </c>
      <c r="D179" s="5" t="s">
        <v>3</v>
      </c>
    </row>
    <row r="181" spans="1:4" x14ac:dyDescent="0.25">
      <c r="A181" t="s">
        <v>20</v>
      </c>
      <c r="B181" s="6">
        <v>1.9898987379999999</v>
      </c>
      <c r="C181" s="20">
        <f>MEDIAN(B181:B190)</f>
        <v>1.9868139645</v>
      </c>
    </row>
    <row r="182" spans="1:4" x14ac:dyDescent="0.25">
      <c r="B182" s="6">
        <v>1.9898940810000001</v>
      </c>
      <c r="C182" s="20"/>
    </row>
    <row r="183" spans="1:4" x14ac:dyDescent="0.25">
      <c r="B183" s="6">
        <v>2.7856547389999999</v>
      </c>
      <c r="C183" s="20"/>
    </row>
    <row r="184" spans="1:4" x14ac:dyDescent="0.25">
      <c r="B184" s="6">
        <v>1.990834717</v>
      </c>
      <c r="C184" s="20"/>
    </row>
    <row r="185" spans="1:4" x14ac:dyDescent="0.25">
      <c r="B185" s="6">
        <v>1.992684323</v>
      </c>
      <c r="C185" s="20"/>
    </row>
    <row r="186" spans="1:4" x14ac:dyDescent="0.25">
      <c r="B186" s="6">
        <v>1.973517239</v>
      </c>
      <c r="C186" s="20"/>
    </row>
    <row r="187" spans="1:4" x14ac:dyDescent="0.25">
      <c r="B187" s="6">
        <v>1.981149893</v>
      </c>
      <c r="C187" s="20"/>
    </row>
    <row r="188" spans="1:4" x14ac:dyDescent="0.25">
      <c r="B188" s="6">
        <v>1.980538946</v>
      </c>
      <c r="C188" s="20"/>
    </row>
    <row r="189" spans="1:4" x14ac:dyDescent="0.25">
      <c r="B189" s="6">
        <v>1.983733848</v>
      </c>
      <c r="C189" s="20"/>
    </row>
    <row r="190" spans="1:4" x14ac:dyDescent="0.25">
      <c r="B190" s="6">
        <v>1.9777929409999999</v>
      </c>
      <c r="C190" s="20"/>
    </row>
    <row r="194" spans="1:5" x14ac:dyDescent="0.25">
      <c r="A194" t="s">
        <v>56</v>
      </c>
      <c r="B194" s="15">
        <v>124.7181892</v>
      </c>
      <c r="C194" s="20">
        <f>MEDIAN(B194:B203)</f>
        <v>138.02289959999999</v>
      </c>
      <c r="D194" s="3">
        <f>C181/C194</f>
        <v>1.4394813978390006E-2</v>
      </c>
      <c r="E194" s="12"/>
    </row>
    <row r="195" spans="1:5" x14ac:dyDescent="0.25">
      <c r="B195" s="15">
        <v>165.9989357</v>
      </c>
      <c r="C195" s="20"/>
    </row>
    <row r="196" spans="1:5" x14ac:dyDescent="0.25">
      <c r="B196" s="15">
        <v>126.142025</v>
      </c>
      <c r="C196" s="20"/>
    </row>
    <row r="197" spans="1:5" x14ac:dyDescent="0.25">
      <c r="B197" s="15">
        <v>138.02289959999999</v>
      </c>
      <c r="C197" s="20"/>
    </row>
    <row r="198" spans="1:5" x14ac:dyDescent="0.25">
      <c r="B198" s="15">
        <v>278.28717230000001</v>
      </c>
      <c r="C198" s="20"/>
    </row>
    <row r="199" spans="1:5" x14ac:dyDescent="0.25">
      <c r="B199"/>
      <c r="C199" s="20"/>
    </row>
    <row r="200" spans="1:5" x14ac:dyDescent="0.25">
      <c r="C200" s="20"/>
    </row>
    <row r="201" spans="1:5" x14ac:dyDescent="0.25">
      <c r="C201" s="20"/>
    </row>
    <row r="202" spans="1:5" x14ac:dyDescent="0.25">
      <c r="C202" s="20"/>
    </row>
    <row r="203" spans="1:5" x14ac:dyDescent="0.25">
      <c r="C203" s="20"/>
    </row>
    <row r="207" spans="1:5" x14ac:dyDescent="0.25">
      <c r="A207" t="s">
        <v>57</v>
      </c>
      <c r="B207" s="15">
        <v>218.12796589999999</v>
      </c>
      <c r="C207" s="20">
        <f>MEDIAN(B207:B216)</f>
        <v>178.36809160000001</v>
      </c>
      <c r="D207" s="3">
        <f>C181/C207</f>
        <v>1.1138841856062107E-2</v>
      </c>
    </row>
    <row r="208" spans="1:5" x14ac:dyDescent="0.25">
      <c r="B208" s="15">
        <v>178.36809160000001</v>
      </c>
      <c r="C208" s="20"/>
    </row>
    <row r="209" spans="1:4" x14ac:dyDescent="0.25">
      <c r="B209" s="15">
        <v>139.9848461</v>
      </c>
      <c r="C209" s="20"/>
    </row>
    <row r="210" spans="1:4" x14ac:dyDescent="0.25">
      <c r="B210" s="15">
        <v>235.31293869999999</v>
      </c>
      <c r="C210" s="20"/>
    </row>
    <row r="211" spans="1:4" x14ac:dyDescent="0.25">
      <c r="B211" s="15">
        <v>142.15111730000001</v>
      </c>
      <c r="C211" s="20"/>
    </row>
    <row r="212" spans="1:4" x14ac:dyDescent="0.25">
      <c r="B212" s="11"/>
      <c r="C212" s="20"/>
    </row>
    <row r="213" spans="1:4" x14ac:dyDescent="0.25">
      <c r="C213" s="20"/>
    </row>
    <row r="214" spans="1:4" x14ac:dyDescent="0.25">
      <c r="C214" s="20"/>
    </row>
    <row r="215" spans="1:4" x14ac:dyDescent="0.25">
      <c r="C215" s="20"/>
    </row>
    <row r="216" spans="1:4" x14ac:dyDescent="0.25">
      <c r="C216" s="20"/>
    </row>
    <row r="220" spans="1:4" x14ac:dyDescent="0.25">
      <c r="A220" t="s">
        <v>58</v>
      </c>
      <c r="B220" s="15">
        <v>180.9420586</v>
      </c>
      <c r="C220" s="20">
        <f>MEDIAN(B220:B229)</f>
        <v>134.75418089999999</v>
      </c>
      <c r="D220" s="3">
        <f>C181/C220</f>
        <v>1.4743987542578727E-2</v>
      </c>
    </row>
    <row r="221" spans="1:4" x14ac:dyDescent="0.25">
      <c r="B221" s="15">
        <v>135.3368759</v>
      </c>
      <c r="C221" s="20"/>
    </row>
    <row r="222" spans="1:4" x14ac:dyDescent="0.25">
      <c r="B222" s="15">
        <v>128.00693509999999</v>
      </c>
      <c r="C222" s="20"/>
    </row>
    <row r="223" spans="1:4" x14ac:dyDescent="0.25">
      <c r="B223" s="15">
        <v>120.7439899</v>
      </c>
      <c r="C223" s="20"/>
    </row>
    <row r="224" spans="1:4" x14ac:dyDescent="0.25">
      <c r="B224" s="15">
        <v>134.75418089999999</v>
      </c>
      <c r="C224" s="20"/>
    </row>
    <row r="225" spans="1:4" x14ac:dyDescent="0.25">
      <c r="B225" s="11"/>
      <c r="C225" s="20"/>
    </row>
    <row r="226" spans="1:4" x14ac:dyDescent="0.25">
      <c r="C226" s="20"/>
    </row>
    <row r="227" spans="1:4" x14ac:dyDescent="0.25">
      <c r="C227" s="20"/>
    </row>
    <row r="228" spans="1:4" x14ac:dyDescent="0.25">
      <c r="C228" s="20"/>
    </row>
    <row r="229" spans="1:4" x14ac:dyDescent="0.25">
      <c r="C229" s="20"/>
    </row>
    <row r="233" spans="1:4" x14ac:dyDescent="0.25">
      <c r="A233" t="s">
        <v>59</v>
      </c>
      <c r="B233" s="15">
        <v>264.26196099999999</v>
      </c>
      <c r="C233" s="20">
        <f>MEDIAN(B233:B242)</f>
        <v>226.2120247</v>
      </c>
      <c r="D233" s="3">
        <f>C181/C233</f>
        <v>8.7829723779489256E-3</v>
      </c>
    </row>
    <row r="234" spans="1:4" x14ac:dyDescent="0.25">
      <c r="B234" s="15">
        <v>488.49987979999997</v>
      </c>
      <c r="C234" s="20"/>
    </row>
    <row r="235" spans="1:4" x14ac:dyDescent="0.25">
      <c r="B235" s="15">
        <v>137.92109490000001</v>
      </c>
      <c r="C235" s="20"/>
    </row>
    <row r="236" spans="1:4" x14ac:dyDescent="0.25">
      <c r="B236" s="15">
        <v>226.2120247</v>
      </c>
      <c r="C236" s="20"/>
    </row>
    <row r="237" spans="1:4" x14ac:dyDescent="0.25">
      <c r="B237" s="15">
        <v>124.6418953</v>
      </c>
      <c r="C237" s="20"/>
    </row>
    <row r="238" spans="1:4" x14ac:dyDescent="0.25">
      <c r="B238" s="11"/>
      <c r="C238" s="20"/>
    </row>
    <row r="239" spans="1:4" x14ac:dyDescent="0.25">
      <c r="C239" s="20"/>
    </row>
    <row r="240" spans="1:4" x14ac:dyDescent="0.25">
      <c r="C240" s="20"/>
    </row>
    <row r="241" spans="1:4" x14ac:dyDescent="0.25">
      <c r="C241" s="20"/>
    </row>
    <row r="242" spans="1:4" x14ac:dyDescent="0.25">
      <c r="C242" s="20"/>
    </row>
    <row r="246" spans="1:4" x14ac:dyDescent="0.25">
      <c r="A246" t="s">
        <v>44</v>
      </c>
      <c r="B246" s="15">
        <v>139.98699189999999</v>
      </c>
      <c r="C246" s="20">
        <f>MEDIAN(B246:B255)</f>
        <v>155.24005890000001</v>
      </c>
      <c r="D246" s="3">
        <f>C181/C246</f>
        <v>1.2798332972675778E-2</v>
      </c>
    </row>
    <row r="247" spans="1:4" x14ac:dyDescent="0.25">
      <c r="B247" s="15">
        <v>155.24005890000001</v>
      </c>
      <c r="C247" s="20"/>
    </row>
    <row r="248" spans="1:4" x14ac:dyDescent="0.25">
      <c r="B248" s="15">
        <v>165.77005389999999</v>
      </c>
      <c r="C248" s="20"/>
    </row>
    <row r="249" spans="1:4" x14ac:dyDescent="0.25">
      <c r="B249" s="15">
        <v>149.88899230000001</v>
      </c>
      <c r="C249" s="20"/>
    </row>
    <row r="250" spans="1:4" x14ac:dyDescent="0.25">
      <c r="B250" s="15">
        <v>216.91608429999999</v>
      </c>
      <c r="C250" s="20"/>
    </row>
    <row r="251" spans="1:4" x14ac:dyDescent="0.25">
      <c r="B251" s="11"/>
      <c r="C251" s="20"/>
    </row>
    <row r="252" spans="1:4" x14ac:dyDescent="0.25">
      <c r="C252" s="20"/>
    </row>
    <row r="253" spans="1:4" x14ac:dyDescent="0.25">
      <c r="C253" s="20"/>
    </row>
    <row r="254" spans="1:4" x14ac:dyDescent="0.25">
      <c r="C254" s="20"/>
    </row>
    <row r="255" spans="1:4" x14ac:dyDescent="0.25">
      <c r="C255" s="20"/>
    </row>
    <row r="258" spans="1:4" x14ac:dyDescent="0.25">
      <c r="A258" t="s">
        <v>45</v>
      </c>
      <c r="B258" s="15">
        <v>140.75207710000001</v>
      </c>
      <c r="C258" s="20">
        <f>MEDIAN(B258:B267)</f>
        <v>162.32299800000001</v>
      </c>
      <c r="D258" s="6">
        <f>C181/C258</f>
        <v>1.2239879678047839E-2</v>
      </c>
    </row>
    <row r="259" spans="1:4" x14ac:dyDescent="0.25">
      <c r="B259" s="15">
        <v>156.21781350000001</v>
      </c>
      <c r="C259" s="20"/>
    </row>
    <row r="260" spans="1:4" x14ac:dyDescent="0.25">
      <c r="B260" s="15">
        <v>248.7449646</v>
      </c>
      <c r="C260" s="20"/>
    </row>
    <row r="261" spans="1:4" x14ac:dyDescent="0.25">
      <c r="B261" s="15">
        <v>162.5599861</v>
      </c>
      <c r="C261" s="20"/>
    </row>
    <row r="262" spans="1:4" x14ac:dyDescent="0.25">
      <c r="B262" s="15">
        <v>162.32299800000001</v>
      </c>
      <c r="C262" s="20"/>
    </row>
    <row r="263" spans="1:4" x14ac:dyDescent="0.25">
      <c r="B263" s="11"/>
      <c r="C263" s="20"/>
    </row>
    <row r="264" spans="1:4" x14ac:dyDescent="0.25">
      <c r="C264" s="20"/>
    </row>
    <row r="265" spans="1:4" x14ac:dyDescent="0.25">
      <c r="C265" s="20"/>
    </row>
    <row r="266" spans="1:4" x14ac:dyDescent="0.25">
      <c r="C266" s="20"/>
    </row>
    <row r="267" spans="1:4" x14ac:dyDescent="0.25">
      <c r="C267" s="20"/>
    </row>
    <row r="271" spans="1:4" x14ac:dyDescent="0.25">
      <c r="A271" t="s">
        <v>46</v>
      </c>
      <c r="B271" s="15">
        <v>137.10117339999999</v>
      </c>
      <c r="C271" s="20">
        <f>MEDIAN(B271:B280)</f>
        <v>154.6320915</v>
      </c>
      <c r="D271" s="3">
        <f>C181/C271</f>
        <v>1.2848652212015125E-2</v>
      </c>
    </row>
    <row r="272" spans="1:4" x14ac:dyDescent="0.25">
      <c r="B272" s="15">
        <v>146.5010643</v>
      </c>
      <c r="C272" s="20"/>
    </row>
    <row r="273" spans="1:4" x14ac:dyDescent="0.25">
      <c r="B273" s="15">
        <v>154.6320915</v>
      </c>
      <c r="C273" s="20"/>
    </row>
    <row r="274" spans="1:4" x14ac:dyDescent="0.25">
      <c r="B274" s="15">
        <v>223.3269215</v>
      </c>
      <c r="C274" s="20"/>
    </row>
    <row r="275" spans="1:4" x14ac:dyDescent="0.25">
      <c r="B275" s="15">
        <v>167.57106780000001</v>
      </c>
      <c r="C275" s="20"/>
    </row>
    <row r="276" spans="1:4" x14ac:dyDescent="0.25">
      <c r="B276" s="11"/>
      <c r="C276" s="20"/>
    </row>
    <row r="277" spans="1:4" x14ac:dyDescent="0.25">
      <c r="C277" s="20"/>
    </row>
    <row r="278" spans="1:4" x14ac:dyDescent="0.25">
      <c r="C278" s="20"/>
    </row>
    <row r="279" spans="1:4" x14ac:dyDescent="0.25">
      <c r="C279" s="20"/>
    </row>
    <row r="280" spans="1:4" x14ac:dyDescent="0.25">
      <c r="C280" s="20"/>
    </row>
    <row r="284" spans="1:4" x14ac:dyDescent="0.25">
      <c r="A284" t="s">
        <v>60</v>
      </c>
      <c r="B284" s="15">
        <v>154.94084359999999</v>
      </c>
      <c r="C284" s="20">
        <f>MEDIAN(B284:B293)</f>
        <v>150.4230499</v>
      </c>
      <c r="D284" s="3">
        <f>C181/C284</f>
        <v>1.3208174982629441E-2</v>
      </c>
    </row>
    <row r="285" spans="1:4" x14ac:dyDescent="0.25">
      <c r="B285" s="15">
        <v>150.4230499</v>
      </c>
      <c r="C285" s="20"/>
    </row>
    <row r="286" spans="1:4" x14ac:dyDescent="0.25">
      <c r="B286" s="15">
        <v>137.84408569999999</v>
      </c>
      <c r="C286" s="20"/>
    </row>
    <row r="287" spans="1:4" x14ac:dyDescent="0.25">
      <c r="B287" s="15">
        <v>122.8599548</v>
      </c>
      <c r="C287" s="20"/>
    </row>
    <row r="288" spans="1:4" x14ac:dyDescent="0.25">
      <c r="B288" s="15">
        <v>242.7091599</v>
      </c>
      <c r="C288" s="20"/>
    </row>
    <row r="289" spans="1:23" x14ac:dyDescent="0.25">
      <c r="B289" s="11"/>
      <c r="C289" s="20"/>
    </row>
    <row r="290" spans="1:23" x14ac:dyDescent="0.25">
      <c r="C290" s="20"/>
    </row>
    <row r="291" spans="1:23" x14ac:dyDescent="0.25">
      <c r="C291" s="20"/>
    </row>
    <row r="292" spans="1:23" x14ac:dyDescent="0.25">
      <c r="C292" s="20"/>
    </row>
    <row r="293" spans="1:23" x14ac:dyDescent="0.25">
      <c r="C293" s="20"/>
    </row>
    <row r="297" spans="1:23" x14ac:dyDescent="0.25">
      <c r="A297" t="s">
        <v>48</v>
      </c>
      <c r="B297" s="15">
        <v>165.67611690000001</v>
      </c>
      <c r="C297" s="20">
        <f>MEDIAN(B297:B306)</f>
        <v>174.0460396</v>
      </c>
      <c r="D297" s="3">
        <f>C181/C297</f>
        <v>1.1415450584604971E-2</v>
      </c>
      <c r="E297" t="s">
        <v>52</v>
      </c>
      <c r="F297" s="15">
        <v>175.04692080000001</v>
      </c>
      <c r="G297" s="20">
        <f>MEDIAN(F297:F306)</f>
        <v>213.78898620000001</v>
      </c>
      <c r="H297" s="4">
        <f>C181/G297</f>
        <v>9.2933410640776964E-3</v>
      </c>
      <c r="J297"/>
      <c r="K297"/>
      <c r="L297" s="20"/>
      <c r="M297" s="7"/>
      <c r="Q297" s="20"/>
      <c r="R297" s="7"/>
      <c r="V297" s="20"/>
      <c r="W297" s="7"/>
    </row>
    <row r="298" spans="1:23" x14ac:dyDescent="0.25">
      <c r="B298" s="15">
        <v>174.0460396</v>
      </c>
      <c r="C298" s="20"/>
      <c r="E298"/>
      <c r="F298" s="15">
        <v>227.0011902</v>
      </c>
      <c r="G298" s="20"/>
      <c r="H298" s="4"/>
      <c r="J298"/>
      <c r="K298"/>
      <c r="L298" s="20"/>
      <c r="M298" s="7"/>
      <c r="Q298" s="20"/>
      <c r="R298" s="7"/>
      <c r="V298" s="20"/>
      <c r="W298" s="7"/>
    </row>
    <row r="299" spans="1:23" x14ac:dyDescent="0.25">
      <c r="B299" s="15">
        <v>156.0590267</v>
      </c>
      <c r="C299" s="20"/>
      <c r="E299"/>
      <c r="F299" s="15">
        <v>205.94215389999999</v>
      </c>
      <c r="G299" s="20"/>
      <c r="H299" s="4"/>
      <c r="J299"/>
      <c r="K299"/>
      <c r="L299" s="20"/>
      <c r="M299" s="7"/>
      <c r="Q299" s="20"/>
      <c r="R299" s="7"/>
      <c r="V299" s="20"/>
      <c r="W299" s="7"/>
    </row>
    <row r="300" spans="1:23" x14ac:dyDescent="0.25">
      <c r="B300" s="15">
        <v>281.54802319999999</v>
      </c>
      <c r="C300" s="20"/>
      <c r="E300"/>
      <c r="F300" s="15">
        <v>213.78898620000001</v>
      </c>
      <c r="G300" s="20"/>
      <c r="H300" s="4"/>
      <c r="J300"/>
      <c r="K300"/>
      <c r="L300" s="20"/>
      <c r="M300" s="7"/>
      <c r="Q300" s="20"/>
      <c r="R300" s="7"/>
      <c r="V300" s="20"/>
      <c r="W300" s="7"/>
    </row>
    <row r="301" spans="1:23" x14ac:dyDescent="0.25">
      <c r="B301" s="15">
        <v>223.20485120000001</v>
      </c>
      <c r="C301" s="20"/>
      <c r="E301"/>
      <c r="F301" s="15">
        <v>264.7950649</v>
      </c>
      <c r="G301" s="20"/>
      <c r="H301" s="4"/>
      <c r="J301"/>
      <c r="K301"/>
      <c r="L301" s="20"/>
      <c r="M301" s="7"/>
      <c r="Q301" s="20"/>
      <c r="R301" s="7"/>
      <c r="V301" s="20"/>
      <c r="W301" s="7"/>
    </row>
    <row r="302" spans="1:23" x14ac:dyDescent="0.25">
      <c r="B302" s="11"/>
      <c r="C302" s="20"/>
      <c r="E302"/>
      <c r="F302"/>
      <c r="G302" s="20"/>
      <c r="H302" s="4"/>
      <c r="J302"/>
      <c r="K302"/>
      <c r="L302" s="20"/>
      <c r="M302" s="7"/>
      <c r="Q302" s="20"/>
      <c r="R302" s="7"/>
      <c r="V302" s="20"/>
      <c r="W302" s="7"/>
    </row>
    <row r="303" spans="1:23" x14ac:dyDescent="0.25">
      <c r="C303" s="20"/>
      <c r="E303"/>
      <c r="F303" s="4"/>
      <c r="G303" s="20"/>
      <c r="H303" s="4"/>
      <c r="J303"/>
      <c r="K303" s="7"/>
      <c r="L303" s="20"/>
      <c r="M303" s="7"/>
      <c r="P303" s="7"/>
      <c r="Q303" s="20"/>
      <c r="R303" s="7"/>
      <c r="U303" s="7"/>
      <c r="V303" s="20"/>
      <c r="W303" s="7"/>
    </row>
    <row r="304" spans="1:23" x14ac:dyDescent="0.25">
      <c r="C304" s="20"/>
      <c r="E304"/>
      <c r="F304" s="4"/>
      <c r="G304" s="20"/>
      <c r="H304" s="4"/>
      <c r="J304"/>
      <c r="K304" s="7"/>
      <c r="L304" s="20"/>
      <c r="M304" s="7"/>
      <c r="P304" s="7"/>
      <c r="Q304" s="20"/>
      <c r="R304" s="7"/>
      <c r="U304" s="7"/>
      <c r="V304" s="20"/>
      <c r="W304" s="7"/>
    </row>
    <row r="305" spans="1:33" x14ac:dyDescent="0.25">
      <c r="C305" s="20"/>
      <c r="E305"/>
      <c r="F305" s="4"/>
      <c r="G305" s="20"/>
      <c r="H305" s="4"/>
      <c r="J305"/>
      <c r="K305" s="7"/>
      <c r="L305" s="20"/>
      <c r="M305" s="7"/>
      <c r="P305" s="7"/>
      <c r="Q305" s="20"/>
      <c r="R305" s="7"/>
      <c r="U305" s="7"/>
      <c r="V305" s="20"/>
      <c r="W305" s="7"/>
    </row>
    <row r="306" spans="1:33" x14ac:dyDescent="0.25">
      <c r="C306" s="20"/>
      <c r="E306"/>
      <c r="F306" s="4"/>
      <c r="G306" s="20"/>
      <c r="H306" s="4"/>
      <c r="J306"/>
      <c r="K306" s="7"/>
      <c r="L306" s="20"/>
      <c r="M306" s="7"/>
      <c r="P306" s="7"/>
      <c r="Q306" s="20"/>
      <c r="R306" s="7"/>
      <c r="U306" s="7"/>
      <c r="V306" s="20"/>
      <c r="W306" s="7"/>
    </row>
    <row r="310" spans="1:33" x14ac:dyDescent="0.25">
      <c r="A310" t="s">
        <v>61</v>
      </c>
      <c r="B310" s="15">
        <v>162.84704210000001</v>
      </c>
      <c r="C310" s="20">
        <f>MEDIAN(B310:B319)</f>
        <v>149.05905720000001</v>
      </c>
      <c r="D310" s="3">
        <f>C181/C310</f>
        <v>1.3329038850917942E-2</v>
      </c>
      <c r="E310" t="s">
        <v>63</v>
      </c>
      <c r="F310" s="15">
        <v>216.36486049999999</v>
      </c>
      <c r="G310" s="20">
        <f>MEDIAN(F310:F319)</f>
        <v>200.01196859999999</v>
      </c>
      <c r="H310" s="4">
        <f>C181/G310</f>
        <v>9.9334753735332224E-3</v>
      </c>
      <c r="J310"/>
      <c r="K310"/>
      <c r="L310" s="20"/>
      <c r="M310" s="7"/>
      <c r="Q310" s="20"/>
      <c r="R310" s="7"/>
      <c r="V310" s="20"/>
      <c r="W310" s="7"/>
      <c r="AA310" s="20"/>
      <c r="AB310" s="7"/>
      <c r="AF310" s="20"/>
      <c r="AG310" s="7"/>
    </row>
    <row r="311" spans="1:33" x14ac:dyDescent="0.25">
      <c r="B311" s="15">
        <v>139.56689829999999</v>
      </c>
      <c r="C311" s="20"/>
      <c r="E311"/>
      <c r="F311" s="15">
        <v>200.01196859999999</v>
      </c>
      <c r="G311" s="20"/>
      <c r="H311" s="4"/>
      <c r="J311"/>
      <c r="K311"/>
      <c r="L311" s="20"/>
      <c r="M311" s="7"/>
      <c r="Q311" s="20"/>
      <c r="R311" s="7"/>
      <c r="V311" s="20"/>
      <c r="W311" s="7"/>
      <c r="AA311" s="20"/>
      <c r="AB311" s="7"/>
      <c r="AF311" s="20"/>
      <c r="AG311" s="7"/>
    </row>
    <row r="312" spans="1:33" x14ac:dyDescent="0.25">
      <c r="B312" s="15">
        <v>149.36280249999999</v>
      </c>
      <c r="C312" s="20"/>
      <c r="E312"/>
      <c r="F312" s="15">
        <v>161.82303429999999</v>
      </c>
      <c r="G312" s="20"/>
      <c r="H312" s="4"/>
      <c r="J312"/>
      <c r="K312"/>
      <c r="L312" s="20"/>
      <c r="M312" s="7"/>
      <c r="Q312" s="20"/>
      <c r="R312" s="7"/>
      <c r="V312" s="20"/>
      <c r="W312" s="7"/>
      <c r="AA312" s="20"/>
      <c r="AB312" s="7"/>
      <c r="AF312" s="20"/>
      <c r="AG312" s="7"/>
    </row>
    <row r="313" spans="1:33" x14ac:dyDescent="0.25">
      <c r="B313" s="15">
        <v>149.05905720000001</v>
      </c>
      <c r="C313" s="20"/>
      <c r="E313"/>
      <c r="F313" s="15">
        <v>245.71299550000001</v>
      </c>
      <c r="G313" s="20"/>
      <c r="H313" s="4"/>
      <c r="J313"/>
      <c r="K313"/>
      <c r="L313" s="20"/>
      <c r="M313" s="7"/>
      <c r="Q313" s="20"/>
      <c r="R313" s="7"/>
      <c r="V313" s="20"/>
      <c r="W313" s="7"/>
      <c r="AA313" s="20"/>
      <c r="AB313" s="7"/>
      <c r="AF313" s="20"/>
      <c r="AG313" s="7"/>
    </row>
    <row r="314" spans="1:33" x14ac:dyDescent="0.25">
      <c r="B314" s="15">
        <v>146.7788219</v>
      </c>
      <c r="C314" s="20"/>
      <c r="E314"/>
      <c r="F314" s="15">
        <v>148.65899089999999</v>
      </c>
      <c r="G314" s="20"/>
      <c r="H314" s="4"/>
      <c r="J314"/>
      <c r="K314"/>
      <c r="L314" s="20"/>
      <c r="M314" s="7"/>
      <c r="Q314" s="20"/>
      <c r="R314" s="7"/>
      <c r="V314" s="20"/>
      <c r="W314" s="7"/>
      <c r="AA314" s="20"/>
      <c r="AB314" s="7"/>
      <c r="AF314" s="20"/>
      <c r="AG314" s="7"/>
    </row>
    <row r="315" spans="1:33" x14ac:dyDescent="0.25">
      <c r="B315"/>
      <c r="C315" s="20"/>
      <c r="E315"/>
      <c r="F315"/>
      <c r="G315" s="20"/>
      <c r="H315" s="4"/>
      <c r="J315"/>
      <c r="K315"/>
      <c r="L315" s="20"/>
      <c r="M315" s="7"/>
      <c r="Q315" s="20"/>
      <c r="R315" s="7"/>
      <c r="V315" s="20"/>
      <c r="W315" s="7"/>
      <c r="AA315" s="20"/>
      <c r="AB315" s="7"/>
      <c r="AF315" s="20"/>
      <c r="AG315" s="7"/>
    </row>
    <row r="316" spans="1:33" x14ac:dyDescent="0.25">
      <c r="C316" s="20"/>
      <c r="E316"/>
      <c r="F316" s="4"/>
      <c r="G316" s="20"/>
      <c r="H316" s="4"/>
      <c r="J316"/>
      <c r="K316" s="7"/>
      <c r="L316" s="20"/>
      <c r="M316" s="7"/>
      <c r="P316" s="7"/>
      <c r="Q316" s="20"/>
      <c r="R316" s="7"/>
      <c r="U316" s="7"/>
      <c r="V316" s="20"/>
      <c r="W316" s="7"/>
      <c r="Z316" s="7"/>
      <c r="AA316" s="20"/>
      <c r="AB316" s="7"/>
      <c r="AE316" s="7"/>
      <c r="AF316" s="20"/>
      <c r="AG316" s="7"/>
    </row>
    <row r="317" spans="1:33" x14ac:dyDescent="0.25">
      <c r="C317" s="20"/>
      <c r="E317"/>
      <c r="F317" s="4"/>
      <c r="G317" s="20"/>
      <c r="H317" s="4"/>
      <c r="J317"/>
      <c r="K317" s="7"/>
      <c r="L317" s="20"/>
      <c r="M317" s="7"/>
      <c r="P317" s="7"/>
      <c r="Q317" s="20"/>
      <c r="R317" s="7"/>
      <c r="U317" s="7"/>
      <c r="V317" s="20"/>
      <c r="W317" s="7"/>
      <c r="Z317" s="7"/>
      <c r="AA317" s="20"/>
      <c r="AB317" s="7"/>
      <c r="AE317" s="7"/>
      <c r="AF317" s="20"/>
      <c r="AG317" s="7"/>
    </row>
    <row r="318" spans="1:33" x14ac:dyDescent="0.25">
      <c r="C318" s="20"/>
      <c r="E318"/>
      <c r="F318" s="4"/>
      <c r="G318" s="20"/>
      <c r="H318" s="4"/>
      <c r="J318"/>
      <c r="K318" s="7"/>
      <c r="L318" s="20"/>
      <c r="M318" s="7"/>
      <c r="P318" s="7"/>
      <c r="Q318" s="20"/>
      <c r="R318" s="7"/>
      <c r="U318" s="7"/>
      <c r="V318" s="20"/>
      <c r="W318" s="7"/>
      <c r="Z318" s="7"/>
      <c r="AA318" s="20"/>
      <c r="AB318" s="7"/>
      <c r="AE318" s="7"/>
      <c r="AF318" s="20"/>
      <c r="AG318" s="7"/>
    </row>
    <row r="319" spans="1:33" x14ac:dyDescent="0.25">
      <c r="C319" s="20"/>
      <c r="E319"/>
      <c r="F319" s="4"/>
      <c r="G319" s="20"/>
      <c r="H319" s="4"/>
      <c r="J319"/>
      <c r="K319" s="7"/>
      <c r="L319" s="20"/>
      <c r="M319" s="7"/>
      <c r="P319" s="7"/>
      <c r="Q319" s="20"/>
      <c r="R319" s="7"/>
      <c r="U319" s="7"/>
      <c r="V319" s="20"/>
      <c r="W319" s="7"/>
      <c r="Z319" s="7"/>
      <c r="AA319" s="20"/>
      <c r="AB319" s="7"/>
      <c r="AE319" s="7"/>
      <c r="AF319" s="20"/>
      <c r="AG319" s="7"/>
    </row>
    <row r="323" spans="1:28" x14ac:dyDescent="0.25">
      <c r="A323" t="s">
        <v>62</v>
      </c>
      <c r="B323" s="15">
        <v>199.0711689</v>
      </c>
      <c r="C323" s="20">
        <f>MEDIAN(B323:B332)</f>
        <v>138.381958</v>
      </c>
      <c r="D323" s="3">
        <f>C181/C323</f>
        <v>1.4357463886296508E-2</v>
      </c>
      <c r="E323" t="s">
        <v>54</v>
      </c>
      <c r="F323" s="15">
        <v>155.13110159999999</v>
      </c>
      <c r="G323" s="20">
        <f>MEDIAN(F323:F332)</f>
        <v>188.85302540000001</v>
      </c>
      <c r="H323" s="4">
        <f>C181/G323</f>
        <v>1.0520424336818698E-2</v>
      </c>
      <c r="J323"/>
      <c r="K323"/>
      <c r="L323" s="20"/>
      <c r="M323" s="7"/>
      <c r="Q323" s="20"/>
      <c r="R323" s="7"/>
      <c r="V323" s="20"/>
      <c r="W323" s="7"/>
      <c r="AA323" s="20"/>
      <c r="AB323" s="7"/>
    </row>
    <row r="324" spans="1:28" x14ac:dyDescent="0.25">
      <c r="B324" s="15">
        <v>129.71377369999999</v>
      </c>
      <c r="C324" s="20"/>
      <c r="E324"/>
      <c r="F324" s="15">
        <v>218.66679189999999</v>
      </c>
      <c r="G324" s="20"/>
      <c r="H324" s="4"/>
      <c r="J324"/>
      <c r="K324"/>
      <c r="L324" s="20"/>
      <c r="M324" s="7"/>
      <c r="Q324" s="20"/>
      <c r="R324" s="7"/>
      <c r="V324" s="20"/>
      <c r="W324" s="7"/>
      <c r="AA324" s="20"/>
      <c r="AB324" s="7"/>
    </row>
    <row r="325" spans="1:28" x14ac:dyDescent="0.25">
      <c r="B325" s="15">
        <v>138.381958</v>
      </c>
      <c r="C325" s="20"/>
      <c r="E325"/>
      <c r="F325" s="15">
        <v>281.80789950000002</v>
      </c>
      <c r="G325" s="20"/>
      <c r="H325" s="4"/>
      <c r="J325"/>
      <c r="K325"/>
      <c r="L325" s="20"/>
      <c r="M325" s="7"/>
      <c r="Q325" s="20"/>
      <c r="R325" s="7"/>
      <c r="V325" s="20"/>
      <c r="W325" s="7"/>
      <c r="AA325" s="20"/>
      <c r="AB325" s="7"/>
    </row>
    <row r="326" spans="1:28" x14ac:dyDescent="0.25">
      <c r="B326" s="15">
        <v>423.25592039999998</v>
      </c>
      <c r="C326" s="20"/>
      <c r="E326"/>
      <c r="F326" s="15">
        <v>188.85302540000001</v>
      </c>
      <c r="G326" s="20"/>
      <c r="H326" s="4"/>
      <c r="J326"/>
      <c r="K326"/>
      <c r="L326" s="20"/>
      <c r="M326" s="7"/>
      <c r="Q326" s="20"/>
      <c r="R326" s="7"/>
      <c r="V326" s="20"/>
      <c r="W326" s="7"/>
      <c r="AA326" s="20"/>
      <c r="AB326" s="7"/>
    </row>
    <row r="327" spans="1:28" x14ac:dyDescent="0.25">
      <c r="B327" s="15">
        <v>124.6221066</v>
      </c>
      <c r="C327" s="20"/>
      <c r="E327"/>
      <c r="F327" s="15">
        <v>133.02707670000001</v>
      </c>
      <c r="G327" s="20"/>
      <c r="H327" s="4"/>
      <c r="J327"/>
      <c r="K327"/>
      <c r="L327" s="20"/>
      <c r="M327" s="7"/>
      <c r="Q327" s="20"/>
      <c r="R327" s="7"/>
      <c r="V327" s="20"/>
      <c r="W327" s="7"/>
      <c r="AA327" s="20"/>
      <c r="AB327" s="7"/>
    </row>
    <row r="328" spans="1:28" x14ac:dyDescent="0.25">
      <c r="B328"/>
      <c r="C328" s="20"/>
      <c r="E328"/>
      <c r="F328"/>
      <c r="G328" s="20"/>
      <c r="H328" s="4"/>
      <c r="J328"/>
      <c r="K328"/>
      <c r="L328" s="20"/>
      <c r="M328" s="7"/>
      <c r="Q328" s="20"/>
      <c r="R328" s="7"/>
      <c r="V328" s="20"/>
      <c r="W328" s="7"/>
      <c r="AA328" s="20"/>
      <c r="AB328" s="7"/>
    </row>
    <row r="329" spans="1:28" x14ac:dyDescent="0.25">
      <c r="C329" s="20"/>
      <c r="E329"/>
      <c r="F329" s="4"/>
      <c r="G329" s="20"/>
      <c r="H329" s="4"/>
      <c r="J329"/>
      <c r="K329" s="7"/>
      <c r="L329" s="20"/>
      <c r="M329" s="7"/>
      <c r="P329" s="7"/>
      <c r="Q329" s="20"/>
      <c r="R329" s="7"/>
      <c r="U329" s="7"/>
      <c r="V329" s="20"/>
      <c r="W329" s="7"/>
      <c r="Z329" s="7"/>
      <c r="AA329" s="20"/>
      <c r="AB329" s="7"/>
    </row>
    <row r="330" spans="1:28" x14ac:dyDescent="0.25">
      <c r="C330" s="20"/>
      <c r="E330"/>
      <c r="F330" s="4"/>
      <c r="G330" s="20"/>
      <c r="H330" s="4"/>
      <c r="J330"/>
      <c r="K330" s="7"/>
      <c r="L330" s="20"/>
      <c r="M330" s="7"/>
      <c r="P330" s="7"/>
      <c r="Q330" s="20"/>
      <c r="R330" s="7"/>
      <c r="U330" s="7"/>
      <c r="V330" s="20"/>
      <c r="W330" s="7"/>
      <c r="Z330" s="7"/>
      <c r="AA330" s="20"/>
      <c r="AB330" s="7"/>
    </row>
    <row r="331" spans="1:28" x14ac:dyDescent="0.25">
      <c r="C331" s="20"/>
      <c r="E331"/>
      <c r="F331" s="4"/>
      <c r="G331" s="20"/>
      <c r="H331" s="4"/>
      <c r="J331"/>
      <c r="K331" s="7"/>
      <c r="L331" s="20"/>
      <c r="M331" s="7"/>
      <c r="P331" s="7"/>
      <c r="Q331" s="20"/>
      <c r="R331" s="7"/>
      <c r="U331" s="7"/>
      <c r="V331" s="20"/>
      <c r="W331" s="7"/>
      <c r="Z331" s="7"/>
      <c r="AA331" s="20"/>
      <c r="AB331" s="7"/>
    </row>
    <row r="332" spans="1:28" x14ac:dyDescent="0.25">
      <c r="C332" s="20"/>
      <c r="E332"/>
      <c r="F332" s="4"/>
      <c r="G332" s="20"/>
      <c r="H332" s="4"/>
      <c r="J332"/>
      <c r="K332" s="7"/>
      <c r="L332" s="20"/>
      <c r="M332" s="7"/>
      <c r="P332" s="7"/>
      <c r="Q332" s="20"/>
      <c r="R332" s="7"/>
      <c r="U332" s="7"/>
      <c r="V332" s="20"/>
      <c r="W332" s="7"/>
      <c r="Z332" s="7"/>
      <c r="AA332" s="20"/>
      <c r="AB332" s="7"/>
    </row>
    <row r="336" spans="1:28" x14ac:dyDescent="0.25">
      <c r="A336" t="s">
        <v>51</v>
      </c>
      <c r="B336" s="15">
        <v>131.34694099999999</v>
      </c>
      <c r="C336" s="20">
        <f>MEDIAN(B336:B345)</f>
        <v>173.0430126</v>
      </c>
      <c r="D336" s="3">
        <f>C181/C336</f>
        <v>1.1481619134155088E-2</v>
      </c>
      <c r="E336" t="s">
        <v>55</v>
      </c>
      <c r="F336" s="15">
        <v>162.41192820000001</v>
      </c>
      <c r="G336" s="20">
        <f>MEDIAN(F336:F345)</f>
        <v>173.91204830000001</v>
      </c>
      <c r="H336" s="4">
        <f>C181/G336</f>
        <v>1.1424245668550383E-2</v>
      </c>
      <c r="J336"/>
      <c r="K336"/>
      <c r="L336" s="20"/>
      <c r="M336" s="7"/>
      <c r="Q336" s="20"/>
      <c r="R336" s="7"/>
      <c r="V336" s="20"/>
      <c r="W336" s="7"/>
      <c r="AA336" s="20"/>
      <c r="AB336" s="7"/>
    </row>
    <row r="337" spans="1:28" x14ac:dyDescent="0.25">
      <c r="B337" s="15">
        <v>174.43084719999999</v>
      </c>
      <c r="C337" s="20"/>
      <c r="E337"/>
      <c r="F337" s="15">
        <v>140.82407950000001</v>
      </c>
      <c r="G337" s="20"/>
      <c r="H337" s="4"/>
      <c r="J337"/>
      <c r="K337"/>
      <c r="L337" s="20"/>
      <c r="M337" s="7"/>
      <c r="Q337" s="20"/>
      <c r="R337" s="7"/>
      <c r="V337" s="20"/>
      <c r="W337" s="7"/>
      <c r="AA337" s="20"/>
      <c r="AB337" s="7"/>
    </row>
    <row r="338" spans="1:28" x14ac:dyDescent="0.25">
      <c r="B338" s="15">
        <v>166.7451859</v>
      </c>
      <c r="C338" s="20"/>
      <c r="E338"/>
      <c r="F338" s="15">
        <v>173.91204830000001</v>
      </c>
      <c r="G338" s="20"/>
      <c r="H338" s="4"/>
      <c r="J338"/>
      <c r="K338"/>
      <c r="L338" s="20"/>
      <c r="M338" s="7"/>
      <c r="Q338" s="20"/>
      <c r="R338" s="7"/>
      <c r="V338" s="20"/>
      <c r="W338" s="7"/>
      <c r="AA338" s="20"/>
      <c r="AB338" s="7"/>
    </row>
    <row r="339" spans="1:28" x14ac:dyDescent="0.25">
      <c r="B339" s="15">
        <v>173.0430126</v>
      </c>
      <c r="C339" s="20"/>
      <c r="E339"/>
      <c r="F339" s="15">
        <v>181.18000029999999</v>
      </c>
      <c r="G339" s="20"/>
      <c r="H339" s="4"/>
      <c r="J339"/>
      <c r="K339"/>
      <c r="L339" s="20"/>
      <c r="M339" s="7"/>
      <c r="Q339" s="20"/>
      <c r="R339" s="7"/>
      <c r="V339" s="20"/>
      <c r="W339" s="7"/>
      <c r="AA339" s="20"/>
      <c r="AB339" s="7"/>
    </row>
    <row r="340" spans="1:28" x14ac:dyDescent="0.25">
      <c r="B340" s="15">
        <v>269.89817620000002</v>
      </c>
      <c r="C340" s="20"/>
      <c r="E340"/>
      <c r="F340" s="15">
        <v>297.45197300000001</v>
      </c>
      <c r="G340" s="20"/>
      <c r="H340" s="4"/>
      <c r="J340"/>
      <c r="K340"/>
      <c r="L340" s="20"/>
      <c r="M340" s="7"/>
      <c r="Q340" s="20"/>
      <c r="R340" s="7"/>
      <c r="V340" s="20"/>
      <c r="W340" s="7"/>
      <c r="AA340" s="20"/>
      <c r="AB340" s="7"/>
    </row>
    <row r="341" spans="1:28" x14ac:dyDescent="0.25">
      <c r="B341"/>
      <c r="C341" s="20"/>
      <c r="E341"/>
      <c r="F341"/>
      <c r="G341" s="20"/>
      <c r="H341" s="4"/>
      <c r="J341"/>
      <c r="K341"/>
      <c r="L341" s="20"/>
      <c r="M341" s="7"/>
      <c r="Q341" s="20"/>
      <c r="R341" s="7"/>
      <c r="V341" s="20"/>
      <c r="W341" s="7"/>
      <c r="AA341" s="20"/>
      <c r="AB341" s="7"/>
    </row>
    <row r="342" spans="1:28" x14ac:dyDescent="0.25">
      <c r="C342" s="20"/>
      <c r="E342"/>
      <c r="F342" s="4"/>
      <c r="G342" s="20"/>
      <c r="H342" s="4"/>
      <c r="J342"/>
      <c r="K342" s="7"/>
      <c r="L342" s="20"/>
      <c r="M342" s="7"/>
      <c r="P342" s="7"/>
      <c r="Q342" s="20"/>
      <c r="R342" s="7"/>
      <c r="U342" s="7"/>
      <c r="V342" s="20"/>
      <c r="W342" s="7"/>
      <c r="Z342" s="7"/>
      <c r="AA342" s="20"/>
      <c r="AB342" s="7"/>
    </row>
    <row r="343" spans="1:28" x14ac:dyDescent="0.25">
      <c r="C343" s="20"/>
      <c r="E343"/>
      <c r="F343" s="4"/>
      <c r="G343" s="20"/>
      <c r="H343" s="4"/>
      <c r="J343"/>
      <c r="K343" s="7"/>
      <c r="L343" s="20"/>
      <c r="M343" s="7"/>
      <c r="P343" s="7"/>
      <c r="Q343" s="20"/>
      <c r="R343" s="7"/>
      <c r="U343" s="7"/>
      <c r="V343" s="20"/>
      <c r="W343" s="7"/>
      <c r="Z343" s="7"/>
      <c r="AA343" s="20"/>
      <c r="AB343" s="7"/>
    </row>
    <row r="344" spans="1:28" x14ac:dyDescent="0.25">
      <c r="C344" s="20"/>
      <c r="E344"/>
      <c r="F344" s="4"/>
      <c r="G344" s="20"/>
      <c r="H344" s="4"/>
      <c r="J344"/>
      <c r="K344" s="7"/>
      <c r="L344" s="20"/>
      <c r="M344" s="7"/>
      <c r="P344" s="7"/>
      <c r="Q344" s="20"/>
      <c r="R344" s="7"/>
      <c r="U344" s="7"/>
      <c r="V344" s="20"/>
      <c r="W344" s="7"/>
      <c r="Z344" s="7"/>
      <c r="AA344" s="20"/>
      <c r="AB344" s="7"/>
    </row>
    <row r="345" spans="1:28" x14ac:dyDescent="0.25">
      <c r="C345" s="20"/>
      <c r="E345"/>
      <c r="F345" s="4"/>
      <c r="G345" s="20"/>
      <c r="H345" s="4"/>
      <c r="J345"/>
      <c r="K345" s="7"/>
      <c r="L345" s="20"/>
      <c r="M345" s="7"/>
      <c r="P345" s="7"/>
      <c r="Q345" s="20"/>
      <c r="R345" s="7"/>
      <c r="U345" s="7"/>
      <c r="V345" s="20"/>
      <c r="W345" s="7"/>
      <c r="Z345" s="7"/>
      <c r="AA345" s="20"/>
      <c r="AB345" s="7"/>
    </row>
    <row r="349" spans="1:28" x14ac:dyDescent="0.25">
      <c r="A349" s="24" t="s">
        <v>6</v>
      </c>
      <c r="B349" s="25"/>
      <c r="C349" s="25"/>
      <c r="D349" s="25"/>
    </row>
    <row r="351" spans="1:28" x14ac:dyDescent="0.25">
      <c r="A351" s="2" t="s">
        <v>5</v>
      </c>
      <c r="B351" s="5" t="s">
        <v>4</v>
      </c>
      <c r="C351" s="5" t="s">
        <v>1</v>
      </c>
      <c r="D351" s="5" t="s">
        <v>3</v>
      </c>
    </row>
    <row r="354" spans="1:4" x14ac:dyDescent="0.25">
      <c r="A354" t="s">
        <v>20</v>
      </c>
      <c r="B354" s="4">
        <v>8.6104478687050001</v>
      </c>
      <c r="C354" s="20">
        <f>MEDIAN(B354:B363)</f>
        <v>8.6302405688914998</v>
      </c>
    </row>
    <row r="355" spans="1:4" x14ac:dyDescent="0.25">
      <c r="B355" s="4">
        <v>8.9531559497120003</v>
      </c>
      <c r="C355" s="20"/>
    </row>
    <row r="356" spans="1:4" x14ac:dyDescent="0.25">
      <c r="B356" s="4">
        <v>8.6360550485550007</v>
      </c>
      <c r="C356" s="20"/>
    </row>
    <row r="357" spans="1:4" x14ac:dyDescent="0.25">
      <c r="B357" s="4">
        <v>8.6102550849319996</v>
      </c>
      <c r="C357" s="20"/>
    </row>
    <row r="358" spans="1:4" x14ac:dyDescent="0.25">
      <c r="B358" s="4">
        <v>8.6616477929060007</v>
      </c>
      <c r="C358" s="20"/>
    </row>
    <row r="359" spans="1:4" x14ac:dyDescent="0.25">
      <c r="B359" s="4">
        <v>8.6193261668089995</v>
      </c>
      <c r="C359" s="20"/>
    </row>
    <row r="360" spans="1:4" x14ac:dyDescent="0.25">
      <c r="B360" s="4">
        <v>8.6121591739359999</v>
      </c>
      <c r="C360" s="20"/>
    </row>
    <row r="361" spans="1:4" x14ac:dyDescent="0.25">
      <c r="B361" s="4">
        <v>8.6341011337939992</v>
      </c>
      <c r="C361" s="20"/>
    </row>
    <row r="362" spans="1:4" x14ac:dyDescent="0.25">
      <c r="B362" s="4">
        <v>8.6399042047560002</v>
      </c>
      <c r="C362" s="20"/>
    </row>
    <row r="363" spans="1:4" x14ac:dyDescent="0.25">
      <c r="B363" s="4">
        <v>8.6263800039890004</v>
      </c>
      <c r="C363" s="20"/>
    </row>
    <row r="367" spans="1:4" x14ac:dyDescent="0.25">
      <c r="A367" t="s">
        <v>40</v>
      </c>
      <c r="B367" s="15">
        <v>484.52496530000002</v>
      </c>
      <c r="C367" s="20">
        <f>MEDIAN(B367:B376)</f>
        <v>479.31694979999997</v>
      </c>
      <c r="D367" s="3">
        <f>C354/C367</f>
        <v>1.8005289761800741E-2</v>
      </c>
    </row>
    <row r="368" spans="1:4" x14ac:dyDescent="0.25">
      <c r="B368" s="15">
        <v>428.64298819999999</v>
      </c>
      <c r="C368" s="20"/>
    </row>
    <row r="369" spans="1:4" x14ac:dyDescent="0.25">
      <c r="B369" s="15">
        <v>479.31694979999997</v>
      </c>
      <c r="C369" s="20"/>
    </row>
    <row r="370" spans="1:4" x14ac:dyDescent="0.25">
      <c r="B370" s="15">
        <v>629.50897220000002</v>
      </c>
      <c r="C370" s="20"/>
    </row>
    <row r="371" spans="1:4" x14ac:dyDescent="0.25">
      <c r="B371" s="15">
        <v>437.25395200000003</v>
      </c>
      <c r="C371" s="20"/>
    </row>
    <row r="372" spans="1:4" x14ac:dyDescent="0.25">
      <c r="B372" s="11"/>
      <c r="C372" s="20"/>
    </row>
    <row r="373" spans="1:4" x14ac:dyDescent="0.25">
      <c r="C373" s="20"/>
    </row>
    <row r="374" spans="1:4" x14ac:dyDescent="0.25">
      <c r="C374" s="20"/>
    </row>
    <row r="375" spans="1:4" x14ac:dyDescent="0.25">
      <c r="C375" s="20"/>
    </row>
    <row r="376" spans="1:4" x14ac:dyDescent="0.25">
      <c r="C376" s="20"/>
    </row>
    <row r="380" spans="1:4" x14ac:dyDescent="0.25">
      <c r="A380" t="s">
        <v>57</v>
      </c>
      <c r="B380" s="15">
        <v>443.27688219999999</v>
      </c>
      <c r="C380" s="20">
        <f>MEDIAN(B380:B389)</f>
        <v>497.41101259999999</v>
      </c>
      <c r="D380" s="3">
        <f>C354/C380</f>
        <v>1.7350320660937252E-2</v>
      </c>
    </row>
    <row r="381" spans="1:4" x14ac:dyDescent="0.25">
      <c r="B381" s="15">
        <v>1002.744913</v>
      </c>
      <c r="C381" s="20"/>
    </row>
    <row r="382" spans="1:4" x14ac:dyDescent="0.25">
      <c r="B382" s="15">
        <v>482.79380800000001</v>
      </c>
      <c r="C382" s="20"/>
    </row>
    <row r="383" spans="1:4" x14ac:dyDescent="0.25">
      <c r="B383" s="15">
        <v>497.41101259999999</v>
      </c>
      <c r="C383" s="20"/>
    </row>
    <row r="384" spans="1:4" x14ac:dyDescent="0.25">
      <c r="B384" s="15">
        <v>497.7400303</v>
      </c>
      <c r="C384" s="20"/>
    </row>
    <row r="385" spans="1:4" x14ac:dyDescent="0.25">
      <c r="B385"/>
      <c r="C385" s="20"/>
    </row>
    <row r="386" spans="1:4" x14ac:dyDescent="0.25">
      <c r="C386" s="20"/>
    </row>
    <row r="387" spans="1:4" x14ac:dyDescent="0.25">
      <c r="C387" s="20"/>
    </row>
    <row r="388" spans="1:4" x14ac:dyDescent="0.25">
      <c r="C388" s="20"/>
    </row>
    <row r="389" spans="1:4" x14ac:dyDescent="0.25">
      <c r="C389" s="20"/>
    </row>
    <row r="393" spans="1:4" x14ac:dyDescent="0.25">
      <c r="A393" t="s">
        <v>58</v>
      </c>
      <c r="B393" s="15">
        <v>726.55796999999995</v>
      </c>
      <c r="C393" s="20">
        <f>MEDIAN(B393:B402)</f>
        <v>499.03297420000001</v>
      </c>
      <c r="D393" s="3">
        <f>C354/C393</f>
        <v>1.7293928487845202E-2</v>
      </c>
    </row>
    <row r="394" spans="1:4" x14ac:dyDescent="0.25">
      <c r="B394" s="15">
        <v>499.03297420000001</v>
      </c>
      <c r="C394" s="20"/>
    </row>
    <row r="395" spans="1:4" x14ac:dyDescent="0.25">
      <c r="B395" s="15">
        <v>460.6900215</v>
      </c>
      <c r="C395" s="20"/>
    </row>
    <row r="396" spans="1:4" x14ac:dyDescent="0.25">
      <c r="B396" s="15">
        <v>778.13100810000003</v>
      </c>
      <c r="C396" s="20"/>
    </row>
    <row r="397" spans="1:4" x14ac:dyDescent="0.25">
      <c r="B397" s="15">
        <v>464.9310112</v>
      </c>
      <c r="C397" s="20"/>
    </row>
    <row r="398" spans="1:4" x14ac:dyDescent="0.25">
      <c r="B398"/>
      <c r="C398" s="20"/>
    </row>
    <row r="399" spans="1:4" x14ac:dyDescent="0.25">
      <c r="C399" s="20"/>
    </row>
    <row r="400" spans="1:4" x14ac:dyDescent="0.25">
      <c r="C400" s="20"/>
    </row>
    <row r="401" spans="1:4" x14ac:dyDescent="0.25">
      <c r="C401" s="20"/>
    </row>
    <row r="402" spans="1:4" x14ac:dyDescent="0.25">
      <c r="C402" s="20"/>
    </row>
    <row r="406" spans="1:4" x14ac:dyDescent="0.25">
      <c r="A406" t="s">
        <v>43</v>
      </c>
      <c r="B406" s="15">
        <v>456.51507379999998</v>
      </c>
      <c r="C406" s="20">
        <f>MEDIAN(B406:B415)</f>
        <v>456.51507379999998</v>
      </c>
      <c r="D406" s="3">
        <f>C354/C406</f>
        <v>1.8904612496262112E-2</v>
      </c>
    </row>
    <row r="407" spans="1:4" x14ac:dyDescent="0.25">
      <c r="B407" s="15">
        <v>446.68388370000002</v>
      </c>
      <c r="C407" s="20"/>
    </row>
    <row r="408" spans="1:4" x14ac:dyDescent="0.25">
      <c r="B408" s="15">
        <v>447.26681710000003</v>
      </c>
      <c r="C408" s="20"/>
    </row>
    <row r="409" spans="1:4" x14ac:dyDescent="0.25">
      <c r="B409" s="15">
        <v>461.62509920000002</v>
      </c>
      <c r="C409" s="20"/>
    </row>
    <row r="410" spans="1:4" x14ac:dyDescent="0.25">
      <c r="B410" s="15">
        <v>467.7290916</v>
      </c>
      <c r="C410" s="20"/>
    </row>
    <row r="411" spans="1:4" x14ac:dyDescent="0.25">
      <c r="B411"/>
      <c r="C411" s="20"/>
    </row>
    <row r="412" spans="1:4" x14ac:dyDescent="0.25">
      <c r="C412" s="20"/>
    </row>
    <row r="413" spans="1:4" x14ac:dyDescent="0.25">
      <c r="C413" s="20"/>
    </row>
    <row r="414" spans="1:4" x14ac:dyDescent="0.25">
      <c r="C414" s="20"/>
    </row>
    <row r="415" spans="1:4" x14ac:dyDescent="0.25">
      <c r="C415" s="20"/>
    </row>
    <row r="419" spans="1:4" x14ac:dyDescent="0.25">
      <c r="A419" t="s">
        <v>44</v>
      </c>
      <c r="B419" s="15">
        <v>454.19287680000002</v>
      </c>
      <c r="C419" s="20">
        <f>MEDIAN(B419:B428)</f>
        <v>567.58189200000004</v>
      </c>
      <c r="D419" s="3">
        <f>C354/C419</f>
        <v>1.5205278199558029E-2</v>
      </c>
    </row>
    <row r="420" spans="1:4" x14ac:dyDescent="0.25">
      <c r="B420" s="15">
        <v>465.07096289999998</v>
      </c>
      <c r="C420" s="20"/>
    </row>
    <row r="421" spans="1:4" x14ac:dyDescent="0.25">
      <c r="B421" s="15">
        <v>567.58189200000004</v>
      </c>
      <c r="C421" s="20"/>
    </row>
    <row r="422" spans="1:4" x14ac:dyDescent="0.25">
      <c r="B422" s="15">
        <v>701.1580467</v>
      </c>
      <c r="C422" s="20"/>
    </row>
    <row r="423" spans="1:4" x14ac:dyDescent="0.25">
      <c r="B423" s="15">
        <v>775.04420279999999</v>
      </c>
      <c r="C423" s="20"/>
    </row>
    <row r="424" spans="1:4" x14ac:dyDescent="0.25">
      <c r="B424"/>
      <c r="C424" s="20"/>
    </row>
    <row r="425" spans="1:4" x14ac:dyDescent="0.25">
      <c r="C425" s="20"/>
    </row>
    <row r="426" spans="1:4" x14ac:dyDescent="0.25">
      <c r="C426" s="20"/>
    </row>
    <row r="427" spans="1:4" x14ac:dyDescent="0.25">
      <c r="C427" s="20"/>
    </row>
    <row r="428" spans="1:4" x14ac:dyDescent="0.25">
      <c r="C428" s="20"/>
    </row>
    <row r="431" spans="1:4" x14ac:dyDescent="0.25">
      <c r="A431" t="s">
        <v>45</v>
      </c>
      <c r="B431" s="15">
        <v>501.44505500000002</v>
      </c>
      <c r="C431" s="20">
        <f>MEDIAN(B431:B440)</f>
        <v>477.13494300000002</v>
      </c>
      <c r="D431" s="3">
        <f>C354/C431</f>
        <v>1.8087630544576357E-2</v>
      </c>
    </row>
    <row r="432" spans="1:4" x14ac:dyDescent="0.25">
      <c r="B432" s="15">
        <v>470.97396850000001</v>
      </c>
      <c r="C432" s="20"/>
    </row>
    <row r="433" spans="1:4" x14ac:dyDescent="0.25">
      <c r="B433" s="15">
        <v>656.07213969999998</v>
      </c>
      <c r="C433" s="20"/>
    </row>
    <row r="434" spans="1:4" x14ac:dyDescent="0.25">
      <c r="B434" s="15">
        <v>477.13494300000002</v>
      </c>
      <c r="C434" s="20"/>
    </row>
    <row r="435" spans="1:4" x14ac:dyDescent="0.25">
      <c r="B435" s="15">
        <v>447.40509989999998</v>
      </c>
      <c r="C435" s="20"/>
    </row>
    <row r="436" spans="1:4" x14ac:dyDescent="0.25">
      <c r="B436"/>
      <c r="C436" s="20"/>
    </row>
    <row r="437" spans="1:4" x14ac:dyDescent="0.25">
      <c r="C437" s="20"/>
    </row>
    <row r="438" spans="1:4" x14ac:dyDescent="0.25">
      <c r="C438" s="20"/>
    </row>
    <row r="439" spans="1:4" x14ac:dyDescent="0.25">
      <c r="C439" s="20"/>
    </row>
    <row r="440" spans="1:4" x14ac:dyDescent="0.25">
      <c r="C440" s="20"/>
    </row>
    <row r="444" spans="1:4" x14ac:dyDescent="0.25">
      <c r="A444" t="s">
        <v>46</v>
      </c>
      <c r="B444" s="15">
        <v>459.4631195</v>
      </c>
      <c r="C444" s="20">
        <f>MEDIAN(B444:B453)</f>
        <v>490.94104770000001</v>
      </c>
      <c r="D444" s="3">
        <f>C354/C444</f>
        <v>1.7578975335884303E-2</v>
      </c>
    </row>
    <row r="445" spans="1:4" x14ac:dyDescent="0.25">
      <c r="B445" s="15">
        <v>482.91087149999998</v>
      </c>
      <c r="C445" s="20"/>
    </row>
    <row r="446" spans="1:4" x14ac:dyDescent="0.25">
      <c r="B446" s="15">
        <v>490.94104770000001</v>
      </c>
      <c r="C446" s="20"/>
    </row>
    <row r="447" spans="1:4" x14ac:dyDescent="0.25">
      <c r="B447" s="15">
        <v>502.02703480000002</v>
      </c>
      <c r="C447" s="20"/>
    </row>
    <row r="448" spans="1:4" x14ac:dyDescent="0.25">
      <c r="B448" s="15">
        <v>614.63904379999997</v>
      </c>
      <c r="C448" s="20"/>
    </row>
    <row r="449" spans="1:4" x14ac:dyDescent="0.25">
      <c r="B449"/>
      <c r="C449" s="20"/>
    </row>
    <row r="450" spans="1:4" x14ac:dyDescent="0.25">
      <c r="C450" s="20"/>
    </row>
    <row r="451" spans="1:4" x14ac:dyDescent="0.25">
      <c r="C451" s="20"/>
    </row>
    <row r="452" spans="1:4" x14ac:dyDescent="0.25">
      <c r="C452" s="20"/>
    </row>
    <row r="453" spans="1:4" x14ac:dyDescent="0.25">
      <c r="C453" s="20"/>
    </row>
    <row r="457" spans="1:4" x14ac:dyDescent="0.25">
      <c r="A457" t="s">
        <v>64</v>
      </c>
      <c r="B457" s="15">
        <v>556.90813060000005</v>
      </c>
      <c r="C457" s="20">
        <f>MEDIAN(B457:B466)</f>
        <v>518.63694190000001</v>
      </c>
      <c r="D457" s="3">
        <f>C354/C457</f>
        <v>1.6640234953713581E-2</v>
      </c>
    </row>
    <row r="458" spans="1:4" x14ac:dyDescent="0.25">
      <c r="B458" s="15">
        <v>563.12203409999995</v>
      </c>
      <c r="C458" s="20"/>
    </row>
    <row r="459" spans="1:4" x14ac:dyDescent="0.25">
      <c r="B459" s="15">
        <v>518.63694190000001</v>
      </c>
      <c r="C459" s="20"/>
    </row>
    <row r="460" spans="1:4" x14ac:dyDescent="0.25">
      <c r="B460" s="15">
        <v>506.14118580000002</v>
      </c>
      <c r="C460" s="20"/>
    </row>
    <row r="461" spans="1:4" x14ac:dyDescent="0.25">
      <c r="B461" s="15">
        <v>478.83200649999998</v>
      </c>
      <c r="C461" s="20"/>
    </row>
    <row r="462" spans="1:4" x14ac:dyDescent="0.25">
      <c r="B462"/>
      <c r="C462" s="20"/>
    </row>
    <row r="463" spans="1:4" x14ac:dyDescent="0.25">
      <c r="C463" s="20"/>
    </row>
    <row r="464" spans="1:4" x14ac:dyDescent="0.25">
      <c r="C464" s="20"/>
    </row>
    <row r="465" spans="1:29" x14ac:dyDescent="0.25">
      <c r="C465" s="20"/>
    </row>
    <row r="466" spans="1:29" x14ac:dyDescent="0.25">
      <c r="C466" s="20"/>
    </row>
    <row r="470" spans="1:29" x14ac:dyDescent="0.25">
      <c r="A470" t="s">
        <v>48</v>
      </c>
      <c r="B470" s="15">
        <v>468.75190730000003</v>
      </c>
      <c r="C470" s="20">
        <f>MEDIAN(B470:B479)</f>
        <v>468.75190730000003</v>
      </c>
      <c r="D470" s="3">
        <f>C354/C470</f>
        <v>1.8411104967234124E-2</v>
      </c>
      <c r="F470" t="s">
        <v>52</v>
      </c>
      <c r="G470" s="15">
        <v>506.88910479999998</v>
      </c>
      <c r="H470" s="20">
        <f>MEDIAN(G470:G479)</f>
        <v>506.88910479999998</v>
      </c>
      <c r="I470" s="4">
        <f>C354/H470</f>
        <v>1.7025894790728791E-2</v>
      </c>
      <c r="K470"/>
      <c r="L470"/>
      <c r="M470" s="20"/>
      <c r="N470" s="7"/>
      <c r="Q470" s="11"/>
      <c r="R470" s="20"/>
      <c r="S470" s="7"/>
      <c r="W470" s="20"/>
      <c r="X470" s="7"/>
      <c r="AB470" s="20"/>
      <c r="AC470" s="7"/>
    </row>
    <row r="471" spans="1:29" x14ac:dyDescent="0.25">
      <c r="B471" s="15">
        <v>593.66893770000001</v>
      </c>
      <c r="C471" s="20"/>
      <c r="F471"/>
      <c r="G471" s="15">
        <v>687.51287460000003</v>
      </c>
      <c r="H471" s="20"/>
      <c r="I471" s="4"/>
      <c r="K471"/>
      <c r="L471"/>
      <c r="M471" s="20"/>
      <c r="N471" s="7"/>
      <c r="Q471" s="11"/>
      <c r="R471" s="20"/>
      <c r="S471" s="7"/>
      <c r="W471" s="20"/>
      <c r="X471" s="7"/>
      <c r="AB471" s="20"/>
      <c r="AC471" s="7"/>
    </row>
    <row r="472" spans="1:29" x14ac:dyDescent="0.25">
      <c r="B472" s="15">
        <v>465.92998499999999</v>
      </c>
      <c r="C472" s="20"/>
      <c r="F472"/>
      <c r="G472" s="15">
        <v>482.27190969999998</v>
      </c>
      <c r="H472" s="20"/>
      <c r="I472" s="4"/>
      <c r="K472"/>
      <c r="L472"/>
      <c r="M472" s="20"/>
      <c r="N472" s="7"/>
      <c r="Q472" s="11"/>
      <c r="R472" s="20"/>
      <c r="S472" s="7"/>
      <c r="W472" s="20"/>
      <c r="X472" s="7"/>
      <c r="AB472" s="20"/>
      <c r="AC472" s="7"/>
    </row>
    <row r="473" spans="1:29" x14ac:dyDescent="0.25">
      <c r="B473" s="15">
        <v>761.70301440000003</v>
      </c>
      <c r="C473" s="20"/>
      <c r="F473"/>
      <c r="G473" s="15">
        <v>472.08905220000003</v>
      </c>
      <c r="H473" s="20"/>
      <c r="I473" s="4"/>
      <c r="K473"/>
      <c r="L473"/>
      <c r="M473" s="20"/>
      <c r="N473" s="7"/>
      <c r="Q473" s="11"/>
      <c r="R473" s="20"/>
      <c r="S473" s="7"/>
      <c r="W473" s="20"/>
      <c r="X473" s="7"/>
      <c r="AB473" s="20"/>
      <c r="AC473" s="7"/>
    </row>
    <row r="474" spans="1:29" x14ac:dyDescent="0.25">
      <c r="B474" s="15">
        <v>464.78295329999997</v>
      </c>
      <c r="C474" s="20"/>
      <c r="F474"/>
      <c r="G474" s="15">
        <v>518.21708679999995</v>
      </c>
      <c r="H474" s="20"/>
      <c r="I474" s="4"/>
      <c r="K474"/>
      <c r="L474"/>
      <c r="M474" s="20"/>
      <c r="N474" s="7"/>
      <c r="Q474" s="11"/>
      <c r="R474" s="20"/>
      <c r="S474" s="7"/>
      <c r="W474" s="20"/>
      <c r="X474" s="7"/>
      <c r="AB474" s="20"/>
      <c r="AC474" s="7"/>
    </row>
    <row r="475" spans="1:29" x14ac:dyDescent="0.25">
      <c r="B475"/>
      <c r="C475" s="20"/>
      <c r="F475"/>
      <c r="G475" s="11"/>
      <c r="H475" s="20"/>
      <c r="I475" s="4"/>
      <c r="K475"/>
      <c r="L475" s="11"/>
      <c r="M475" s="20"/>
      <c r="N475" s="7"/>
      <c r="Q475" s="11"/>
      <c r="R475" s="20"/>
      <c r="S475" s="7"/>
      <c r="V475" s="11"/>
      <c r="W475" s="20"/>
      <c r="X475" s="7"/>
      <c r="AA475" s="11"/>
      <c r="AB475" s="20"/>
      <c r="AC475" s="7"/>
    </row>
    <row r="476" spans="1:29" x14ac:dyDescent="0.25">
      <c r="C476" s="20"/>
      <c r="F476"/>
      <c r="G476" s="4"/>
      <c r="H476" s="20"/>
      <c r="I476" s="4"/>
      <c r="K476"/>
      <c r="L476" s="7"/>
      <c r="M476" s="20"/>
      <c r="N476" s="7"/>
      <c r="Q476" s="7"/>
      <c r="R476" s="20"/>
      <c r="S476" s="7"/>
      <c r="V476" s="7"/>
      <c r="W476" s="20"/>
      <c r="X476" s="7"/>
      <c r="AA476" s="7"/>
      <c r="AB476" s="20"/>
      <c r="AC476" s="7"/>
    </row>
    <row r="477" spans="1:29" x14ac:dyDescent="0.25">
      <c r="C477" s="20"/>
      <c r="F477"/>
      <c r="G477" s="4"/>
      <c r="H477" s="20"/>
      <c r="I477" s="4"/>
      <c r="K477"/>
      <c r="L477" s="7"/>
      <c r="M477" s="20"/>
      <c r="N477" s="7"/>
      <c r="Q477" s="7"/>
      <c r="R477" s="20"/>
      <c r="S477" s="7"/>
      <c r="V477" s="7"/>
      <c r="W477" s="20"/>
      <c r="X477" s="7"/>
      <c r="AA477" s="7"/>
      <c r="AB477" s="20"/>
      <c r="AC477" s="7"/>
    </row>
    <row r="478" spans="1:29" x14ac:dyDescent="0.25">
      <c r="C478" s="20"/>
      <c r="F478"/>
      <c r="G478" s="4"/>
      <c r="H478" s="20"/>
      <c r="I478" s="4"/>
      <c r="K478"/>
      <c r="L478" s="7"/>
      <c r="M478" s="20"/>
      <c r="N478" s="7"/>
      <c r="Q478" s="7"/>
      <c r="R478" s="20"/>
      <c r="S478" s="7"/>
      <c r="V478" s="7"/>
      <c r="W478" s="20"/>
      <c r="X478" s="7"/>
      <c r="AA478" s="7"/>
      <c r="AB478" s="20"/>
      <c r="AC478" s="7"/>
    </row>
    <row r="479" spans="1:29" x14ac:dyDescent="0.25">
      <c r="C479" s="20"/>
      <c r="F479"/>
      <c r="G479" s="4"/>
      <c r="H479" s="20"/>
      <c r="I479" s="4"/>
      <c r="K479"/>
      <c r="L479" s="7"/>
      <c r="M479" s="20"/>
      <c r="N479" s="7"/>
      <c r="Q479" s="7"/>
      <c r="R479" s="20"/>
      <c r="S479" s="7"/>
      <c r="V479" s="7"/>
      <c r="W479" s="20"/>
      <c r="X479" s="7"/>
      <c r="AA479" s="7"/>
      <c r="AB479" s="20"/>
      <c r="AC479" s="7"/>
    </row>
    <row r="480" spans="1:29" x14ac:dyDescent="0.25">
      <c r="K480" s="7"/>
      <c r="L480" s="7"/>
      <c r="M480" s="7"/>
      <c r="N480" s="7"/>
      <c r="P480" s="7"/>
      <c r="Q480" s="7"/>
      <c r="R480" s="7"/>
      <c r="S480" s="7"/>
      <c r="U480" s="7"/>
      <c r="V480" s="7"/>
      <c r="W480" s="7"/>
      <c r="X480" s="7"/>
      <c r="Z480" s="7"/>
      <c r="AA480" s="7"/>
      <c r="AB480" s="7"/>
      <c r="AC480" s="7"/>
    </row>
    <row r="481" spans="1:29" x14ac:dyDescent="0.25">
      <c r="K481" s="7"/>
      <c r="L481" s="7"/>
      <c r="M481" s="7"/>
      <c r="N481" s="7"/>
      <c r="P481" s="7"/>
      <c r="Q481" s="7"/>
      <c r="R481" s="7"/>
      <c r="S481" s="7"/>
      <c r="U481" s="7"/>
      <c r="V481" s="7"/>
      <c r="W481" s="7"/>
      <c r="X481" s="7"/>
      <c r="Z481" s="7"/>
      <c r="AA481" s="7"/>
      <c r="AB481" s="7"/>
      <c r="AC481" s="7"/>
    </row>
    <row r="482" spans="1:29" x14ac:dyDescent="0.25">
      <c r="K482" s="7"/>
      <c r="L482" s="7"/>
      <c r="M482" s="7"/>
      <c r="N482" s="7"/>
      <c r="P482" s="7"/>
      <c r="Q482" s="7"/>
      <c r="R482" s="7"/>
      <c r="S482" s="7"/>
      <c r="U482" s="7"/>
      <c r="V482" s="7"/>
      <c r="W482" s="7"/>
      <c r="X482" s="7"/>
      <c r="Z482" s="7"/>
      <c r="AA482" s="7"/>
      <c r="AB482" s="7"/>
      <c r="AC482" s="7"/>
    </row>
    <row r="483" spans="1:29" x14ac:dyDescent="0.25">
      <c r="A483" t="s">
        <v>49</v>
      </c>
      <c r="B483" s="15">
        <v>529.54602239999997</v>
      </c>
      <c r="C483" s="20">
        <f>MEDIAN(B483:B492)</f>
        <v>529.54602239999997</v>
      </c>
      <c r="D483" s="3">
        <f>C354/C483</f>
        <v>1.6297432524896821E-2</v>
      </c>
      <c r="F483" t="s">
        <v>53</v>
      </c>
      <c r="G483" s="15">
        <v>493.55602260000001</v>
      </c>
      <c r="H483" s="20">
        <f>MEDIAN(G483:G492)</f>
        <v>493.55602260000001</v>
      </c>
      <c r="I483" s="4">
        <f>C354/H483</f>
        <v>1.7485837825315799E-2</v>
      </c>
      <c r="K483"/>
      <c r="L483"/>
      <c r="M483" s="20"/>
      <c r="N483" s="7"/>
      <c r="R483" s="20"/>
      <c r="S483" s="7"/>
      <c r="W483" s="20"/>
      <c r="X483" s="7"/>
      <c r="AB483" s="20"/>
      <c r="AC483" s="7"/>
    </row>
    <row r="484" spans="1:29" x14ac:dyDescent="0.25">
      <c r="B484" s="15">
        <v>480.93509669999997</v>
      </c>
      <c r="C484" s="20"/>
      <c r="F484"/>
      <c r="G484" s="15">
        <v>480.53812979999998</v>
      </c>
      <c r="H484" s="20"/>
      <c r="I484" s="4"/>
      <c r="K484"/>
      <c r="L484"/>
      <c r="M484" s="20"/>
      <c r="N484" s="7"/>
      <c r="R484" s="20"/>
      <c r="S484" s="7"/>
      <c r="W484" s="20"/>
      <c r="X484" s="7"/>
      <c r="AB484" s="20"/>
      <c r="AC484" s="7"/>
    </row>
    <row r="485" spans="1:29" x14ac:dyDescent="0.25">
      <c r="B485" s="15">
        <v>721.33493420000002</v>
      </c>
      <c r="C485" s="20"/>
      <c r="F485"/>
      <c r="G485" s="15">
        <v>545.97401620000005</v>
      </c>
      <c r="H485" s="20"/>
      <c r="I485" s="4"/>
      <c r="K485"/>
      <c r="L485"/>
      <c r="M485" s="20"/>
      <c r="N485" s="7"/>
      <c r="R485" s="20"/>
      <c r="S485" s="7"/>
      <c r="W485" s="20"/>
      <c r="X485" s="7"/>
      <c r="AB485" s="20"/>
      <c r="AC485" s="7"/>
    </row>
    <row r="486" spans="1:29" x14ac:dyDescent="0.25">
      <c r="B486" s="15">
        <v>462.8620148</v>
      </c>
      <c r="C486" s="20"/>
      <c r="F486"/>
      <c r="G486" s="15">
        <v>523.55504040000005</v>
      </c>
      <c r="H486" s="20"/>
      <c r="I486" s="4"/>
      <c r="K486"/>
      <c r="L486"/>
      <c r="M486" s="20"/>
      <c r="N486" s="7"/>
      <c r="R486" s="20"/>
      <c r="S486" s="7"/>
      <c r="W486" s="20"/>
      <c r="X486" s="7"/>
      <c r="AB486" s="20"/>
      <c r="AC486" s="7"/>
    </row>
    <row r="487" spans="1:29" x14ac:dyDescent="0.25">
      <c r="B487" s="15">
        <v>622.86996839999995</v>
      </c>
      <c r="C487" s="20"/>
      <c r="F487"/>
      <c r="G487" s="15">
        <v>484.18092730000001</v>
      </c>
      <c r="H487" s="20"/>
      <c r="I487" s="4"/>
      <c r="K487"/>
      <c r="L487"/>
      <c r="M487" s="20"/>
      <c r="N487" s="7"/>
      <c r="R487" s="20"/>
      <c r="S487" s="7"/>
      <c r="W487" s="20"/>
      <c r="X487" s="7"/>
      <c r="AB487" s="20"/>
      <c r="AC487" s="7"/>
    </row>
    <row r="488" spans="1:29" x14ac:dyDescent="0.25">
      <c r="B488"/>
      <c r="C488" s="20"/>
      <c r="F488"/>
      <c r="G488"/>
      <c r="H488" s="20"/>
      <c r="I488" s="4"/>
      <c r="K488"/>
      <c r="L488"/>
      <c r="M488" s="20"/>
      <c r="N488" s="7"/>
      <c r="R488" s="20"/>
      <c r="S488" s="7"/>
      <c r="W488" s="20"/>
      <c r="X488" s="7"/>
      <c r="AB488" s="20"/>
      <c r="AC488" s="7"/>
    </row>
    <row r="489" spans="1:29" x14ac:dyDescent="0.25">
      <c r="C489" s="20"/>
      <c r="F489"/>
      <c r="G489" s="4"/>
      <c r="H489" s="20"/>
      <c r="I489" s="4"/>
      <c r="K489"/>
      <c r="L489" s="7"/>
      <c r="M489" s="20"/>
      <c r="N489" s="7"/>
      <c r="Q489" s="7"/>
      <c r="R489" s="20"/>
      <c r="S489" s="7"/>
      <c r="V489" s="7"/>
      <c r="W489" s="20"/>
      <c r="X489" s="7"/>
      <c r="AA489" s="7"/>
      <c r="AB489" s="20"/>
      <c r="AC489" s="7"/>
    </row>
    <row r="490" spans="1:29" x14ac:dyDescent="0.25">
      <c r="C490" s="20"/>
      <c r="F490"/>
      <c r="G490" s="4"/>
      <c r="H490" s="20"/>
      <c r="I490" s="4"/>
      <c r="K490"/>
      <c r="L490" s="7"/>
      <c r="M490" s="20"/>
      <c r="N490" s="7"/>
      <c r="Q490" s="7"/>
      <c r="R490" s="20"/>
      <c r="S490" s="7"/>
      <c r="V490" s="7"/>
      <c r="W490" s="20"/>
      <c r="X490" s="7"/>
      <c r="AA490" s="7"/>
      <c r="AB490" s="20"/>
      <c r="AC490" s="7"/>
    </row>
    <row r="491" spans="1:29" x14ac:dyDescent="0.25">
      <c r="C491" s="20"/>
      <c r="F491"/>
      <c r="G491" s="4"/>
      <c r="H491" s="20"/>
      <c r="I491" s="4"/>
      <c r="K491"/>
      <c r="L491" s="7"/>
      <c r="M491" s="20"/>
      <c r="N491" s="7"/>
      <c r="Q491" s="7"/>
      <c r="R491" s="20"/>
      <c r="S491" s="7"/>
      <c r="V491" s="7"/>
      <c r="W491" s="20"/>
      <c r="X491" s="7"/>
      <c r="AA491" s="7"/>
      <c r="AB491" s="20"/>
      <c r="AC491" s="7"/>
    </row>
    <row r="492" spans="1:29" x14ac:dyDescent="0.25">
      <c r="C492" s="20"/>
      <c r="F492"/>
      <c r="G492" s="4"/>
      <c r="H492" s="20"/>
      <c r="I492" s="4"/>
      <c r="K492"/>
      <c r="L492" s="7"/>
      <c r="M492" s="20"/>
      <c r="N492" s="7"/>
      <c r="Q492" s="7"/>
      <c r="R492" s="20"/>
      <c r="S492" s="7"/>
      <c r="V492" s="7"/>
      <c r="W492" s="20"/>
      <c r="X492" s="7"/>
      <c r="AA492" s="7"/>
      <c r="AB492" s="20"/>
      <c r="AC492" s="7"/>
    </row>
    <row r="493" spans="1:29" x14ac:dyDescent="0.25">
      <c r="K493" s="7"/>
      <c r="L493" s="7"/>
      <c r="M493" s="7"/>
      <c r="N493" s="7"/>
      <c r="P493" s="7"/>
      <c r="Q493" s="7"/>
      <c r="R493" s="7"/>
      <c r="S493" s="7"/>
      <c r="U493" s="7"/>
      <c r="V493" s="7"/>
      <c r="W493" s="7"/>
      <c r="X493" s="7"/>
      <c r="Z493" s="7"/>
      <c r="AA493" s="7"/>
      <c r="AB493" s="7"/>
      <c r="AC493" s="7"/>
    </row>
    <row r="494" spans="1:29" x14ac:dyDescent="0.25">
      <c r="K494" s="7"/>
      <c r="L494" s="7"/>
      <c r="M494" s="7"/>
      <c r="N494" s="7"/>
      <c r="P494" s="7"/>
      <c r="Q494" s="7"/>
      <c r="R494" s="7"/>
      <c r="S494" s="7"/>
      <c r="U494" s="7"/>
      <c r="V494" s="7"/>
      <c r="W494" s="7"/>
      <c r="X494" s="7"/>
      <c r="Z494" s="7"/>
      <c r="AA494" s="7"/>
      <c r="AB494" s="7"/>
      <c r="AC494" s="7"/>
    </row>
    <row r="495" spans="1:29" x14ac:dyDescent="0.25">
      <c r="K495" s="7"/>
      <c r="L495" s="7"/>
      <c r="M495" s="7"/>
      <c r="N495" s="7"/>
      <c r="P495" s="7"/>
      <c r="Q495" s="7"/>
      <c r="R495" s="7"/>
      <c r="S495" s="7"/>
      <c r="U495" s="7"/>
      <c r="V495" s="7"/>
      <c r="W495" s="7"/>
      <c r="X495" s="7"/>
      <c r="Z495" s="7"/>
      <c r="AA495" s="7"/>
      <c r="AB495" s="7"/>
      <c r="AC495" s="7"/>
    </row>
    <row r="496" spans="1:29" x14ac:dyDescent="0.25">
      <c r="A496" t="s">
        <v>50</v>
      </c>
      <c r="B496" s="15">
        <v>451.73001290000002</v>
      </c>
      <c r="C496" s="20">
        <f>MEDIAN(B496:B505)</f>
        <v>482.81908040000002</v>
      </c>
      <c r="D496" s="3">
        <f>C354/C496</f>
        <v>1.7874688303000836E-2</v>
      </c>
      <c r="F496" t="s">
        <v>54</v>
      </c>
      <c r="G496" s="15">
        <v>555.48191069999996</v>
      </c>
      <c r="H496" s="20">
        <f>MEDIAN(G496:G505)</f>
        <v>497.03288079999999</v>
      </c>
      <c r="I496" s="4">
        <f>C354/H496</f>
        <v>1.7363520407343441E-2</v>
      </c>
      <c r="K496"/>
      <c r="L496"/>
      <c r="M496" s="20"/>
      <c r="N496" s="7"/>
      <c r="R496" s="20"/>
      <c r="S496" s="7"/>
      <c r="W496" s="20"/>
      <c r="X496" s="7"/>
      <c r="AB496" s="20"/>
      <c r="AC496" s="7"/>
    </row>
    <row r="497" spans="1:29" x14ac:dyDescent="0.25">
      <c r="B497" s="15">
        <v>464.70499039999999</v>
      </c>
      <c r="C497" s="20"/>
      <c r="F497"/>
      <c r="G497" s="15">
        <v>497.03288079999999</v>
      </c>
      <c r="H497" s="20"/>
      <c r="I497" s="4"/>
      <c r="K497"/>
      <c r="L497"/>
      <c r="M497" s="20"/>
      <c r="N497" s="7"/>
      <c r="R497" s="20"/>
      <c r="S497" s="7"/>
      <c r="W497" s="20"/>
      <c r="X497" s="7"/>
      <c r="AB497" s="20"/>
      <c r="AC497" s="7"/>
    </row>
    <row r="498" spans="1:29" x14ac:dyDescent="0.25">
      <c r="B498" s="15">
        <v>617.44689940000001</v>
      </c>
      <c r="C498" s="20"/>
      <c r="F498"/>
      <c r="G498" s="15">
        <v>492.1419621</v>
      </c>
      <c r="H498" s="20"/>
      <c r="I498" s="4"/>
      <c r="K498"/>
      <c r="L498"/>
      <c r="M498" s="20"/>
      <c r="N498" s="7"/>
      <c r="R498" s="20"/>
      <c r="S498" s="7"/>
      <c r="W498" s="20"/>
      <c r="X498" s="7"/>
      <c r="AB498" s="20"/>
      <c r="AC498" s="7"/>
    </row>
    <row r="499" spans="1:29" x14ac:dyDescent="0.25">
      <c r="B499" s="15">
        <v>506.80208210000001</v>
      </c>
      <c r="C499" s="20"/>
      <c r="F499"/>
      <c r="G499" s="15">
        <v>505.34510610000001</v>
      </c>
      <c r="H499" s="20"/>
      <c r="I499" s="4"/>
      <c r="K499"/>
      <c r="L499"/>
      <c r="M499" s="20"/>
      <c r="N499" s="7"/>
      <c r="R499" s="20"/>
      <c r="S499" s="7"/>
      <c r="W499" s="20"/>
      <c r="X499" s="7"/>
      <c r="AB499" s="20"/>
      <c r="AC499" s="7"/>
    </row>
    <row r="500" spans="1:29" x14ac:dyDescent="0.25">
      <c r="B500" s="15">
        <v>482.81908040000002</v>
      </c>
      <c r="C500" s="20"/>
      <c r="F500"/>
      <c r="G500" s="15">
        <v>480.07702829999999</v>
      </c>
      <c r="H500" s="20"/>
      <c r="I500" s="4"/>
      <c r="K500"/>
      <c r="L500"/>
      <c r="M500" s="20"/>
      <c r="N500" s="7"/>
      <c r="R500" s="20"/>
      <c r="S500" s="7"/>
      <c r="W500" s="20"/>
      <c r="X500" s="7"/>
      <c r="AB500" s="20"/>
      <c r="AC500" s="7"/>
    </row>
    <row r="501" spans="1:29" x14ac:dyDescent="0.25">
      <c r="B501"/>
      <c r="C501" s="20"/>
      <c r="F501"/>
      <c r="G501"/>
      <c r="H501" s="20"/>
      <c r="I501" s="4"/>
      <c r="K501"/>
      <c r="L501"/>
      <c r="M501" s="20"/>
      <c r="N501" s="7"/>
      <c r="R501" s="20"/>
      <c r="S501" s="7"/>
      <c r="W501" s="20"/>
      <c r="X501" s="7"/>
      <c r="AB501" s="20"/>
      <c r="AC501" s="7"/>
    </row>
    <row r="502" spans="1:29" x14ac:dyDescent="0.25">
      <c r="C502" s="20"/>
      <c r="F502"/>
      <c r="G502" s="4"/>
      <c r="H502" s="20"/>
      <c r="I502" s="4"/>
      <c r="K502"/>
      <c r="L502" s="7"/>
      <c r="M502" s="20"/>
      <c r="N502" s="7"/>
      <c r="Q502" s="7"/>
      <c r="R502" s="20"/>
      <c r="S502" s="7"/>
      <c r="V502" s="7"/>
      <c r="W502" s="20"/>
      <c r="X502" s="7"/>
      <c r="AA502" s="7"/>
      <c r="AB502" s="20"/>
      <c r="AC502" s="7"/>
    </row>
    <row r="503" spans="1:29" x14ac:dyDescent="0.25">
      <c r="C503" s="20"/>
      <c r="F503"/>
      <c r="G503" s="4"/>
      <c r="H503" s="20"/>
      <c r="I503" s="4"/>
      <c r="K503"/>
      <c r="L503" s="7"/>
      <c r="M503" s="20"/>
      <c r="N503" s="7"/>
      <c r="Q503" s="7"/>
      <c r="R503" s="20"/>
      <c r="S503" s="7"/>
      <c r="V503" s="7"/>
      <c r="W503" s="20"/>
      <c r="X503" s="7"/>
      <c r="AA503" s="7"/>
      <c r="AB503" s="20"/>
      <c r="AC503" s="7"/>
    </row>
    <row r="504" spans="1:29" x14ac:dyDescent="0.25">
      <c r="C504" s="20"/>
      <c r="F504"/>
      <c r="G504" s="4"/>
      <c r="H504" s="20"/>
      <c r="I504" s="4"/>
      <c r="K504"/>
      <c r="L504" s="7"/>
      <c r="M504" s="20"/>
      <c r="N504" s="7"/>
      <c r="Q504" s="7"/>
      <c r="R504" s="20"/>
      <c r="S504" s="7"/>
      <c r="V504" s="7"/>
      <c r="W504" s="20"/>
      <c r="X504" s="7"/>
      <c r="AA504" s="7"/>
      <c r="AB504" s="20"/>
      <c r="AC504" s="7"/>
    </row>
    <row r="505" spans="1:29" x14ac:dyDescent="0.25">
      <c r="C505" s="20"/>
      <c r="F505"/>
      <c r="G505" s="4"/>
      <c r="H505" s="20"/>
      <c r="I505" s="4"/>
      <c r="K505"/>
      <c r="L505" s="7"/>
      <c r="M505" s="20"/>
      <c r="N505" s="7"/>
      <c r="Q505" s="7"/>
      <c r="R505" s="20"/>
      <c r="S505" s="7"/>
      <c r="V505" s="7"/>
      <c r="W505" s="20"/>
      <c r="X505" s="7"/>
      <c r="AA505" s="7"/>
      <c r="AB505" s="20"/>
      <c r="AC505" s="7"/>
    </row>
    <row r="506" spans="1:29" x14ac:dyDescent="0.25">
      <c r="K506" s="7"/>
      <c r="L506" s="7"/>
      <c r="M506" s="7"/>
      <c r="N506" s="7"/>
      <c r="P506" s="7"/>
      <c r="Q506" s="7"/>
      <c r="R506" s="7"/>
      <c r="S506" s="7"/>
      <c r="U506" s="7"/>
      <c r="V506" s="7"/>
      <c r="W506" s="7"/>
      <c r="X506" s="7"/>
      <c r="Z506" s="7"/>
      <c r="AA506" s="7"/>
      <c r="AB506" s="7"/>
      <c r="AC506" s="7"/>
    </row>
    <row r="507" spans="1:29" x14ac:dyDescent="0.25">
      <c r="K507" s="7"/>
      <c r="L507" s="7"/>
      <c r="M507" s="7"/>
      <c r="N507" s="7"/>
      <c r="P507" s="7"/>
      <c r="Q507" s="7"/>
      <c r="R507" s="7"/>
      <c r="S507" s="7"/>
      <c r="U507" s="7"/>
      <c r="V507" s="7"/>
      <c r="W507" s="7"/>
      <c r="X507" s="7"/>
      <c r="Z507" s="7"/>
      <c r="AA507" s="7"/>
      <c r="AB507" s="7"/>
      <c r="AC507" s="7"/>
    </row>
    <row r="508" spans="1:29" x14ac:dyDescent="0.25">
      <c r="A508" t="s">
        <v>51</v>
      </c>
      <c r="B508" s="15">
        <v>892.44198800000004</v>
      </c>
      <c r="C508" s="20">
        <f>MEDIAN(B508:B517)</f>
        <v>503.30591199999998</v>
      </c>
      <c r="D508" s="3">
        <f>C354/C508</f>
        <v>1.7147107481009484E-2</v>
      </c>
      <c r="F508" t="s">
        <v>55</v>
      </c>
      <c r="G508" s="15">
        <v>474.640131</v>
      </c>
      <c r="H508" s="20">
        <f>MEDIAN(G508:G517)</f>
        <v>495.36585810000003</v>
      </c>
      <c r="I508" s="4">
        <f>C354/H508</f>
        <v>1.7421952740128699E-2</v>
      </c>
      <c r="K508"/>
      <c r="L508"/>
      <c r="M508" s="20"/>
      <c r="N508" s="7"/>
      <c r="R508" s="20"/>
      <c r="S508" s="7"/>
      <c r="W508" s="20"/>
      <c r="X508" s="7"/>
      <c r="AB508" s="20"/>
      <c r="AC508" s="7"/>
    </row>
    <row r="509" spans="1:29" x14ac:dyDescent="0.25">
      <c r="B509" s="15">
        <v>476.9279957</v>
      </c>
      <c r="C509" s="20"/>
      <c r="F509"/>
      <c r="G509" s="15">
        <v>579.49399949999997</v>
      </c>
      <c r="H509" s="20"/>
      <c r="I509" s="4"/>
      <c r="K509"/>
      <c r="L509"/>
      <c r="M509" s="20"/>
      <c r="N509" s="7"/>
      <c r="R509" s="20"/>
      <c r="S509" s="7"/>
      <c r="W509" s="20"/>
      <c r="X509" s="7"/>
      <c r="AB509" s="20"/>
      <c r="AC509" s="7"/>
    </row>
    <row r="510" spans="1:29" x14ac:dyDescent="0.25">
      <c r="B510" s="15">
        <v>491.86587329999998</v>
      </c>
      <c r="C510" s="20"/>
      <c r="F510"/>
      <c r="G510" s="15">
        <v>561.28001210000002</v>
      </c>
      <c r="H510" s="20"/>
      <c r="I510" s="4"/>
      <c r="K510"/>
      <c r="L510"/>
      <c r="M510" s="20"/>
      <c r="N510" s="7"/>
      <c r="R510" s="20"/>
      <c r="S510" s="7"/>
      <c r="W510" s="20"/>
      <c r="X510" s="7"/>
      <c r="AB510" s="20"/>
      <c r="AC510" s="7"/>
    </row>
    <row r="511" spans="1:29" x14ac:dyDescent="0.25">
      <c r="B511" s="15">
        <v>503.30591199999998</v>
      </c>
      <c r="C511" s="20"/>
      <c r="F511"/>
      <c r="G511" s="15">
        <v>495.36585810000003</v>
      </c>
      <c r="H511" s="20"/>
      <c r="I511" s="4"/>
      <c r="K511"/>
      <c r="L511"/>
      <c r="M511" s="20"/>
      <c r="N511" s="7"/>
      <c r="R511" s="20"/>
      <c r="S511" s="7"/>
      <c r="W511" s="20"/>
      <c r="X511" s="7"/>
      <c r="AB511" s="20"/>
      <c r="AC511" s="7"/>
    </row>
    <row r="512" spans="1:29" x14ac:dyDescent="0.25">
      <c r="B512" s="15">
        <v>526.50117869999997</v>
      </c>
      <c r="C512" s="20"/>
      <c r="F512"/>
      <c r="G512" s="15">
        <v>464.8609161</v>
      </c>
      <c r="H512" s="20"/>
      <c r="I512" s="4"/>
      <c r="K512"/>
      <c r="L512"/>
      <c r="M512" s="20"/>
      <c r="N512" s="7"/>
      <c r="R512" s="20"/>
      <c r="S512" s="7"/>
      <c r="W512" s="20"/>
      <c r="X512" s="7"/>
      <c r="AB512" s="20"/>
      <c r="AC512" s="7"/>
    </row>
    <row r="513" spans="2:29" x14ac:dyDescent="0.25">
      <c r="B513"/>
      <c r="C513" s="20"/>
      <c r="F513"/>
      <c r="G513" s="11"/>
      <c r="H513" s="20"/>
      <c r="I513" s="4"/>
      <c r="K513"/>
      <c r="L513" s="11"/>
      <c r="M513" s="20"/>
      <c r="N513" s="7"/>
      <c r="Q513" s="11"/>
      <c r="R513" s="20"/>
      <c r="S513" s="7"/>
      <c r="V513" s="11"/>
      <c r="W513" s="20"/>
      <c r="X513" s="7"/>
      <c r="AA513" s="11"/>
      <c r="AB513" s="20"/>
      <c r="AC513" s="7"/>
    </row>
    <row r="514" spans="2:29" x14ac:dyDescent="0.25">
      <c r="C514" s="20"/>
      <c r="F514"/>
      <c r="G514" s="4"/>
      <c r="H514" s="20"/>
      <c r="I514" s="4"/>
      <c r="K514"/>
      <c r="L514" s="7"/>
      <c r="M514" s="20"/>
      <c r="N514" s="7"/>
      <c r="Q514" s="7"/>
      <c r="R514" s="20"/>
      <c r="S514" s="7"/>
      <c r="V514" s="7"/>
      <c r="W514" s="20"/>
      <c r="X514" s="7"/>
      <c r="AA514" s="7"/>
      <c r="AB514" s="20"/>
      <c r="AC514" s="7"/>
    </row>
    <row r="515" spans="2:29" x14ac:dyDescent="0.25">
      <c r="C515" s="20"/>
      <c r="F515"/>
      <c r="G515" s="4"/>
      <c r="H515" s="20"/>
      <c r="I515" s="4"/>
      <c r="K515"/>
      <c r="L515" s="7"/>
      <c r="M515" s="20"/>
      <c r="N515" s="7"/>
      <c r="Q515" s="7"/>
      <c r="R515" s="20"/>
      <c r="S515" s="7"/>
      <c r="V515" s="7"/>
      <c r="W515" s="20"/>
      <c r="X515" s="7"/>
      <c r="AA515" s="7"/>
      <c r="AB515" s="20"/>
      <c r="AC515" s="7"/>
    </row>
    <row r="516" spans="2:29" x14ac:dyDescent="0.25">
      <c r="C516" s="20"/>
      <c r="F516"/>
      <c r="G516" s="4"/>
      <c r="H516" s="20"/>
      <c r="I516" s="4"/>
      <c r="K516"/>
      <c r="L516" s="7"/>
      <c r="M516" s="20"/>
      <c r="N516" s="7"/>
      <c r="Q516" s="7"/>
      <c r="R516" s="20"/>
      <c r="S516" s="7"/>
      <c r="V516" s="7"/>
      <c r="W516" s="20"/>
      <c r="X516" s="7"/>
      <c r="AA516" s="7"/>
      <c r="AB516" s="20"/>
      <c r="AC516" s="7"/>
    </row>
    <row r="517" spans="2:29" x14ac:dyDescent="0.25">
      <c r="C517" s="20"/>
      <c r="F517"/>
      <c r="G517" s="4"/>
      <c r="H517" s="20"/>
      <c r="I517" s="4"/>
      <c r="K517"/>
      <c r="L517" s="7"/>
      <c r="M517" s="20"/>
      <c r="N517" s="7"/>
      <c r="Q517" s="7"/>
      <c r="R517" s="20"/>
      <c r="S517" s="7"/>
      <c r="V517" s="7"/>
      <c r="W517" s="20"/>
      <c r="X517" s="7"/>
      <c r="AA517" s="7"/>
      <c r="AB517" s="20"/>
      <c r="AC517" s="7"/>
    </row>
  </sheetData>
  <mergeCells count="103">
    <mergeCell ref="H496:H505"/>
    <mergeCell ref="H508:H517"/>
    <mergeCell ref="G336:G345"/>
    <mergeCell ref="H470:H479"/>
    <mergeCell ref="A349:D349"/>
    <mergeCell ref="C246:C255"/>
    <mergeCell ref="C162:C171"/>
    <mergeCell ref="C181:C190"/>
    <mergeCell ref="C194:C203"/>
    <mergeCell ref="C207:C216"/>
    <mergeCell ref="C220:C229"/>
    <mergeCell ref="C233:C242"/>
    <mergeCell ref="H483:H492"/>
    <mergeCell ref="C496:C505"/>
    <mergeCell ref="C508:C517"/>
    <mergeCell ref="C419:C428"/>
    <mergeCell ref="C431:C440"/>
    <mergeCell ref="C444:C453"/>
    <mergeCell ref="C457:C466"/>
    <mergeCell ref="C470:C479"/>
    <mergeCell ref="C483:C492"/>
    <mergeCell ref="C336:C345"/>
    <mergeCell ref="C354:C363"/>
    <mergeCell ref="C367:C376"/>
    <mergeCell ref="C97:C106"/>
    <mergeCell ref="C110:C119"/>
    <mergeCell ref="C123:C132"/>
    <mergeCell ref="C136:C145"/>
    <mergeCell ref="C149:C158"/>
    <mergeCell ref="H162:H171"/>
    <mergeCell ref="G297:G306"/>
    <mergeCell ref="G310:G319"/>
    <mergeCell ref="G323:G332"/>
    <mergeCell ref="H149:H158"/>
    <mergeCell ref="H136:H145"/>
    <mergeCell ref="B4:M4"/>
    <mergeCell ref="C7:C16"/>
    <mergeCell ref="C20:C29"/>
    <mergeCell ref="C33:C42"/>
    <mergeCell ref="C46:C55"/>
    <mergeCell ref="G6:H6"/>
    <mergeCell ref="C59:C68"/>
    <mergeCell ref="C72:C81"/>
    <mergeCell ref="C85:C94"/>
    <mergeCell ref="G78:H78"/>
    <mergeCell ref="G43:H43"/>
    <mergeCell ref="C380:C389"/>
    <mergeCell ref="C393:C402"/>
    <mergeCell ref="C406:C415"/>
    <mergeCell ref="C258:C267"/>
    <mergeCell ref="C271:C280"/>
    <mergeCell ref="C284:C293"/>
    <mergeCell ref="C297:C306"/>
    <mergeCell ref="C310:C319"/>
    <mergeCell ref="C323:C332"/>
    <mergeCell ref="Q297:Q306"/>
    <mergeCell ref="Q310:Q319"/>
    <mergeCell ref="Q323:Q332"/>
    <mergeCell ref="AG136:AG145"/>
    <mergeCell ref="AG149:AG158"/>
    <mergeCell ref="AG162:AG171"/>
    <mergeCell ref="AL136:AL145"/>
    <mergeCell ref="L297:L306"/>
    <mergeCell ref="V297:V306"/>
    <mergeCell ref="W136:W145"/>
    <mergeCell ref="W149:W158"/>
    <mergeCell ref="W162:W171"/>
    <mergeCell ref="AB136:AB145"/>
    <mergeCell ref="AB149:AB158"/>
    <mergeCell ref="AB162:AB171"/>
    <mergeCell ref="M136:M145"/>
    <mergeCell ref="M149:M158"/>
    <mergeCell ref="M162:M171"/>
    <mergeCell ref="R136:R145"/>
    <mergeCell ref="R149:R158"/>
    <mergeCell ref="R162:R171"/>
    <mergeCell ref="AA310:AA319"/>
    <mergeCell ref="AA323:AA332"/>
    <mergeCell ref="AA336:AA345"/>
    <mergeCell ref="AF310:AF319"/>
    <mergeCell ref="M470:M479"/>
    <mergeCell ref="W470:W479"/>
    <mergeCell ref="V310:V319"/>
    <mergeCell ref="V323:V332"/>
    <mergeCell ref="L336:L345"/>
    <mergeCell ref="Q336:Q345"/>
    <mergeCell ref="V336:V345"/>
    <mergeCell ref="L310:L319"/>
    <mergeCell ref="L323:L332"/>
    <mergeCell ref="W483:W492"/>
    <mergeCell ref="W496:W505"/>
    <mergeCell ref="W508:W517"/>
    <mergeCell ref="AB470:AB479"/>
    <mergeCell ref="AB483:AB492"/>
    <mergeCell ref="AB496:AB505"/>
    <mergeCell ref="AB508:AB517"/>
    <mergeCell ref="M483:M492"/>
    <mergeCell ref="M496:M505"/>
    <mergeCell ref="M508:M517"/>
    <mergeCell ref="R470:R479"/>
    <mergeCell ref="R483:R492"/>
    <mergeCell ref="R496:R505"/>
    <mergeCell ref="R508:R517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7"/>
  <sheetViews>
    <sheetView topLeftCell="B1" workbookViewId="0">
      <selection activeCell="H7" sqref="H7:K8"/>
    </sheetView>
  </sheetViews>
  <sheetFormatPr defaultColWidth="8.85546875" defaultRowHeight="15" x14ac:dyDescent="0.25"/>
  <cols>
    <col min="1" max="1" width="17.85546875" style="17" bestFit="1" customWidth="1"/>
    <col min="2" max="2" width="41" style="15" bestFit="1" customWidth="1"/>
    <col min="3" max="3" width="16.7109375" style="15" bestFit="1" customWidth="1"/>
    <col min="4" max="4" width="18.85546875" style="15" bestFit="1" customWidth="1"/>
    <col min="5" max="5" width="15.7109375" style="15" bestFit="1" customWidth="1"/>
    <col min="6" max="6" width="15.7109375" style="15" customWidth="1"/>
    <col min="8" max="8" width="14.7109375" bestFit="1" customWidth="1"/>
    <col min="9" max="9" width="13.28515625" bestFit="1" customWidth="1"/>
    <col min="10" max="10" width="14.7109375" bestFit="1" customWidth="1"/>
  </cols>
  <sheetData>
    <row r="1" spans="1:11" x14ac:dyDescent="0.25">
      <c r="B1" s="15" t="s">
        <v>22</v>
      </c>
    </row>
    <row r="2" spans="1:11" x14ac:dyDescent="0.25">
      <c r="B2" s="15" t="s">
        <v>13</v>
      </c>
    </row>
    <row r="3" spans="1:11" x14ac:dyDescent="0.25">
      <c r="B3" s="15" t="s">
        <v>14</v>
      </c>
    </row>
    <row r="4" spans="1:11" x14ac:dyDescent="0.25">
      <c r="B4" s="15" t="s">
        <v>15</v>
      </c>
    </row>
    <row r="5" spans="1:11" x14ac:dyDescent="0.25">
      <c r="B5" s="15" t="s">
        <v>23</v>
      </c>
    </row>
    <row r="6" spans="1:11" x14ac:dyDescent="0.25">
      <c r="A6" s="17">
        <v>48.634052279999999</v>
      </c>
      <c r="B6" s="15">
        <v>5.2928925000000002E-2</v>
      </c>
      <c r="C6" s="15">
        <v>38.221836089999996</v>
      </c>
      <c r="D6" s="15">
        <v>2451.694489</v>
      </c>
      <c r="E6" s="15">
        <v>0.98919868499999997</v>
      </c>
      <c r="H6" t="s">
        <v>68</v>
      </c>
      <c r="I6" t="s">
        <v>65</v>
      </c>
      <c r="J6" t="s">
        <v>66</v>
      </c>
      <c r="K6" t="s">
        <v>67</v>
      </c>
    </row>
    <row r="7" spans="1:11" x14ac:dyDescent="0.25">
      <c r="A7" s="17">
        <v>83.13012123</v>
      </c>
      <c r="B7" s="15">
        <v>6.9856643999999996E-2</v>
      </c>
      <c r="C7" s="15">
        <v>74.203014370000005</v>
      </c>
      <c r="D7" s="15">
        <v>3669.1615579999998</v>
      </c>
      <c r="E7" s="15">
        <v>0.90289115900000005</v>
      </c>
      <c r="H7" s="18">
        <v>97</v>
      </c>
      <c r="I7">
        <f>((B8+C8)*100)/$F$8</f>
        <v>2.282832196268735</v>
      </c>
      <c r="J7">
        <f>(D8*100)/$F$8</f>
        <v>97.696964786208298</v>
      </c>
      <c r="K7">
        <f>(E8*100)/$F$8</f>
        <v>2.0203017522946599E-2</v>
      </c>
    </row>
    <row r="8" spans="1:11" x14ac:dyDescent="0.25">
      <c r="A8" s="17">
        <v>105.6931019</v>
      </c>
      <c r="B8" s="16">
        <v>5.6982039999999998E-2</v>
      </c>
      <c r="C8" s="16">
        <v>105.009079</v>
      </c>
      <c r="D8" s="16">
        <v>4496.4475629999997</v>
      </c>
      <c r="E8" s="16">
        <v>0.92983245800000003</v>
      </c>
      <c r="F8" s="16">
        <f>SUM(B8:E8)</f>
        <v>4602.4434564980002</v>
      </c>
      <c r="H8" s="19">
        <v>99</v>
      </c>
      <c r="I8">
        <f>((B16+C16)*100)/$F$16</f>
        <v>1.7850993918049523</v>
      </c>
      <c r="J8">
        <f>(D16*100)/$F$16</f>
        <v>98.195732927026654</v>
      </c>
      <c r="K8">
        <f>(E16*100)/$F$16</f>
        <v>1.9167681168399092E-2</v>
      </c>
    </row>
    <row r="9" spans="1:11" x14ac:dyDescent="0.25">
      <c r="A9" s="17">
        <v>109.08603669999999</v>
      </c>
      <c r="B9" s="15">
        <v>5.8174133000000003E-2</v>
      </c>
      <c r="C9" s="15">
        <v>100.9068489</v>
      </c>
      <c r="D9" s="15">
        <v>5022.755623</v>
      </c>
      <c r="E9" s="15">
        <v>0.89287757899999998</v>
      </c>
    </row>
    <row r="10" spans="1:11" x14ac:dyDescent="0.25">
      <c r="A10" s="17">
        <v>114.54701420000001</v>
      </c>
      <c r="B10" s="15">
        <v>4.9829483000000001E-2</v>
      </c>
      <c r="C10" s="15">
        <v>103.14083100000001</v>
      </c>
      <c r="D10" s="15">
        <v>5722.9111190000003</v>
      </c>
      <c r="E10" s="15">
        <v>0.92816352800000002</v>
      </c>
    </row>
    <row r="11" spans="1:11" x14ac:dyDescent="0.25">
      <c r="B11" s="15" t="s">
        <v>24</v>
      </c>
    </row>
    <row r="12" spans="1:11" x14ac:dyDescent="0.25">
      <c r="A12" s="17">
        <v>219.62785719999999</v>
      </c>
      <c r="B12" s="15">
        <v>5.2928925000000002E-2</v>
      </c>
      <c r="C12" s="15">
        <v>205.99293710000001</v>
      </c>
      <c r="D12" s="15">
        <v>15991.875410000001</v>
      </c>
      <c r="E12" s="15">
        <v>0.87094306899999996</v>
      </c>
    </row>
    <row r="13" spans="1:11" x14ac:dyDescent="0.25">
      <c r="A13" s="17">
        <v>83.562850949999998</v>
      </c>
      <c r="B13" s="15">
        <v>6.1988831000000001E-2</v>
      </c>
      <c r="C13" s="15">
        <v>83.525896070000002</v>
      </c>
      <c r="D13" s="15">
        <v>3581.7100999999998</v>
      </c>
      <c r="E13" s="15">
        <v>0.89931488000000004</v>
      </c>
    </row>
    <row r="14" spans="1:11" x14ac:dyDescent="0.25">
      <c r="A14" s="17">
        <v>96.983194350000005</v>
      </c>
      <c r="B14" s="15">
        <v>5.1021575999999999E-2</v>
      </c>
      <c r="C14" s="15">
        <v>95.554113389999998</v>
      </c>
      <c r="D14" s="15">
        <v>5560.5752469999998</v>
      </c>
      <c r="E14" s="15">
        <v>0.91648101800000004</v>
      </c>
    </row>
    <row r="15" spans="1:11" x14ac:dyDescent="0.25">
      <c r="A15" s="17">
        <v>106.9049835</v>
      </c>
      <c r="B15" s="15">
        <v>5.0067901999999997E-2</v>
      </c>
      <c r="C15" s="15">
        <v>79.400777820000002</v>
      </c>
      <c r="D15" s="15">
        <v>6429.54421</v>
      </c>
      <c r="E15" s="15">
        <v>0.89812278700000003</v>
      </c>
    </row>
    <row r="16" spans="1:11" x14ac:dyDescent="0.25">
      <c r="A16" s="17">
        <v>100.6228924</v>
      </c>
      <c r="B16" s="16">
        <v>5.0067901999999997E-2</v>
      </c>
      <c r="C16" s="16">
        <v>82.859992980000001</v>
      </c>
      <c r="D16" s="16">
        <v>4560.7624050000004</v>
      </c>
      <c r="E16" s="16">
        <v>0.89025497399999998</v>
      </c>
      <c r="F16" s="16">
        <f>SUM(B16:E16)</f>
        <v>4644.5627208559999</v>
      </c>
    </row>
    <row r="17" spans="1:5" x14ac:dyDescent="0.25">
      <c r="B17" s="15" t="s">
        <v>25</v>
      </c>
    </row>
    <row r="18" spans="1:5" x14ac:dyDescent="0.25">
      <c r="A18" s="17">
        <v>70.851087570000004</v>
      </c>
      <c r="B18" s="15">
        <v>7.3909760000000005E-2</v>
      </c>
      <c r="C18" s="15">
        <v>64.3799305</v>
      </c>
      <c r="D18" s="15">
        <v>3474.1878510000001</v>
      </c>
      <c r="E18" s="15">
        <v>0.92458724999999997</v>
      </c>
    </row>
    <row r="19" spans="1:5" x14ac:dyDescent="0.25">
      <c r="A19" s="17">
        <v>117.05088619999999</v>
      </c>
      <c r="B19" s="15">
        <v>5.6028366000000003E-2</v>
      </c>
      <c r="C19" s="15">
        <v>115.61489109999999</v>
      </c>
      <c r="D19" s="15">
        <v>5412.9328729999997</v>
      </c>
      <c r="E19" s="15">
        <v>0.92458724999999997</v>
      </c>
    </row>
    <row r="20" spans="1:5" x14ac:dyDescent="0.25">
      <c r="A20" s="17">
        <v>180.90486530000001</v>
      </c>
      <c r="B20" s="15">
        <v>4.9829483000000001E-2</v>
      </c>
      <c r="C20" s="15">
        <v>172.75714869999999</v>
      </c>
      <c r="D20" s="15">
        <v>10738.322969999999</v>
      </c>
      <c r="E20" s="15">
        <v>0.88858604399999996</v>
      </c>
    </row>
    <row r="21" spans="1:5" x14ac:dyDescent="0.25">
      <c r="A21" s="17">
        <v>93.61600876</v>
      </c>
      <c r="B21" s="15">
        <v>5.8889389E-2</v>
      </c>
      <c r="C21" s="15">
        <v>91.793060299999993</v>
      </c>
      <c r="D21" s="15">
        <v>4649.8985290000001</v>
      </c>
      <c r="E21" s="15">
        <v>0.88429451000000003</v>
      </c>
    </row>
    <row r="22" spans="1:5" x14ac:dyDescent="0.25">
      <c r="A22" s="17">
        <v>237.58602139999999</v>
      </c>
      <c r="B22" s="15">
        <v>6.2942504999999996E-2</v>
      </c>
      <c r="C22" s="15">
        <v>236.4180088</v>
      </c>
      <c r="D22" s="15">
        <v>16757.68518</v>
      </c>
      <c r="E22" s="15">
        <v>0.90599060099999995</v>
      </c>
    </row>
    <row r="23" spans="1:5" x14ac:dyDescent="0.25">
      <c r="B23" s="15" t="s">
        <v>26</v>
      </c>
    </row>
    <row r="24" spans="1:5" x14ac:dyDescent="0.25">
      <c r="A24" s="17">
        <v>166.0761833</v>
      </c>
      <c r="B24" s="15">
        <v>5.7935714999999999E-2</v>
      </c>
      <c r="C24" s="15">
        <v>150.04682539999999</v>
      </c>
      <c r="D24" s="15">
        <v>9550.2610210000003</v>
      </c>
      <c r="E24" s="15">
        <v>0.87642669699999998</v>
      </c>
    </row>
    <row r="25" spans="1:5" x14ac:dyDescent="0.25">
      <c r="A25" s="17">
        <v>205.4560184</v>
      </c>
      <c r="B25" s="15">
        <v>5.1975250000000001E-2</v>
      </c>
      <c r="C25" s="15">
        <v>193.2880878</v>
      </c>
      <c r="D25" s="15">
        <v>17458.829160000001</v>
      </c>
      <c r="E25" s="15">
        <v>0.86379051200000001</v>
      </c>
    </row>
    <row r="26" spans="1:5" x14ac:dyDescent="0.25">
      <c r="A26" s="17">
        <v>102.74505619999999</v>
      </c>
      <c r="B26" s="15">
        <v>4.7922133999999998E-2</v>
      </c>
      <c r="C26" s="15">
        <v>99.558830259999993</v>
      </c>
      <c r="D26" s="15">
        <v>5611.2308499999999</v>
      </c>
      <c r="E26" s="15">
        <v>0.89645385700000002</v>
      </c>
    </row>
    <row r="27" spans="1:5" x14ac:dyDescent="0.25">
      <c r="A27" s="17">
        <v>97.386121750000001</v>
      </c>
      <c r="B27" s="15">
        <v>5.1975250000000001E-2</v>
      </c>
      <c r="C27" s="15">
        <v>86.745977400000001</v>
      </c>
      <c r="D27" s="15">
        <v>6032.3166849999998</v>
      </c>
      <c r="E27" s="15">
        <v>0.87738037099999999</v>
      </c>
    </row>
    <row r="28" spans="1:5" x14ac:dyDescent="0.25">
      <c r="A28" s="17">
        <v>164.98398779999999</v>
      </c>
      <c r="B28" s="15">
        <v>5.4121017E-2</v>
      </c>
      <c r="C28" s="15">
        <v>163.6259556</v>
      </c>
      <c r="D28" s="15">
        <v>7323.432922</v>
      </c>
      <c r="E28" s="15">
        <v>0.88119506800000003</v>
      </c>
    </row>
    <row r="29" spans="1:5" x14ac:dyDescent="0.25">
      <c r="B29" s="15" t="s">
        <v>27</v>
      </c>
    </row>
    <row r="30" spans="1:5" x14ac:dyDescent="0.25">
      <c r="A30" s="17">
        <v>91.655015950000006</v>
      </c>
      <c r="B30" s="15">
        <v>5.1975250000000001E-2</v>
      </c>
      <c r="C30" s="15">
        <v>84.789037699999994</v>
      </c>
      <c r="D30" s="15">
        <v>4361.4404199999999</v>
      </c>
      <c r="E30" s="15">
        <v>0.93603134200000004</v>
      </c>
    </row>
    <row r="31" spans="1:5" x14ac:dyDescent="0.25">
      <c r="A31" s="17">
        <v>163.26403619999999</v>
      </c>
      <c r="B31" s="15">
        <v>5.3882599000000003E-2</v>
      </c>
      <c r="C31" s="15">
        <v>158.4351063</v>
      </c>
      <c r="D31" s="15">
        <v>6639.030933</v>
      </c>
      <c r="E31" s="15">
        <v>0.88977813699999997</v>
      </c>
    </row>
    <row r="32" spans="1:5" x14ac:dyDescent="0.25">
      <c r="A32" s="17">
        <v>99.856138229999999</v>
      </c>
      <c r="B32" s="15">
        <v>5.3167342999999999E-2</v>
      </c>
      <c r="C32" s="15">
        <v>93.364000320000002</v>
      </c>
      <c r="D32" s="15">
        <v>6869.3695070000003</v>
      </c>
      <c r="E32" s="15">
        <v>0.91457366900000003</v>
      </c>
    </row>
    <row r="33" spans="1:5" x14ac:dyDescent="0.25">
      <c r="A33" s="17">
        <v>284.89518170000002</v>
      </c>
      <c r="B33" s="15">
        <v>6.0081481999999999E-2</v>
      </c>
      <c r="C33" s="15">
        <v>136.16108890000001</v>
      </c>
      <c r="D33" s="15">
        <v>9434.5226289999991</v>
      </c>
      <c r="E33" s="15">
        <v>0.85687637299999997</v>
      </c>
    </row>
    <row r="34" spans="1:5" x14ac:dyDescent="0.25">
      <c r="A34" s="17">
        <v>122.202158</v>
      </c>
      <c r="B34" s="15">
        <v>5.8174133000000003E-2</v>
      </c>
      <c r="C34" s="15">
        <v>114.2089367</v>
      </c>
      <c r="D34" s="15">
        <v>6626.9536019999996</v>
      </c>
      <c r="E34" s="15">
        <v>0.88167190600000001</v>
      </c>
    </row>
    <row r="35" spans="1:5" x14ac:dyDescent="0.25">
      <c r="B35" s="15" t="s">
        <v>28</v>
      </c>
    </row>
    <row r="36" spans="1:5" x14ac:dyDescent="0.25">
      <c r="A36" s="17">
        <v>130.80811499999999</v>
      </c>
      <c r="B36" s="15">
        <v>5.6982039999999998E-2</v>
      </c>
      <c r="C36" s="15">
        <v>129.54378130000001</v>
      </c>
      <c r="D36" s="15">
        <v>7004.7798160000002</v>
      </c>
      <c r="E36" s="15">
        <v>0.89073181199999996</v>
      </c>
    </row>
    <row r="37" spans="1:5" x14ac:dyDescent="0.25">
      <c r="A37" s="17">
        <v>120.7880974</v>
      </c>
      <c r="B37" s="15">
        <v>5.6982039999999998E-2</v>
      </c>
      <c r="C37" s="15">
        <v>109.899044</v>
      </c>
      <c r="D37" s="15">
        <v>5064.000368</v>
      </c>
      <c r="E37" s="15">
        <v>0.92148780799999996</v>
      </c>
    </row>
    <row r="38" spans="1:5" x14ac:dyDescent="0.25">
      <c r="A38" s="17">
        <v>119.3518639</v>
      </c>
      <c r="B38" s="15">
        <v>5.1021575999999999E-2</v>
      </c>
      <c r="C38" s="15">
        <v>118.0520058</v>
      </c>
      <c r="D38" s="15">
        <v>7842.8251739999996</v>
      </c>
      <c r="E38" s="15">
        <v>0.92029571499999996</v>
      </c>
    </row>
    <row r="39" spans="1:5" x14ac:dyDescent="0.25">
      <c r="A39" s="17">
        <v>165.2300358</v>
      </c>
      <c r="B39" s="15">
        <v>5.4836272999999998E-2</v>
      </c>
      <c r="C39" s="15">
        <v>160.89391710000001</v>
      </c>
      <c r="D39" s="15">
        <v>7922.8274819999997</v>
      </c>
      <c r="E39" s="15">
        <v>0.88405609100000004</v>
      </c>
    </row>
    <row r="40" spans="1:5" x14ac:dyDescent="0.25">
      <c r="A40" s="17">
        <v>115.6890392</v>
      </c>
      <c r="B40" s="15">
        <v>5.3882599000000003E-2</v>
      </c>
      <c r="C40" s="15">
        <v>114.6738529</v>
      </c>
      <c r="D40" s="15">
        <v>5702.0123000000003</v>
      </c>
      <c r="E40" s="15">
        <v>0.93817710899999995</v>
      </c>
    </row>
    <row r="41" spans="1:5" x14ac:dyDescent="0.25">
      <c r="B41" s="15" t="s">
        <v>29</v>
      </c>
    </row>
    <row r="42" spans="1:5" x14ac:dyDescent="0.25">
      <c r="A42" s="17">
        <v>246.4139462</v>
      </c>
      <c r="B42" s="15">
        <v>5.9127807999999997E-2</v>
      </c>
      <c r="C42" s="15">
        <v>225.5580425</v>
      </c>
      <c r="D42" s="15">
        <v>14831.49505</v>
      </c>
      <c r="E42" s="15">
        <v>0.83756446799999995</v>
      </c>
    </row>
    <row r="43" spans="1:5" x14ac:dyDescent="0.25">
      <c r="A43" s="17">
        <v>150.88796619999999</v>
      </c>
      <c r="B43" s="15">
        <v>5.9127807999999997E-2</v>
      </c>
      <c r="C43" s="15">
        <v>142.8427696</v>
      </c>
      <c r="D43" s="15">
        <v>8948.5971929999996</v>
      </c>
      <c r="E43" s="15">
        <v>0.85401534999999995</v>
      </c>
    </row>
    <row r="44" spans="1:5" x14ac:dyDescent="0.25">
      <c r="A44" s="17">
        <v>111.3669872</v>
      </c>
      <c r="B44" s="15">
        <v>4.9829483000000001E-2</v>
      </c>
      <c r="C44" s="15">
        <v>110.01896859999999</v>
      </c>
      <c r="D44" s="15">
        <v>6300.6424900000002</v>
      </c>
      <c r="E44" s="15">
        <v>0.92339515699999997</v>
      </c>
    </row>
    <row r="45" spans="1:5" x14ac:dyDescent="0.25">
      <c r="A45" s="17">
        <v>221.43602369999999</v>
      </c>
      <c r="B45" s="15">
        <v>5.2928925000000002E-2</v>
      </c>
      <c r="C45" s="15">
        <v>220.94297409999999</v>
      </c>
      <c r="D45" s="15">
        <v>18065.79423</v>
      </c>
      <c r="E45" s="15">
        <v>0.92244148299999995</v>
      </c>
    </row>
    <row r="46" spans="1:5" x14ac:dyDescent="0.25">
      <c r="A46" s="17">
        <v>132.78698919999999</v>
      </c>
      <c r="B46" s="15">
        <v>6.1035156E-2</v>
      </c>
      <c r="C46" s="15">
        <v>131.73699379999999</v>
      </c>
      <c r="D46" s="15">
        <v>7423.349142</v>
      </c>
      <c r="E46" s="15">
        <v>0.85282325699999995</v>
      </c>
    </row>
    <row r="47" spans="1:5" x14ac:dyDescent="0.25">
      <c r="B47" s="15" t="s">
        <v>30</v>
      </c>
    </row>
    <row r="48" spans="1:5" x14ac:dyDescent="0.25">
      <c r="A48" s="17">
        <v>66.45298004</v>
      </c>
      <c r="B48" s="15">
        <v>6.3896178999999997E-2</v>
      </c>
      <c r="C48" s="15">
        <v>65.035820009999995</v>
      </c>
      <c r="D48" s="15">
        <v>3930.735588</v>
      </c>
      <c r="E48" s="15">
        <v>0.90289115900000005</v>
      </c>
    </row>
    <row r="49" spans="1:5" x14ac:dyDescent="0.25">
      <c r="A49" s="17">
        <v>111.2480164</v>
      </c>
      <c r="B49" s="15">
        <v>4.6968459999999997E-2</v>
      </c>
      <c r="C49" s="15">
        <v>99.915027620000004</v>
      </c>
      <c r="D49" s="15">
        <v>5834.3296049999999</v>
      </c>
      <c r="E49" s="15">
        <v>0.913381577</v>
      </c>
    </row>
    <row r="50" spans="1:5" x14ac:dyDescent="0.25">
      <c r="A50" s="17">
        <v>116.8460846</v>
      </c>
      <c r="B50" s="15">
        <v>7.7009200999999999E-2</v>
      </c>
      <c r="C50" s="15">
        <v>107.2909832</v>
      </c>
      <c r="D50" s="15">
        <v>5005.4860120000003</v>
      </c>
      <c r="E50" s="15">
        <v>0.87928771999999999</v>
      </c>
    </row>
    <row r="51" spans="1:5" x14ac:dyDescent="0.25">
      <c r="A51" s="17">
        <v>315.11902809999998</v>
      </c>
      <c r="B51" s="15">
        <v>5.8889389E-2</v>
      </c>
      <c r="C51" s="15">
        <v>309.86499789999999</v>
      </c>
      <c r="D51" s="15">
        <v>25303.652999999998</v>
      </c>
      <c r="E51" s="15">
        <v>0.89001655599999996</v>
      </c>
    </row>
    <row r="52" spans="1:5" x14ac:dyDescent="0.25">
      <c r="A52" s="17">
        <v>192.32010840000001</v>
      </c>
      <c r="B52" s="15">
        <v>6.6995621000000005E-2</v>
      </c>
      <c r="C52" s="15">
        <v>185.942173</v>
      </c>
      <c r="D52" s="15">
        <v>11977.838519999999</v>
      </c>
      <c r="E52" s="15">
        <v>10.91980934</v>
      </c>
    </row>
    <row r="53" spans="1:5" x14ac:dyDescent="0.25">
      <c r="B53" s="15" t="s">
        <v>31</v>
      </c>
    </row>
    <row r="54" spans="1:5" x14ac:dyDescent="0.25">
      <c r="A54" s="17">
        <v>268.77903939999999</v>
      </c>
      <c r="B54" s="15">
        <v>5.5074692000000001E-2</v>
      </c>
      <c r="C54" s="15">
        <v>267.32110979999999</v>
      </c>
      <c r="D54" s="15">
        <v>23517.494920000001</v>
      </c>
      <c r="E54" s="15">
        <v>0.896930695</v>
      </c>
    </row>
    <row r="55" spans="1:5" x14ac:dyDescent="0.25">
      <c r="A55" s="17">
        <v>178.8978577</v>
      </c>
      <c r="B55" s="15">
        <v>5.4836272999999998E-2</v>
      </c>
      <c r="C55" s="15">
        <v>177.40392679999999</v>
      </c>
      <c r="D55" s="15">
        <v>11439.948560000001</v>
      </c>
      <c r="E55" s="15">
        <v>0.89645385700000002</v>
      </c>
    </row>
    <row r="56" spans="1:5" x14ac:dyDescent="0.25">
      <c r="A56" s="17">
        <v>155.48896790000001</v>
      </c>
      <c r="B56" s="15">
        <v>5.0783157000000002E-2</v>
      </c>
      <c r="C56" s="15">
        <v>151.3669491</v>
      </c>
      <c r="D56" s="15">
        <v>11636.20305</v>
      </c>
      <c r="E56" s="15">
        <v>0.88095665000000001</v>
      </c>
    </row>
    <row r="57" spans="1:5" x14ac:dyDescent="0.25">
      <c r="A57" s="17">
        <v>99.723815920000007</v>
      </c>
      <c r="B57" s="15">
        <v>5.2928925000000002E-2</v>
      </c>
      <c r="C57" s="15">
        <v>99.709987639999994</v>
      </c>
      <c r="D57" s="15">
        <v>5398.2532019999999</v>
      </c>
      <c r="E57" s="15">
        <v>0.91242790200000001</v>
      </c>
    </row>
    <row r="58" spans="1:5" x14ac:dyDescent="0.25">
      <c r="A58" s="17">
        <v>95.165967940000002</v>
      </c>
      <c r="B58" s="15">
        <v>5.6028366000000003E-2</v>
      </c>
      <c r="C58" s="15">
        <v>89.55097198</v>
      </c>
      <c r="D58" s="15">
        <v>5522.3534110000001</v>
      </c>
      <c r="E58" s="15">
        <v>0.87308883699999995</v>
      </c>
    </row>
    <row r="59" spans="1:5" x14ac:dyDescent="0.25">
      <c r="B59" s="15" t="s">
        <v>32</v>
      </c>
    </row>
    <row r="60" spans="1:5" x14ac:dyDescent="0.25">
      <c r="A60" s="17">
        <v>79.633951190000005</v>
      </c>
      <c r="B60" s="15">
        <v>6.2942504999999996E-2</v>
      </c>
      <c r="C60" s="15">
        <v>78.854084009999994</v>
      </c>
      <c r="D60" s="15">
        <v>4280.841351</v>
      </c>
      <c r="E60" s="15">
        <v>0.90527534499999995</v>
      </c>
    </row>
    <row r="61" spans="1:5" x14ac:dyDescent="0.25">
      <c r="A61" s="17">
        <v>91.822862630000003</v>
      </c>
      <c r="B61" s="15">
        <v>5.3882599000000003E-2</v>
      </c>
      <c r="C61" s="15">
        <v>81.679105759999999</v>
      </c>
      <c r="D61" s="15">
        <v>5436.8360039999998</v>
      </c>
      <c r="E61" s="15">
        <v>0.93007087700000002</v>
      </c>
    </row>
    <row r="62" spans="1:5" x14ac:dyDescent="0.25">
      <c r="A62" s="17">
        <v>212.13793749999999</v>
      </c>
      <c r="B62" s="15">
        <v>5.3882599000000003E-2</v>
      </c>
      <c r="C62" s="15">
        <v>208.8088989</v>
      </c>
      <c r="D62" s="15">
        <v>15835.82401</v>
      </c>
      <c r="E62" s="15">
        <v>0.92458724999999997</v>
      </c>
    </row>
    <row r="63" spans="1:5" x14ac:dyDescent="0.25">
      <c r="A63" s="17">
        <v>109.7311974</v>
      </c>
      <c r="B63" s="15">
        <v>5.4836272999999998E-2</v>
      </c>
      <c r="C63" s="15">
        <v>108.6709499</v>
      </c>
      <c r="D63" s="15">
        <v>6670.3610420000005</v>
      </c>
      <c r="E63" s="15">
        <v>0.88453292800000005</v>
      </c>
    </row>
    <row r="64" spans="1:5" x14ac:dyDescent="0.25">
      <c r="A64" s="17">
        <v>213.37699889999999</v>
      </c>
      <c r="B64" s="15">
        <v>5.6028366000000003E-2</v>
      </c>
      <c r="C64" s="15">
        <v>212.4669552</v>
      </c>
      <c r="D64" s="15">
        <v>16364.1901</v>
      </c>
      <c r="E64" s="15">
        <v>0.87428092999999996</v>
      </c>
    </row>
    <row r="65" spans="1:5" x14ac:dyDescent="0.25">
      <c r="B65" s="15" t="s">
        <v>33</v>
      </c>
    </row>
    <row r="66" spans="1:5" x14ac:dyDescent="0.25">
      <c r="A66" s="17">
        <v>306.55097960000001</v>
      </c>
      <c r="B66" s="15">
        <v>4.6968459999999997E-2</v>
      </c>
      <c r="C66" s="15">
        <v>295.55106160000003</v>
      </c>
      <c r="D66" s="15">
        <v>18531.685109999999</v>
      </c>
      <c r="E66" s="15">
        <v>0.82993507399999999</v>
      </c>
    </row>
    <row r="67" spans="1:5" x14ac:dyDescent="0.25">
      <c r="A67" s="17">
        <v>108.81209370000001</v>
      </c>
      <c r="B67" s="15">
        <v>5.7935714999999999E-2</v>
      </c>
      <c r="C67" s="15">
        <v>101.3009548</v>
      </c>
      <c r="D67" s="15">
        <v>7599.7192859999996</v>
      </c>
      <c r="E67" s="15">
        <v>0.87594985999999997</v>
      </c>
    </row>
    <row r="68" spans="1:5" x14ac:dyDescent="0.25">
      <c r="A68" s="17">
        <v>123.51608280000001</v>
      </c>
      <c r="B68" s="15">
        <v>5.4836272999999998E-2</v>
      </c>
      <c r="C68" s="15">
        <v>122.3740578</v>
      </c>
      <c r="D68" s="15">
        <v>8273.7245559999992</v>
      </c>
      <c r="E68" s="15">
        <v>0.90265273999999995</v>
      </c>
    </row>
    <row r="69" spans="1:5" x14ac:dyDescent="0.25">
      <c r="A69" s="17">
        <v>459.91492269999998</v>
      </c>
      <c r="B69" s="15">
        <v>6.6041946000000004E-2</v>
      </c>
      <c r="C69" s="15">
        <v>402.56810189999999</v>
      </c>
      <c r="D69" s="15">
        <v>31965.538980000001</v>
      </c>
      <c r="E69" s="15">
        <v>0.88596344000000005</v>
      </c>
    </row>
    <row r="70" spans="1:5" x14ac:dyDescent="0.25">
      <c r="A70" s="17">
        <v>149.06001090000001</v>
      </c>
      <c r="B70" s="15">
        <v>5.4836272999999998E-2</v>
      </c>
      <c r="C70" s="15">
        <v>138.9460564</v>
      </c>
      <c r="D70" s="15">
        <v>7000.8399490000002</v>
      </c>
      <c r="E70" s="15">
        <v>0.864028931</v>
      </c>
    </row>
    <row r="71" spans="1:5" x14ac:dyDescent="0.25">
      <c r="B71" s="15" t="s">
        <v>34</v>
      </c>
    </row>
    <row r="72" spans="1:5" x14ac:dyDescent="0.25">
      <c r="A72" s="17">
        <v>141.34502409999999</v>
      </c>
      <c r="B72" s="15">
        <v>5.6982039999999998E-2</v>
      </c>
      <c r="C72" s="15">
        <v>126.7659664</v>
      </c>
      <c r="D72" s="15">
        <v>9289.2925739999991</v>
      </c>
      <c r="E72" s="15">
        <v>0.87952613800000001</v>
      </c>
    </row>
    <row r="73" spans="1:5" x14ac:dyDescent="0.25">
      <c r="A73" s="17">
        <v>271.39592169999997</v>
      </c>
      <c r="B73" s="15">
        <v>5.6982039999999998E-2</v>
      </c>
      <c r="C73" s="15">
        <v>263.39912409999999</v>
      </c>
      <c r="D73" s="15">
        <v>23100.709439999999</v>
      </c>
      <c r="E73" s="15">
        <v>0.90003013600000004</v>
      </c>
    </row>
    <row r="74" spans="1:5" x14ac:dyDescent="0.25">
      <c r="A74" s="17">
        <v>94.888925549999996</v>
      </c>
      <c r="B74" s="15">
        <v>7.6055526999999998E-2</v>
      </c>
      <c r="C74" s="15">
        <v>93.588829039999993</v>
      </c>
      <c r="D74" s="15">
        <v>5456.9242000000004</v>
      </c>
      <c r="E74" s="15">
        <v>0.89645385700000002</v>
      </c>
    </row>
    <row r="75" spans="1:5" x14ac:dyDescent="0.25">
      <c r="A75" s="17">
        <v>242.07901949999999</v>
      </c>
      <c r="B75" s="15">
        <v>5.1021575999999999E-2</v>
      </c>
      <c r="C75" s="15">
        <v>221.58503529999999</v>
      </c>
      <c r="D75" s="15">
        <v>20160.137650000001</v>
      </c>
      <c r="E75" s="15">
        <v>10.91957092</v>
      </c>
    </row>
    <row r="76" spans="1:5" x14ac:dyDescent="0.25">
      <c r="A76" s="17">
        <v>223.3278751</v>
      </c>
      <c r="B76" s="15">
        <v>5.1021575999999999E-2</v>
      </c>
      <c r="C76" s="15">
        <v>190.44113160000001</v>
      </c>
      <c r="D76" s="15">
        <v>11553.605079999999</v>
      </c>
      <c r="E76" s="15">
        <v>0.87332725499999997</v>
      </c>
    </row>
    <row r="77" spans="1:5" x14ac:dyDescent="0.25">
      <c r="B77" s="15" t="s">
        <v>35</v>
      </c>
    </row>
    <row r="78" spans="1:5" x14ac:dyDescent="0.25">
      <c r="A78" s="17">
        <v>154.23297880000001</v>
      </c>
      <c r="B78" s="15">
        <v>5.1021575999999999E-2</v>
      </c>
      <c r="C78" s="15">
        <v>153.19800380000001</v>
      </c>
      <c r="D78" s="15">
        <v>9618.2343959999998</v>
      </c>
      <c r="E78" s="15">
        <v>0.92411041299999996</v>
      </c>
    </row>
    <row r="79" spans="1:5" x14ac:dyDescent="0.25">
      <c r="A79" s="17">
        <v>175.38118360000001</v>
      </c>
      <c r="B79" s="15">
        <v>5.6982039999999998E-2</v>
      </c>
      <c r="C79" s="15">
        <v>165.26103019999999</v>
      </c>
      <c r="D79" s="15">
        <v>10936.436890000001</v>
      </c>
      <c r="E79" s="15">
        <v>0.88787078900000005</v>
      </c>
    </row>
    <row r="80" spans="1:5" x14ac:dyDescent="0.25">
      <c r="A80" s="17">
        <v>172.19996449999999</v>
      </c>
      <c r="B80" s="15">
        <v>5.6982039999999998E-2</v>
      </c>
      <c r="C80" s="15">
        <v>156.6710472</v>
      </c>
      <c r="D80" s="15">
        <v>10892.73524</v>
      </c>
      <c r="E80" s="15">
        <v>0.89979171800000002</v>
      </c>
    </row>
    <row r="81" spans="1:5" x14ac:dyDescent="0.25">
      <c r="A81" s="17">
        <v>121.3049889</v>
      </c>
      <c r="B81" s="15">
        <v>4.7922133999999998E-2</v>
      </c>
      <c r="C81" s="15">
        <v>119.9769974</v>
      </c>
      <c r="D81" s="15">
        <v>7888.4587289999999</v>
      </c>
      <c r="E81" s="15">
        <v>0.90479850799999995</v>
      </c>
    </row>
    <row r="82" spans="1:5" x14ac:dyDescent="0.25">
      <c r="A82" s="17">
        <v>154.62303159999999</v>
      </c>
      <c r="B82" s="15">
        <v>5.4836272999999998E-2</v>
      </c>
      <c r="C82" s="15">
        <v>144.40417289999999</v>
      </c>
      <c r="D82" s="15">
        <v>11190.583710000001</v>
      </c>
      <c r="E82" s="15">
        <v>0.90408325199999995</v>
      </c>
    </row>
    <row r="83" spans="1:5" x14ac:dyDescent="0.25">
      <c r="B83" s="15" t="s">
        <v>36</v>
      </c>
    </row>
    <row r="84" spans="1:5" x14ac:dyDescent="0.25">
      <c r="A84" s="17">
        <v>94.591856000000007</v>
      </c>
      <c r="B84" s="15">
        <v>5.1975250000000001E-2</v>
      </c>
      <c r="C84" s="15">
        <v>83.740949630000003</v>
      </c>
      <c r="D84" s="15">
        <v>5262.1617319999996</v>
      </c>
      <c r="E84" s="15">
        <v>0.89383125299999999</v>
      </c>
    </row>
    <row r="85" spans="1:5" x14ac:dyDescent="0.25">
      <c r="A85" s="17">
        <v>230.96179960000001</v>
      </c>
      <c r="B85" s="15">
        <v>5.5074692000000001E-2</v>
      </c>
      <c r="C85" s="15">
        <v>229.87580299999999</v>
      </c>
      <c r="D85" s="15">
        <v>15611.49216</v>
      </c>
      <c r="E85" s="15">
        <v>0.87666511499999999</v>
      </c>
    </row>
    <row r="86" spans="1:5" x14ac:dyDescent="0.25">
      <c r="A86" s="17">
        <v>88.856935500000006</v>
      </c>
      <c r="B86" s="15">
        <v>5.6982039999999998E-2</v>
      </c>
      <c r="C86" s="15">
        <v>68.45283508</v>
      </c>
      <c r="D86" s="15">
        <v>6943.2675840000002</v>
      </c>
      <c r="E86" s="15">
        <v>0.91409683200000003</v>
      </c>
    </row>
    <row r="87" spans="1:5" x14ac:dyDescent="0.25">
      <c r="A87" s="17">
        <v>178.02119260000001</v>
      </c>
      <c r="B87" s="15">
        <v>6.3896178999999997E-2</v>
      </c>
      <c r="C87" s="15">
        <v>167.09089280000001</v>
      </c>
      <c r="D87" s="15">
        <v>11885.037179999999</v>
      </c>
      <c r="E87" s="15">
        <v>0.926494598</v>
      </c>
    </row>
    <row r="88" spans="1:5" x14ac:dyDescent="0.25">
      <c r="A88" s="17">
        <v>112.53619190000001</v>
      </c>
      <c r="B88" s="15">
        <v>5.1975250000000001E-2</v>
      </c>
      <c r="C88" s="15">
        <v>102.27203369999999</v>
      </c>
      <c r="D88" s="15">
        <v>6994.8933120000002</v>
      </c>
      <c r="E88" s="15">
        <v>0.91791153000000003</v>
      </c>
    </row>
    <row r="89" spans="1:5" x14ac:dyDescent="0.25">
      <c r="B89" s="15" t="s">
        <v>37</v>
      </c>
    </row>
    <row r="90" spans="1:5" x14ac:dyDescent="0.25">
      <c r="A90" s="17">
        <v>343.37711330000002</v>
      </c>
      <c r="B90" s="15">
        <v>5.7935714999999999E-2</v>
      </c>
      <c r="C90" s="15">
        <v>342.52214429999998</v>
      </c>
      <c r="D90" s="15">
        <v>32998.968840000001</v>
      </c>
      <c r="E90" s="15">
        <v>0.92840194700000001</v>
      </c>
    </row>
    <row r="91" spans="1:5" x14ac:dyDescent="0.25">
      <c r="A91" s="17">
        <v>111.153841</v>
      </c>
      <c r="B91" s="15">
        <v>4.196167E-2</v>
      </c>
      <c r="C91" s="15">
        <v>109.9998951</v>
      </c>
      <c r="D91" s="15">
        <v>8236.3016609999995</v>
      </c>
      <c r="E91" s="15">
        <v>0.93531608600000005</v>
      </c>
    </row>
    <row r="92" spans="1:5" x14ac:dyDescent="0.25">
      <c r="A92" s="17">
        <v>124.39799309999999</v>
      </c>
      <c r="B92" s="15">
        <v>5.1021575999999999E-2</v>
      </c>
      <c r="C92" s="15">
        <v>123.2359409</v>
      </c>
      <c r="D92" s="15">
        <v>6974.12014</v>
      </c>
      <c r="E92" s="15">
        <v>0.89788436900000002</v>
      </c>
    </row>
    <row r="93" spans="1:5" x14ac:dyDescent="0.25">
      <c r="A93" s="17">
        <v>85.74199677</v>
      </c>
      <c r="B93" s="15">
        <v>5.6982039999999998E-2</v>
      </c>
      <c r="C93" s="15">
        <v>82.818031309999995</v>
      </c>
      <c r="D93" s="15">
        <v>5130.5680270000003</v>
      </c>
      <c r="E93" s="15">
        <v>0.90813636799999997</v>
      </c>
    </row>
    <row r="94" spans="1:5" x14ac:dyDescent="0.25">
      <c r="A94" s="17">
        <v>304.1779995</v>
      </c>
      <c r="B94" s="15">
        <v>5.5074692000000001E-2</v>
      </c>
      <c r="C94" s="15">
        <v>298.47288129999998</v>
      </c>
      <c r="D94" s="15">
        <v>24555.106159999999</v>
      </c>
      <c r="E94" s="15">
        <v>0.86188316300000001</v>
      </c>
    </row>
    <row r="95" spans="1:5" x14ac:dyDescent="0.25">
      <c r="B95" s="15" t="s">
        <v>38</v>
      </c>
    </row>
    <row r="96" spans="1:5" x14ac:dyDescent="0.25">
      <c r="A96" s="17">
        <v>214.76292609999999</v>
      </c>
      <c r="B96" s="15">
        <v>5.2928925000000002E-2</v>
      </c>
      <c r="C96" s="15">
        <v>214.29300309999999</v>
      </c>
      <c r="D96" s="15">
        <v>9129.6496389999993</v>
      </c>
      <c r="E96" s="15">
        <v>0.88715553300000005</v>
      </c>
    </row>
    <row r="97" spans="1:5" x14ac:dyDescent="0.25">
      <c r="A97" s="17">
        <v>151.07798579999999</v>
      </c>
      <c r="B97" s="15">
        <v>5.5074692000000001E-2</v>
      </c>
      <c r="C97" s="15">
        <v>140.47598840000001</v>
      </c>
      <c r="D97" s="15">
        <v>9048.631668</v>
      </c>
      <c r="E97" s="15">
        <v>0.90861320499999998</v>
      </c>
    </row>
    <row r="98" spans="1:5" x14ac:dyDescent="0.25">
      <c r="A98" s="17">
        <v>232.7890396</v>
      </c>
      <c r="B98" s="15">
        <v>5.5074692000000001E-2</v>
      </c>
      <c r="C98" s="15">
        <v>218.89114380000001</v>
      </c>
      <c r="D98" s="15">
        <v>19141.63852</v>
      </c>
      <c r="E98" s="15">
        <v>0.90980529799999998</v>
      </c>
    </row>
    <row r="99" spans="1:5" x14ac:dyDescent="0.25">
      <c r="A99" s="17">
        <v>121.1650372</v>
      </c>
      <c r="B99" s="15">
        <v>5.3167342999999999E-2</v>
      </c>
      <c r="C99" s="15">
        <v>120.0299263</v>
      </c>
      <c r="D99" s="15">
        <v>6367.2895429999999</v>
      </c>
      <c r="E99" s="15">
        <v>0.92983245800000003</v>
      </c>
    </row>
    <row r="100" spans="1:5" x14ac:dyDescent="0.25">
      <c r="A100" s="17">
        <v>149.78599550000001</v>
      </c>
      <c r="B100" s="15">
        <v>6.2942504999999996E-2</v>
      </c>
      <c r="C100" s="15">
        <v>148.98800850000001</v>
      </c>
      <c r="D100" s="15">
        <v>10002.770189999999</v>
      </c>
      <c r="E100" s="15">
        <v>0.93984603899999997</v>
      </c>
    </row>
    <row r="101" spans="1:5" x14ac:dyDescent="0.25">
      <c r="B101" s="15" t="s">
        <v>9</v>
      </c>
    </row>
    <row r="102" spans="1:5" x14ac:dyDescent="0.25">
      <c r="B102" s="15" t="s">
        <v>10</v>
      </c>
    </row>
    <row r="103" spans="1:5" x14ac:dyDescent="0.25">
      <c r="B103" s="15" t="s">
        <v>23</v>
      </c>
    </row>
    <row r="104" spans="1:5" x14ac:dyDescent="0.25">
      <c r="A104" s="17">
        <v>124.7181892</v>
      </c>
      <c r="B104" s="15">
        <v>0.10681152300000001</v>
      </c>
      <c r="C104" s="15">
        <v>116.51992799999999</v>
      </c>
      <c r="D104" s="15">
        <v>5698.0469229999999</v>
      </c>
      <c r="E104" s="15">
        <v>3.4868717189999998</v>
      </c>
    </row>
    <row r="105" spans="1:5" x14ac:dyDescent="0.25">
      <c r="A105" s="17">
        <v>165.9989357</v>
      </c>
      <c r="B105" s="15">
        <v>7.7962875000000001E-2</v>
      </c>
      <c r="C105" s="15">
        <v>137.06493380000001</v>
      </c>
      <c r="D105" s="15">
        <v>7715.7571319999997</v>
      </c>
      <c r="E105" s="15">
        <v>3.483533859</v>
      </c>
    </row>
    <row r="106" spans="1:5" x14ac:dyDescent="0.25">
      <c r="A106" s="17">
        <v>126.142025</v>
      </c>
      <c r="B106" s="15">
        <v>8.6069107000000006E-2</v>
      </c>
      <c r="C106" s="15">
        <v>111.2830639</v>
      </c>
      <c r="D106" s="15">
        <v>4964.155197</v>
      </c>
      <c r="E106" s="15">
        <v>3.5552978519999998</v>
      </c>
    </row>
    <row r="107" spans="1:5" x14ac:dyDescent="0.25">
      <c r="A107" s="17">
        <v>138.02289959999999</v>
      </c>
      <c r="B107" s="15">
        <v>0.10085105900000001</v>
      </c>
      <c r="C107" s="15">
        <v>128.31997870000001</v>
      </c>
      <c r="D107" s="15">
        <v>6255.7015419999998</v>
      </c>
      <c r="E107" s="15">
        <v>3.561496735</v>
      </c>
    </row>
    <row r="108" spans="1:5" x14ac:dyDescent="0.25">
      <c r="A108" s="17">
        <v>278.28717230000001</v>
      </c>
      <c r="B108" s="15">
        <v>7.7962875000000001E-2</v>
      </c>
      <c r="C108" s="15">
        <v>261.57903670000002</v>
      </c>
      <c r="D108" s="15">
        <v>15913.047790000001</v>
      </c>
      <c r="E108" s="15">
        <v>3.481149673</v>
      </c>
    </row>
    <row r="109" spans="1:5" x14ac:dyDescent="0.25">
      <c r="B109" s="15" t="s">
        <v>24</v>
      </c>
    </row>
    <row r="110" spans="1:5" x14ac:dyDescent="0.25">
      <c r="A110" s="17">
        <v>218.12796589999999</v>
      </c>
      <c r="B110" s="15">
        <v>9.1075897000000003E-2</v>
      </c>
      <c r="C110" s="15">
        <v>210.08205409999999</v>
      </c>
      <c r="D110" s="15">
        <v>13425.086740000001</v>
      </c>
      <c r="E110" s="15">
        <v>3.5429000849999999</v>
      </c>
    </row>
    <row r="111" spans="1:5" x14ac:dyDescent="0.25">
      <c r="A111" s="17">
        <v>178.36809160000001</v>
      </c>
      <c r="B111" s="15">
        <v>0.11301040599999999</v>
      </c>
      <c r="C111" s="15">
        <v>153.95092959999999</v>
      </c>
      <c r="D111" s="15">
        <v>9648.9002700000001</v>
      </c>
      <c r="E111" s="15">
        <v>3.4890174869999999</v>
      </c>
    </row>
    <row r="112" spans="1:5" x14ac:dyDescent="0.25">
      <c r="A112" s="17">
        <v>139.9848461</v>
      </c>
      <c r="B112" s="15">
        <v>9.2983246000000006E-2</v>
      </c>
      <c r="C112" s="15">
        <v>131.14190099999999</v>
      </c>
      <c r="D112" s="15">
        <v>5420.9582810000002</v>
      </c>
      <c r="E112" s="15">
        <v>3.5359859469999999</v>
      </c>
    </row>
    <row r="113" spans="1:5" x14ac:dyDescent="0.25">
      <c r="A113" s="17">
        <v>235.31293869999999</v>
      </c>
      <c r="B113" s="15">
        <v>8.3923339999999999E-2</v>
      </c>
      <c r="C113" s="15">
        <v>227.9169559</v>
      </c>
      <c r="D113" s="15">
        <v>15767.426729999999</v>
      </c>
      <c r="E113" s="15">
        <v>3.6497116090000001</v>
      </c>
    </row>
    <row r="114" spans="1:5" x14ac:dyDescent="0.25">
      <c r="A114" s="17">
        <v>142.15111730000001</v>
      </c>
      <c r="B114" s="15">
        <v>9.2029572000000004E-2</v>
      </c>
      <c r="C114" s="15">
        <v>132.00807570000001</v>
      </c>
      <c r="D114" s="15">
        <v>6466.8359760000003</v>
      </c>
      <c r="E114" s="15">
        <v>3.5457611080000002</v>
      </c>
    </row>
    <row r="115" spans="1:5" x14ac:dyDescent="0.25">
      <c r="B115" s="15" t="s">
        <v>25</v>
      </c>
    </row>
    <row r="116" spans="1:5" x14ac:dyDescent="0.25">
      <c r="A116" s="17">
        <v>180.9420586</v>
      </c>
      <c r="B116" s="15">
        <v>9.8943710000000004E-2</v>
      </c>
      <c r="C116" s="15">
        <v>167.88792609999999</v>
      </c>
      <c r="D116" s="15">
        <v>7880.0668720000003</v>
      </c>
      <c r="E116" s="15">
        <v>3.471851349</v>
      </c>
    </row>
    <row r="117" spans="1:5" x14ac:dyDescent="0.25">
      <c r="A117" s="17">
        <v>135.3368759</v>
      </c>
      <c r="B117" s="15">
        <v>8.7022780999999994E-2</v>
      </c>
      <c r="C117" s="15">
        <v>128.23081020000001</v>
      </c>
      <c r="D117" s="15">
        <v>6183.6116309999998</v>
      </c>
      <c r="E117" s="15">
        <v>3.5724639890000001</v>
      </c>
    </row>
    <row r="118" spans="1:5" x14ac:dyDescent="0.25">
      <c r="A118" s="17">
        <v>128.00693509999999</v>
      </c>
      <c r="B118" s="15">
        <v>0.108003616</v>
      </c>
      <c r="C118" s="15">
        <v>118.4799671</v>
      </c>
      <c r="D118" s="15">
        <v>5749.98045</v>
      </c>
      <c r="E118" s="15">
        <v>3.516435623</v>
      </c>
    </row>
    <row r="119" spans="1:5" x14ac:dyDescent="0.25">
      <c r="A119" s="17">
        <v>120.7439899</v>
      </c>
      <c r="B119" s="15">
        <v>9.7990036000000003E-2</v>
      </c>
      <c r="C119" s="15">
        <v>113.0700111</v>
      </c>
      <c r="D119" s="15">
        <v>4903.2325739999997</v>
      </c>
      <c r="E119" s="15">
        <v>3.5552978519999998</v>
      </c>
    </row>
    <row r="120" spans="1:5" x14ac:dyDescent="0.25">
      <c r="A120" s="17">
        <v>134.75418089999999</v>
      </c>
      <c r="B120" s="15">
        <v>9.3936919999999993E-2</v>
      </c>
      <c r="C120" s="15">
        <v>127.9799938</v>
      </c>
      <c r="D120" s="15">
        <v>6398.9484309999998</v>
      </c>
      <c r="E120" s="15">
        <v>3.5073757169999999</v>
      </c>
    </row>
    <row r="121" spans="1:5" x14ac:dyDescent="0.25">
      <c r="B121" s="15" t="s">
        <v>26</v>
      </c>
    </row>
    <row r="122" spans="1:5" x14ac:dyDescent="0.25">
      <c r="A122" s="17">
        <v>264.26196099999999</v>
      </c>
      <c r="B122" s="15">
        <v>7.8916550000000002E-2</v>
      </c>
      <c r="C122" s="15">
        <v>245.4810143</v>
      </c>
      <c r="D122" s="15">
        <v>19347.893240000001</v>
      </c>
      <c r="E122" s="15">
        <v>23.403882979999999</v>
      </c>
    </row>
    <row r="123" spans="1:5" x14ac:dyDescent="0.25">
      <c r="A123" s="17">
        <v>488.49987979999997</v>
      </c>
      <c r="B123" s="15">
        <v>8.9883803999999998E-2</v>
      </c>
      <c r="C123" s="15">
        <v>467.88406370000001</v>
      </c>
      <c r="D123" s="15">
        <v>33430.526489999997</v>
      </c>
      <c r="E123" s="15">
        <v>3.378152847</v>
      </c>
    </row>
    <row r="124" spans="1:5" x14ac:dyDescent="0.25">
      <c r="A124" s="17">
        <v>137.92109490000001</v>
      </c>
      <c r="B124" s="15">
        <v>9.8943710000000004E-2</v>
      </c>
      <c r="C124" s="15">
        <v>128.10993189999999</v>
      </c>
      <c r="D124" s="15">
        <v>6152.277231</v>
      </c>
      <c r="E124" s="15">
        <v>3.448486328</v>
      </c>
    </row>
    <row r="125" spans="1:5" x14ac:dyDescent="0.25">
      <c r="A125" s="17">
        <v>226.2120247</v>
      </c>
      <c r="B125" s="15">
        <v>8.7976455999999995E-2</v>
      </c>
      <c r="C125" s="15">
        <v>217.66614910000001</v>
      </c>
      <c r="D125" s="15">
        <v>11073.24314</v>
      </c>
      <c r="E125" s="15">
        <v>3.3586025240000001</v>
      </c>
    </row>
    <row r="126" spans="1:5" x14ac:dyDescent="0.25">
      <c r="A126" s="17">
        <v>124.6418953</v>
      </c>
      <c r="B126" s="15">
        <v>9.7990036000000003E-2</v>
      </c>
      <c r="C126" s="15">
        <v>114.7899628</v>
      </c>
      <c r="D126" s="15">
        <v>5446.3684560000002</v>
      </c>
      <c r="E126" s="15">
        <v>3.448486328</v>
      </c>
    </row>
    <row r="127" spans="1:5" x14ac:dyDescent="0.25">
      <c r="B127" s="15" t="s">
        <v>27</v>
      </c>
    </row>
    <row r="128" spans="1:5" x14ac:dyDescent="0.25">
      <c r="A128" s="17">
        <v>139.98699189999999</v>
      </c>
      <c r="B128" s="15">
        <v>9.7990036000000003E-2</v>
      </c>
      <c r="C128" s="15">
        <v>131.87098499999999</v>
      </c>
      <c r="D128" s="15">
        <v>7056.0836790000003</v>
      </c>
      <c r="E128" s="15">
        <v>3.4842491149999999</v>
      </c>
    </row>
    <row r="129" spans="1:5" x14ac:dyDescent="0.25">
      <c r="A129" s="17">
        <v>155.24005890000001</v>
      </c>
      <c r="B129" s="15">
        <v>8.7022780999999994E-2</v>
      </c>
      <c r="C129" s="15">
        <v>146.3508606</v>
      </c>
      <c r="D129" s="15">
        <v>8467.4711229999994</v>
      </c>
      <c r="E129" s="15">
        <v>3.4704208369999998</v>
      </c>
    </row>
    <row r="130" spans="1:5" x14ac:dyDescent="0.25">
      <c r="A130" s="17">
        <v>165.77005389999999</v>
      </c>
      <c r="B130" s="15">
        <v>8.7976455999999995E-2</v>
      </c>
      <c r="C130" s="15">
        <v>156.33010859999999</v>
      </c>
      <c r="D130" s="15">
        <v>6835.8612059999996</v>
      </c>
      <c r="E130" s="15">
        <v>3.4832954410000001</v>
      </c>
    </row>
    <row r="131" spans="1:5" x14ac:dyDescent="0.25">
      <c r="A131" s="17">
        <v>149.88899230000001</v>
      </c>
      <c r="B131" s="15">
        <v>8.7022780999999994E-2</v>
      </c>
      <c r="C131" s="15">
        <v>141.9360638</v>
      </c>
      <c r="D131" s="15">
        <v>8149.6763229999997</v>
      </c>
      <c r="E131" s="15">
        <v>3.405809402</v>
      </c>
    </row>
    <row r="132" spans="1:5" x14ac:dyDescent="0.25">
      <c r="A132" s="17">
        <v>216.91608429999999</v>
      </c>
      <c r="B132" s="15">
        <v>0.101089478</v>
      </c>
      <c r="C132" s="15">
        <v>201.83610920000001</v>
      </c>
      <c r="D132" s="15">
        <v>11395.849469999999</v>
      </c>
      <c r="E132" s="15">
        <v>13.431549070000001</v>
      </c>
    </row>
    <row r="133" spans="1:5" x14ac:dyDescent="0.25">
      <c r="B133" s="15" t="s">
        <v>28</v>
      </c>
    </row>
    <row r="134" spans="1:5" x14ac:dyDescent="0.25">
      <c r="A134" s="17">
        <v>140.75207710000001</v>
      </c>
      <c r="B134" s="15">
        <v>0.1039505</v>
      </c>
      <c r="C134" s="15">
        <v>129.08601759999999</v>
      </c>
      <c r="D134" s="15">
        <v>6583.625317</v>
      </c>
      <c r="E134" s="15">
        <v>3.4875869750000001</v>
      </c>
    </row>
    <row r="135" spans="1:5" x14ac:dyDescent="0.25">
      <c r="A135" s="17">
        <v>156.21781350000001</v>
      </c>
      <c r="B135" s="15">
        <v>8.7022780999999994E-2</v>
      </c>
      <c r="C135" s="15">
        <v>141.82400699999999</v>
      </c>
      <c r="D135" s="15">
        <v>8123.8050460000004</v>
      </c>
      <c r="E135" s="15">
        <v>3.4043788909999999</v>
      </c>
    </row>
    <row r="136" spans="1:5" x14ac:dyDescent="0.25">
      <c r="A136" s="17">
        <v>248.7449646</v>
      </c>
      <c r="B136" s="15">
        <v>8.9883803999999998E-2</v>
      </c>
      <c r="C136" s="15">
        <v>225.63195229999999</v>
      </c>
      <c r="D136" s="15">
        <v>14158.978220000001</v>
      </c>
      <c r="E136" s="15">
        <v>13.41295242</v>
      </c>
    </row>
    <row r="137" spans="1:5" x14ac:dyDescent="0.25">
      <c r="A137" s="17">
        <v>162.5599861</v>
      </c>
      <c r="B137" s="15">
        <v>8.6069107000000006E-2</v>
      </c>
      <c r="C137" s="15">
        <v>153.25403209999999</v>
      </c>
      <c r="D137" s="15">
        <v>7629.6679969999996</v>
      </c>
      <c r="E137" s="15">
        <v>3.4000873569999999</v>
      </c>
    </row>
    <row r="138" spans="1:5" x14ac:dyDescent="0.25">
      <c r="A138" s="17">
        <v>162.32299800000001</v>
      </c>
      <c r="B138" s="15">
        <v>8.1062316999999995E-2</v>
      </c>
      <c r="C138" s="15">
        <v>152.53901479999999</v>
      </c>
      <c r="D138" s="15">
        <v>8034.3186859999996</v>
      </c>
      <c r="E138" s="15">
        <v>3.3974647519999999</v>
      </c>
    </row>
    <row r="139" spans="1:5" x14ac:dyDescent="0.25">
      <c r="B139" s="15" t="s">
        <v>29</v>
      </c>
    </row>
    <row r="140" spans="1:5" x14ac:dyDescent="0.25">
      <c r="A140" s="17">
        <v>137.10117339999999</v>
      </c>
      <c r="B140" s="15">
        <v>9.1075897000000003E-2</v>
      </c>
      <c r="C140" s="15">
        <v>132.52615929999999</v>
      </c>
      <c r="D140" s="15">
        <v>6535.3453159999999</v>
      </c>
      <c r="E140" s="15">
        <v>13.519525529999999</v>
      </c>
    </row>
    <row r="141" spans="1:5" x14ac:dyDescent="0.25">
      <c r="A141" s="17">
        <v>146.5010643</v>
      </c>
      <c r="B141" s="15">
        <v>9.5129012999999998E-2</v>
      </c>
      <c r="C141" s="15">
        <v>137.18199730000001</v>
      </c>
      <c r="D141" s="15">
        <v>7301.9442559999998</v>
      </c>
      <c r="E141" s="15">
        <v>3.4213066099999998</v>
      </c>
    </row>
    <row r="142" spans="1:5" x14ac:dyDescent="0.25">
      <c r="A142" s="17">
        <v>154.6320915</v>
      </c>
      <c r="B142" s="15">
        <v>9.5129012999999998E-2</v>
      </c>
      <c r="C142" s="15">
        <v>141.86882969999999</v>
      </c>
      <c r="D142" s="15">
        <v>8417.5648689999998</v>
      </c>
      <c r="E142" s="15">
        <v>3.546953201</v>
      </c>
    </row>
    <row r="143" spans="1:5" x14ac:dyDescent="0.25">
      <c r="A143" s="17">
        <v>223.3269215</v>
      </c>
      <c r="B143" s="15">
        <v>8.2969665999999997E-2</v>
      </c>
      <c r="C143" s="15">
        <v>206.80499080000001</v>
      </c>
      <c r="D143" s="15">
        <v>13721.41051</v>
      </c>
      <c r="E143" s="15">
        <v>3.394603729</v>
      </c>
    </row>
    <row r="144" spans="1:5" x14ac:dyDescent="0.25">
      <c r="A144" s="17">
        <v>167.57106780000001</v>
      </c>
      <c r="B144" s="15">
        <v>8.2015990999999996E-2</v>
      </c>
      <c r="C144" s="15">
        <v>149.5029926</v>
      </c>
      <c r="D144" s="15">
        <v>8639.6014689999993</v>
      </c>
      <c r="E144" s="15">
        <v>3.4236907959999998</v>
      </c>
    </row>
    <row r="145" spans="1:5" x14ac:dyDescent="0.25">
      <c r="B145" s="15" t="s">
        <v>30</v>
      </c>
    </row>
    <row r="146" spans="1:5" x14ac:dyDescent="0.25">
      <c r="A146" s="17">
        <v>154.94084359999999</v>
      </c>
      <c r="B146" s="15">
        <v>9.7036362000000001E-2</v>
      </c>
      <c r="C146" s="15">
        <v>148.52690699999999</v>
      </c>
      <c r="D146" s="15">
        <v>7627.8653139999997</v>
      </c>
      <c r="E146" s="15">
        <v>3.4165382389999999</v>
      </c>
    </row>
    <row r="147" spans="1:5" x14ac:dyDescent="0.25">
      <c r="A147" s="17">
        <v>150.4230499</v>
      </c>
      <c r="B147" s="15">
        <v>0.108003616</v>
      </c>
      <c r="C147" s="15">
        <v>139.98699189999999</v>
      </c>
      <c r="D147" s="15">
        <v>8065.7501220000004</v>
      </c>
      <c r="E147" s="15">
        <v>3.4894943239999998</v>
      </c>
    </row>
    <row r="148" spans="1:5" x14ac:dyDescent="0.25">
      <c r="A148" s="17">
        <v>137.84408569999999</v>
      </c>
      <c r="B148" s="15">
        <v>8.3923339999999999E-2</v>
      </c>
      <c r="C148" s="15">
        <v>124.1328716</v>
      </c>
      <c r="D148" s="15">
        <v>7298.2881070000003</v>
      </c>
      <c r="E148" s="15">
        <v>3.4396648409999999</v>
      </c>
    </row>
    <row r="149" spans="1:5" x14ac:dyDescent="0.25">
      <c r="A149" s="17">
        <v>122.8599548</v>
      </c>
      <c r="B149" s="15">
        <v>8.4877014000000001E-2</v>
      </c>
      <c r="C149" s="15">
        <v>113.5320663</v>
      </c>
      <c r="D149" s="15">
        <v>6048.0666160000001</v>
      </c>
      <c r="E149" s="15">
        <v>3.4399032589999998</v>
      </c>
    </row>
    <row r="150" spans="1:5" x14ac:dyDescent="0.25">
      <c r="A150" s="17">
        <v>242.7091599</v>
      </c>
      <c r="B150" s="15">
        <v>8.7022780999999994E-2</v>
      </c>
      <c r="C150" s="15">
        <v>236.35292050000001</v>
      </c>
      <c r="D150" s="15">
        <v>14525.300499999999</v>
      </c>
      <c r="E150" s="15">
        <v>3.319501877</v>
      </c>
    </row>
    <row r="151" spans="1:5" x14ac:dyDescent="0.25">
      <c r="B151" s="15" t="s">
        <v>31</v>
      </c>
    </row>
    <row r="152" spans="1:5" x14ac:dyDescent="0.25">
      <c r="A152" s="17">
        <v>165.67611690000001</v>
      </c>
      <c r="B152" s="15">
        <v>8.4877014000000001E-2</v>
      </c>
      <c r="C152" s="15">
        <v>153.11002730000001</v>
      </c>
      <c r="D152" s="15">
        <v>7694.6048739999997</v>
      </c>
      <c r="E152" s="15">
        <v>3.4427642820000002</v>
      </c>
    </row>
    <row r="153" spans="1:5" x14ac:dyDescent="0.25">
      <c r="A153" s="17">
        <v>174.0460396</v>
      </c>
      <c r="B153" s="15">
        <v>9.2983246000000006E-2</v>
      </c>
      <c r="C153" s="15">
        <v>166.03302959999999</v>
      </c>
      <c r="D153" s="15">
        <v>8901.6880990000009</v>
      </c>
      <c r="E153" s="15">
        <v>3.5257339480000001</v>
      </c>
    </row>
    <row r="154" spans="1:5" x14ac:dyDescent="0.25">
      <c r="A154" s="17">
        <v>156.0590267</v>
      </c>
      <c r="B154" s="15">
        <v>9.2983246000000006E-2</v>
      </c>
      <c r="C154" s="15">
        <v>139.5320892</v>
      </c>
      <c r="D154" s="15">
        <v>7624.8440739999996</v>
      </c>
      <c r="E154" s="15">
        <v>3.4494400019999998</v>
      </c>
    </row>
    <row r="155" spans="1:5" x14ac:dyDescent="0.25">
      <c r="A155" s="17">
        <v>281.54802319999999</v>
      </c>
      <c r="B155" s="15">
        <v>0.11396408099999999</v>
      </c>
      <c r="C155" s="15">
        <v>147.14598659999999</v>
      </c>
      <c r="D155" s="15">
        <v>8486.1154559999995</v>
      </c>
      <c r="E155" s="15">
        <v>3.4592151640000002</v>
      </c>
    </row>
    <row r="156" spans="1:5" x14ac:dyDescent="0.25">
      <c r="A156" s="17">
        <v>223.20485120000001</v>
      </c>
      <c r="B156" s="15">
        <v>9.5129012999999998E-2</v>
      </c>
      <c r="C156" s="15">
        <v>217.3199654</v>
      </c>
      <c r="D156" s="15">
        <v>13348.15979</v>
      </c>
      <c r="E156" s="15">
        <v>3.5855770109999998</v>
      </c>
    </row>
    <row r="157" spans="1:5" x14ac:dyDescent="0.25">
      <c r="B157" s="15" t="s">
        <v>32</v>
      </c>
    </row>
    <row r="158" spans="1:5" x14ac:dyDescent="0.25">
      <c r="A158" s="17">
        <v>162.84704210000001</v>
      </c>
      <c r="B158" s="15">
        <v>0.102043152</v>
      </c>
      <c r="C158" s="15">
        <v>146.5029716</v>
      </c>
      <c r="D158" s="15">
        <v>7866.2762640000001</v>
      </c>
      <c r="E158" s="15">
        <v>3.4527778630000001</v>
      </c>
    </row>
    <row r="159" spans="1:5" x14ac:dyDescent="0.25">
      <c r="A159" s="17">
        <v>139.56689829999999</v>
      </c>
      <c r="B159" s="15">
        <v>9.0122223000000001E-2</v>
      </c>
      <c r="C159" s="15">
        <v>118.1688309</v>
      </c>
      <c r="D159" s="15">
        <v>7242.048264</v>
      </c>
      <c r="E159" s="15">
        <v>3.434181213</v>
      </c>
    </row>
    <row r="160" spans="1:5" x14ac:dyDescent="0.25">
      <c r="A160" s="17">
        <v>149.36280249999999</v>
      </c>
      <c r="B160" s="15">
        <v>8.6069107000000006E-2</v>
      </c>
      <c r="C160" s="15">
        <v>141.7310238</v>
      </c>
      <c r="D160" s="15">
        <v>9306.2129019999993</v>
      </c>
      <c r="E160" s="15">
        <v>3.4809112550000001</v>
      </c>
    </row>
    <row r="161" spans="1:5" x14ac:dyDescent="0.25">
      <c r="A161" s="17">
        <v>149.05905720000001</v>
      </c>
      <c r="B161" s="15">
        <v>9.9182128999999994E-2</v>
      </c>
      <c r="C161" s="15">
        <v>140.96593859999999</v>
      </c>
      <c r="D161" s="15">
        <v>8688.9073850000004</v>
      </c>
      <c r="E161" s="15">
        <v>3.479242325</v>
      </c>
    </row>
    <row r="162" spans="1:5" x14ac:dyDescent="0.25">
      <c r="A162" s="17">
        <v>146.7788219</v>
      </c>
      <c r="B162" s="15">
        <v>9.1075897000000003E-2</v>
      </c>
      <c r="C162" s="15">
        <v>141.0758495</v>
      </c>
      <c r="D162" s="15">
        <v>7967.6651949999996</v>
      </c>
      <c r="E162" s="15">
        <v>3.6282539370000002</v>
      </c>
    </row>
    <row r="163" spans="1:5" x14ac:dyDescent="0.25">
      <c r="B163" s="15" t="s">
        <v>33</v>
      </c>
    </row>
    <row r="164" spans="1:5" x14ac:dyDescent="0.25">
      <c r="A164" s="17">
        <v>199.0711689</v>
      </c>
      <c r="B164" s="15">
        <v>8.0108642999999993E-2</v>
      </c>
      <c r="C164" s="15">
        <v>188.55404849999999</v>
      </c>
      <c r="D164" s="15">
        <v>11326.05863</v>
      </c>
      <c r="E164" s="15">
        <v>3.3419132230000002</v>
      </c>
    </row>
    <row r="165" spans="1:5" x14ac:dyDescent="0.25">
      <c r="A165" s="17">
        <v>129.71377369999999</v>
      </c>
      <c r="B165" s="15">
        <v>8.9168549E-2</v>
      </c>
      <c r="C165" s="15">
        <v>122.2538948</v>
      </c>
      <c r="D165" s="15">
        <v>6053.1644820000001</v>
      </c>
      <c r="E165" s="15">
        <v>3.5157203670000001</v>
      </c>
    </row>
    <row r="166" spans="1:5" x14ac:dyDescent="0.25">
      <c r="A166" s="17">
        <v>138.381958</v>
      </c>
      <c r="B166" s="15">
        <v>2.213954926</v>
      </c>
      <c r="C166" s="15">
        <v>125.1161098</v>
      </c>
      <c r="D166" s="15">
        <v>6992.9101469999996</v>
      </c>
      <c r="E166" s="15">
        <v>3.5433769229999998</v>
      </c>
    </row>
    <row r="167" spans="1:5" x14ac:dyDescent="0.25">
      <c r="A167" s="17">
        <v>423.25592039999998</v>
      </c>
      <c r="B167" s="15">
        <v>9.7036362000000001E-2</v>
      </c>
      <c r="C167" s="15">
        <v>412.52303119999999</v>
      </c>
      <c r="D167" s="15">
        <v>35196.591619999999</v>
      </c>
      <c r="E167" s="15">
        <v>3.4167766570000002</v>
      </c>
    </row>
    <row r="168" spans="1:5" x14ac:dyDescent="0.25">
      <c r="A168" s="17">
        <v>124.6221066</v>
      </c>
      <c r="B168" s="15">
        <v>0.114917755</v>
      </c>
      <c r="C168" s="15">
        <v>118.6070442</v>
      </c>
      <c r="D168" s="15">
        <v>6226.8435959999997</v>
      </c>
      <c r="E168" s="15">
        <v>3.4613609310000002</v>
      </c>
    </row>
    <row r="169" spans="1:5" x14ac:dyDescent="0.25">
      <c r="B169" s="15" t="s">
        <v>34</v>
      </c>
    </row>
    <row r="170" spans="1:5" x14ac:dyDescent="0.25">
      <c r="A170" s="17">
        <v>131.34694099999999</v>
      </c>
      <c r="B170" s="15">
        <v>7.7962875000000001E-2</v>
      </c>
      <c r="C170" s="15">
        <v>104.954958</v>
      </c>
      <c r="D170" s="15">
        <v>6701.3266089999997</v>
      </c>
      <c r="E170" s="15">
        <v>3.4630298609999999</v>
      </c>
    </row>
    <row r="171" spans="1:5" x14ac:dyDescent="0.25">
      <c r="A171" s="17">
        <v>174.43084719999999</v>
      </c>
      <c r="B171" s="15">
        <v>0.118017197</v>
      </c>
      <c r="C171" s="15">
        <v>167.49882700000001</v>
      </c>
      <c r="D171" s="15">
        <v>10615.023139999999</v>
      </c>
      <c r="E171" s="15">
        <v>3.5431385039999999</v>
      </c>
    </row>
    <row r="172" spans="1:5" x14ac:dyDescent="0.25">
      <c r="A172" s="17">
        <v>166.7451859</v>
      </c>
      <c r="B172" s="15">
        <v>9.1075897000000003E-2</v>
      </c>
      <c r="C172" s="15">
        <v>132.6079369</v>
      </c>
      <c r="D172" s="15">
        <v>9506.9894789999998</v>
      </c>
      <c r="E172" s="15">
        <v>3.4637451170000002</v>
      </c>
    </row>
    <row r="173" spans="1:5" x14ac:dyDescent="0.25">
      <c r="A173" s="17">
        <v>173.0430126</v>
      </c>
      <c r="B173" s="15">
        <v>9.1075897000000003E-2</v>
      </c>
      <c r="C173" s="15">
        <v>165.45701030000001</v>
      </c>
      <c r="D173" s="15">
        <v>9025.0144</v>
      </c>
      <c r="E173" s="15">
        <v>3.4534931179999999</v>
      </c>
    </row>
    <row r="174" spans="1:5" x14ac:dyDescent="0.25">
      <c r="A174" s="17">
        <v>269.89817620000002</v>
      </c>
      <c r="B174" s="15">
        <v>8.4877014000000001E-2</v>
      </c>
      <c r="C174" s="15">
        <v>262.41111760000001</v>
      </c>
      <c r="D174" s="15">
        <v>17276.32332</v>
      </c>
      <c r="E174" s="15">
        <v>3.396987915</v>
      </c>
    </row>
    <row r="175" spans="1:5" x14ac:dyDescent="0.25">
      <c r="B175" s="15" t="s">
        <v>35</v>
      </c>
    </row>
    <row r="176" spans="1:5" x14ac:dyDescent="0.25">
      <c r="A176" s="17">
        <v>175.04692080000001</v>
      </c>
      <c r="B176" s="15">
        <v>9.1075897000000003E-2</v>
      </c>
      <c r="C176" s="15">
        <v>151.82805060000001</v>
      </c>
      <c r="D176" s="15">
        <v>11111.18269</v>
      </c>
      <c r="E176" s="15">
        <v>3.5312175749999999</v>
      </c>
    </row>
    <row r="177" spans="1:5" x14ac:dyDescent="0.25">
      <c r="A177" s="17">
        <v>227.0011902</v>
      </c>
      <c r="B177" s="15">
        <v>8.7976455999999995E-2</v>
      </c>
      <c r="C177" s="15">
        <v>211.288929</v>
      </c>
      <c r="D177" s="15">
        <v>11703.95088</v>
      </c>
      <c r="E177" s="15">
        <v>3.5459995270000002</v>
      </c>
    </row>
    <row r="178" spans="1:5" x14ac:dyDescent="0.25">
      <c r="A178" s="17">
        <v>205.94215389999999</v>
      </c>
      <c r="B178" s="15">
        <v>8.7976455999999995E-2</v>
      </c>
      <c r="C178" s="15">
        <v>198.39191439999999</v>
      </c>
      <c r="D178" s="15">
        <v>12302.4931</v>
      </c>
      <c r="E178" s="15">
        <v>3.5264492029999999</v>
      </c>
    </row>
    <row r="179" spans="1:5" x14ac:dyDescent="0.25">
      <c r="A179" s="17">
        <v>213.78898620000001</v>
      </c>
      <c r="B179" s="15">
        <v>9.8943710000000004E-2</v>
      </c>
      <c r="C179" s="15">
        <v>206.7551613</v>
      </c>
      <c r="D179" s="15">
        <v>15302.939179999999</v>
      </c>
      <c r="E179" s="15">
        <v>3.5467147830000001</v>
      </c>
    </row>
    <row r="180" spans="1:5" x14ac:dyDescent="0.25">
      <c r="A180" s="17">
        <v>264.7950649</v>
      </c>
      <c r="B180" s="15">
        <v>0.10085105900000001</v>
      </c>
      <c r="C180" s="15">
        <v>256.16097450000001</v>
      </c>
      <c r="D180" s="15">
        <v>20217.592720000001</v>
      </c>
      <c r="E180" s="15">
        <v>3.4661293030000002</v>
      </c>
    </row>
    <row r="181" spans="1:5" x14ac:dyDescent="0.25">
      <c r="B181" s="15" t="s">
        <v>36</v>
      </c>
    </row>
    <row r="182" spans="1:5" x14ac:dyDescent="0.25">
      <c r="A182" s="17">
        <v>216.36486049999999</v>
      </c>
      <c r="B182" s="15">
        <v>9.7036362000000001E-2</v>
      </c>
      <c r="C182" s="15">
        <v>210.74295040000001</v>
      </c>
      <c r="D182" s="15">
        <v>14779.663560000001</v>
      </c>
      <c r="E182" s="15">
        <v>3.5569667819999999</v>
      </c>
    </row>
    <row r="183" spans="1:5" x14ac:dyDescent="0.25">
      <c r="A183" s="17">
        <v>200.01196859999999</v>
      </c>
      <c r="B183" s="15">
        <v>8.4161758000000003E-2</v>
      </c>
      <c r="C183" s="15">
        <v>185.3718758</v>
      </c>
      <c r="D183" s="15">
        <v>10537.32324</v>
      </c>
      <c r="E183" s="15">
        <v>3.4751892089999998</v>
      </c>
    </row>
    <row r="184" spans="1:5" x14ac:dyDescent="0.25">
      <c r="A184" s="17">
        <v>161.82303429999999</v>
      </c>
      <c r="B184" s="15">
        <v>9.2983246000000006E-2</v>
      </c>
      <c r="C184" s="15">
        <v>152.71902080000001</v>
      </c>
      <c r="D184" s="15">
        <v>9304.8155310000002</v>
      </c>
      <c r="E184" s="15">
        <v>3.424882889</v>
      </c>
    </row>
    <row r="185" spans="1:5" x14ac:dyDescent="0.25">
      <c r="A185" s="17">
        <v>245.71299550000001</v>
      </c>
      <c r="B185" s="15">
        <v>8.1062316999999995E-2</v>
      </c>
      <c r="C185" s="15">
        <v>226.68194769999999</v>
      </c>
      <c r="D185" s="15">
        <v>17343.90235</v>
      </c>
      <c r="E185" s="15">
        <v>3.631591797</v>
      </c>
    </row>
    <row r="186" spans="1:5" x14ac:dyDescent="0.25">
      <c r="A186" s="17">
        <v>148.65899089999999</v>
      </c>
      <c r="B186" s="15">
        <v>8.5115433000000004E-2</v>
      </c>
      <c r="C186" s="15">
        <v>143.11385150000001</v>
      </c>
      <c r="D186" s="15">
        <v>7982.7098850000002</v>
      </c>
      <c r="E186" s="15">
        <v>3.612995148</v>
      </c>
    </row>
    <row r="187" spans="1:5" x14ac:dyDescent="0.25">
      <c r="B187" s="15" t="s">
        <v>37</v>
      </c>
    </row>
    <row r="188" spans="1:5" x14ac:dyDescent="0.25">
      <c r="A188" s="17">
        <v>155.13110159999999</v>
      </c>
      <c r="B188" s="15">
        <v>8.8930129999999996E-2</v>
      </c>
      <c r="C188" s="15">
        <v>150.31409260000001</v>
      </c>
      <c r="D188" s="15">
        <v>8749.410629</v>
      </c>
      <c r="E188" s="15">
        <v>3.5293102260000002</v>
      </c>
    </row>
    <row r="189" spans="1:5" x14ac:dyDescent="0.25">
      <c r="A189" s="17">
        <v>218.66679189999999</v>
      </c>
      <c r="B189" s="15">
        <v>9.0837478999999999E-2</v>
      </c>
      <c r="C189" s="15">
        <v>203.2151222</v>
      </c>
      <c r="D189" s="15">
        <v>14171.55647</v>
      </c>
      <c r="E189" s="15">
        <v>3.579854965</v>
      </c>
    </row>
    <row r="190" spans="1:5" x14ac:dyDescent="0.25">
      <c r="A190" s="17">
        <v>281.80789950000002</v>
      </c>
      <c r="B190" s="15">
        <v>8.2015990999999996E-2</v>
      </c>
      <c r="C190" s="15">
        <v>277.20093730000002</v>
      </c>
      <c r="D190" s="15">
        <v>19512.03299</v>
      </c>
      <c r="E190" s="15">
        <v>3.4646987920000001</v>
      </c>
    </row>
    <row r="191" spans="1:5" x14ac:dyDescent="0.25">
      <c r="A191" s="17">
        <v>188.85302540000001</v>
      </c>
      <c r="B191" s="15">
        <v>9.4890593999999995E-2</v>
      </c>
      <c r="C191" s="15">
        <v>177.64210700000001</v>
      </c>
      <c r="D191" s="15">
        <v>12472.734689999999</v>
      </c>
      <c r="E191" s="15">
        <v>3.5827159879999999</v>
      </c>
    </row>
    <row r="192" spans="1:5" x14ac:dyDescent="0.25">
      <c r="A192" s="17">
        <v>133.02707670000001</v>
      </c>
      <c r="B192" s="15">
        <v>0.109910965</v>
      </c>
      <c r="C192" s="15">
        <v>116.4958477</v>
      </c>
      <c r="D192" s="15">
        <v>7542.765617</v>
      </c>
      <c r="E192" s="15">
        <v>3.596544266</v>
      </c>
    </row>
    <row r="193" spans="1:5" x14ac:dyDescent="0.25">
      <c r="B193" s="15" t="s">
        <v>38</v>
      </c>
    </row>
    <row r="194" spans="1:5" x14ac:dyDescent="0.25">
      <c r="A194" s="17">
        <v>162.41192820000001</v>
      </c>
      <c r="B194" s="15">
        <v>8.9883803999999998E-2</v>
      </c>
      <c r="C194" s="15">
        <v>146.93188670000001</v>
      </c>
      <c r="D194" s="15">
        <v>8863.2359500000002</v>
      </c>
      <c r="E194" s="15">
        <v>3.6368370059999999</v>
      </c>
    </row>
    <row r="195" spans="1:5" x14ac:dyDescent="0.25">
      <c r="A195" s="17">
        <v>140.82407950000001</v>
      </c>
      <c r="B195" s="15">
        <v>9.4175338999999997E-2</v>
      </c>
      <c r="C195" s="15">
        <v>125.73099139999999</v>
      </c>
      <c r="D195" s="15">
        <v>7865.620613</v>
      </c>
      <c r="E195" s="15">
        <v>3.6382675170000001</v>
      </c>
    </row>
    <row r="196" spans="1:5" x14ac:dyDescent="0.25">
      <c r="A196" s="17">
        <v>173.91204830000001</v>
      </c>
      <c r="B196" s="15">
        <v>7.7009200999999999E-2</v>
      </c>
      <c r="C196" s="15">
        <v>169.75498200000001</v>
      </c>
      <c r="D196" s="15">
        <v>9838.4530539999996</v>
      </c>
      <c r="E196" s="15">
        <v>3.6051273350000002</v>
      </c>
    </row>
    <row r="197" spans="1:5" x14ac:dyDescent="0.25">
      <c r="A197" s="17">
        <v>181.18000029999999</v>
      </c>
      <c r="B197" s="15">
        <v>0.118017197</v>
      </c>
      <c r="C197" s="15">
        <v>167.9420471</v>
      </c>
      <c r="D197" s="15">
        <v>10881.480219999999</v>
      </c>
      <c r="E197" s="15">
        <v>3.5367012020000002</v>
      </c>
    </row>
    <row r="198" spans="1:5" x14ac:dyDescent="0.25">
      <c r="A198" s="17">
        <v>297.45197300000001</v>
      </c>
      <c r="B198" s="15">
        <v>7.9154968000000006E-2</v>
      </c>
      <c r="C198" s="15">
        <v>291.22614859999999</v>
      </c>
      <c r="D198" s="15">
        <v>16518.732309999999</v>
      </c>
      <c r="E198" s="15">
        <v>3.6392211909999999</v>
      </c>
    </row>
    <row r="199" spans="1:5" x14ac:dyDescent="0.25">
      <c r="B199" s="15" t="s">
        <v>11</v>
      </c>
    </row>
    <row r="200" spans="1:5" x14ac:dyDescent="0.25">
      <c r="B200" s="15" t="s">
        <v>12</v>
      </c>
    </row>
    <row r="201" spans="1:5" x14ac:dyDescent="0.25">
      <c r="B201" s="15" t="s">
        <v>23</v>
      </c>
    </row>
    <row r="202" spans="1:5" x14ac:dyDescent="0.25">
      <c r="A202" s="17">
        <v>484.52496530000002</v>
      </c>
      <c r="B202" s="15">
        <v>0.134944916</v>
      </c>
      <c r="C202" s="15">
        <v>484.38692090000001</v>
      </c>
      <c r="D202" s="15">
        <v>17816.875929999998</v>
      </c>
      <c r="E202" s="15">
        <v>13.43274117</v>
      </c>
    </row>
    <row r="203" spans="1:5" x14ac:dyDescent="0.25">
      <c r="A203" s="17">
        <v>428.64298819999999</v>
      </c>
      <c r="B203" s="15">
        <v>0.123977661</v>
      </c>
      <c r="C203" s="15">
        <v>428.41982839999997</v>
      </c>
      <c r="D203" s="15">
        <v>15868.80517</v>
      </c>
      <c r="E203" s="15">
        <v>13.914585110000001</v>
      </c>
    </row>
    <row r="204" spans="1:5" x14ac:dyDescent="0.25">
      <c r="A204" s="17">
        <v>479.31694979999997</v>
      </c>
      <c r="B204" s="15">
        <v>9.6082687E-2</v>
      </c>
      <c r="C204" s="15">
        <v>472.88799289999997</v>
      </c>
      <c r="D204" s="15">
        <v>16099.26677</v>
      </c>
      <c r="E204" s="15">
        <v>13.63897324</v>
      </c>
    </row>
    <row r="205" spans="1:5" x14ac:dyDescent="0.25">
      <c r="A205" s="17">
        <v>629.50897220000002</v>
      </c>
      <c r="B205" s="15">
        <v>9.9897385000000005E-2</v>
      </c>
      <c r="C205" s="15">
        <v>623.30818180000006</v>
      </c>
      <c r="D205" s="15">
        <v>22024.790290000001</v>
      </c>
      <c r="E205" s="15">
        <v>13.59653473</v>
      </c>
    </row>
    <row r="206" spans="1:5" x14ac:dyDescent="0.25">
      <c r="A206" s="17">
        <v>437.25395200000003</v>
      </c>
      <c r="B206" s="15">
        <v>9.7036362000000001E-2</v>
      </c>
      <c r="C206" s="15">
        <v>435.06097790000001</v>
      </c>
      <c r="D206" s="15">
        <v>15318.155049999999</v>
      </c>
      <c r="E206" s="15">
        <v>23.833036419999999</v>
      </c>
    </row>
    <row r="207" spans="1:5" x14ac:dyDescent="0.25">
      <c r="B207" s="15" t="s">
        <v>24</v>
      </c>
    </row>
    <row r="208" spans="1:5" x14ac:dyDescent="0.25">
      <c r="A208" s="17">
        <v>443.27688219999999</v>
      </c>
      <c r="B208" s="15">
        <v>0.11897087100000001</v>
      </c>
      <c r="C208" s="15">
        <v>443.01199910000003</v>
      </c>
      <c r="D208" s="15">
        <v>17823.447230000002</v>
      </c>
      <c r="E208" s="15">
        <v>13.845205310000001</v>
      </c>
    </row>
    <row r="209" spans="1:5" x14ac:dyDescent="0.25">
      <c r="A209" s="17">
        <v>1002.744913</v>
      </c>
      <c r="B209" s="15">
        <v>0.102996826</v>
      </c>
      <c r="C209" s="15">
        <v>992.46406560000003</v>
      </c>
      <c r="D209" s="15">
        <v>59407.113790000003</v>
      </c>
      <c r="E209" s="15">
        <v>23.620367049999999</v>
      </c>
    </row>
    <row r="210" spans="1:5" x14ac:dyDescent="0.25">
      <c r="A210" s="17">
        <v>482.79380800000001</v>
      </c>
      <c r="B210" s="15">
        <v>0.123977661</v>
      </c>
      <c r="C210" s="15">
        <v>477.84709930000002</v>
      </c>
      <c r="D210" s="15">
        <v>18399.4751</v>
      </c>
      <c r="E210" s="15">
        <v>13.657808299999999</v>
      </c>
    </row>
    <row r="211" spans="1:5" x14ac:dyDescent="0.25">
      <c r="A211" s="17">
        <v>497.41101259999999</v>
      </c>
      <c r="B211" s="15">
        <v>0.11897087100000001</v>
      </c>
      <c r="C211" s="15">
        <v>485.37492750000001</v>
      </c>
      <c r="D211" s="15">
        <v>18353.63293</v>
      </c>
      <c r="E211" s="15">
        <v>13.443231580000001</v>
      </c>
    </row>
    <row r="212" spans="1:5" x14ac:dyDescent="0.25">
      <c r="A212" s="17">
        <v>497.7400303</v>
      </c>
      <c r="B212" s="15">
        <v>0.111103058</v>
      </c>
      <c r="C212" s="15">
        <v>495.70202829999999</v>
      </c>
      <c r="D212" s="15">
        <v>17497.157569999999</v>
      </c>
      <c r="E212" s="15">
        <v>13.669013980000001</v>
      </c>
    </row>
    <row r="213" spans="1:5" x14ac:dyDescent="0.25">
      <c r="B213" s="15" t="s">
        <v>25</v>
      </c>
    </row>
    <row r="214" spans="1:5" x14ac:dyDescent="0.25">
      <c r="A214" s="17">
        <v>726.55796999999995</v>
      </c>
      <c r="B214" s="15">
        <v>9.9897385000000005E-2</v>
      </c>
      <c r="C214" s="15">
        <v>714.7419453</v>
      </c>
      <c r="D214" s="15">
        <v>28952.88348</v>
      </c>
      <c r="E214" s="15">
        <v>13.47613335</v>
      </c>
    </row>
    <row r="215" spans="1:5" x14ac:dyDescent="0.25">
      <c r="A215" s="17">
        <v>499.03297420000001</v>
      </c>
      <c r="B215" s="15">
        <v>0.13899803199999999</v>
      </c>
      <c r="C215" s="15">
        <v>497.08199500000001</v>
      </c>
      <c r="D215" s="15">
        <v>18511.00707</v>
      </c>
      <c r="E215" s="15">
        <v>13.49020004</v>
      </c>
    </row>
    <row r="216" spans="1:5" x14ac:dyDescent="0.25">
      <c r="A216" s="17">
        <v>460.6900215</v>
      </c>
      <c r="B216" s="15">
        <v>9.4890593999999995E-2</v>
      </c>
      <c r="C216" s="15">
        <v>460.35003660000001</v>
      </c>
      <c r="D216" s="15">
        <v>17291.357039999999</v>
      </c>
      <c r="E216" s="15">
        <v>13.68355751</v>
      </c>
    </row>
    <row r="217" spans="1:5" x14ac:dyDescent="0.25">
      <c r="A217" s="17">
        <v>778.13100810000003</v>
      </c>
      <c r="B217" s="15">
        <v>0.108957291</v>
      </c>
      <c r="C217" s="15">
        <v>773.53501319999998</v>
      </c>
      <c r="D217" s="15">
        <v>29593.108179999999</v>
      </c>
      <c r="E217" s="15">
        <v>13.31949234</v>
      </c>
    </row>
    <row r="218" spans="1:5" x14ac:dyDescent="0.25">
      <c r="A218" s="17">
        <v>464.9310112</v>
      </c>
      <c r="B218" s="15">
        <v>0.117063522</v>
      </c>
      <c r="C218" s="15">
        <v>458.45294000000001</v>
      </c>
      <c r="D218" s="15">
        <v>18460.361000000001</v>
      </c>
      <c r="E218" s="15">
        <v>13.888120649999999</v>
      </c>
    </row>
    <row r="219" spans="1:5" x14ac:dyDescent="0.25">
      <c r="B219" s="15" t="s">
        <v>26</v>
      </c>
    </row>
    <row r="220" spans="1:5" x14ac:dyDescent="0.25">
      <c r="A220" s="17">
        <v>456.51507379999998</v>
      </c>
      <c r="B220" s="15">
        <v>0.10085105900000001</v>
      </c>
      <c r="C220" s="15">
        <v>452.44693760000001</v>
      </c>
      <c r="D220" s="15">
        <v>18421.542170000001</v>
      </c>
      <c r="E220" s="15">
        <v>13.45944405</v>
      </c>
    </row>
    <row r="221" spans="1:5" x14ac:dyDescent="0.25">
      <c r="A221" s="17">
        <v>446.68388370000002</v>
      </c>
      <c r="B221" s="15">
        <v>0.116109848</v>
      </c>
      <c r="C221" s="15">
        <v>446.62284849999998</v>
      </c>
      <c r="D221" s="15">
        <v>17801.61738</v>
      </c>
      <c r="E221" s="15">
        <v>13.37862015</v>
      </c>
    </row>
    <row r="222" spans="1:5" x14ac:dyDescent="0.25">
      <c r="A222" s="17">
        <v>447.26681710000003</v>
      </c>
      <c r="B222" s="15">
        <v>9.6082687E-2</v>
      </c>
      <c r="C222" s="15">
        <v>436.50603289999998</v>
      </c>
      <c r="D222" s="15">
        <v>18423.957590000002</v>
      </c>
      <c r="E222" s="15">
        <v>13.55171204</v>
      </c>
    </row>
    <row r="223" spans="1:5" x14ac:dyDescent="0.25">
      <c r="A223" s="17">
        <v>461.62509920000002</v>
      </c>
      <c r="B223" s="15">
        <v>9.6082687E-2</v>
      </c>
      <c r="C223" s="15">
        <v>458.58407019999999</v>
      </c>
      <c r="D223" s="15">
        <v>18908.897400000002</v>
      </c>
      <c r="E223" s="15">
        <v>13.33498955</v>
      </c>
    </row>
    <row r="224" spans="1:5" x14ac:dyDescent="0.25">
      <c r="A224" s="17">
        <v>467.7290916</v>
      </c>
      <c r="B224" s="15">
        <v>0.102043152</v>
      </c>
      <c r="C224" s="15">
        <v>467.67115589999997</v>
      </c>
      <c r="D224" s="15">
        <v>19302.016970000001</v>
      </c>
      <c r="E224" s="15">
        <v>13.337850570000001</v>
      </c>
    </row>
    <row r="225" spans="1:5" x14ac:dyDescent="0.25">
      <c r="B225" s="15" t="s">
        <v>27</v>
      </c>
    </row>
    <row r="226" spans="1:5" x14ac:dyDescent="0.25">
      <c r="A226" s="17">
        <v>454.19287680000002</v>
      </c>
      <c r="B226" s="15">
        <v>0.12612342800000001</v>
      </c>
      <c r="C226" s="15">
        <v>452.31699939999999</v>
      </c>
      <c r="D226" s="15">
        <v>18500.688310000001</v>
      </c>
      <c r="E226" s="15">
        <v>13.55743408</v>
      </c>
    </row>
    <row r="227" spans="1:5" x14ac:dyDescent="0.25">
      <c r="A227" s="17">
        <v>465.07096289999998</v>
      </c>
      <c r="B227" s="15">
        <v>0.10514259300000001</v>
      </c>
      <c r="C227" s="15">
        <v>454.24294470000001</v>
      </c>
      <c r="D227" s="15">
        <v>19660.339120000001</v>
      </c>
      <c r="E227" s="15">
        <v>13.4396553</v>
      </c>
    </row>
    <row r="228" spans="1:5" x14ac:dyDescent="0.25">
      <c r="A228" s="17">
        <v>567.58189200000004</v>
      </c>
      <c r="B228" s="15">
        <v>0.111103058</v>
      </c>
      <c r="C228" s="15">
        <v>556.11300470000003</v>
      </c>
      <c r="D228" s="15">
        <v>21331.169610000001</v>
      </c>
      <c r="E228" s="15">
        <v>13.32688332</v>
      </c>
    </row>
    <row r="229" spans="1:5" x14ac:dyDescent="0.25">
      <c r="A229" s="17">
        <v>701.1580467</v>
      </c>
      <c r="B229" s="15">
        <v>9.7036362000000001E-2</v>
      </c>
      <c r="C229" s="15">
        <v>698.81391529999996</v>
      </c>
      <c r="D229" s="15">
        <v>29633.460999999999</v>
      </c>
      <c r="E229" s="15">
        <v>12.92872429</v>
      </c>
    </row>
    <row r="230" spans="1:5" x14ac:dyDescent="0.25">
      <c r="A230" s="17">
        <v>775.04420279999999</v>
      </c>
      <c r="B230" s="15">
        <v>9.6797942999999997E-2</v>
      </c>
      <c r="C230" s="15">
        <v>770.77412609999999</v>
      </c>
      <c r="D230" s="15">
        <v>42843.921419999999</v>
      </c>
      <c r="E230" s="15">
        <v>13.28134537</v>
      </c>
    </row>
    <row r="231" spans="1:5" x14ac:dyDescent="0.25">
      <c r="B231" s="15" t="s">
        <v>28</v>
      </c>
    </row>
    <row r="232" spans="1:5" x14ac:dyDescent="0.25">
      <c r="A232" s="17">
        <v>501.44505500000002</v>
      </c>
      <c r="B232" s="15">
        <v>0.117063522</v>
      </c>
      <c r="C232" s="15">
        <v>499.18985370000001</v>
      </c>
      <c r="D232" s="15">
        <v>21715.176340000002</v>
      </c>
      <c r="E232" s="15">
        <v>12.984514239999999</v>
      </c>
    </row>
    <row r="233" spans="1:5" x14ac:dyDescent="0.25">
      <c r="A233" s="17">
        <v>470.97396850000001</v>
      </c>
      <c r="B233" s="15">
        <v>0.11897087100000001</v>
      </c>
      <c r="C233" s="15">
        <v>469.10881999999998</v>
      </c>
      <c r="D233" s="15">
        <v>20543.27679</v>
      </c>
      <c r="E233" s="15">
        <v>13.33117485</v>
      </c>
    </row>
    <row r="234" spans="1:5" x14ac:dyDescent="0.25">
      <c r="A234" s="17">
        <v>656.07213969999998</v>
      </c>
      <c r="B234" s="15">
        <v>0.10609626799999999</v>
      </c>
      <c r="C234" s="15">
        <v>638.14592359999995</v>
      </c>
      <c r="D234" s="15">
        <v>32924.888610000002</v>
      </c>
      <c r="E234" s="15">
        <v>13.174295430000001</v>
      </c>
    </row>
    <row r="235" spans="1:5" x14ac:dyDescent="0.25">
      <c r="A235" s="17">
        <v>477.13494300000002</v>
      </c>
      <c r="B235" s="15">
        <v>0.107049942</v>
      </c>
      <c r="C235" s="15">
        <v>475.30889509999997</v>
      </c>
      <c r="D235" s="15">
        <v>21119.243859999999</v>
      </c>
      <c r="E235" s="15">
        <v>13.26012611</v>
      </c>
    </row>
    <row r="236" spans="1:5" x14ac:dyDescent="0.25">
      <c r="A236" s="17">
        <v>447.40509989999998</v>
      </c>
      <c r="B236" s="15">
        <v>0.11992454499999999</v>
      </c>
      <c r="C236" s="15">
        <v>447.17192649999998</v>
      </c>
      <c r="D236" s="15">
        <v>18962.751390000001</v>
      </c>
      <c r="E236" s="15">
        <v>13.402462010000001</v>
      </c>
    </row>
    <row r="237" spans="1:5" x14ac:dyDescent="0.25">
      <c r="B237" s="15" t="s">
        <v>29</v>
      </c>
    </row>
    <row r="238" spans="1:5" x14ac:dyDescent="0.25">
      <c r="A238" s="17">
        <v>459.4631195</v>
      </c>
      <c r="B238" s="15">
        <v>0.109910965</v>
      </c>
      <c r="C238" s="15">
        <v>457.56292339999999</v>
      </c>
      <c r="D238" s="15">
        <v>19573.396919999999</v>
      </c>
      <c r="E238" s="15">
        <v>13.375043870000001</v>
      </c>
    </row>
    <row r="239" spans="1:5" x14ac:dyDescent="0.25">
      <c r="A239" s="17">
        <v>482.91087149999998</v>
      </c>
      <c r="B239" s="15">
        <v>0.116109848</v>
      </c>
      <c r="C239" s="15">
        <v>462.20493320000003</v>
      </c>
      <c r="D239" s="15">
        <v>20473.76108</v>
      </c>
      <c r="E239" s="15">
        <v>13.202190399999999</v>
      </c>
    </row>
    <row r="240" spans="1:5" x14ac:dyDescent="0.25">
      <c r="A240" s="17">
        <v>490.94104770000001</v>
      </c>
      <c r="B240" s="15">
        <v>0.121116638</v>
      </c>
      <c r="C240" s="15">
        <v>489.0389442</v>
      </c>
      <c r="D240" s="15">
        <v>23645.787</v>
      </c>
      <c r="E240" s="15">
        <v>13.13591003</v>
      </c>
    </row>
    <row r="241" spans="1:5" x14ac:dyDescent="0.25">
      <c r="A241" s="17">
        <v>502.02703480000002</v>
      </c>
      <c r="B241" s="15">
        <v>0.102996826</v>
      </c>
      <c r="C241" s="15">
        <v>480.11183740000001</v>
      </c>
      <c r="D241" s="15">
        <v>21342.11493</v>
      </c>
      <c r="E241" s="15">
        <v>13.06056976</v>
      </c>
    </row>
    <row r="242" spans="1:5" x14ac:dyDescent="0.25">
      <c r="A242" s="17">
        <v>614.63904379999997</v>
      </c>
      <c r="B242" s="15">
        <v>0.104904175</v>
      </c>
      <c r="C242" s="15">
        <v>612.94293400000004</v>
      </c>
      <c r="D242" s="15">
        <v>25037.290570000001</v>
      </c>
      <c r="E242" s="15">
        <v>13.190507889999999</v>
      </c>
    </row>
    <row r="243" spans="1:5" x14ac:dyDescent="0.25">
      <c r="B243" s="15" t="s">
        <v>30</v>
      </c>
    </row>
    <row r="244" spans="1:5" x14ac:dyDescent="0.25">
      <c r="A244" s="17">
        <v>556.90813060000005</v>
      </c>
      <c r="B244" s="15">
        <v>0.108003616</v>
      </c>
      <c r="C244" s="15">
        <v>556.81800840000005</v>
      </c>
      <c r="D244" s="15">
        <v>24083.706859999998</v>
      </c>
      <c r="E244" s="15">
        <v>13.463974</v>
      </c>
    </row>
    <row r="245" spans="1:5" x14ac:dyDescent="0.25">
      <c r="A245" s="17">
        <v>563.12203409999995</v>
      </c>
      <c r="B245" s="15">
        <v>0.10514259300000001</v>
      </c>
      <c r="C245" s="15">
        <v>549.68500140000003</v>
      </c>
      <c r="D245" s="15">
        <v>26935.254099999998</v>
      </c>
      <c r="E245" s="15">
        <v>13.096094130000001</v>
      </c>
    </row>
    <row r="246" spans="1:5" x14ac:dyDescent="0.25">
      <c r="A246" s="17">
        <v>518.63694190000001</v>
      </c>
      <c r="B246" s="15">
        <v>0.1039505</v>
      </c>
      <c r="C246" s="15">
        <v>518.54300499999999</v>
      </c>
      <c r="D246" s="15">
        <v>22019.65785</v>
      </c>
      <c r="E246" s="15">
        <v>13.32712173</v>
      </c>
    </row>
    <row r="247" spans="1:5" x14ac:dyDescent="0.25">
      <c r="A247" s="17">
        <v>506.14118580000002</v>
      </c>
      <c r="B247" s="15">
        <v>0.102043152</v>
      </c>
      <c r="C247" s="15">
        <v>498.42905999999999</v>
      </c>
      <c r="D247" s="15">
        <v>24137.19988</v>
      </c>
      <c r="E247" s="15">
        <v>13.18788528</v>
      </c>
    </row>
    <row r="248" spans="1:5" x14ac:dyDescent="0.25">
      <c r="A248" s="17">
        <v>478.83200649999998</v>
      </c>
      <c r="B248" s="15">
        <v>0.11992454499999999</v>
      </c>
      <c r="C248" s="15">
        <v>476.80377959999998</v>
      </c>
      <c r="D248" s="15">
        <v>20431.762220000001</v>
      </c>
      <c r="E248" s="15">
        <v>13.44561577</v>
      </c>
    </row>
    <row r="249" spans="1:5" x14ac:dyDescent="0.25">
      <c r="B249" s="15" t="s">
        <v>31</v>
      </c>
    </row>
    <row r="250" spans="1:5" x14ac:dyDescent="0.25">
      <c r="A250" s="17">
        <v>468.75190730000003</v>
      </c>
      <c r="B250" s="15">
        <v>0.11396408099999999</v>
      </c>
      <c r="C250" s="15">
        <v>462.25595470000002</v>
      </c>
      <c r="D250" s="15">
        <v>21808.67815</v>
      </c>
      <c r="E250" s="15">
        <v>23.442506789999999</v>
      </c>
    </row>
    <row r="251" spans="1:5" x14ac:dyDescent="0.25">
      <c r="A251" s="17">
        <v>593.66893770000001</v>
      </c>
      <c r="B251" s="15">
        <v>0.134944916</v>
      </c>
      <c r="C251" s="15">
        <v>592.20504759999994</v>
      </c>
      <c r="D251" s="15">
        <v>29879.362580000001</v>
      </c>
      <c r="E251" s="15">
        <v>13.41080666</v>
      </c>
    </row>
    <row r="252" spans="1:5" x14ac:dyDescent="0.25">
      <c r="A252" s="17">
        <v>465.92998499999999</v>
      </c>
      <c r="B252" s="15">
        <v>0.10681152300000001</v>
      </c>
      <c r="C252" s="15">
        <v>465.70992469999999</v>
      </c>
      <c r="D252" s="15">
        <v>20761.961220000001</v>
      </c>
      <c r="E252" s="15">
        <v>13.2830143</v>
      </c>
    </row>
    <row r="253" spans="1:5" x14ac:dyDescent="0.25">
      <c r="A253" s="17">
        <v>761.70301440000003</v>
      </c>
      <c r="B253" s="15">
        <v>9.9897385000000005E-2</v>
      </c>
      <c r="C253" s="15">
        <v>756.39891620000003</v>
      </c>
      <c r="D253" s="15">
        <v>33079.059600000001</v>
      </c>
      <c r="E253" s="15">
        <v>13.29278946</v>
      </c>
    </row>
    <row r="254" spans="1:5" x14ac:dyDescent="0.25">
      <c r="A254" s="17">
        <v>464.78295329999997</v>
      </c>
      <c r="B254" s="15">
        <v>0.104904175</v>
      </c>
      <c r="C254" s="15">
        <v>464.55001829999998</v>
      </c>
      <c r="D254" s="15">
        <v>20927.267790000002</v>
      </c>
      <c r="E254" s="15">
        <v>13.43917847</v>
      </c>
    </row>
    <row r="255" spans="1:5" x14ac:dyDescent="0.25">
      <c r="B255" s="15" t="s">
        <v>32</v>
      </c>
    </row>
    <row r="256" spans="1:5" x14ac:dyDescent="0.25">
      <c r="A256" s="17">
        <v>529.54602239999997</v>
      </c>
      <c r="B256" s="15">
        <v>0.1039505</v>
      </c>
      <c r="C256" s="15">
        <v>521.29983900000002</v>
      </c>
      <c r="D256" s="15">
        <v>24083.334920000001</v>
      </c>
      <c r="E256" s="15">
        <v>13.2420063</v>
      </c>
    </row>
    <row r="257" spans="1:5" x14ac:dyDescent="0.25">
      <c r="A257" s="17">
        <v>480.93509669999997</v>
      </c>
      <c r="B257" s="15">
        <v>0.13113021899999999</v>
      </c>
      <c r="C257" s="15">
        <v>479.42280770000002</v>
      </c>
      <c r="D257" s="15">
        <v>22896.254300000001</v>
      </c>
      <c r="E257" s="15">
        <v>13.19742203</v>
      </c>
    </row>
    <row r="258" spans="1:5" x14ac:dyDescent="0.25">
      <c r="A258" s="17">
        <v>721.33493420000002</v>
      </c>
      <c r="B258" s="15">
        <v>9.0122223000000001E-2</v>
      </c>
      <c r="C258" s="15">
        <v>712.47410769999999</v>
      </c>
      <c r="D258" s="15">
        <v>35110.166790000003</v>
      </c>
      <c r="E258" s="15">
        <v>12.89105415</v>
      </c>
    </row>
    <row r="259" spans="1:5" x14ac:dyDescent="0.25">
      <c r="A259" s="17">
        <v>462.8620148</v>
      </c>
      <c r="B259" s="15">
        <v>9.7036362000000001E-2</v>
      </c>
      <c r="C259" s="15">
        <v>454.96988299999998</v>
      </c>
      <c r="D259" s="15">
        <v>21507.062440000002</v>
      </c>
      <c r="E259" s="15">
        <v>13.47541809</v>
      </c>
    </row>
    <row r="260" spans="1:5" x14ac:dyDescent="0.25">
      <c r="A260" s="17">
        <v>622.86996839999995</v>
      </c>
      <c r="B260" s="15">
        <v>0.104904175</v>
      </c>
      <c r="C260" s="15">
        <v>610.88609699999995</v>
      </c>
      <c r="D260" s="15">
        <v>38047.113420000001</v>
      </c>
      <c r="E260" s="15">
        <v>13.39578629</v>
      </c>
    </row>
    <row r="261" spans="1:5" x14ac:dyDescent="0.25">
      <c r="B261" s="15" t="s">
        <v>33</v>
      </c>
    </row>
    <row r="262" spans="1:5" x14ac:dyDescent="0.25">
      <c r="A262" s="17">
        <v>451.73001290000002</v>
      </c>
      <c r="B262" s="15">
        <v>0.122070313</v>
      </c>
      <c r="C262" s="15">
        <v>451.5969753</v>
      </c>
      <c r="D262" s="15">
        <v>20954.55575</v>
      </c>
      <c r="E262" s="15">
        <v>13.30900192</v>
      </c>
    </row>
    <row r="263" spans="1:5" x14ac:dyDescent="0.25">
      <c r="A263" s="17">
        <v>464.70499039999999</v>
      </c>
      <c r="B263" s="15">
        <v>0.10681152300000001</v>
      </c>
      <c r="C263" s="15">
        <v>462.34583850000001</v>
      </c>
      <c r="D263" s="15">
        <v>21236.782790000001</v>
      </c>
      <c r="E263" s="15">
        <v>13.31925392</v>
      </c>
    </row>
    <row r="264" spans="1:5" x14ac:dyDescent="0.25">
      <c r="A264" s="17">
        <v>617.44689940000001</v>
      </c>
      <c r="B264" s="15">
        <v>9.5844268999999996E-2</v>
      </c>
      <c r="C264" s="15">
        <v>614.97497559999999</v>
      </c>
      <c r="D264" s="15">
        <v>28512.60471</v>
      </c>
      <c r="E264" s="15">
        <v>23.07224274</v>
      </c>
    </row>
    <row r="265" spans="1:5" x14ac:dyDescent="0.25">
      <c r="A265" s="17">
        <v>506.80208210000001</v>
      </c>
      <c r="B265" s="15">
        <v>0.122070313</v>
      </c>
      <c r="C265" s="15">
        <v>505.2878857</v>
      </c>
      <c r="D265" s="15">
        <v>24993.839260000001</v>
      </c>
      <c r="E265" s="15">
        <v>13.497114180000001</v>
      </c>
    </row>
    <row r="266" spans="1:5" x14ac:dyDescent="0.25">
      <c r="A266" s="17">
        <v>482.81908040000002</v>
      </c>
      <c r="B266" s="15">
        <v>0.10609626799999999</v>
      </c>
      <c r="C266" s="15">
        <v>480.46207429999998</v>
      </c>
      <c r="D266" s="15">
        <v>22965.704679999999</v>
      </c>
      <c r="E266" s="15">
        <v>13.33498955</v>
      </c>
    </row>
    <row r="267" spans="1:5" x14ac:dyDescent="0.25">
      <c r="B267" s="15" t="s">
        <v>34</v>
      </c>
    </row>
    <row r="268" spans="1:5" x14ac:dyDescent="0.25">
      <c r="A268" s="17">
        <v>892.44198800000004</v>
      </c>
      <c r="B268" s="15">
        <v>0.1039505</v>
      </c>
      <c r="C268" s="15">
        <v>866.9991493</v>
      </c>
      <c r="D268" s="15">
        <v>54200.399400000002</v>
      </c>
      <c r="E268" s="15">
        <v>13.46588135</v>
      </c>
    </row>
    <row r="269" spans="1:5" x14ac:dyDescent="0.25">
      <c r="A269" s="17">
        <v>476.9279957</v>
      </c>
      <c r="B269" s="15">
        <v>0.1039505</v>
      </c>
      <c r="C269" s="15">
        <v>467.56291390000001</v>
      </c>
      <c r="D269" s="15">
        <v>22883.892059999998</v>
      </c>
      <c r="E269" s="15">
        <v>13.52858543</v>
      </c>
    </row>
    <row r="270" spans="1:5" x14ac:dyDescent="0.25">
      <c r="A270" s="17">
        <v>491.86587329999998</v>
      </c>
      <c r="B270" s="15">
        <v>0.11301040599999999</v>
      </c>
      <c r="C270" s="15">
        <v>489.50386049999997</v>
      </c>
      <c r="D270" s="15">
        <v>22601.602790000001</v>
      </c>
      <c r="E270" s="15">
        <v>13.588428499999999</v>
      </c>
    </row>
    <row r="271" spans="1:5" x14ac:dyDescent="0.25">
      <c r="A271" s="17">
        <v>503.30591199999998</v>
      </c>
      <c r="B271" s="15">
        <v>0.12993812599999999</v>
      </c>
      <c r="C271" s="15">
        <v>491.42408369999998</v>
      </c>
      <c r="D271" s="15">
        <v>25142.525669999999</v>
      </c>
      <c r="E271" s="15">
        <v>13.445138930000001</v>
      </c>
    </row>
    <row r="272" spans="1:5" x14ac:dyDescent="0.25">
      <c r="A272" s="17">
        <v>526.50117869999997</v>
      </c>
      <c r="B272" s="15">
        <v>0.121831894</v>
      </c>
      <c r="C272" s="15">
        <v>526.22103689999994</v>
      </c>
      <c r="D272" s="15">
        <v>24613.912820000001</v>
      </c>
      <c r="E272" s="15">
        <v>13.377666469999999</v>
      </c>
    </row>
    <row r="273" spans="1:5" x14ac:dyDescent="0.25">
      <c r="B273" s="15" t="s">
        <v>35</v>
      </c>
    </row>
    <row r="274" spans="1:5" x14ac:dyDescent="0.25">
      <c r="A274" s="17">
        <v>506.88910479999998</v>
      </c>
      <c r="B274" s="15">
        <v>0.102043152</v>
      </c>
      <c r="C274" s="15">
        <v>500.80895420000002</v>
      </c>
      <c r="D274" s="15">
        <v>26086.58671</v>
      </c>
      <c r="E274" s="15">
        <v>13.78941536</v>
      </c>
    </row>
    <row r="275" spans="1:5" x14ac:dyDescent="0.25">
      <c r="A275" s="17">
        <v>687.51287460000003</v>
      </c>
      <c r="B275" s="15">
        <v>0.123977661</v>
      </c>
      <c r="C275" s="15">
        <v>668.93792150000002</v>
      </c>
      <c r="D275" s="15">
        <v>41963.440900000001</v>
      </c>
      <c r="E275" s="15">
        <v>23.541212080000001</v>
      </c>
    </row>
    <row r="276" spans="1:5" x14ac:dyDescent="0.25">
      <c r="A276" s="17">
        <v>482.27190969999998</v>
      </c>
      <c r="B276" s="15">
        <v>0.102996826</v>
      </c>
      <c r="C276" s="15">
        <v>482.21302029999998</v>
      </c>
      <c r="D276" s="15">
        <v>24424.810170000001</v>
      </c>
      <c r="E276" s="15">
        <v>23.677587509999999</v>
      </c>
    </row>
    <row r="277" spans="1:5" x14ac:dyDescent="0.25">
      <c r="A277" s="17">
        <v>472.08905220000003</v>
      </c>
      <c r="B277" s="15">
        <v>0.104188919</v>
      </c>
      <c r="C277" s="15">
        <v>472.05305099999998</v>
      </c>
      <c r="D277" s="15">
        <v>23747.309209999999</v>
      </c>
      <c r="E277" s="15">
        <v>23.732423780000001</v>
      </c>
    </row>
    <row r="278" spans="1:5" x14ac:dyDescent="0.25">
      <c r="A278" s="17">
        <v>518.21708679999995</v>
      </c>
      <c r="B278" s="15">
        <v>0.102043152</v>
      </c>
      <c r="C278" s="15">
        <v>509.44614410000003</v>
      </c>
      <c r="D278" s="15">
        <v>26367.55919</v>
      </c>
      <c r="E278" s="15">
        <v>13.61966133</v>
      </c>
    </row>
    <row r="279" spans="1:5" x14ac:dyDescent="0.25">
      <c r="B279" s="15" t="s">
        <v>36</v>
      </c>
    </row>
    <row r="280" spans="1:5" x14ac:dyDescent="0.25">
      <c r="A280" s="17">
        <v>493.55602260000001</v>
      </c>
      <c r="B280" s="15">
        <v>9.7036362000000001E-2</v>
      </c>
      <c r="C280" s="15">
        <v>491.3408756</v>
      </c>
      <c r="D280" s="15">
        <v>24920.009610000001</v>
      </c>
      <c r="E280" s="15">
        <v>13.75055313</v>
      </c>
    </row>
    <row r="281" spans="1:5" x14ac:dyDescent="0.25">
      <c r="A281" s="17">
        <v>480.53812979999998</v>
      </c>
      <c r="B281" s="15">
        <v>0.104904175</v>
      </c>
      <c r="C281" s="15">
        <v>478.71088980000002</v>
      </c>
      <c r="D281" s="15">
        <v>24118.478060000001</v>
      </c>
      <c r="E281" s="15">
        <v>13.825416560000001</v>
      </c>
    </row>
    <row r="282" spans="1:5" x14ac:dyDescent="0.25">
      <c r="A282" s="17">
        <v>545.97401620000005</v>
      </c>
      <c r="B282" s="15">
        <v>9.7990036000000003E-2</v>
      </c>
      <c r="C282" s="15">
        <v>543.42699049999999</v>
      </c>
      <c r="D282" s="15">
        <v>28380.869149999999</v>
      </c>
      <c r="E282" s="15">
        <v>13.239383699999999</v>
      </c>
    </row>
    <row r="283" spans="1:5" x14ac:dyDescent="0.25">
      <c r="A283" s="17">
        <v>523.55504040000005</v>
      </c>
      <c r="B283" s="15">
        <v>0.102043152</v>
      </c>
      <c r="C283" s="15">
        <v>512.13097570000002</v>
      </c>
      <c r="D283" s="15">
        <v>26686.397550000002</v>
      </c>
      <c r="E283" s="15">
        <v>23.396730420000001</v>
      </c>
    </row>
    <row r="284" spans="1:5" x14ac:dyDescent="0.25">
      <c r="A284" s="17">
        <v>484.18092730000001</v>
      </c>
      <c r="B284" s="15">
        <v>0.102996826</v>
      </c>
      <c r="C284" s="15">
        <v>481.1840057</v>
      </c>
      <c r="D284" s="15">
        <v>24879.144909999999</v>
      </c>
      <c r="E284" s="15">
        <v>13.85784149</v>
      </c>
    </row>
    <row r="285" spans="1:5" x14ac:dyDescent="0.25">
      <c r="B285" s="15" t="s">
        <v>37</v>
      </c>
    </row>
    <row r="286" spans="1:5" x14ac:dyDescent="0.25">
      <c r="A286" s="17">
        <v>555.48191069999996</v>
      </c>
      <c r="B286" s="15">
        <v>0.1039505</v>
      </c>
      <c r="C286" s="15">
        <v>546.40102390000004</v>
      </c>
      <c r="D286" s="15">
        <v>25541.334869999999</v>
      </c>
      <c r="E286" s="15">
        <v>13.87071609</v>
      </c>
    </row>
    <row r="287" spans="1:5" x14ac:dyDescent="0.25">
      <c r="A287" s="17">
        <v>497.03288079999999</v>
      </c>
      <c r="B287" s="15">
        <v>0.116109848</v>
      </c>
      <c r="C287" s="15">
        <v>488.96193499999998</v>
      </c>
      <c r="D287" s="15">
        <v>25611.621859999999</v>
      </c>
      <c r="E287" s="15">
        <v>23.785829540000002</v>
      </c>
    </row>
    <row r="288" spans="1:5" x14ac:dyDescent="0.25">
      <c r="A288" s="17">
        <v>492.1419621</v>
      </c>
      <c r="B288" s="15">
        <v>9.9897385000000005E-2</v>
      </c>
      <c r="C288" s="15">
        <v>489.48812479999998</v>
      </c>
      <c r="D288" s="15">
        <v>26465.083839999999</v>
      </c>
      <c r="E288" s="15">
        <v>13.88955116</v>
      </c>
    </row>
    <row r="289" spans="1:5" x14ac:dyDescent="0.25">
      <c r="A289" s="17">
        <v>505.34510610000001</v>
      </c>
      <c r="B289" s="15">
        <v>0.122070313</v>
      </c>
      <c r="C289" s="15">
        <v>504.8398972</v>
      </c>
      <c r="D289" s="15">
        <v>26275.472880000001</v>
      </c>
      <c r="E289" s="15">
        <v>13.79299164</v>
      </c>
    </row>
    <row r="290" spans="1:5" x14ac:dyDescent="0.25">
      <c r="A290" s="17">
        <v>480.07702829999999</v>
      </c>
      <c r="B290" s="15">
        <v>0.124931335</v>
      </c>
      <c r="C290" s="15">
        <v>480.05890849999997</v>
      </c>
      <c r="D290" s="15">
        <v>25139.254570000001</v>
      </c>
      <c r="E290" s="15">
        <v>13.719081879999999</v>
      </c>
    </row>
    <row r="291" spans="1:5" x14ac:dyDescent="0.25">
      <c r="B291" s="15" t="s">
        <v>38</v>
      </c>
    </row>
    <row r="292" spans="1:5" x14ac:dyDescent="0.25">
      <c r="A292" s="17">
        <v>474.640131</v>
      </c>
      <c r="B292" s="15">
        <v>0.1039505</v>
      </c>
      <c r="C292" s="15">
        <v>463.3572102</v>
      </c>
      <c r="D292" s="15">
        <v>23756.442309999999</v>
      </c>
      <c r="E292" s="15">
        <v>14.03856277</v>
      </c>
    </row>
    <row r="293" spans="1:5" x14ac:dyDescent="0.25">
      <c r="A293" s="17">
        <v>579.49399949999997</v>
      </c>
      <c r="B293" s="15">
        <v>9.8943710000000004E-2</v>
      </c>
      <c r="C293" s="15">
        <v>579.26917079999998</v>
      </c>
      <c r="D293" s="15">
        <v>25558.571820000001</v>
      </c>
      <c r="E293" s="15">
        <v>14.00399208</v>
      </c>
    </row>
    <row r="294" spans="1:5" x14ac:dyDescent="0.25">
      <c r="A294" s="17">
        <v>561.28001210000002</v>
      </c>
      <c r="B294" s="15">
        <v>0.116109848</v>
      </c>
      <c r="C294" s="15">
        <v>561.06090549999999</v>
      </c>
      <c r="D294" s="15">
        <v>28992.681980000001</v>
      </c>
      <c r="E294" s="15">
        <v>13.77511024</v>
      </c>
    </row>
    <row r="295" spans="1:5" x14ac:dyDescent="0.25">
      <c r="A295" s="17">
        <v>495.36585810000003</v>
      </c>
      <c r="B295" s="15">
        <v>0.1039505</v>
      </c>
      <c r="C295" s="15">
        <v>493.0770397</v>
      </c>
      <c r="D295" s="15">
        <v>25956.81047</v>
      </c>
      <c r="E295" s="15">
        <v>13.896465299999999</v>
      </c>
    </row>
    <row r="296" spans="1:5" x14ac:dyDescent="0.25">
      <c r="A296" s="17">
        <v>464.8609161</v>
      </c>
      <c r="B296" s="15">
        <v>0.11920929</v>
      </c>
      <c r="C296" s="15">
        <v>456.61187169999999</v>
      </c>
      <c r="D296" s="15">
        <v>23138.697619999999</v>
      </c>
      <c r="E296" s="15">
        <v>13.923168179999999</v>
      </c>
    </row>
    <row r="297" spans="1:5" x14ac:dyDescent="0.25">
      <c r="B297" s="15" t="s">
        <v>39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Resultados Search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f</dc:creator>
  <cp:lastModifiedBy>ana f</cp:lastModifiedBy>
  <dcterms:created xsi:type="dcterms:W3CDTF">2015-11-01T09:09:37Z</dcterms:created>
  <dcterms:modified xsi:type="dcterms:W3CDTF">2015-12-19T21:02:01Z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fb7b9dcd-36be-4aa4-8ea2-66210192f537</vt:lpwstr>
  </property>
</Properties>
</file>