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caear\OneDrive\Excel-Skills\excel_fundamentals\dates_functions\"/>
    </mc:Choice>
  </mc:AlternateContent>
  <xr:revisionPtr revIDLastSave="0" documentId="13_ncr:1_{8E017079-21E9-4A10-920B-2B23AEE9778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structions" sheetId="3" r:id="rId1"/>
    <sheet name="HR Performance Reviews" sheetId="1" r:id="rId2"/>
  </sheets>
  <definedNames>
    <definedName name="_xlnm._FilterDatabase" localSheetId="1" hidden="1">'HR Performance Reviews'!$A$5:$K$25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6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5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5" i="1"/>
  <c r="I2" i="1"/>
  <c r="J5" i="1" s="1"/>
  <c r="L2" i="1" l="1"/>
  <c r="O2" i="1" s="1"/>
  <c r="L5" i="1"/>
  <c r="L37" i="1"/>
  <c r="L33" i="1"/>
  <c r="L29" i="1"/>
  <c r="L25" i="1"/>
  <c r="L21" i="1"/>
  <c r="L17" i="1"/>
  <c r="L9" i="1"/>
  <c r="L36" i="1"/>
  <c r="L32" i="1"/>
  <c r="L28" i="1"/>
  <c r="L24" i="1"/>
  <c r="L20" i="1"/>
  <c r="L16" i="1"/>
  <c r="L12" i="1"/>
  <c r="L8" i="1"/>
  <c r="L39" i="1"/>
  <c r="L35" i="1"/>
  <c r="L31" i="1"/>
  <c r="L27" i="1"/>
  <c r="L23" i="1"/>
  <c r="L19" i="1"/>
  <c r="L15" i="1"/>
  <c r="L11" i="1"/>
  <c r="L7" i="1"/>
  <c r="L13" i="1"/>
  <c r="L38" i="1"/>
  <c r="L34" i="1"/>
  <c r="L30" i="1"/>
  <c r="L26" i="1"/>
  <c r="L22" i="1"/>
  <c r="L18" i="1"/>
  <c r="L14" i="1"/>
  <c r="L10" i="1"/>
  <c r="L6" i="1"/>
  <c r="J37" i="1"/>
  <c r="J29" i="1"/>
  <c r="J21" i="1"/>
  <c r="J9" i="1"/>
  <c r="J36" i="1"/>
  <c r="J12" i="1"/>
  <c r="J39" i="1"/>
  <c r="J35" i="1"/>
  <c r="J31" i="1"/>
  <c r="J27" i="1"/>
  <c r="J23" i="1"/>
  <c r="J19" i="1"/>
  <c r="J15" i="1"/>
  <c r="J11" i="1"/>
  <c r="J7" i="1"/>
  <c r="J33" i="1"/>
  <c r="J25" i="1"/>
  <c r="J17" i="1"/>
  <c r="J13" i="1"/>
  <c r="J32" i="1"/>
  <c r="J28" i="1"/>
  <c r="J24" i="1"/>
  <c r="J20" i="1"/>
  <c r="J16" i="1"/>
  <c r="J8" i="1"/>
  <c r="J38" i="1"/>
  <c r="J34" i="1"/>
  <c r="J30" i="1"/>
  <c r="J26" i="1"/>
  <c r="J22" i="1"/>
  <c r="J18" i="1"/>
  <c r="J14" i="1"/>
  <c r="J10" i="1"/>
  <c r="J6" i="1"/>
  <c r="F2" i="1"/>
</calcChain>
</file>

<file path=xl/sharedStrings.xml><?xml version="1.0" encoding="utf-8"?>
<sst xmlns="http://schemas.openxmlformats.org/spreadsheetml/2006/main" count="236" uniqueCount="172">
  <si>
    <t>Emp ID</t>
  </si>
  <si>
    <t>Full Name</t>
  </si>
  <si>
    <t>Email</t>
  </si>
  <si>
    <t>Date of Hire</t>
  </si>
  <si>
    <t>Department</t>
  </si>
  <si>
    <t>Facilities</t>
  </si>
  <si>
    <t>Accounting</t>
  </si>
  <si>
    <t>Human Resources</t>
  </si>
  <si>
    <t>Executive</t>
  </si>
  <si>
    <t>Customer Service</t>
  </si>
  <si>
    <t>Sales</t>
  </si>
  <si>
    <t>IT</t>
  </si>
  <si>
    <t>Instructions</t>
  </si>
  <si>
    <t>1)</t>
  </si>
  <si>
    <t>b)</t>
  </si>
  <si>
    <t>Hint</t>
  </si>
  <si>
    <t>5a)</t>
  </si>
  <si>
    <t>F1180</t>
  </si>
  <si>
    <t>F1110</t>
  </si>
  <si>
    <t>F1232</t>
  </si>
  <si>
    <t>P1243</t>
  </si>
  <si>
    <t>P1248</t>
  </si>
  <si>
    <t>P1227</t>
  </si>
  <si>
    <t>P1230</t>
  </si>
  <si>
    <t>F1162</t>
  </si>
  <si>
    <t>P1001</t>
  </si>
  <si>
    <t>F1224</t>
  </si>
  <si>
    <t>P1203</t>
  </si>
  <si>
    <t>P1211</t>
  </si>
  <si>
    <t>P1198</t>
  </si>
  <si>
    <t>F1003</t>
  </si>
  <si>
    <t>F1235</t>
  </si>
  <si>
    <t>P1253</t>
  </si>
  <si>
    <t>P1221</t>
  </si>
  <si>
    <t>F1186</t>
  </si>
  <si>
    <t>P1218</t>
  </si>
  <si>
    <t>F1215</t>
  </si>
  <si>
    <t>P1241</t>
  </si>
  <si>
    <t>F1246</t>
  </si>
  <si>
    <t>F1172</t>
  </si>
  <si>
    <t>F1134</t>
  </si>
  <si>
    <t>F1150</t>
  </si>
  <si>
    <t>P1004</t>
  </si>
  <si>
    <t>F1239</t>
  </si>
  <si>
    <t>F1250</t>
  </si>
  <si>
    <t>P1192</t>
  </si>
  <si>
    <t>P1249</t>
  </si>
  <si>
    <t>P1245</t>
  </si>
  <si>
    <t>P1207</t>
  </si>
  <si>
    <t>P1244</t>
  </si>
  <si>
    <t>F1252</t>
  </si>
  <si>
    <t>F1237</t>
  </si>
  <si>
    <t>Stevie Bacata</t>
  </si>
  <si>
    <t>Adam Barry</t>
  </si>
  <si>
    <t>Connor Betts</t>
  </si>
  <si>
    <t>Fred Binga</t>
  </si>
  <si>
    <t>Yvette Biti</t>
  </si>
  <si>
    <t>Jim Boller</t>
  </si>
  <si>
    <t>Charlie Bui</t>
  </si>
  <si>
    <t>Barbara Carlton</t>
  </si>
  <si>
    <t>Joe Carol</t>
  </si>
  <si>
    <t>Jim Chaffee</t>
  </si>
  <si>
    <t>Samantha Chairs</t>
  </si>
  <si>
    <t>Uma Chaudri</t>
  </si>
  <si>
    <t>Elizabeth Chu</t>
  </si>
  <si>
    <t>Eric Chung</t>
  </si>
  <si>
    <t>Anna Clark</t>
  </si>
  <si>
    <t>Elizabeth Clark</t>
  </si>
  <si>
    <t>Sabrina Cole</t>
  </si>
  <si>
    <t>Janet Comuntzis</t>
  </si>
  <si>
    <t>Bob Decker</t>
  </si>
  <si>
    <t>Tina Desiato</t>
  </si>
  <si>
    <t>Alexandra Donnell</t>
  </si>
  <si>
    <t>Mark Ellis</t>
  </si>
  <si>
    <t>Nicholas Fernandes</t>
  </si>
  <si>
    <t>Mary Ferris</t>
  </si>
  <si>
    <t>Susan Filosa</t>
  </si>
  <si>
    <t>Daniel Flanders</t>
  </si>
  <si>
    <t>Leighton Forrest</t>
  </si>
  <si>
    <t>Phoebe Gour</t>
  </si>
  <si>
    <t>Mihael Khan</t>
  </si>
  <si>
    <t>Sean Sanders</t>
  </si>
  <si>
    <t>Preston Senome</t>
  </si>
  <si>
    <t>Natasha Song</t>
  </si>
  <si>
    <t>Radhya Staples</t>
  </si>
  <si>
    <t>Mei Wang</t>
  </si>
  <si>
    <t>Aanya Zhang</t>
  </si>
  <si>
    <t>sbacata@zenco.com</t>
  </si>
  <si>
    <t>abarry@zenco.com</t>
  </si>
  <si>
    <t>cbetts@zenco.com</t>
  </si>
  <si>
    <t>fbinga@zenco.com</t>
  </si>
  <si>
    <t>ybiti@zenco.com</t>
  </si>
  <si>
    <t>jboller@zenco.com</t>
  </si>
  <si>
    <t>cbui@zenco.com</t>
  </si>
  <si>
    <t>bcarlton@zenco.com</t>
  </si>
  <si>
    <t>jcarol@zenco.com</t>
  </si>
  <si>
    <t>jchaffee@zenco.com</t>
  </si>
  <si>
    <t>schairs@zenco.com</t>
  </si>
  <si>
    <t>uchaudri@zenco.com</t>
  </si>
  <si>
    <t>echu@zenco.com</t>
  </si>
  <si>
    <t>echung@zenco.com</t>
  </si>
  <si>
    <t>aclark@zenco.com</t>
  </si>
  <si>
    <t>eclark@zenco.com</t>
  </si>
  <si>
    <t>scole@zenco.com</t>
  </si>
  <si>
    <t>jcomuntzis@zenco.com</t>
  </si>
  <si>
    <t>bdecker@zenco.com</t>
  </si>
  <si>
    <t>tdesiato@zenco.com</t>
  </si>
  <si>
    <t>adonnell@zenco.com</t>
  </si>
  <si>
    <t>mellis@zenco.com</t>
  </si>
  <si>
    <t>nfernandes@zenco.com</t>
  </si>
  <si>
    <t>mferris@zenco.com</t>
  </si>
  <si>
    <t>sfilosa@zenco.com</t>
  </si>
  <si>
    <t>dflanders@zenco.com</t>
  </si>
  <si>
    <t>lforrest@zenco.com</t>
  </si>
  <si>
    <t>pgour@zenco.com</t>
  </si>
  <si>
    <t>mkhan@zenco.com</t>
  </si>
  <si>
    <t>ssanders@zenco.com</t>
  </si>
  <si>
    <t>psenome@zenco.com</t>
  </si>
  <si>
    <t>nsong@zenco.com</t>
  </si>
  <si>
    <t>rstaples@zenco.com</t>
  </si>
  <si>
    <t>mwang@zenco.com</t>
  </si>
  <si>
    <t>azhang@zenco.com</t>
  </si>
  <si>
    <t>Years Service</t>
  </si>
  <si>
    <t>Last Review</t>
  </si>
  <si>
    <t>ZenCo Performance Reviews</t>
  </si>
  <si>
    <t>Current Date:</t>
  </si>
  <si>
    <t>Birthdate</t>
  </si>
  <si>
    <t>Birth Month</t>
  </si>
  <si>
    <t>Age</t>
  </si>
  <si>
    <t>Birth Year</t>
  </si>
  <si>
    <t>Next Review</t>
  </si>
  <si>
    <t>Reminder</t>
  </si>
  <si>
    <t>Start of Year:</t>
  </si>
  <si>
    <t>Workdays :</t>
  </si>
  <si>
    <t>Last Rating</t>
  </si>
  <si>
    <t>Average Rating:</t>
  </si>
  <si>
    <t>Rating Conv</t>
  </si>
  <si>
    <t>2a)</t>
  </si>
  <si>
    <t>9 out of 10</t>
  </si>
  <si>
    <t>5 out of 10</t>
  </si>
  <si>
    <t>8 out of 10</t>
  </si>
  <si>
    <t>3 out of 10</t>
  </si>
  <si>
    <t>7 out of 10</t>
  </si>
  <si>
    <t>4 out of 10</t>
  </si>
  <si>
    <t>6 out of 10</t>
  </si>
  <si>
    <t>10 out of 10</t>
  </si>
  <si>
    <t>3)</t>
  </si>
  <si>
    <t>4)</t>
  </si>
  <si>
    <t>6)</t>
  </si>
  <si>
    <t>7a)</t>
  </si>
  <si>
    <t>8a)</t>
  </si>
  <si>
    <t>9)</t>
  </si>
  <si>
    <t>10)</t>
  </si>
  <si>
    <t>The answers will vary with the current date, to check your answers please consult the solution file provided.</t>
  </si>
  <si>
    <t>Week 2 Practice Challenge</t>
  </si>
  <si>
    <t>Course 1 — Excel Fundamentals for Data Analysis</t>
  </si>
  <si>
    <t>Excel Skills for Data Analytics and Visualization</t>
  </si>
  <si>
    <r>
      <t xml:space="preserve">All the following instructions are to be carried out in the </t>
    </r>
    <r>
      <rPr>
        <b/>
        <sz val="11"/>
        <color theme="1"/>
        <rFont val="Calibri"/>
        <family val="2"/>
        <scheme val="minor"/>
      </rPr>
      <t>HR Performance Reviews</t>
    </r>
    <r>
      <rPr>
        <sz val="11"/>
        <color theme="1"/>
        <rFont val="Calibri"/>
        <family val="2"/>
        <scheme val="minor"/>
      </rPr>
      <t xml:space="preserve"> sheet. To get help with the more difficult questions click on the Hint to the right. </t>
    </r>
  </si>
  <si>
    <r>
      <t xml:space="preserve">In </t>
    </r>
    <r>
      <rPr>
        <b/>
        <sz val="11"/>
        <color theme="1"/>
        <rFont val="Calibri"/>
        <family val="2"/>
        <scheme val="minor"/>
      </rPr>
      <t>I2</t>
    </r>
    <r>
      <rPr>
        <sz val="11"/>
        <color theme="1"/>
        <rFont val="Calibri"/>
        <family val="2"/>
        <scheme val="minor"/>
      </rPr>
      <t xml:space="preserve"> use a function to return the current date.</t>
    </r>
  </si>
  <si>
    <r>
      <t xml:space="preserve">In </t>
    </r>
    <r>
      <rPr>
        <b/>
        <sz val="11"/>
        <color theme="1"/>
        <rFont val="Calibri"/>
        <family val="2"/>
        <scheme val="minor"/>
      </rPr>
      <t>F5</t>
    </r>
    <r>
      <rPr>
        <sz val="11"/>
        <color theme="1"/>
        <rFont val="Calibri"/>
        <family val="2"/>
        <scheme val="minor"/>
      </rPr>
      <t xml:space="preserve">, using what we learned last week, extract just the rating from </t>
    </r>
    <r>
      <rPr>
        <b/>
        <sz val="11"/>
        <color theme="1"/>
        <rFont val="Calibri"/>
        <family val="2"/>
        <scheme val="minor"/>
      </rPr>
      <t>E5</t>
    </r>
    <r>
      <rPr>
        <sz val="11"/>
        <color theme="1"/>
        <rFont val="Calibri"/>
        <family val="2"/>
        <scheme val="minor"/>
      </rPr>
      <t>, i.e. "7"</t>
    </r>
  </si>
  <si>
    <r>
      <t xml:space="preserve">Convert the result in </t>
    </r>
    <r>
      <rPr>
        <b/>
        <sz val="11"/>
        <color theme="1"/>
        <rFont val="Calibri"/>
        <family val="2"/>
        <scheme val="minor"/>
      </rPr>
      <t>F5</t>
    </r>
    <r>
      <rPr>
        <sz val="11"/>
        <color theme="1"/>
        <rFont val="Calibri"/>
        <family val="2"/>
        <scheme val="minor"/>
      </rPr>
      <t xml:space="preserve"> to a number and copy the formula down.</t>
    </r>
  </si>
  <si>
    <r>
      <t xml:space="preserve">In </t>
    </r>
    <r>
      <rPr>
        <b/>
        <sz val="11"/>
        <color theme="1"/>
        <rFont val="Calibri"/>
        <family val="2"/>
        <scheme val="minor"/>
      </rPr>
      <t>H5</t>
    </r>
    <r>
      <rPr>
        <sz val="11"/>
        <color theme="1"/>
        <rFont val="Calibri"/>
        <family val="2"/>
        <scheme val="minor"/>
      </rPr>
      <t xml:space="preserve"> use a function to calculate the name of the month in which Stevie was born, i.e. "December". Copy the formula down.</t>
    </r>
  </si>
  <si>
    <r>
      <t xml:space="preserve">In </t>
    </r>
    <r>
      <rPr>
        <b/>
        <sz val="11"/>
        <color theme="1"/>
        <rFont val="Calibri"/>
        <family val="2"/>
        <scheme val="minor"/>
      </rPr>
      <t>I5</t>
    </r>
    <r>
      <rPr>
        <sz val="11"/>
        <color theme="1"/>
        <rFont val="Calibri"/>
        <family val="2"/>
        <scheme val="minor"/>
      </rPr>
      <t xml:space="preserve"> use a single function to extract just the year of birth (as a number not text). Copy the formula down.</t>
    </r>
  </si>
  <si>
    <r>
      <t xml:space="preserve">In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>, using the current date and birthdate calculate Stevie's age in years.</t>
    </r>
  </si>
  <si>
    <r>
      <t xml:space="preserve">In </t>
    </r>
    <r>
      <rPr>
        <b/>
        <sz val="11"/>
        <color theme="1"/>
        <rFont val="Calibri"/>
        <family val="2"/>
        <scheme val="minor"/>
      </rPr>
      <t>L5</t>
    </r>
    <r>
      <rPr>
        <sz val="11"/>
        <color theme="1"/>
        <rFont val="Calibri"/>
        <family val="2"/>
        <scheme val="minor"/>
      </rPr>
      <t xml:space="preserve"> Calculate years of service and copy the formula down.</t>
    </r>
  </si>
  <si>
    <r>
      <t xml:space="preserve">The next review date should be set for a year after the previous review. In </t>
    </r>
    <r>
      <rPr>
        <b/>
        <sz val="11"/>
        <color theme="1"/>
        <rFont val="Calibri"/>
        <family val="2"/>
        <scheme val="minor"/>
      </rPr>
      <t>N5</t>
    </r>
    <r>
      <rPr>
        <sz val="11"/>
        <color theme="1"/>
        <rFont val="Calibri"/>
        <family val="2"/>
        <scheme val="minor"/>
      </rPr>
      <t xml:space="preserve"> calculate the </t>
    </r>
    <r>
      <rPr>
        <b/>
        <sz val="11"/>
        <color theme="1"/>
        <rFont val="Calibri"/>
        <family val="2"/>
        <scheme val="minor"/>
      </rPr>
      <t>Next Review Date</t>
    </r>
    <r>
      <rPr>
        <sz val="11"/>
        <color theme="1"/>
        <rFont val="Calibri"/>
        <family val="2"/>
        <scheme val="minor"/>
      </rPr>
      <t>.</t>
    </r>
  </si>
  <si>
    <r>
      <t xml:space="preserve">Adjust the calculation in </t>
    </r>
    <r>
      <rPr>
        <b/>
        <sz val="11"/>
        <color theme="1"/>
        <rFont val="Calibri"/>
        <family val="2"/>
        <scheme val="minor"/>
      </rPr>
      <t>N5</t>
    </r>
    <r>
      <rPr>
        <sz val="11"/>
        <color theme="1"/>
        <rFont val="Calibri"/>
        <family val="2"/>
        <scheme val="minor"/>
      </rPr>
      <t xml:space="preserve"> so that the </t>
    </r>
    <r>
      <rPr>
        <b/>
        <sz val="11"/>
        <color theme="1"/>
        <rFont val="Calibri"/>
        <family val="2"/>
        <scheme val="minor"/>
      </rPr>
      <t>Next Review Date</t>
    </r>
    <r>
      <rPr>
        <sz val="11"/>
        <color theme="1"/>
        <rFont val="Calibri"/>
        <family val="2"/>
        <scheme val="minor"/>
      </rPr>
      <t xml:space="preserve"> falls on the next workday after the calculated date if it's not a workday (ignore holidays). Copy Down.</t>
    </r>
  </si>
  <si>
    <r>
      <t xml:space="preserve">Review Reminders are issued on the first day of the month of the review. In </t>
    </r>
    <r>
      <rPr>
        <b/>
        <sz val="11"/>
        <color theme="1"/>
        <rFont val="Calibri"/>
        <family val="2"/>
        <scheme val="minor"/>
      </rPr>
      <t>O5</t>
    </r>
    <r>
      <rPr>
        <sz val="11"/>
        <color theme="1"/>
        <rFont val="Calibri"/>
        <family val="2"/>
        <scheme val="minor"/>
      </rPr>
      <t xml:space="preserve"> use an </t>
    </r>
    <r>
      <rPr>
        <b/>
        <sz val="11"/>
        <color theme="1"/>
        <rFont val="Calibri"/>
        <family val="2"/>
        <scheme val="minor"/>
      </rPr>
      <t>EOMONTH</t>
    </r>
    <r>
      <rPr>
        <sz val="11"/>
        <color theme="1"/>
        <rFont val="Calibri"/>
        <family val="2"/>
        <scheme val="minor"/>
      </rPr>
      <t xml:space="preserve"> function to calculate the reminder date.</t>
    </r>
  </si>
  <si>
    <r>
      <t xml:space="preserve">Adjust the calculation in </t>
    </r>
    <r>
      <rPr>
        <b/>
        <sz val="11"/>
        <color theme="1"/>
        <rFont val="Calibri"/>
        <family val="2"/>
        <scheme val="minor"/>
      </rPr>
      <t>O5</t>
    </r>
    <r>
      <rPr>
        <sz val="11"/>
        <color theme="1"/>
        <rFont val="Calibri"/>
        <family val="2"/>
        <scheme val="minor"/>
      </rPr>
      <t xml:space="preserve"> so that it falls on a workday (ignore holidays). Copy Down.</t>
    </r>
  </si>
  <si>
    <r>
      <t xml:space="preserve">In </t>
    </r>
    <r>
      <rPr>
        <b/>
        <sz val="11"/>
        <color theme="1"/>
        <rFont val="Calibri"/>
        <family val="2"/>
        <scheme val="minor"/>
      </rPr>
      <t>L2</t>
    </r>
    <r>
      <rPr>
        <sz val="11"/>
        <color theme="1"/>
        <rFont val="Calibri"/>
        <family val="2"/>
        <scheme val="minor"/>
      </rPr>
      <t xml:space="preserve"> calculate the start date for the current year (use the year from </t>
    </r>
    <r>
      <rPr>
        <b/>
        <sz val="11"/>
        <color theme="1"/>
        <rFont val="Calibri"/>
        <family val="2"/>
        <scheme val="minor"/>
      </rPr>
      <t>I2</t>
    </r>
    <r>
      <rPr>
        <sz val="11"/>
        <color theme="1"/>
        <rFont val="Calibri"/>
        <family val="2"/>
        <scheme val="minor"/>
      </rPr>
      <t>).</t>
    </r>
  </si>
  <si>
    <r>
      <t xml:space="preserve">In </t>
    </r>
    <r>
      <rPr>
        <b/>
        <sz val="11"/>
        <color theme="1"/>
        <rFont val="Calibri"/>
        <family val="2"/>
        <scheme val="minor"/>
      </rPr>
      <t>O2</t>
    </r>
    <r>
      <rPr>
        <sz val="11"/>
        <color theme="1"/>
        <rFont val="Calibri"/>
        <family val="2"/>
        <scheme val="minor"/>
      </rPr>
      <t xml:space="preserve"> calculate how many working days there have been in the year so far (up to the current date ignoring holidays).</t>
    </r>
  </si>
  <si>
    <r>
      <t xml:space="preserve">Neaten up the result in </t>
    </r>
    <r>
      <rPr>
        <b/>
        <sz val="11"/>
        <color theme="1"/>
        <rFont val="Calibri"/>
        <family val="2"/>
        <scheme val="minor"/>
      </rPr>
      <t>J5</t>
    </r>
    <r>
      <rPr>
        <sz val="11"/>
        <color theme="1"/>
        <rFont val="Calibri"/>
        <family val="2"/>
        <scheme val="minor"/>
      </rPr>
      <t xml:space="preserve"> by applying a </t>
    </r>
    <r>
      <rPr>
        <b/>
        <sz val="11"/>
        <color theme="1"/>
        <rFont val="Calibri"/>
        <family val="2"/>
        <scheme val="minor"/>
      </rPr>
      <t>ROUNDDOWN</t>
    </r>
    <r>
      <rPr>
        <sz val="11"/>
        <color theme="1"/>
        <rFont val="Calibri"/>
        <family val="2"/>
        <scheme val="minor"/>
      </rPr>
      <t xml:space="preserve"> function (covered in toolbox) and copy the formula down.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</si>
</sst>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3" fillId="0" borderId="0" xfId="0" applyFont="1" applyAlignment="1">
      <alignment horizontal="left" wrapText="1"/>
    </xf>
    <xf numFmtId="0" fontId="4" fillId="2" borderId="0" xfId="2" applyFont="1" applyBorder="1" applyAlignment="1">
      <alignment horizontal="left" wrapText="1"/>
    </xf>
    <xf numFmtId="0" fontId="0" fillId="0" borderId="1" xfId="0" applyBorder="1"/>
    <xf numFmtId="0" fontId="0" fillId="0" borderId="0" xfId="0" applyAlignment="1">
      <alignment horizontal="right"/>
    </xf>
    <xf numFmtId="0" fontId="9" fillId="0" borderId="0" xfId="0" applyFont="1" applyAlignment="1">
      <alignment horizontal="right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/>
    </xf>
    <xf numFmtId="14" fontId="3" fillId="0" borderId="0" xfId="0" applyNumberFormat="1" applyFont="1" applyAlignment="1">
      <alignment horizontal="left" wrapText="1"/>
    </xf>
    <xf numFmtId="0" fontId="2" fillId="2" borderId="0" xfId="2"/>
    <xf numFmtId="14" fontId="0" fillId="0" borderId="2" xfId="0" applyNumberFormat="1" applyBorder="1"/>
    <xf numFmtId="0" fontId="0" fillId="0" borderId="2" xfId="0" applyBorder="1"/>
    <xf numFmtId="0" fontId="2" fillId="0" borderId="0" xfId="2" applyFill="1"/>
    <xf numFmtId="0" fontId="4" fillId="2" borderId="0" xfId="2" applyFont="1" applyBorder="1" applyAlignment="1">
      <alignment wrapText="1"/>
    </xf>
    <xf numFmtId="0" fontId="3" fillId="0" borderId="0" xfId="0" applyFont="1" applyAlignment="1">
      <alignment wrapText="1"/>
    </xf>
    <xf numFmtId="164" fontId="0" fillId="0" borderId="2" xfId="0" applyNumberFormat="1" applyBorder="1"/>
    <xf numFmtId="0" fontId="8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4" fontId="4" fillId="2" borderId="0" xfId="2" applyNumberFormat="1" applyFont="1" applyBorder="1" applyAlignment="1">
      <alignment horizontal="left" wrapText="1"/>
    </xf>
    <xf numFmtId="0" fontId="0" fillId="0" borderId="0" xfId="0" applyNumberFormat="1"/>
    <xf numFmtId="0" fontId="3" fillId="0" borderId="0" xfId="0" applyNumberFormat="1" applyFont="1" applyAlignment="1">
      <alignment horizontal="left" wrapText="1"/>
    </xf>
    <xf numFmtId="0" fontId="4" fillId="2" borderId="0" xfId="2" applyNumberFormat="1" applyFont="1" applyBorder="1" applyAlignment="1">
      <alignment horizontal="left" wrapText="1"/>
    </xf>
    <xf numFmtId="0" fontId="3" fillId="0" borderId="0" xfId="0" applyNumberFormat="1" applyFont="1" applyAlignment="1">
      <alignment wrapText="1"/>
    </xf>
  </cellXfs>
  <cellStyles count="3">
    <cellStyle name="Accent1" xfId="2" builtinId="2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835936</xdr:colOff>
      <xdr:row>6</xdr:row>
      <xdr:rowOff>156003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411D64D-C59A-4CD4-88C0-7EB0B927F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34811" cy="1695878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OC">
  <a:themeElements>
    <a:clrScheme name="BOC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0738"/>
      </a:accent1>
      <a:accent2>
        <a:srgbClr val="A5A5A5"/>
      </a:accent2>
      <a:accent3>
        <a:srgbClr val="595959"/>
      </a:accent3>
      <a:accent4>
        <a:srgbClr val="4472C4"/>
      </a:accent4>
      <a:accent5>
        <a:srgbClr val="5B9BD5"/>
      </a:accent5>
      <a:accent6>
        <a:srgbClr val="8B1324"/>
      </a:accent6>
      <a:hlink>
        <a:srgbClr val="4472C4"/>
      </a:hlink>
      <a:folHlink>
        <a:srgbClr val="4472C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35D1-C836-4F64-B2E2-7578EE4D7B3D}">
  <dimension ref="B2:P35"/>
  <sheetViews>
    <sheetView showGridLines="0" topLeftCell="A5" zoomScale="120" zoomScaleNormal="120" workbookViewId="0">
      <selection activeCell="T28" sqref="T28"/>
    </sheetView>
  </sheetViews>
  <sheetFormatPr defaultRowHeight="15" x14ac:dyDescent="0.25"/>
  <cols>
    <col min="1" max="1" width="5.28515625" customWidth="1"/>
    <col min="2" max="2" width="4.42578125" style="5" customWidth="1"/>
    <col min="8" max="8" width="12.85546875" customWidth="1"/>
    <col min="15" max="15" width="24.42578125" customWidth="1"/>
    <col min="16" max="16" width="7.42578125" customWidth="1"/>
  </cols>
  <sheetData>
    <row r="2" spans="2:16" ht="31.5" x14ac:dyDescent="0.5">
      <c r="I2" s="19" t="s">
        <v>156</v>
      </c>
      <c r="J2" s="19"/>
      <c r="K2" s="19"/>
      <c r="L2" s="19"/>
      <c r="M2" s="19"/>
      <c r="N2" s="19"/>
      <c r="O2" s="19"/>
      <c r="P2" s="19"/>
    </row>
    <row r="3" spans="2:16" ht="21" x14ac:dyDescent="0.35">
      <c r="I3" s="20" t="s">
        <v>155</v>
      </c>
      <c r="J3" s="20"/>
      <c r="K3" s="20"/>
      <c r="L3" s="20"/>
      <c r="M3" s="20"/>
      <c r="N3" s="20"/>
      <c r="O3" s="20"/>
      <c r="P3" s="20"/>
    </row>
    <row r="4" spans="2:16" ht="17.649999999999999" customHeight="1" x14ac:dyDescent="0.25"/>
    <row r="5" spans="2:16" ht="21.4" customHeight="1" x14ac:dyDescent="0.25">
      <c r="I5" s="18" t="s">
        <v>154</v>
      </c>
      <c r="J5" s="18"/>
      <c r="K5" s="18"/>
      <c r="L5" s="18"/>
      <c r="M5" s="18"/>
      <c r="N5" s="18"/>
      <c r="O5" s="18"/>
      <c r="P5" s="18"/>
    </row>
    <row r="8" spans="2:16" ht="19.5" thickBot="1" x14ac:dyDescent="0.35">
      <c r="B8" s="9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2:16" ht="19.350000000000001" customHeight="1" x14ac:dyDescent="0.25">
      <c r="B9" t="s">
        <v>157</v>
      </c>
    </row>
    <row r="10" spans="2:16" ht="8.25" customHeight="1" x14ac:dyDescent="0.25"/>
    <row r="11" spans="2:16" x14ac:dyDescent="0.25">
      <c r="B11" s="5" t="s">
        <v>13</v>
      </c>
      <c r="C11" t="s">
        <v>158</v>
      </c>
    </row>
    <row r="12" spans="2:16" ht="8.25" customHeight="1" x14ac:dyDescent="0.25"/>
    <row r="13" spans="2:16" x14ac:dyDescent="0.25">
      <c r="B13" s="5" t="s">
        <v>137</v>
      </c>
      <c r="C13" t="s">
        <v>159</v>
      </c>
      <c r="P13" s="6" t="s">
        <v>15</v>
      </c>
    </row>
    <row r="14" spans="2:16" x14ac:dyDescent="0.25">
      <c r="B14" s="5" t="s">
        <v>14</v>
      </c>
      <c r="C14" t="s">
        <v>160</v>
      </c>
    </row>
    <row r="15" spans="2:16" ht="8.25" customHeight="1" x14ac:dyDescent="0.25"/>
    <row r="16" spans="2:16" x14ac:dyDescent="0.25">
      <c r="B16" s="5" t="s">
        <v>146</v>
      </c>
      <c r="C16" t="s">
        <v>161</v>
      </c>
    </row>
    <row r="17" spans="2:16" ht="8.25" customHeight="1" x14ac:dyDescent="0.25"/>
    <row r="18" spans="2:16" x14ac:dyDescent="0.25">
      <c r="B18" s="5" t="s">
        <v>147</v>
      </c>
      <c r="C18" t="s">
        <v>162</v>
      </c>
    </row>
    <row r="19" spans="2:16" ht="8.25" customHeight="1" x14ac:dyDescent="0.25"/>
    <row r="20" spans="2:16" x14ac:dyDescent="0.25">
      <c r="B20" s="5" t="s">
        <v>16</v>
      </c>
      <c r="C20" t="s">
        <v>163</v>
      </c>
      <c r="P20" s="6" t="s">
        <v>15</v>
      </c>
    </row>
    <row r="21" spans="2:16" x14ac:dyDescent="0.25">
      <c r="B21" s="5" t="s">
        <v>14</v>
      </c>
      <c r="C21" t="s">
        <v>171</v>
      </c>
    </row>
    <row r="22" spans="2:16" ht="8.25" customHeight="1" x14ac:dyDescent="0.25"/>
    <row r="23" spans="2:16" x14ac:dyDescent="0.25">
      <c r="B23" s="5" t="s">
        <v>148</v>
      </c>
      <c r="C23" t="s">
        <v>164</v>
      </c>
    </row>
    <row r="24" spans="2:16" ht="8.25" customHeight="1" x14ac:dyDescent="0.25"/>
    <row r="25" spans="2:16" x14ac:dyDescent="0.25">
      <c r="B25" s="5" t="s">
        <v>149</v>
      </c>
      <c r="C25" t="s">
        <v>165</v>
      </c>
      <c r="P25" s="6" t="s">
        <v>15</v>
      </c>
    </row>
    <row r="26" spans="2:16" x14ac:dyDescent="0.25">
      <c r="B26" s="5" t="s">
        <v>14</v>
      </c>
      <c r="C26" t="s">
        <v>166</v>
      </c>
      <c r="P26" s="6" t="s">
        <v>15</v>
      </c>
    </row>
    <row r="27" spans="2:16" ht="8.25" customHeight="1" x14ac:dyDescent="0.25"/>
    <row r="28" spans="2:16" x14ac:dyDescent="0.25">
      <c r="B28" s="5" t="s">
        <v>150</v>
      </c>
      <c r="C28" t="s">
        <v>167</v>
      </c>
      <c r="P28" s="6" t="s">
        <v>15</v>
      </c>
    </row>
    <row r="29" spans="2:16" x14ac:dyDescent="0.25">
      <c r="B29" s="5" t="s">
        <v>14</v>
      </c>
      <c r="C29" t="s">
        <v>168</v>
      </c>
    </row>
    <row r="30" spans="2:16" ht="8.25" customHeight="1" x14ac:dyDescent="0.25"/>
    <row r="31" spans="2:16" x14ac:dyDescent="0.25">
      <c r="B31" s="5" t="s">
        <v>151</v>
      </c>
      <c r="C31" t="s">
        <v>169</v>
      </c>
      <c r="P31" s="6" t="s">
        <v>15</v>
      </c>
    </row>
    <row r="32" spans="2:16" ht="8.25" customHeight="1" x14ac:dyDescent="0.25"/>
    <row r="33" spans="2:16" x14ac:dyDescent="0.25">
      <c r="B33" s="5" t="s">
        <v>152</v>
      </c>
      <c r="C33" t="s">
        <v>170</v>
      </c>
      <c r="P33" s="6" t="s">
        <v>15</v>
      </c>
    </row>
    <row r="35" spans="2:16" x14ac:dyDescent="0.25">
      <c r="B35" s="8" t="s">
        <v>153</v>
      </c>
    </row>
  </sheetData>
  <mergeCells count="3">
    <mergeCell ref="I5:P5"/>
    <mergeCell ref="I2:P2"/>
    <mergeCell ref="I3:P3"/>
  </mergeCells>
  <dataValidations count="7">
    <dataValidation allowBlank="1" showInputMessage="1" showErrorMessage="1" promptTitle="Hint:" prompt="You will need to use a LEFT and a FIND" sqref="P13" xr:uid="{F88C7A7B-23AA-4A50-AD0F-EFE9B9141BD4}"/>
    <dataValidation allowBlank="1" showInputMessage="1" showErrorMessage="1" promptTitle="Hint:" prompt="You will need to either divide by 365.25 or use the YEARFRAC function (covered in the toolbox)" sqref="P20" xr:uid="{A75025DD-A5D9-44D1-BECB-B3736313FC36}"/>
    <dataValidation allowBlank="1" showInputMessage="1" showErrorMessage="1" promptTitle="Hint:" prompt="Use EDATE, consider how many months you will need to add" sqref="P25" xr:uid="{903EC1DD-9C1A-4307-876F-8288CBDC0B20}"/>
    <dataValidation allowBlank="1" showInputMessage="1" showErrorMessage="1" promptTitle="Hint:" prompt="Use WORKDAY function, recall what we said in the video about having to add at least one day and how we adjust the calculation to allow this_x000a_" sqref="P26" xr:uid="{17BDD801-F65A-4EC2-B0B0-1AA0E769F40A}"/>
    <dataValidation allowBlank="1" showInputMessage="1" showErrorMessage="1" promptTitle="Hint:" prompt="Use EOMONTH but subtract a month to get the last date of the previous month and then just add a day." sqref="P28" xr:uid="{031C45B7-28A8-4B37-B6CB-1A6FA85F70FB}"/>
    <dataValidation allowBlank="1" showInputMessage="1" showErrorMessage="1" promptTitle="Hint:" prompt="Use the DATE and YEAR functions" sqref="P31" xr:uid="{6D5684A0-87C1-40D6-8169-A4938E6049F4}"/>
    <dataValidation allowBlank="1" showInputMessage="1" showErrorMessage="1" promptTitle="Hint:" prompt="You will need to use the NETWORKDAYS function                                                      _x000a_" sqref="P33" xr:uid="{BD66EFDA-652D-4CB8-AC51-1CA6F1E53476}"/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zoomScaleNormal="100" workbookViewId="0">
      <selection activeCell="O3" sqref="O3"/>
    </sheetView>
  </sheetViews>
  <sheetFormatPr defaultRowHeight="15" x14ac:dyDescent="0.25"/>
  <cols>
    <col min="1" max="1" width="10" customWidth="1"/>
    <col min="2" max="2" width="18.85546875" customWidth="1"/>
    <col min="3" max="3" width="22.42578125" customWidth="1"/>
    <col min="4" max="4" width="17.7109375" customWidth="1"/>
    <col min="5" max="5" width="14.42578125" customWidth="1"/>
    <col min="6" max="6" width="12.42578125" customWidth="1"/>
    <col min="7" max="7" width="14.42578125" style="1" customWidth="1"/>
    <col min="8" max="8" width="14.42578125" customWidth="1"/>
    <col min="9" max="9" width="12.140625" customWidth="1"/>
    <col min="10" max="10" width="8.5703125" customWidth="1"/>
    <col min="11" max="11" width="14" customWidth="1"/>
    <col min="12" max="12" width="13.28515625" style="22" customWidth="1"/>
    <col min="13" max="13" width="12.5703125" customWidth="1"/>
    <col min="14" max="14" width="12.7109375" customWidth="1"/>
    <col min="15" max="15" width="12.140625" customWidth="1"/>
  </cols>
  <sheetData>
    <row r="1" spans="1:15" ht="23.25" x14ac:dyDescent="0.35">
      <c r="A1" s="7" t="s">
        <v>124</v>
      </c>
      <c r="H1" s="14"/>
      <c r="I1" s="1"/>
      <c r="K1" s="14"/>
      <c r="N1" s="14"/>
    </row>
    <row r="2" spans="1:15" x14ac:dyDescent="0.25">
      <c r="E2" s="11" t="s">
        <v>135</v>
      </c>
      <c r="F2" s="17">
        <f>AVERAGE(F5:F39)</f>
        <v>7</v>
      </c>
      <c r="H2" s="11" t="s">
        <v>125</v>
      </c>
      <c r="I2" s="12">
        <f ca="1">TODAY()</f>
        <v>44953</v>
      </c>
      <c r="K2" s="11" t="s">
        <v>132</v>
      </c>
      <c r="L2" s="12">
        <f ca="1">DATE(YEAR(I2),1,1)</f>
        <v>44927</v>
      </c>
      <c r="N2" s="11" t="s">
        <v>133</v>
      </c>
      <c r="O2" s="13">
        <f ca="1">NETWORKDAYS(L2,I2)</f>
        <v>20</v>
      </c>
    </row>
    <row r="4" spans="1:15" ht="31.5" x14ac:dyDescent="0.25">
      <c r="A4" s="3" t="s">
        <v>0</v>
      </c>
      <c r="B4" s="3" t="s">
        <v>1</v>
      </c>
      <c r="C4" s="3" t="s">
        <v>2</v>
      </c>
      <c r="D4" s="3" t="s">
        <v>4</v>
      </c>
      <c r="E4" s="3" t="s">
        <v>134</v>
      </c>
      <c r="F4" s="15" t="s">
        <v>136</v>
      </c>
      <c r="G4" s="21" t="s">
        <v>126</v>
      </c>
      <c r="H4" s="3" t="s">
        <v>127</v>
      </c>
      <c r="I4" s="3" t="s">
        <v>129</v>
      </c>
      <c r="J4" s="3" t="s">
        <v>128</v>
      </c>
      <c r="K4" s="3" t="s">
        <v>3</v>
      </c>
      <c r="L4" s="24" t="s">
        <v>122</v>
      </c>
      <c r="M4" s="3" t="s">
        <v>123</v>
      </c>
      <c r="N4" s="3" t="s">
        <v>130</v>
      </c>
      <c r="O4" s="3" t="s">
        <v>131</v>
      </c>
    </row>
    <row r="5" spans="1:15" x14ac:dyDescent="0.25">
      <c r="A5" t="s">
        <v>17</v>
      </c>
      <c r="B5" t="s">
        <v>52</v>
      </c>
      <c r="C5" t="s">
        <v>87</v>
      </c>
      <c r="D5" s="2" t="s">
        <v>10</v>
      </c>
      <c r="E5" s="2" t="s">
        <v>142</v>
      </c>
      <c r="F5" s="16">
        <f>VALUE(LEFT(E5,LEN(E5)-10))</f>
        <v>7</v>
      </c>
      <c r="G5" s="10">
        <v>32138</v>
      </c>
      <c r="H5">
        <f>MONTH(G5)</f>
        <v>12</v>
      </c>
      <c r="I5" s="22">
        <f>YEAR(G5)</f>
        <v>1987</v>
      </c>
      <c r="J5" s="23">
        <f ca="1">ROUNDDOWN(($I$2-G5)/365,0)</f>
        <v>35</v>
      </c>
      <c r="K5" s="1">
        <v>42838</v>
      </c>
      <c r="L5" s="25">
        <f ca="1">ROUNDDOWN(($I$2-K5)/365,0)</f>
        <v>5</v>
      </c>
      <c r="M5" s="1">
        <v>44040</v>
      </c>
      <c r="N5" s="1">
        <f>WORKDAY(EDATE(M5,12),1)</f>
        <v>44406</v>
      </c>
      <c r="O5" s="1">
        <f>WORKDAY(EOMONTH(N5,-1)+1,1)</f>
        <v>44379</v>
      </c>
    </row>
    <row r="6" spans="1:15" x14ac:dyDescent="0.25">
      <c r="A6" t="s">
        <v>18</v>
      </c>
      <c r="B6" t="s">
        <v>53</v>
      </c>
      <c r="C6" t="s">
        <v>88</v>
      </c>
      <c r="D6" s="2" t="s">
        <v>9</v>
      </c>
      <c r="E6" s="2" t="s">
        <v>143</v>
      </c>
      <c r="F6" s="16">
        <f t="shared" ref="F6:F39" si="0">VALUE(LEFT(E6,LEN(E6)-10))</f>
        <v>4</v>
      </c>
      <c r="G6" s="10">
        <v>34979</v>
      </c>
      <c r="H6">
        <f t="shared" ref="H6:H39" si="1">MONTH(G6)</f>
        <v>10</v>
      </c>
      <c r="I6" s="22">
        <f t="shared" ref="I6:I39" si="2">YEAR(G6)</f>
        <v>1995</v>
      </c>
      <c r="J6" s="23">
        <f t="shared" ref="J6:J39" ca="1" si="3">ROUNDDOWN(($I$2-G6)/365,0)</f>
        <v>27</v>
      </c>
      <c r="K6" s="1">
        <v>41751</v>
      </c>
      <c r="L6" s="25">
        <f t="shared" ref="L6:L39" ca="1" si="4">ROUNDDOWN(($I$2-K6)/365,0)</f>
        <v>8</v>
      </c>
      <c r="M6" s="1">
        <v>43764</v>
      </c>
      <c r="N6" s="1">
        <f t="shared" ref="N6:N39" si="5">WORKDAY(EDATE(M6,12),1)</f>
        <v>44131</v>
      </c>
      <c r="O6" s="1">
        <f t="shared" ref="O6:O39" si="6">WORKDAY(EOMONTH(N6,-1)+1,1)</f>
        <v>44106</v>
      </c>
    </row>
    <row r="7" spans="1:15" x14ac:dyDescent="0.25">
      <c r="A7" t="s">
        <v>19</v>
      </c>
      <c r="B7" t="s">
        <v>54</v>
      </c>
      <c r="C7" t="s">
        <v>89</v>
      </c>
      <c r="D7" s="2" t="s">
        <v>10</v>
      </c>
      <c r="E7" s="2" t="s">
        <v>145</v>
      </c>
      <c r="F7" s="16">
        <f t="shared" si="0"/>
        <v>10</v>
      </c>
      <c r="G7" s="10">
        <v>30089</v>
      </c>
      <c r="H7">
        <f t="shared" si="1"/>
        <v>5</v>
      </c>
      <c r="I7" s="22">
        <f t="shared" si="2"/>
        <v>1982</v>
      </c>
      <c r="J7" s="23">
        <f t="shared" ca="1" si="3"/>
        <v>40</v>
      </c>
      <c r="K7" s="1">
        <v>43782</v>
      </c>
      <c r="L7" s="25">
        <f t="shared" ca="1" si="4"/>
        <v>3</v>
      </c>
      <c r="M7" s="1">
        <v>43782</v>
      </c>
      <c r="N7" s="1">
        <f t="shared" si="5"/>
        <v>44151</v>
      </c>
      <c r="O7" s="1">
        <f t="shared" si="6"/>
        <v>44137</v>
      </c>
    </row>
    <row r="8" spans="1:15" x14ac:dyDescent="0.25">
      <c r="A8" t="s">
        <v>20</v>
      </c>
      <c r="B8" t="s">
        <v>55</v>
      </c>
      <c r="C8" t="s">
        <v>90</v>
      </c>
      <c r="D8" s="2" t="s">
        <v>7</v>
      </c>
      <c r="E8" s="2" t="s">
        <v>140</v>
      </c>
      <c r="F8" s="16">
        <f t="shared" si="0"/>
        <v>8</v>
      </c>
      <c r="G8" s="10">
        <v>28830</v>
      </c>
      <c r="H8">
        <f t="shared" si="1"/>
        <v>12</v>
      </c>
      <c r="I8" s="22">
        <f t="shared" si="2"/>
        <v>1978</v>
      </c>
      <c r="J8" s="23">
        <f t="shared" ca="1" si="3"/>
        <v>44</v>
      </c>
      <c r="K8" s="1">
        <v>42229</v>
      </c>
      <c r="L8" s="25">
        <f t="shared" ca="1" si="4"/>
        <v>7</v>
      </c>
      <c r="M8" s="1">
        <v>43895</v>
      </c>
      <c r="N8" s="1">
        <f t="shared" si="5"/>
        <v>44263</v>
      </c>
      <c r="O8" s="1">
        <f t="shared" si="6"/>
        <v>44257</v>
      </c>
    </row>
    <row r="9" spans="1:15" x14ac:dyDescent="0.25">
      <c r="A9" t="s">
        <v>21</v>
      </c>
      <c r="B9" t="s">
        <v>56</v>
      </c>
      <c r="C9" t="s">
        <v>91</v>
      </c>
      <c r="D9" s="2" t="s">
        <v>10</v>
      </c>
      <c r="E9" s="2" t="s">
        <v>142</v>
      </c>
      <c r="F9" s="16">
        <f t="shared" si="0"/>
        <v>7</v>
      </c>
      <c r="G9" s="10">
        <v>22167</v>
      </c>
      <c r="H9">
        <f t="shared" si="1"/>
        <v>9</v>
      </c>
      <c r="I9" s="22">
        <f t="shared" si="2"/>
        <v>1960</v>
      </c>
      <c r="J9" s="23">
        <f t="shared" ca="1" si="3"/>
        <v>62</v>
      </c>
      <c r="K9" s="1">
        <v>42384</v>
      </c>
      <c r="L9" s="25">
        <f t="shared" ca="1" si="4"/>
        <v>7</v>
      </c>
      <c r="M9" s="1">
        <v>43742</v>
      </c>
      <c r="N9" s="1">
        <f t="shared" si="5"/>
        <v>44109</v>
      </c>
      <c r="O9" s="1">
        <f t="shared" si="6"/>
        <v>44106</v>
      </c>
    </row>
    <row r="10" spans="1:15" x14ac:dyDescent="0.25">
      <c r="A10" t="s">
        <v>22</v>
      </c>
      <c r="B10" t="s">
        <v>57</v>
      </c>
      <c r="C10" t="s">
        <v>92</v>
      </c>
      <c r="D10" s="2" t="s">
        <v>6</v>
      </c>
      <c r="E10" s="2" t="s">
        <v>141</v>
      </c>
      <c r="F10" s="16">
        <f t="shared" si="0"/>
        <v>3</v>
      </c>
      <c r="G10" s="10">
        <v>23531</v>
      </c>
      <c r="H10">
        <f t="shared" si="1"/>
        <v>6</v>
      </c>
      <c r="I10" s="22">
        <f t="shared" si="2"/>
        <v>1964</v>
      </c>
      <c r="J10" s="23">
        <f t="shared" ca="1" si="3"/>
        <v>58</v>
      </c>
      <c r="K10" s="1">
        <v>41893</v>
      </c>
      <c r="L10" s="25">
        <f t="shared" ca="1" si="4"/>
        <v>8</v>
      </c>
      <c r="M10" s="1">
        <v>43716</v>
      </c>
      <c r="N10" s="1">
        <f t="shared" si="5"/>
        <v>44083</v>
      </c>
      <c r="O10" s="1">
        <f t="shared" si="6"/>
        <v>44076</v>
      </c>
    </row>
    <row r="11" spans="1:15" x14ac:dyDescent="0.25">
      <c r="A11" t="s">
        <v>23</v>
      </c>
      <c r="B11" t="s">
        <v>58</v>
      </c>
      <c r="C11" t="s">
        <v>93</v>
      </c>
      <c r="D11" s="2" t="s">
        <v>10</v>
      </c>
      <c r="E11" s="2" t="s">
        <v>144</v>
      </c>
      <c r="F11" s="16">
        <f t="shared" si="0"/>
        <v>6</v>
      </c>
      <c r="G11" s="10">
        <v>22775</v>
      </c>
      <c r="H11">
        <f t="shared" si="1"/>
        <v>5</v>
      </c>
      <c r="I11" s="22">
        <f t="shared" si="2"/>
        <v>1962</v>
      </c>
      <c r="J11" s="23">
        <f t="shared" ca="1" si="3"/>
        <v>60</v>
      </c>
      <c r="K11" s="1">
        <v>41903</v>
      </c>
      <c r="L11" s="25">
        <f t="shared" ca="1" si="4"/>
        <v>8</v>
      </c>
      <c r="M11" s="1">
        <v>43761</v>
      </c>
      <c r="N11" s="1">
        <f t="shared" si="5"/>
        <v>44130</v>
      </c>
      <c r="O11" s="1">
        <f t="shared" si="6"/>
        <v>44106</v>
      </c>
    </row>
    <row r="12" spans="1:15" x14ac:dyDescent="0.25">
      <c r="A12" t="s">
        <v>24</v>
      </c>
      <c r="B12" t="s">
        <v>59</v>
      </c>
      <c r="C12" t="s">
        <v>94</v>
      </c>
      <c r="D12" s="2" t="s">
        <v>10</v>
      </c>
      <c r="E12" s="2" t="s">
        <v>139</v>
      </c>
      <c r="F12" s="16">
        <f t="shared" si="0"/>
        <v>5</v>
      </c>
      <c r="G12" s="10">
        <v>32449</v>
      </c>
      <c r="H12">
        <f t="shared" si="1"/>
        <v>11</v>
      </c>
      <c r="I12" s="22">
        <f t="shared" si="2"/>
        <v>1988</v>
      </c>
      <c r="J12" s="23">
        <f t="shared" ca="1" si="3"/>
        <v>34</v>
      </c>
      <c r="K12" s="1">
        <v>42451</v>
      </c>
      <c r="L12" s="25">
        <f t="shared" ca="1" si="4"/>
        <v>6</v>
      </c>
      <c r="M12" s="1">
        <v>43808</v>
      </c>
      <c r="N12" s="1">
        <f t="shared" si="5"/>
        <v>44175</v>
      </c>
      <c r="O12" s="1">
        <f t="shared" si="6"/>
        <v>44167</v>
      </c>
    </row>
    <row r="13" spans="1:15" x14ac:dyDescent="0.25">
      <c r="A13" t="s">
        <v>25</v>
      </c>
      <c r="B13" t="s">
        <v>60</v>
      </c>
      <c r="C13" t="s">
        <v>95</v>
      </c>
      <c r="D13" s="2" t="s">
        <v>8</v>
      </c>
      <c r="E13" s="2" t="s">
        <v>140</v>
      </c>
      <c r="F13" s="16">
        <f t="shared" si="0"/>
        <v>8</v>
      </c>
      <c r="G13" s="10">
        <v>34574</v>
      </c>
      <c r="H13">
        <f t="shared" si="1"/>
        <v>8</v>
      </c>
      <c r="I13" s="22">
        <f t="shared" si="2"/>
        <v>1994</v>
      </c>
      <c r="J13" s="23">
        <f t="shared" ca="1" si="3"/>
        <v>28</v>
      </c>
      <c r="K13" s="1">
        <v>43497</v>
      </c>
      <c r="L13" s="25">
        <f t="shared" ca="1" si="4"/>
        <v>3</v>
      </c>
      <c r="M13" s="1">
        <v>43734</v>
      </c>
      <c r="N13" s="1">
        <f t="shared" si="5"/>
        <v>44102</v>
      </c>
      <c r="O13" s="1">
        <f t="shared" si="6"/>
        <v>44076</v>
      </c>
    </row>
    <row r="14" spans="1:15" x14ac:dyDescent="0.25">
      <c r="A14" t="s">
        <v>26</v>
      </c>
      <c r="B14" t="s">
        <v>61</v>
      </c>
      <c r="C14" t="s">
        <v>96</v>
      </c>
      <c r="D14" s="2" t="s">
        <v>5</v>
      </c>
      <c r="E14" s="2" t="s">
        <v>143</v>
      </c>
      <c r="F14" s="16">
        <f t="shared" si="0"/>
        <v>4</v>
      </c>
      <c r="G14" s="10">
        <v>27864</v>
      </c>
      <c r="H14">
        <f t="shared" si="1"/>
        <v>4</v>
      </c>
      <c r="I14" s="22">
        <f t="shared" si="2"/>
        <v>1976</v>
      </c>
      <c r="J14" s="23">
        <f t="shared" ca="1" si="3"/>
        <v>46</v>
      </c>
      <c r="K14" s="1">
        <v>41787</v>
      </c>
      <c r="L14" s="25">
        <f t="shared" ca="1" si="4"/>
        <v>8</v>
      </c>
      <c r="M14" s="1">
        <v>44022</v>
      </c>
      <c r="N14" s="1">
        <f t="shared" si="5"/>
        <v>44389</v>
      </c>
      <c r="O14" s="1">
        <f t="shared" si="6"/>
        <v>44379</v>
      </c>
    </row>
    <row r="15" spans="1:15" x14ac:dyDescent="0.25">
      <c r="A15" t="s">
        <v>27</v>
      </c>
      <c r="B15" t="s">
        <v>62</v>
      </c>
      <c r="C15" t="s">
        <v>97</v>
      </c>
      <c r="D15" s="2" t="s">
        <v>10</v>
      </c>
      <c r="E15" s="2" t="s">
        <v>145</v>
      </c>
      <c r="F15" s="16">
        <f t="shared" si="0"/>
        <v>10</v>
      </c>
      <c r="G15" s="10">
        <v>32296</v>
      </c>
      <c r="H15">
        <f t="shared" si="1"/>
        <v>6</v>
      </c>
      <c r="I15" s="22">
        <f t="shared" si="2"/>
        <v>1988</v>
      </c>
      <c r="J15" s="23">
        <f t="shared" ca="1" si="3"/>
        <v>34</v>
      </c>
      <c r="K15" s="1">
        <v>40595</v>
      </c>
      <c r="L15" s="25">
        <f t="shared" ca="1" si="4"/>
        <v>11</v>
      </c>
      <c r="M15" s="1">
        <v>44040</v>
      </c>
      <c r="N15" s="1">
        <f t="shared" si="5"/>
        <v>44406</v>
      </c>
      <c r="O15" s="1">
        <f t="shared" si="6"/>
        <v>44379</v>
      </c>
    </row>
    <row r="16" spans="1:15" x14ac:dyDescent="0.25">
      <c r="A16" t="s">
        <v>28</v>
      </c>
      <c r="B16" t="s">
        <v>63</v>
      </c>
      <c r="C16" t="s">
        <v>98</v>
      </c>
      <c r="D16" s="2" t="s">
        <v>7</v>
      </c>
      <c r="E16" s="2" t="s">
        <v>143</v>
      </c>
      <c r="F16" s="16">
        <f t="shared" si="0"/>
        <v>4</v>
      </c>
      <c r="G16" s="10">
        <v>25204</v>
      </c>
      <c r="H16">
        <f t="shared" si="1"/>
        <v>1</v>
      </c>
      <c r="I16" s="22">
        <f t="shared" si="2"/>
        <v>1969</v>
      </c>
      <c r="J16" s="23">
        <f t="shared" ca="1" si="3"/>
        <v>54</v>
      </c>
      <c r="K16" s="1">
        <v>40994</v>
      </c>
      <c r="L16" s="25">
        <f t="shared" ca="1" si="4"/>
        <v>10</v>
      </c>
      <c r="M16" s="1">
        <v>43791</v>
      </c>
      <c r="N16" s="1">
        <f t="shared" si="5"/>
        <v>44158</v>
      </c>
      <c r="O16" s="1">
        <f t="shared" si="6"/>
        <v>44137</v>
      </c>
    </row>
    <row r="17" spans="1:15" x14ac:dyDescent="0.25">
      <c r="A17" t="s">
        <v>29</v>
      </c>
      <c r="B17" t="s">
        <v>64</v>
      </c>
      <c r="C17" t="s">
        <v>99</v>
      </c>
      <c r="D17" s="2" t="s">
        <v>11</v>
      </c>
      <c r="E17" s="2" t="s">
        <v>140</v>
      </c>
      <c r="F17" s="16">
        <f t="shared" si="0"/>
        <v>8</v>
      </c>
      <c r="G17" s="10">
        <v>35919</v>
      </c>
      <c r="H17">
        <f t="shared" si="1"/>
        <v>5</v>
      </c>
      <c r="I17" s="22">
        <f t="shared" si="2"/>
        <v>1998</v>
      </c>
      <c r="J17" s="23">
        <f t="shared" ca="1" si="3"/>
        <v>24</v>
      </c>
      <c r="K17" s="1">
        <v>40220</v>
      </c>
      <c r="L17" s="25">
        <f t="shared" ca="1" si="4"/>
        <v>12</v>
      </c>
      <c r="M17" s="1">
        <v>44078</v>
      </c>
      <c r="N17" s="1">
        <f t="shared" si="5"/>
        <v>44445</v>
      </c>
      <c r="O17" s="1">
        <f t="shared" si="6"/>
        <v>44441</v>
      </c>
    </row>
    <row r="18" spans="1:15" x14ac:dyDescent="0.25">
      <c r="A18" t="s">
        <v>30</v>
      </c>
      <c r="B18" t="s">
        <v>65</v>
      </c>
      <c r="C18" t="s">
        <v>100</v>
      </c>
      <c r="D18" s="2" t="s">
        <v>11</v>
      </c>
      <c r="E18" s="2" t="s">
        <v>144</v>
      </c>
      <c r="F18" s="16">
        <f t="shared" si="0"/>
        <v>6</v>
      </c>
      <c r="G18" s="10">
        <v>22993</v>
      </c>
      <c r="H18">
        <f t="shared" si="1"/>
        <v>12</v>
      </c>
      <c r="I18" s="22">
        <f t="shared" si="2"/>
        <v>1962</v>
      </c>
      <c r="J18" s="23">
        <f t="shared" ca="1" si="3"/>
        <v>60</v>
      </c>
      <c r="K18" s="1">
        <v>40601</v>
      </c>
      <c r="L18" s="25">
        <f t="shared" ca="1" si="4"/>
        <v>11</v>
      </c>
      <c r="M18" s="1">
        <v>43811</v>
      </c>
      <c r="N18" s="1">
        <f t="shared" si="5"/>
        <v>44179</v>
      </c>
      <c r="O18" s="1">
        <f t="shared" si="6"/>
        <v>44167</v>
      </c>
    </row>
    <row r="19" spans="1:15" x14ac:dyDescent="0.25">
      <c r="A19" t="s">
        <v>31</v>
      </c>
      <c r="B19" t="s">
        <v>66</v>
      </c>
      <c r="C19" t="s">
        <v>101</v>
      </c>
      <c r="D19" s="2" t="s">
        <v>6</v>
      </c>
      <c r="E19" s="2" t="s">
        <v>140</v>
      </c>
      <c r="F19" s="16">
        <f t="shared" si="0"/>
        <v>8</v>
      </c>
      <c r="G19" s="10">
        <v>20760</v>
      </c>
      <c r="H19">
        <f t="shared" si="1"/>
        <v>11</v>
      </c>
      <c r="I19" s="22">
        <f t="shared" si="2"/>
        <v>1956</v>
      </c>
      <c r="J19" s="23">
        <f t="shared" ca="1" si="3"/>
        <v>66</v>
      </c>
      <c r="K19" s="1">
        <v>41989</v>
      </c>
      <c r="L19" s="25">
        <f t="shared" ca="1" si="4"/>
        <v>8</v>
      </c>
      <c r="M19" s="1">
        <v>43905</v>
      </c>
      <c r="N19" s="1">
        <f t="shared" si="5"/>
        <v>44271</v>
      </c>
      <c r="O19" s="1">
        <f t="shared" si="6"/>
        <v>44257</v>
      </c>
    </row>
    <row r="20" spans="1:15" x14ac:dyDescent="0.25">
      <c r="A20" t="s">
        <v>32</v>
      </c>
      <c r="B20" t="s">
        <v>67</v>
      </c>
      <c r="C20" t="s">
        <v>102</v>
      </c>
      <c r="D20" s="2" t="s">
        <v>9</v>
      </c>
      <c r="E20" s="2" t="s">
        <v>140</v>
      </c>
      <c r="F20" s="16">
        <f t="shared" si="0"/>
        <v>8</v>
      </c>
      <c r="G20" s="10">
        <v>29864</v>
      </c>
      <c r="H20">
        <f t="shared" si="1"/>
        <v>10</v>
      </c>
      <c r="I20" s="22">
        <f t="shared" si="2"/>
        <v>1981</v>
      </c>
      <c r="J20" s="23">
        <f t="shared" ca="1" si="3"/>
        <v>41</v>
      </c>
      <c r="K20" s="1">
        <v>43841</v>
      </c>
      <c r="L20" s="25">
        <f t="shared" ca="1" si="4"/>
        <v>3</v>
      </c>
      <c r="M20" s="1">
        <v>44020</v>
      </c>
      <c r="N20" s="1">
        <f t="shared" si="5"/>
        <v>44386</v>
      </c>
      <c r="O20" s="1">
        <f t="shared" si="6"/>
        <v>44379</v>
      </c>
    </row>
    <row r="21" spans="1:15" x14ac:dyDescent="0.25">
      <c r="A21" t="s">
        <v>33</v>
      </c>
      <c r="B21" t="s">
        <v>68</v>
      </c>
      <c r="C21" t="s">
        <v>103</v>
      </c>
      <c r="D21" s="2" t="s">
        <v>9</v>
      </c>
      <c r="E21" s="2" t="s">
        <v>140</v>
      </c>
      <c r="F21" s="16">
        <f t="shared" si="0"/>
        <v>8</v>
      </c>
      <c r="G21" s="10">
        <v>34104</v>
      </c>
      <c r="H21">
        <f t="shared" si="1"/>
        <v>5</v>
      </c>
      <c r="I21" s="22">
        <f t="shared" si="2"/>
        <v>1993</v>
      </c>
      <c r="J21" s="23">
        <f t="shared" ca="1" si="3"/>
        <v>29</v>
      </c>
      <c r="K21" s="1">
        <v>41401</v>
      </c>
      <c r="L21" s="25">
        <f t="shared" ca="1" si="4"/>
        <v>9</v>
      </c>
      <c r="M21" s="1">
        <v>43841</v>
      </c>
      <c r="N21" s="1">
        <f t="shared" si="5"/>
        <v>44208</v>
      </c>
      <c r="O21" s="1">
        <f t="shared" si="6"/>
        <v>44200</v>
      </c>
    </row>
    <row r="22" spans="1:15" x14ac:dyDescent="0.25">
      <c r="A22" t="s">
        <v>34</v>
      </c>
      <c r="B22" t="s">
        <v>69</v>
      </c>
      <c r="C22" t="s">
        <v>104</v>
      </c>
      <c r="D22" s="2" t="s">
        <v>9</v>
      </c>
      <c r="E22" s="2" t="s">
        <v>139</v>
      </c>
      <c r="F22" s="16">
        <f t="shared" si="0"/>
        <v>5</v>
      </c>
      <c r="G22" s="10">
        <v>34802</v>
      </c>
      <c r="H22">
        <f t="shared" si="1"/>
        <v>4</v>
      </c>
      <c r="I22" s="22">
        <f t="shared" si="2"/>
        <v>1995</v>
      </c>
      <c r="J22" s="23">
        <f t="shared" ca="1" si="3"/>
        <v>27</v>
      </c>
      <c r="K22" s="1">
        <v>42242</v>
      </c>
      <c r="L22" s="25">
        <f t="shared" ca="1" si="4"/>
        <v>7</v>
      </c>
      <c r="M22" s="1">
        <v>43822</v>
      </c>
      <c r="N22" s="1">
        <f t="shared" si="5"/>
        <v>44189</v>
      </c>
      <c r="O22" s="1">
        <f t="shared" si="6"/>
        <v>44167</v>
      </c>
    </row>
    <row r="23" spans="1:15" x14ac:dyDescent="0.25">
      <c r="A23" t="s">
        <v>35</v>
      </c>
      <c r="B23" t="s">
        <v>70</v>
      </c>
      <c r="C23" t="s">
        <v>105</v>
      </c>
      <c r="D23" s="2" t="s">
        <v>11</v>
      </c>
      <c r="E23" s="2" t="s">
        <v>138</v>
      </c>
      <c r="F23" s="16">
        <f t="shared" si="0"/>
        <v>9</v>
      </c>
      <c r="G23" s="10">
        <v>30009</v>
      </c>
      <c r="H23">
        <f t="shared" si="1"/>
        <v>2</v>
      </c>
      <c r="I23" s="22">
        <f t="shared" si="2"/>
        <v>1982</v>
      </c>
      <c r="J23" s="23">
        <f t="shared" ca="1" si="3"/>
        <v>40</v>
      </c>
      <c r="K23" s="1">
        <v>41210</v>
      </c>
      <c r="L23" s="25">
        <f t="shared" ca="1" si="4"/>
        <v>10</v>
      </c>
      <c r="M23" s="1">
        <v>43858</v>
      </c>
      <c r="N23" s="1">
        <f t="shared" si="5"/>
        <v>44225</v>
      </c>
      <c r="O23" s="1">
        <f t="shared" si="6"/>
        <v>44200</v>
      </c>
    </row>
    <row r="24" spans="1:15" x14ac:dyDescent="0.25">
      <c r="A24" t="s">
        <v>36</v>
      </c>
      <c r="B24" t="s">
        <v>71</v>
      </c>
      <c r="C24" t="s">
        <v>106</v>
      </c>
      <c r="D24" t="s">
        <v>11</v>
      </c>
      <c r="E24" s="2" t="s">
        <v>138</v>
      </c>
      <c r="F24" s="16">
        <f t="shared" si="0"/>
        <v>9</v>
      </c>
      <c r="G24" s="10">
        <v>32897</v>
      </c>
      <c r="H24">
        <f t="shared" si="1"/>
        <v>1</v>
      </c>
      <c r="I24" s="22">
        <f t="shared" si="2"/>
        <v>1990</v>
      </c>
      <c r="J24" s="23">
        <f t="shared" ca="1" si="3"/>
        <v>33</v>
      </c>
      <c r="K24" s="1">
        <v>41175</v>
      </c>
      <c r="L24" s="25">
        <f t="shared" ca="1" si="4"/>
        <v>10</v>
      </c>
      <c r="M24" s="1">
        <v>43752</v>
      </c>
      <c r="N24" s="1">
        <f t="shared" si="5"/>
        <v>44119</v>
      </c>
      <c r="O24" s="1">
        <f t="shared" si="6"/>
        <v>44106</v>
      </c>
    </row>
    <row r="25" spans="1:15" x14ac:dyDescent="0.25">
      <c r="A25" t="s">
        <v>37</v>
      </c>
      <c r="B25" t="s">
        <v>72</v>
      </c>
      <c r="C25" t="s">
        <v>107</v>
      </c>
      <c r="D25" s="2" t="s">
        <v>6</v>
      </c>
      <c r="E25" s="2" t="s">
        <v>144</v>
      </c>
      <c r="F25" s="16">
        <f t="shared" si="0"/>
        <v>6</v>
      </c>
      <c r="G25" s="10">
        <v>29195</v>
      </c>
      <c r="H25">
        <f t="shared" si="1"/>
        <v>12</v>
      </c>
      <c r="I25" s="22">
        <f t="shared" si="2"/>
        <v>1979</v>
      </c>
      <c r="J25" s="23">
        <f t="shared" ca="1" si="3"/>
        <v>43</v>
      </c>
      <c r="K25" s="1">
        <v>42228</v>
      </c>
      <c r="L25" s="25">
        <f t="shared" ca="1" si="4"/>
        <v>7</v>
      </c>
      <c r="M25" s="1">
        <v>43854</v>
      </c>
      <c r="N25" s="1">
        <f t="shared" si="5"/>
        <v>44221</v>
      </c>
      <c r="O25" s="1">
        <f t="shared" si="6"/>
        <v>44200</v>
      </c>
    </row>
    <row r="26" spans="1:15" x14ac:dyDescent="0.25">
      <c r="A26" t="s">
        <v>38</v>
      </c>
      <c r="B26" t="s">
        <v>73</v>
      </c>
      <c r="C26" t="s">
        <v>108</v>
      </c>
      <c r="D26" s="2" t="s">
        <v>11</v>
      </c>
      <c r="E26" s="2" t="s">
        <v>140</v>
      </c>
      <c r="F26" s="16">
        <f t="shared" si="0"/>
        <v>8</v>
      </c>
      <c r="G26" s="10">
        <v>27076</v>
      </c>
      <c r="H26">
        <f t="shared" si="1"/>
        <v>2</v>
      </c>
      <c r="I26" s="22">
        <f t="shared" si="2"/>
        <v>1974</v>
      </c>
      <c r="J26" s="23">
        <f t="shared" ca="1" si="3"/>
        <v>48</v>
      </c>
      <c r="K26" s="1">
        <v>42371</v>
      </c>
      <c r="L26" s="25">
        <f t="shared" ca="1" si="4"/>
        <v>7</v>
      </c>
      <c r="M26" s="1">
        <v>43750</v>
      </c>
      <c r="N26" s="1">
        <f t="shared" si="5"/>
        <v>44117</v>
      </c>
      <c r="O26" s="1">
        <f t="shared" si="6"/>
        <v>44106</v>
      </c>
    </row>
    <row r="27" spans="1:15" x14ac:dyDescent="0.25">
      <c r="A27" t="s">
        <v>39</v>
      </c>
      <c r="B27" t="s">
        <v>74</v>
      </c>
      <c r="C27" t="s">
        <v>109</v>
      </c>
      <c r="D27" s="2" t="s">
        <v>6</v>
      </c>
      <c r="E27" s="2" t="s">
        <v>142</v>
      </c>
      <c r="F27" s="16">
        <f t="shared" si="0"/>
        <v>7</v>
      </c>
      <c r="G27" s="10">
        <v>34459</v>
      </c>
      <c r="H27">
        <f t="shared" si="1"/>
        <v>5</v>
      </c>
      <c r="I27" s="22">
        <f t="shared" si="2"/>
        <v>1994</v>
      </c>
      <c r="J27" s="23">
        <f t="shared" ca="1" si="3"/>
        <v>28</v>
      </c>
      <c r="K27" s="1">
        <v>42676</v>
      </c>
      <c r="L27" s="25">
        <f t="shared" ca="1" si="4"/>
        <v>6</v>
      </c>
      <c r="M27" s="1">
        <v>44008</v>
      </c>
      <c r="N27" s="1">
        <f t="shared" si="5"/>
        <v>44375</v>
      </c>
      <c r="O27" s="1">
        <f t="shared" si="6"/>
        <v>44349</v>
      </c>
    </row>
    <row r="28" spans="1:15" x14ac:dyDescent="0.25">
      <c r="A28" t="s">
        <v>40</v>
      </c>
      <c r="B28" t="s">
        <v>75</v>
      </c>
      <c r="C28" t="s">
        <v>110</v>
      </c>
      <c r="D28" s="2" t="s">
        <v>10</v>
      </c>
      <c r="E28" s="2" t="s">
        <v>142</v>
      </c>
      <c r="F28" s="16">
        <f t="shared" si="0"/>
        <v>7</v>
      </c>
      <c r="G28" s="10">
        <v>27821</v>
      </c>
      <c r="H28">
        <f t="shared" si="1"/>
        <v>3</v>
      </c>
      <c r="I28" s="22">
        <f t="shared" si="2"/>
        <v>1976</v>
      </c>
      <c r="J28" s="23">
        <f t="shared" ca="1" si="3"/>
        <v>46</v>
      </c>
      <c r="K28" s="1">
        <v>42200</v>
      </c>
      <c r="L28" s="25">
        <f t="shared" ca="1" si="4"/>
        <v>7</v>
      </c>
      <c r="M28" s="1">
        <v>43949</v>
      </c>
      <c r="N28" s="1">
        <f t="shared" si="5"/>
        <v>44315</v>
      </c>
      <c r="O28" s="1">
        <f t="shared" si="6"/>
        <v>44288</v>
      </c>
    </row>
    <row r="29" spans="1:15" x14ac:dyDescent="0.25">
      <c r="A29" t="s">
        <v>41</v>
      </c>
      <c r="B29" t="s">
        <v>76</v>
      </c>
      <c r="C29" t="s">
        <v>111</v>
      </c>
      <c r="D29" s="2" t="s">
        <v>9</v>
      </c>
      <c r="E29" s="2" t="s">
        <v>145</v>
      </c>
      <c r="F29" s="16">
        <f t="shared" si="0"/>
        <v>10</v>
      </c>
      <c r="G29" s="10">
        <v>29976</v>
      </c>
      <c r="H29">
        <f t="shared" si="1"/>
        <v>1</v>
      </c>
      <c r="I29" s="22">
        <f t="shared" si="2"/>
        <v>1982</v>
      </c>
      <c r="J29" s="23">
        <f t="shared" ca="1" si="3"/>
        <v>41</v>
      </c>
      <c r="K29" s="1">
        <v>42762</v>
      </c>
      <c r="L29" s="25">
        <f t="shared" ca="1" si="4"/>
        <v>6</v>
      </c>
      <c r="M29" s="1">
        <v>43904</v>
      </c>
      <c r="N29" s="1">
        <f t="shared" si="5"/>
        <v>44270</v>
      </c>
      <c r="O29" s="1">
        <f t="shared" si="6"/>
        <v>44257</v>
      </c>
    </row>
    <row r="30" spans="1:15" x14ac:dyDescent="0.25">
      <c r="A30" t="s">
        <v>42</v>
      </c>
      <c r="B30" t="s">
        <v>77</v>
      </c>
      <c r="C30" t="s">
        <v>112</v>
      </c>
      <c r="D30" s="2" t="s">
        <v>10</v>
      </c>
      <c r="E30" s="2" t="s">
        <v>144</v>
      </c>
      <c r="F30" s="16">
        <f t="shared" si="0"/>
        <v>6</v>
      </c>
      <c r="G30" s="10">
        <v>25289</v>
      </c>
      <c r="H30">
        <f t="shared" si="1"/>
        <v>3</v>
      </c>
      <c r="I30" s="22">
        <f t="shared" si="2"/>
        <v>1969</v>
      </c>
      <c r="J30" s="23">
        <f t="shared" ca="1" si="3"/>
        <v>53</v>
      </c>
      <c r="K30" s="1">
        <v>42624</v>
      </c>
      <c r="L30" s="25">
        <f t="shared" ca="1" si="4"/>
        <v>6</v>
      </c>
      <c r="M30" s="1">
        <v>44022</v>
      </c>
      <c r="N30" s="1">
        <f t="shared" si="5"/>
        <v>44389</v>
      </c>
      <c r="O30" s="1">
        <f t="shared" si="6"/>
        <v>44379</v>
      </c>
    </row>
    <row r="31" spans="1:15" x14ac:dyDescent="0.25">
      <c r="A31" t="s">
        <v>43</v>
      </c>
      <c r="B31" t="s">
        <v>78</v>
      </c>
      <c r="C31" t="s">
        <v>113</v>
      </c>
      <c r="D31" s="2" t="s">
        <v>10</v>
      </c>
      <c r="E31" s="2" t="s">
        <v>140</v>
      </c>
      <c r="F31" s="16">
        <f t="shared" si="0"/>
        <v>8</v>
      </c>
      <c r="G31" s="10">
        <v>27985</v>
      </c>
      <c r="H31">
        <f t="shared" si="1"/>
        <v>8</v>
      </c>
      <c r="I31" s="22">
        <f t="shared" si="2"/>
        <v>1976</v>
      </c>
      <c r="J31" s="23">
        <f t="shared" ca="1" si="3"/>
        <v>46</v>
      </c>
      <c r="K31" s="1">
        <v>42120</v>
      </c>
      <c r="L31" s="25">
        <f t="shared" ca="1" si="4"/>
        <v>7</v>
      </c>
      <c r="M31" s="1">
        <v>43814</v>
      </c>
      <c r="N31" s="1">
        <f t="shared" si="5"/>
        <v>44181</v>
      </c>
      <c r="O31" s="1">
        <f t="shared" si="6"/>
        <v>44167</v>
      </c>
    </row>
    <row r="32" spans="1:15" x14ac:dyDescent="0.25">
      <c r="A32" t="s">
        <v>44</v>
      </c>
      <c r="B32" t="s">
        <v>79</v>
      </c>
      <c r="C32" t="s">
        <v>114</v>
      </c>
      <c r="D32" s="2" t="s">
        <v>10</v>
      </c>
      <c r="E32" s="2" t="s">
        <v>141</v>
      </c>
      <c r="F32" s="16">
        <f t="shared" si="0"/>
        <v>3</v>
      </c>
      <c r="G32" s="10">
        <v>30924</v>
      </c>
      <c r="H32">
        <f t="shared" si="1"/>
        <v>8</v>
      </c>
      <c r="I32" s="22">
        <f t="shared" si="2"/>
        <v>1984</v>
      </c>
      <c r="J32" s="23">
        <f t="shared" ca="1" si="3"/>
        <v>38</v>
      </c>
      <c r="K32" s="1">
        <v>42721</v>
      </c>
      <c r="L32" s="25">
        <f t="shared" ca="1" si="4"/>
        <v>6</v>
      </c>
      <c r="M32" s="1">
        <v>43933</v>
      </c>
      <c r="N32" s="1">
        <f t="shared" si="5"/>
        <v>44299</v>
      </c>
      <c r="O32" s="1">
        <f t="shared" si="6"/>
        <v>44288</v>
      </c>
    </row>
    <row r="33" spans="1:15" x14ac:dyDescent="0.25">
      <c r="A33" t="s">
        <v>45</v>
      </c>
      <c r="B33" t="s">
        <v>80</v>
      </c>
      <c r="C33" t="s">
        <v>115</v>
      </c>
      <c r="D33" s="2" t="s">
        <v>10</v>
      </c>
      <c r="E33" s="2" t="s">
        <v>139</v>
      </c>
      <c r="F33" s="16">
        <f t="shared" si="0"/>
        <v>5</v>
      </c>
      <c r="G33" s="10">
        <v>24264</v>
      </c>
      <c r="H33">
        <f t="shared" si="1"/>
        <v>6</v>
      </c>
      <c r="I33" s="22">
        <f t="shared" si="2"/>
        <v>1966</v>
      </c>
      <c r="J33" s="23">
        <f t="shared" ca="1" si="3"/>
        <v>56</v>
      </c>
      <c r="K33" s="1">
        <v>40890</v>
      </c>
      <c r="L33" s="25">
        <f t="shared" ca="1" si="4"/>
        <v>11</v>
      </c>
      <c r="M33" s="1">
        <v>43971</v>
      </c>
      <c r="N33" s="1">
        <f t="shared" si="5"/>
        <v>44337</v>
      </c>
      <c r="O33" s="1">
        <f t="shared" si="6"/>
        <v>44319</v>
      </c>
    </row>
    <row r="34" spans="1:15" x14ac:dyDescent="0.25">
      <c r="A34" t="s">
        <v>46</v>
      </c>
      <c r="B34" t="s">
        <v>81</v>
      </c>
      <c r="C34" t="s">
        <v>116</v>
      </c>
      <c r="D34" s="2" t="s">
        <v>7</v>
      </c>
      <c r="E34" s="2" t="s">
        <v>138</v>
      </c>
      <c r="F34" s="16">
        <f t="shared" si="0"/>
        <v>9</v>
      </c>
      <c r="G34" s="10">
        <v>23486</v>
      </c>
      <c r="H34">
        <f t="shared" si="1"/>
        <v>4</v>
      </c>
      <c r="I34" s="22">
        <f t="shared" si="2"/>
        <v>1964</v>
      </c>
      <c r="J34" s="23">
        <f t="shared" ca="1" si="3"/>
        <v>58</v>
      </c>
      <c r="K34" s="1">
        <v>42691</v>
      </c>
      <c r="L34" s="25">
        <f t="shared" ca="1" si="4"/>
        <v>6</v>
      </c>
      <c r="M34" s="1">
        <v>43883</v>
      </c>
      <c r="N34" s="1">
        <f t="shared" si="5"/>
        <v>44250</v>
      </c>
      <c r="O34" s="1">
        <f t="shared" si="6"/>
        <v>44229</v>
      </c>
    </row>
    <row r="35" spans="1:15" x14ac:dyDescent="0.25">
      <c r="A35" t="s">
        <v>47</v>
      </c>
      <c r="B35" t="s">
        <v>82</v>
      </c>
      <c r="C35" t="s">
        <v>117</v>
      </c>
      <c r="D35" s="2" t="s">
        <v>10</v>
      </c>
      <c r="E35" s="2" t="s">
        <v>145</v>
      </c>
      <c r="F35" s="16">
        <f t="shared" si="0"/>
        <v>10</v>
      </c>
      <c r="G35" s="10">
        <v>20196</v>
      </c>
      <c r="H35">
        <f t="shared" si="1"/>
        <v>4</v>
      </c>
      <c r="I35" s="22">
        <f t="shared" si="2"/>
        <v>1955</v>
      </c>
      <c r="J35" s="23">
        <f t="shared" ca="1" si="3"/>
        <v>67</v>
      </c>
      <c r="K35" s="1">
        <v>42324</v>
      </c>
      <c r="L35" s="25">
        <f t="shared" ca="1" si="4"/>
        <v>7</v>
      </c>
      <c r="M35" s="1">
        <v>43870</v>
      </c>
      <c r="N35" s="1">
        <f t="shared" si="5"/>
        <v>44237</v>
      </c>
      <c r="O35" s="1">
        <f t="shared" si="6"/>
        <v>44229</v>
      </c>
    </row>
    <row r="36" spans="1:15" x14ac:dyDescent="0.25">
      <c r="A36" t="s">
        <v>48</v>
      </c>
      <c r="B36" t="s">
        <v>83</v>
      </c>
      <c r="C36" t="s">
        <v>118</v>
      </c>
      <c r="D36" s="2" t="s">
        <v>10</v>
      </c>
      <c r="E36" s="2" t="s">
        <v>144</v>
      </c>
      <c r="F36" s="16">
        <f t="shared" si="0"/>
        <v>6</v>
      </c>
      <c r="G36" s="10">
        <v>32181</v>
      </c>
      <c r="H36">
        <f t="shared" si="1"/>
        <v>2</v>
      </c>
      <c r="I36" s="22">
        <f t="shared" si="2"/>
        <v>1988</v>
      </c>
      <c r="J36" s="23">
        <f t="shared" ca="1" si="3"/>
        <v>34</v>
      </c>
      <c r="K36" s="1">
        <v>40713</v>
      </c>
      <c r="L36" s="25">
        <f t="shared" ca="1" si="4"/>
        <v>11</v>
      </c>
      <c r="M36" s="1">
        <v>43814</v>
      </c>
      <c r="N36" s="1">
        <f t="shared" si="5"/>
        <v>44181</v>
      </c>
      <c r="O36" s="1">
        <f t="shared" si="6"/>
        <v>44167</v>
      </c>
    </row>
    <row r="37" spans="1:15" x14ac:dyDescent="0.25">
      <c r="A37" t="s">
        <v>49</v>
      </c>
      <c r="B37" t="s">
        <v>84</v>
      </c>
      <c r="C37" t="s">
        <v>119</v>
      </c>
      <c r="D37" s="2" t="s">
        <v>10</v>
      </c>
      <c r="E37" s="2" t="s">
        <v>144</v>
      </c>
      <c r="F37" s="16">
        <f t="shared" si="0"/>
        <v>6</v>
      </c>
      <c r="G37" s="10">
        <v>22801</v>
      </c>
      <c r="H37">
        <f t="shared" si="1"/>
        <v>6</v>
      </c>
      <c r="I37" s="22">
        <f t="shared" si="2"/>
        <v>1962</v>
      </c>
      <c r="J37" s="23">
        <f t="shared" ca="1" si="3"/>
        <v>60</v>
      </c>
      <c r="K37" s="1">
        <v>42321</v>
      </c>
      <c r="L37" s="25">
        <f t="shared" ca="1" si="4"/>
        <v>7</v>
      </c>
      <c r="M37" s="1">
        <v>43940</v>
      </c>
      <c r="N37" s="1">
        <f t="shared" si="5"/>
        <v>44306</v>
      </c>
      <c r="O37" s="1">
        <f t="shared" si="6"/>
        <v>44288</v>
      </c>
    </row>
    <row r="38" spans="1:15" x14ac:dyDescent="0.25">
      <c r="A38" t="s">
        <v>50</v>
      </c>
      <c r="B38" t="s">
        <v>85</v>
      </c>
      <c r="C38" t="s">
        <v>120</v>
      </c>
      <c r="D38" s="2" t="s">
        <v>8</v>
      </c>
      <c r="E38" s="2" t="s">
        <v>145</v>
      </c>
      <c r="F38" s="16">
        <f t="shared" si="0"/>
        <v>10</v>
      </c>
      <c r="G38" s="10">
        <v>24388</v>
      </c>
      <c r="H38">
        <f t="shared" si="1"/>
        <v>10</v>
      </c>
      <c r="I38" s="22">
        <f t="shared" si="2"/>
        <v>1966</v>
      </c>
      <c r="J38" s="23">
        <f t="shared" ca="1" si="3"/>
        <v>56</v>
      </c>
      <c r="K38" s="1">
        <v>40188</v>
      </c>
      <c r="L38" s="25">
        <f t="shared" ca="1" si="4"/>
        <v>13</v>
      </c>
      <c r="M38" s="1">
        <v>43965</v>
      </c>
      <c r="N38" s="1">
        <f t="shared" si="5"/>
        <v>44333</v>
      </c>
      <c r="O38" s="1">
        <f t="shared" si="6"/>
        <v>44319</v>
      </c>
    </row>
    <row r="39" spans="1:15" x14ac:dyDescent="0.25">
      <c r="A39" t="s">
        <v>51</v>
      </c>
      <c r="B39" t="s">
        <v>86</v>
      </c>
      <c r="C39" t="s">
        <v>121</v>
      </c>
      <c r="D39" s="2" t="s">
        <v>10</v>
      </c>
      <c r="E39" s="2" t="s">
        <v>142</v>
      </c>
      <c r="F39" s="16">
        <f t="shared" si="0"/>
        <v>7</v>
      </c>
      <c r="G39" s="10">
        <v>31292</v>
      </c>
      <c r="H39">
        <f t="shared" si="1"/>
        <v>9</v>
      </c>
      <c r="I39" s="22">
        <f t="shared" si="2"/>
        <v>1985</v>
      </c>
      <c r="J39" s="23">
        <f t="shared" ca="1" si="3"/>
        <v>37</v>
      </c>
      <c r="K39" s="1">
        <v>42002</v>
      </c>
      <c r="L39" s="25">
        <f t="shared" ca="1" si="4"/>
        <v>8</v>
      </c>
      <c r="M39" s="1">
        <v>43721</v>
      </c>
      <c r="N39" s="1">
        <f t="shared" si="5"/>
        <v>44088</v>
      </c>
      <c r="O39" s="1">
        <f t="shared" si="6"/>
        <v>44076</v>
      </c>
    </row>
  </sheetData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HR Performance 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Carlos Eduardo Aragão Simões</cp:lastModifiedBy>
  <dcterms:created xsi:type="dcterms:W3CDTF">2017-06-15T06:51:11Z</dcterms:created>
  <dcterms:modified xsi:type="dcterms:W3CDTF">2023-01-27T12:56:27Z</dcterms:modified>
</cp:coreProperties>
</file>