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Claims" sheetId="1" r:id="rId4"/>
    <sheet state="visible" name="Notes" sheetId="2" r:id="rId5"/>
    <sheet state="visible" name="DC" sheetId="3" r:id="rId6"/>
    <sheet state="visible" name="CA" sheetId="4" r:id="rId7"/>
    <sheet state="visible" name="CT" sheetId="5" r:id="rId8"/>
    <sheet state="visible" name="KY" sheetId="6" r:id="rId9"/>
    <sheet state="visible" name="MA" sheetId="7" r:id="rId10"/>
    <sheet state="visible" name="ME" sheetId="8" r:id="rId11"/>
    <sheet state="visible" name="OH" sheetId="9" r:id="rId12"/>
    <sheet state="visible" name="OK" sheetId="10" r:id="rId13"/>
    <sheet state="visible" name="OR" sheetId="11" r:id="rId14"/>
    <sheet state="visible" name="RI" sheetId="12" r:id="rId15"/>
    <sheet state="visible" name="TN" sheetId="13" r:id="rId16"/>
    <sheet state="visible" name="VA" sheetId="14" r:id="rId17"/>
  </sheets>
  <definedNames/>
  <calcPr/>
</workbook>
</file>

<file path=xl/sharedStrings.xml><?xml version="1.0" encoding="utf-8"?>
<sst xmlns="http://schemas.openxmlformats.org/spreadsheetml/2006/main" count="223" uniqueCount="168">
  <si>
    <t>Rel4WkAg</t>
  </si>
  <si>
    <t>The basic task it to (1) harmonize news reports on # of claims in a state in a set of days this week across states where such data is available and (2) predict each state's full week of claims.</t>
  </si>
  <si>
    <t>4wk average weekly</t>
  </si>
  <si>
    <t>https://twitter.com/MayorBowser/status/1240758678007021569</t>
  </si>
  <si>
    <t xml:space="preserve">4wk Avg in </t>
  </si>
  <si>
    <t>This week</t>
  </si>
  <si>
    <t>State</t>
  </si>
  <si>
    <t>GrowthFactor</t>
  </si>
  <si>
    <t>Source</t>
  </si>
  <si>
    <t>2/22-3/14</t>
  </si>
  <si>
    <t>States with Proj</t>
  </si>
  <si>
    <t>Projected Claims</t>
  </si>
  <si>
    <t>New claims</t>
  </si>
  <si>
    <t>E[weekly|WKD,WKE]</t>
  </si>
  <si>
    <t>E[weekly|weekday]</t>
  </si>
  <si>
    <t>Weekday rate</t>
  </si>
  <si>
    <t>Weekend rate</t>
  </si>
  <si>
    <t>Weekday/Weekend ratio</t>
  </si>
  <si>
    <t>Variable</t>
  </si>
  <si>
    <t>Description</t>
  </si>
  <si>
    <t>F, S, Su</t>
  </si>
  <si>
    <t>Rel4wkAgGrowthFactor</t>
  </si>
  <si>
    <t>Estimated claims this week (t) divided by average claims over 4 most-recent weeks with data available by state</t>
  </si>
  <si>
    <t># of week days</t>
  </si>
  <si>
    <t># of weekend days</t>
  </si>
  <si>
    <t>date</t>
  </si>
  <si>
    <t>iclaims</t>
  </si>
  <si>
    <t>Most relevant article</t>
  </si>
  <si>
    <t>AL</t>
  </si>
  <si>
    <t>Computed from official weekly claims by state</t>
  </si>
  <si>
    <t>4wk average in states with projection</t>
  </si>
  <si>
    <t>Same as above if we have an estimate of this week from reports, 0 otherwise. Used for computing share of claims in states with missing estimates</t>
  </si>
  <si>
    <t>Projected claims</t>
  </si>
  <si>
    <t>Best estimate of this week's claims</t>
  </si>
  <si>
    <t>This week new claims</t>
  </si>
  <si>
    <t>Taken from news reports, time units referred to are different across states</t>
  </si>
  <si>
    <t>Estimate when news report combines weekend and weekday data</t>
  </si>
  <si>
    <t>https://www.al.com/business/2020/03/more-than-6000-people-applied-for-unemployment-in-alabama-this-week.html</t>
  </si>
  <si>
    <t>3 weekday sum</t>
  </si>
  <si>
    <t>Estimate when news report only gives weekday data</t>
  </si>
  <si>
    <t>Average claims reported during weekdays</t>
  </si>
  <si>
    <t>Average claims reported during weekends</t>
  </si>
  <si>
    <t>Ratio of weekday to weekend rates, when available</t>
  </si>
  <si>
    <t>Number of weekdays in the "This Week New Claims" news report</t>
  </si>
  <si>
    <t>Number of weekend days in the "This Week New Claims" news report</t>
  </si>
  <si>
    <t>weekday average</t>
  </si>
  <si>
    <t>AK</t>
  </si>
  <si>
    <t>https://www.alaskapublic.org/2020/03/19/alaska-unemployment-claims-jump-50-after-coronavirus-shuts-down-restaurants/</t>
  </si>
  <si>
    <t>AR</t>
  </si>
  <si>
    <t>AZ</t>
  </si>
  <si>
    <t>CA</t>
  </si>
  <si>
    <t>https://twitter.com/ABC7Jory/status/1241522459905421312?s=20</t>
  </si>
  <si>
    <t>CO</t>
  </si>
  <si>
    <t>https://coloradosun.com/2020/03/19/colorado-unemployment-claims-coronavirus/</t>
  </si>
  <si>
    <t>CT</t>
  </si>
  <si>
    <t>https://jacobarobbins.com/blog/coronavirus-storyline-10-unemployment/</t>
  </si>
  <si>
    <t>DC</t>
  </si>
  <si>
    <t>https://twitter.com/HaleighHoffman/status/1240733496911507461</t>
  </si>
  <si>
    <t>sheet</t>
  </si>
  <si>
    <t>DE</t>
  </si>
  <si>
    <t>https://www.delawarepublic.org/post/delaware-swamped-unemployment-claims</t>
  </si>
  <si>
    <t>FL</t>
  </si>
  <si>
    <t>GA</t>
  </si>
  <si>
    <t>https://www.ajc.com/business/jobless-claims-soar-georgia-worse-likely-coming/zTXTHDiTe1i2HK3SYJGmWL/</t>
  </si>
  <si>
    <t>HI</t>
  </si>
  <si>
    <t>https://www.staradvertiser.com/2020/03/19/breaking-news/unemployment-claims-overwhelm-states-online-system/</t>
  </si>
  <si>
    <t>IA</t>
  </si>
  <si>
    <t>https://qctimes.com/news/state-and-regional/govt-and-politics/iowa-official-unemployment-claims-due-to-coronavirus-staggering/article_04bf89aa-0384-54c2-861e-f144d5115c3c.html</t>
  </si>
  <si>
    <t>Daily = mean of 4WK total since 2012: "what we’re receiving on a daily basis is what we would receive in a busy month"</t>
  </si>
  <si>
    <t>ID</t>
  </si>
  <si>
    <t>IL</t>
  </si>
  <si>
    <t>https://www.illinoispolicy.org/illinois-unemployment-claims-jump-by-64k-as-covid-19-closes-businesses/</t>
  </si>
  <si>
    <t>IN</t>
  </si>
  <si>
    <t>https://www.indystar.com/story/money/2020/03/19/indiana-unemployment-benefits-expanded-due-coronavirus/2876599001/</t>
  </si>
  <si>
    <t>KS</t>
  </si>
  <si>
    <t>https://www.cjonline.com/news/20200320/kansas-coronavirus-update-unemployment-claims-surge-by-10000-state-logs-44-cases-test-kit-supply-shrinks</t>
  </si>
  <si>
    <t>KY</t>
  </si>
  <si>
    <t>https://www.kentucky.com/news/coronavirus/article241371816.html</t>
  </si>
  <si>
    <t>LA</t>
  </si>
  <si>
    <t>https://www.wdsu.com/article/la-unemployment-claims-soar/31792511</t>
  </si>
  <si>
    <t>MA</t>
  </si>
  <si>
    <t>https://www.wbur.org/bostonomix/2020/03/18/unemployment-covid-19-coronavirus-massachusetts</t>
  </si>
  <si>
    <t>MD</t>
  </si>
  <si>
    <t>https://www.baltimoresun.com/coronavirus/bs-md-unemployment-coronavirus-20200318-3uaqvtlqfvfwlaweah4sjnwgdy-story.html</t>
  </si>
  <si>
    <t>ME</t>
  </si>
  <si>
    <t>https://www.centralmaine.com/2020/03/18/maine-unemployment-claims-surpass-all-of-march-2019-in-just-3-days/</t>
  </si>
  <si>
    <t>MN</t>
  </si>
  <si>
    <t>https://abcnews.go.com/Politics/fearing-market-impact-trump-administration-asks-states-postpone/story?id=69710991</t>
  </si>
  <si>
    <t>MI</t>
  </si>
  <si>
    <t>https://www.abc12.com/content/news/Michigan-unemployment-filings-increase-by-15-times-in-past-week-568967491.html</t>
  </si>
  <si>
    <t>MO</t>
  </si>
  <si>
    <t>MS</t>
  </si>
  <si>
    <t>MT</t>
  </si>
  <si>
    <t>https://missoulacurrent.com/business/2020/03/unemployment-claims-jump/</t>
  </si>
  <si>
    <t>NC</t>
  </si>
  <si>
    <t>https://www.usnews.com/news/best-states/north-carolina/articles/2020-03-21/nc-tax-deadline-delayed-assisted-living-resident-has-virus</t>
  </si>
  <si>
    <t>ND</t>
  </si>
  <si>
    <t>NE</t>
  </si>
  <si>
    <t>NH</t>
  </si>
  <si>
    <t>https://www.mcclatchydc.com/news/coronavirus/article241308656.html</t>
  </si>
  <si>
    <t>https://www.unionleader.com/news/health/coronavirus/file-fresh-unemployment-claims-in-two-days/article_91a46d65-3449-589e-af2d-d55ee017fe33.html</t>
  </si>
  <si>
    <t>projected weekly</t>
  </si>
  <si>
    <t xml:space="preserve">growth </t>
  </si>
  <si>
    <t>NJ</t>
  </si>
  <si>
    <t>Friday 2000, Sat &amp; Sun 8000, Mon 10,000, Tuesday 10,000 , Wednesday 12,000.</t>
  </si>
  <si>
    <t>https://www.politico.com/news/2020/03/19/coronavirus-drives-up-unemployment-claims-137067</t>
  </si>
  <si>
    <t>F</t>
  </si>
  <si>
    <t>S</t>
  </si>
  <si>
    <t>M</t>
  </si>
  <si>
    <t>T</t>
  </si>
  <si>
    <t>total</t>
  </si>
  <si>
    <t>rate</t>
  </si>
  <si>
    <t>W</t>
  </si>
  <si>
    <t>Weekday</t>
  </si>
  <si>
    <t>NM</t>
  </si>
  <si>
    <t>https://kvia.com/news/new-mexico/2020/03/21/coronavirus-layoffs-spark-surge-in-new-mexico-jobless-claims/</t>
  </si>
  <si>
    <t>Weekend</t>
  </si>
  <si>
    <t>NV</t>
  </si>
  <si>
    <t>NY</t>
  </si>
  <si>
    <t>OH</t>
  </si>
  <si>
    <t>https://www.10tv.com/article/unemployment-claims-ohio-skyrocket-grocery-stores-seek-helping-hands-2020-mar</t>
  </si>
  <si>
    <t>OK</t>
  </si>
  <si>
    <t>https://www.tulsaworld.com/news/state-and-regional/state-unemployment-claims-have-tripled-from-a-week-ago-billion/article_9a915f38-cf3e-55fe-8774-e9cc4e9517f3.html</t>
  </si>
  <si>
    <t>OR</t>
  </si>
  <si>
    <t>https://www.cnn.com/2020/03/20/politics/state-unemployment-benefits-coronavirus/index.html</t>
  </si>
  <si>
    <t>PA</t>
  </si>
  <si>
    <t>RI</t>
  </si>
  <si>
    <t>SC</t>
  </si>
  <si>
    <t>https://www.postandcourier.com/health/covid19/sc-unemployment-claims-skyrocket-by-percent-with-job-losses-caused/article_b166e166-69fe-11ea-9890-fb73cf7c7c3a.html</t>
  </si>
  <si>
    <t>SD</t>
  </si>
  <si>
    <t>TN</t>
  </si>
  <si>
    <t>TX</t>
  </si>
  <si>
    <t>https://www.houstonchronicle.com/business/economy/article/As-Texans-flood-state-with-unemployment-apps-15147183.php</t>
  </si>
  <si>
    <t>UT</t>
  </si>
  <si>
    <t>VA</t>
  </si>
  <si>
    <t>https://www.wtvr.com/news/coronavirus/virginia-unemployment-claims-spike-due-to-covid-19-we-want-everyone-to-apply</t>
  </si>
  <si>
    <t>VT</t>
  </si>
  <si>
    <t>WA</t>
  </si>
  <si>
    <t>WI</t>
  </si>
  <si>
    <t>https://www.bizjournals.com/milwaukee/news/2020/03/21/state-unemployment-insurance-claims-increase.html</t>
  </si>
  <si>
    <t>WV</t>
  </si>
  <si>
    <t>https://www.timeswv.com/covid-19/workforce-west-virginia-helping-unemployed-file-for-benefits/article_18a8de4e-6ba6-11ea-a7c3-e7fd275c60bd.html</t>
  </si>
  <si>
    <t>WY</t>
  </si>
  <si>
    <t xml:space="preserve">week = WeekdayRate X </t>
  </si>
  <si>
    <t>&lt;=</t>
  </si>
  <si>
    <t>Assume weekday/weekend ratio</t>
  </si>
  <si>
    <t>4-wk national average</t>
  </si>
  <si>
    <t>Share of 4WkClaims accounted for by states</t>
  </si>
  <si>
    <t>Millions</t>
  </si>
  <si>
    <t>weekdays</t>
  </si>
  <si>
    <t>weekend</t>
  </si>
  <si>
    <t>2,000 on Sunday, 36,645 Monday, 21335 Tuesday, 33,238 Wednesday . Compare with 562</t>
  </si>
  <si>
    <t>Th</t>
  </si>
  <si>
    <t>https://katu.com/news/local/oregon-tracks-coronavirus-impact-on-states-employment</t>
  </si>
  <si>
    <t>Projected weekly</t>
  </si>
  <si>
    <t>Date</t>
  </si>
  <si>
    <t>DayOfWeek</t>
  </si>
  <si>
    <t>UI</t>
  </si>
  <si>
    <t>TDI</t>
  </si>
  <si>
    <t>Last week</t>
  </si>
  <si>
    <t>weekday</t>
  </si>
  <si>
    <t>Rate</t>
  </si>
  <si>
    <t>Week days</t>
  </si>
  <si>
    <t>https://www.wpri.com/health/coronavirus/unemployment-claims-related-to-covid-19-climb-to-26000-in-ri/</t>
  </si>
  <si>
    <t>https://www.timesfreepress.com/news/business/aroundregion/story/2020/mar/17/tennessee-jobless-claims-jump-last-week-amid-growing-fears-recession-due-covid-19/518402/</t>
  </si>
  <si>
    <t>Weekdays</t>
  </si>
  <si>
    <t>Weekends</t>
  </si>
  <si>
    <t>March 8-March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</si>
</sst>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m/d"/>
    <numFmt numFmtId="166" formatCode="dmmmyyyy"/>
    <numFmt numFmtId="167" formatCode="ddmmmyyyy"/>
    <numFmt numFmtId="168" formatCode="d-mmm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color rgb="FF000000"/>
      <name val="Roboto"/>
    </font>
    <font/>
    <font>
      <u/>
      <sz val="11.0"/>
      <color rgb="FF000000"/>
      <name val="Arial"/>
    </font>
    <font>
      <sz val="12.0"/>
      <color rgb="FF1A1A1A"/>
      <name val="Merriweather"/>
    </font>
    <font>
      <sz val="12.0"/>
      <color rgb="FF333333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0" fontId="2" numFmtId="0" xfId="0" applyFont="1"/>
    <xf borderId="0" fillId="0" fontId="2" numFmtId="167" xfId="0" applyAlignment="1" applyFont="1" applyNumberFormat="1">
      <alignment readingOrder="0"/>
    </xf>
    <xf borderId="0" fillId="0" fontId="2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5" numFmtId="1" xfId="0" applyAlignment="1" applyFont="1" applyNumberFormat="1">
      <alignment horizontal="right" readingOrder="0"/>
    </xf>
    <xf borderId="0" fillId="2" fontId="6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2" numFmtId="3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2" fontId="7" numFmtId="0" xfId="0" applyAlignment="1" applyFont="1">
      <alignment horizontal="left" readingOrder="0"/>
    </xf>
    <xf borderId="0" fillId="0" fontId="2" numFmtId="168" xfId="0" applyAlignment="1" applyFont="1" applyNumberFormat="1">
      <alignment horizontal="right" readingOrder="0"/>
    </xf>
    <xf borderId="0" fillId="0" fontId="2" numFmtId="1" xfId="0" applyFont="1" applyNumberFormat="1"/>
    <xf borderId="0" fillId="0" fontId="2" numFmtId="3" xfId="0" applyAlignment="1" applyFont="1" applyNumberFormat="1">
      <alignment horizontal="right" readingOrder="0"/>
    </xf>
    <xf borderId="0" fillId="0" fontId="8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9" numFmtId="1" xfId="0" applyFont="1" applyNumberFormat="1"/>
    <xf borderId="0" fillId="0" fontId="5" numFmtId="1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2" numFmtId="2" xfId="0" applyFont="1" applyNumberFormat="1"/>
    <xf borderId="0" fillId="0" fontId="1" numFmtId="164" xfId="0" applyAlignment="1" applyFont="1" applyNumberFormat="1">
      <alignment readingOrder="0"/>
    </xf>
    <xf borderId="0" fillId="2" fontId="7" numFmtId="3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bc12.com/content/news/Michigan-unemployment-filings-increase-by-15-times-in-past-week-568967491.html" TargetMode="External"/><Relationship Id="rId22" Type="http://schemas.openxmlformats.org/officeDocument/2006/relationships/hyperlink" Target="https://www.usnews.com/news/best-states/north-carolina/articles/2020-03-21/nc-tax-deadline-delayed-assisted-living-resident-has-virus" TargetMode="External"/><Relationship Id="rId21" Type="http://schemas.openxmlformats.org/officeDocument/2006/relationships/hyperlink" Target="https://missoulacurrent.com/business/2020/03/unemployment-claims-jump/" TargetMode="External"/><Relationship Id="rId24" Type="http://schemas.openxmlformats.org/officeDocument/2006/relationships/hyperlink" Target="https://www.politico.com/news/2020/03/19/coronavirus-drives-up-unemployment-claims-137067" TargetMode="External"/><Relationship Id="rId23" Type="http://schemas.openxmlformats.org/officeDocument/2006/relationships/hyperlink" Target="https://www.unionleader.com/news/health/coronavirus/file-fresh-unemployment-claims-in-two-days/article_91a46d65-3449-589e-af2d-d55ee017fe33.html" TargetMode="External"/><Relationship Id="rId1" Type="http://schemas.openxmlformats.org/officeDocument/2006/relationships/hyperlink" Target="https://www.al.com/business/2020/03/more-than-6000-people-applied-for-unemployment-in-alabama-this-week.html" TargetMode="External"/><Relationship Id="rId2" Type="http://schemas.openxmlformats.org/officeDocument/2006/relationships/hyperlink" Target="https://www.alaskapublic.org/2020/03/19/alaska-unemployment-claims-jump-50-after-coronavirus-shuts-down-restaurants/" TargetMode="External"/><Relationship Id="rId3" Type="http://schemas.openxmlformats.org/officeDocument/2006/relationships/hyperlink" Target="https://twitter.com/ABC7Jory/status/1241522459905421312?s=20" TargetMode="External"/><Relationship Id="rId4" Type="http://schemas.openxmlformats.org/officeDocument/2006/relationships/hyperlink" Target="https://coloradosun.com/2020/03/19/colorado-unemployment-claims-coronavirus/" TargetMode="External"/><Relationship Id="rId9" Type="http://schemas.openxmlformats.org/officeDocument/2006/relationships/hyperlink" Target="https://www.staradvertiser.com/2020/03/19/breaking-news/unemployment-claims-overwhelm-states-online-system/" TargetMode="External"/><Relationship Id="rId26" Type="http://schemas.openxmlformats.org/officeDocument/2006/relationships/hyperlink" Target="https://www.10tv.com/article/unemployment-claims-ohio-skyrocket-grocery-stores-seek-helping-hands-2020-mar" TargetMode="External"/><Relationship Id="rId25" Type="http://schemas.openxmlformats.org/officeDocument/2006/relationships/hyperlink" Target="https://kvia.com/news/new-mexico/2020/03/21/coronavirus-layoffs-spark-surge-in-new-mexico-jobless-claims/" TargetMode="External"/><Relationship Id="rId28" Type="http://schemas.openxmlformats.org/officeDocument/2006/relationships/hyperlink" Target="https://www.cnn.com/2020/03/20/politics/state-unemployment-benefits-coronavirus/index.html" TargetMode="External"/><Relationship Id="rId27" Type="http://schemas.openxmlformats.org/officeDocument/2006/relationships/hyperlink" Target="https://www.tulsaworld.com/news/state-and-regional/state-unemployment-claims-have-tripled-from-a-week-ago-billion/article_9a915f38-cf3e-55fe-8774-e9cc4e9517f3.html" TargetMode="External"/><Relationship Id="rId5" Type="http://schemas.openxmlformats.org/officeDocument/2006/relationships/hyperlink" Target="https://jacobarobbins.com/blog/coronavirus-storyline-10-unemployment/" TargetMode="External"/><Relationship Id="rId6" Type="http://schemas.openxmlformats.org/officeDocument/2006/relationships/hyperlink" Target="https://twitter.com/HaleighHoffman/status/1240733496911507461" TargetMode="External"/><Relationship Id="rId29" Type="http://schemas.openxmlformats.org/officeDocument/2006/relationships/hyperlink" Target="https://www.politico.com/news/2020/03/19/coronavirus-drives-up-unemployment-claims-137067" TargetMode="External"/><Relationship Id="rId7" Type="http://schemas.openxmlformats.org/officeDocument/2006/relationships/hyperlink" Target="https://www.delawarepublic.org/post/delaware-swamped-unemployment-claims" TargetMode="External"/><Relationship Id="rId8" Type="http://schemas.openxmlformats.org/officeDocument/2006/relationships/hyperlink" Target="https://www.ajc.com/business/jobless-claims-soar-georgia-worse-likely-coming/zTXTHDiTe1i2HK3SYJGmWL/" TargetMode="External"/><Relationship Id="rId31" Type="http://schemas.openxmlformats.org/officeDocument/2006/relationships/hyperlink" Target="https://www.houstonchronicle.com/business/economy/article/As-Texans-flood-state-with-unemployment-apps-15147183.php" TargetMode="External"/><Relationship Id="rId30" Type="http://schemas.openxmlformats.org/officeDocument/2006/relationships/hyperlink" Target="https://www.postandcourier.com/health/covid19/sc-unemployment-claims-skyrocket-by-percent-with-job-losses-caused/article_b166e166-69fe-11ea-9890-fb73cf7c7c3a.html" TargetMode="External"/><Relationship Id="rId11" Type="http://schemas.openxmlformats.org/officeDocument/2006/relationships/hyperlink" Target="https://www.illinoispolicy.org/illinois-unemployment-claims-jump-by-64k-as-covid-19-closes-businesses/" TargetMode="External"/><Relationship Id="rId33" Type="http://schemas.openxmlformats.org/officeDocument/2006/relationships/hyperlink" Target="https://www.bizjournals.com/milwaukee/news/2020/03/21/state-unemployment-insurance-claims-increase.html" TargetMode="External"/><Relationship Id="rId10" Type="http://schemas.openxmlformats.org/officeDocument/2006/relationships/hyperlink" Target="https://qctimes.com/news/state-and-regional/govt-and-politics/iowa-official-unemployment-claims-due-to-coronavirus-staggering/article_04bf89aa-0384-54c2-861e-f144d5115c3c.html" TargetMode="External"/><Relationship Id="rId32" Type="http://schemas.openxmlformats.org/officeDocument/2006/relationships/hyperlink" Target="https://www.wtvr.com/news/coronavirus/virginia-unemployment-claims-spike-due-to-covid-19-we-want-everyone-to-apply" TargetMode="External"/><Relationship Id="rId13" Type="http://schemas.openxmlformats.org/officeDocument/2006/relationships/hyperlink" Target="https://www.cjonline.com/news/20200320/kansas-coronavirus-update-unemployment-claims-surge-by-10000-state-logs-44-cases-test-kit-supply-shrinks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www.indystar.com/story/money/2020/03/19/indiana-unemployment-benefits-expanded-due-coronavirus/2876599001/" TargetMode="External"/><Relationship Id="rId34" Type="http://schemas.openxmlformats.org/officeDocument/2006/relationships/hyperlink" Target="https://www.timeswv.com/covid-19/workforce-west-virginia-helping-unemployed-file-for-benefits/article_18a8de4e-6ba6-11ea-a7c3-e7fd275c60bd.html" TargetMode="External"/><Relationship Id="rId15" Type="http://schemas.openxmlformats.org/officeDocument/2006/relationships/hyperlink" Target="https://www.wdsu.com/article/la-unemployment-claims-soar/31792511" TargetMode="External"/><Relationship Id="rId14" Type="http://schemas.openxmlformats.org/officeDocument/2006/relationships/hyperlink" Target="https://www.kentucky.com/news/coronavirus/article241371816.html" TargetMode="External"/><Relationship Id="rId17" Type="http://schemas.openxmlformats.org/officeDocument/2006/relationships/hyperlink" Target="https://www.baltimoresun.com/coronavirus/bs-md-unemployment-coronavirus-20200318-3uaqvtlqfvfwlaweah4sjnwgdy-story.html" TargetMode="External"/><Relationship Id="rId16" Type="http://schemas.openxmlformats.org/officeDocument/2006/relationships/hyperlink" Target="https://www.wbur.org/bostonomix/2020/03/18/unemployment-covid-19-coronavirus-massachusetts" TargetMode="External"/><Relationship Id="rId19" Type="http://schemas.openxmlformats.org/officeDocument/2006/relationships/hyperlink" Target="https://abcnews.go.com/Politics/fearing-market-impact-trump-administration-asks-states-postpone/story?id=69710991" TargetMode="External"/><Relationship Id="rId18" Type="http://schemas.openxmlformats.org/officeDocument/2006/relationships/hyperlink" Target="https://www.centralmaine.com/2020/03/18/maine-unemployment-claims-surpass-all-of-march-2019-in-just-3-days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katu.com/news/local/oregon-tracks-coronavirus-impact-on-states-employment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pri.com/health/coronavirus/unemployment-claims-related-to-covid-19-climb-to-26000-in-ri/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mesfreepress.com/news/business/aroundregion/story/2020/mar/17/tennessee-jobless-claims-jump-last-week-amid-growing-fears-recession-due-covid-19/518402/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MayorBowser/status/124075867800702156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clatchydc.com/news/coronavirus/article24130865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jacobarobbins.com/blog/coronavirus-storyline-10-unemployment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2" max="2" width="13.29"/>
    <col customWidth="1" min="3" max="3" width="33.0"/>
  </cols>
  <sheetData>
    <row r="1">
      <c r="B1" s="1" t="s">
        <v>0</v>
      </c>
      <c r="D1" s="2" t="s">
        <v>2</v>
      </c>
      <c r="E1" s="3" t="s">
        <v>4</v>
      </c>
      <c r="F1" s="3"/>
      <c r="G1" s="4" t="s">
        <v>5</v>
      </c>
      <c r="L1" s="5"/>
      <c r="O1" s="4"/>
    </row>
    <row r="2">
      <c r="A2" s="4" t="s">
        <v>6</v>
      </c>
      <c r="B2" s="1" t="s">
        <v>7</v>
      </c>
      <c r="C2" s="4" t="s">
        <v>8</v>
      </c>
      <c r="D2" s="2" t="s">
        <v>9</v>
      </c>
      <c r="E2" s="3" t="s">
        <v>10</v>
      </c>
      <c r="F2" s="2" t="s">
        <v>11</v>
      </c>
      <c r="G2" s="4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7" t="s">
        <v>17</v>
      </c>
      <c r="M2" s="4" t="s">
        <v>23</v>
      </c>
      <c r="N2" s="4" t="s">
        <v>24</v>
      </c>
      <c r="O2" s="4"/>
    </row>
    <row r="3">
      <c r="A3" s="4" t="s">
        <v>28</v>
      </c>
      <c r="B3" s="10">
        <f t="shared" ref="B3:B4" si="1">F3/D3</f>
        <v>5.74677262</v>
      </c>
      <c r="C3" s="6" t="s">
        <v>37</v>
      </c>
      <c r="D3" s="14">
        <v>1992.5</v>
      </c>
      <c r="E3" s="14">
        <f t="shared" ref="E3:E53" si="2">D3*(ISNUMBER(F3))</f>
        <v>1992.5</v>
      </c>
      <c r="F3" s="14">
        <f>I3</f>
        <v>11450.44444</v>
      </c>
      <c r="G3" s="15">
        <v>6062.0</v>
      </c>
      <c r="H3" s="14"/>
      <c r="I3" s="14">
        <f>J3*$I$54</f>
        <v>11450.44444</v>
      </c>
      <c r="J3" s="14">
        <f>G3/M3</f>
        <v>2020.666667</v>
      </c>
      <c r="K3" s="15"/>
      <c r="L3" s="16"/>
      <c r="M3" s="15">
        <v>3.0</v>
      </c>
      <c r="N3" s="15">
        <v>0.0</v>
      </c>
    </row>
    <row r="4">
      <c r="A4" s="4" t="s">
        <v>46</v>
      </c>
      <c r="B4" s="10">
        <f t="shared" si="1"/>
        <v>5.784009923</v>
      </c>
      <c r="C4" s="6" t="s">
        <v>47</v>
      </c>
      <c r="D4" s="14">
        <v>914.75</v>
      </c>
      <c r="E4" s="14">
        <f t="shared" si="2"/>
        <v>914.75</v>
      </c>
      <c r="F4" s="14">
        <f>H4</f>
        <v>5290.923077</v>
      </c>
      <c r="G4" s="15">
        <v>4046.0</v>
      </c>
      <c r="H4" s="14">
        <f>$I$54*G4/(M4+N4/$L$54)</f>
        <v>5290.923077</v>
      </c>
      <c r="I4" s="14"/>
      <c r="J4" s="14"/>
      <c r="K4" s="15"/>
      <c r="L4" s="16"/>
      <c r="M4" s="15">
        <v>4.0</v>
      </c>
      <c r="N4" s="15">
        <v>1.0</v>
      </c>
    </row>
    <row r="5">
      <c r="A5" s="4" t="s">
        <v>48</v>
      </c>
      <c r="B5" s="10"/>
      <c r="C5" s="4"/>
      <c r="D5" s="14">
        <v>1387.0</v>
      </c>
      <c r="E5" s="14">
        <f t="shared" si="2"/>
        <v>0</v>
      </c>
      <c r="F5" s="14"/>
      <c r="G5" s="15"/>
      <c r="H5" s="17"/>
      <c r="I5" s="14"/>
      <c r="J5" s="14"/>
      <c r="K5" s="15"/>
      <c r="L5" s="16"/>
      <c r="M5" s="15"/>
      <c r="N5" s="15"/>
    </row>
    <row r="6">
      <c r="A6" s="4" t="s">
        <v>49</v>
      </c>
      <c r="B6" s="10"/>
      <c r="C6" s="4"/>
      <c r="D6" s="14">
        <v>3312.0</v>
      </c>
      <c r="E6" s="14">
        <f t="shared" si="2"/>
        <v>0</v>
      </c>
      <c r="F6" s="14"/>
      <c r="G6" s="15"/>
      <c r="H6" s="17"/>
      <c r="I6" s="14"/>
      <c r="J6" s="14"/>
      <c r="K6" s="15"/>
      <c r="L6" s="16"/>
      <c r="M6" s="15"/>
      <c r="N6" s="15"/>
    </row>
    <row r="7">
      <c r="A7" s="4" t="s">
        <v>50</v>
      </c>
      <c r="B7" s="10">
        <f t="shared" ref="B7:B11" si="3">F7/D7</f>
        <v>14.34389902</v>
      </c>
      <c r="C7" s="18" t="s">
        <v>51</v>
      </c>
      <c r="D7" s="14">
        <v>44562.5</v>
      </c>
      <c r="E7" s="14">
        <f t="shared" si="2"/>
        <v>44562.5</v>
      </c>
      <c r="F7" s="14">
        <f>I7</f>
        <v>639200</v>
      </c>
      <c r="G7" s="19">
        <v>564000.0</v>
      </c>
      <c r="H7" s="17"/>
      <c r="I7" s="14">
        <f>J7*$I$54</f>
        <v>639200</v>
      </c>
      <c r="J7" s="14">
        <f>G7/M7</f>
        <v>112800</v>
      </c>
      <c r="K7" s="15"/>
      <c r="L7" s="16"/>
      <c r="M7" s="19">
        <v>5.0</v>
      </c>
      <c r="N7" s="19">
        <v>1.0</v>
      </c>
    </row>
    <row r="8">
      <c r="A8" s="4" t="s">
        <v>52</v>
      </c>
      <c r="B8" s="10">
        <f t="shared" si="3"/>
        <v>22.29921361</v>
      </c>
      <c r="C8" s="6" t="s">
        <v>53</v>
      </c>
      <c r="D8" s="3">
        <v>1939.25</v>
      </c>
      <c r="E8" s="14">
        <f t="shared" si="2"/>
        <v>1939.25</v>
      </c>
      <c r="F8" s="14">
        <f>H8</f>
        <v>43243.75</v>
      </c>
      <c r="G8" s="20">
        <v>40700.0</v>
      </c>
      <c r="H8" s="14">
        <f>$I$54*G8/(M8+N8/$L$54)</f>
        <v>43243.75</v>
      </c>
      <c r="I8" s="17"/>
      <c r="J8" s="19"/>
      <c r="K8" s="15"/>
      <c r="L8" s="16"/>
      <c r="M8" s="15">
        <v>5.0</v>
      </c>
      <c r="N8" s="19">
        <v>1.0</v>
      </c>
      <c r="O8" s="4"/>
    </row>
    <row r="9">
      <c r="A9" s="4" t="s">
        <v>54</v>
      </c>
      <c r="B9" s="10">
        <f t="shared" si="3"/>
        <v>21.50856488</v>
      </c>
      <c r="C9" s="6" t="s">
        <v>55</v>
      </c>
      <c r="D9" s="3">
        <v>2810.25</v>
      </c>
      <c r="E9" s="14">
        <f t="shared" si="2"/>
        <v>2810.25</v>
      </c>
      <c r="F9" s="14">
        <f t="shared" ref="F9:F10" si="4">I9</f>
        <v>60444.44444</v>
      </c>
      <c r="G9" s="20"/>
      <c r="H9" s="14"/>
      <c r="I9" s="14">
        <f t="shared" ref="I9:I10" si="5">J9*$I$54</f>
        <v>60444.44444</v>
      </c>
      <c r="J9" s="14">
        <f>CT!G8</f>
        <v>10666.66667</v>
      </c>
      <c r="K9" s="15">
        <f>CT!G9</f>
        <v>4000</v>
      </c>
      <c r="L9" s="16">
        <f>J9/K9</f>
        <v>2.666666667</v>
      </c>
      <c r="M9" s="15"/>
      <c r="N9" s="15"/>
      <c r="O9" s="4"/>
    </row>
    <row r="10">
      <c r="A10" s="4" t="s">
        <v>56</v>
      </c>
      <c r="B10" s="10">
        <f t="shared" si="3"/>
        <v>24.25647487</v>
      </c>
      <c r="C10" s="6" t="s">
        <v>57</v>
      </c>
      <c r="D10" s="3">
        <v>595.25</v>
      </c>
      <c r="E10" s="14">
        <f t="shared" si="2"/>
        <v>595.25</v>
      </c>
      <c r="F10" s="14">
        <f t="shared" si="4"/>
        <v>14438.66667</v>
      </c>
      <c r="G10" s="20" t="s">
        <v>58</v>
      </c>
      <c r="H10" s="14"/>
      <c r="I10" s="14">
        <f t="shared" si="5"/>
        <v>14438.66667</v>
      </c>
      <c r="J10" s="14">
        <f>DC!B8</f>
        <v>2548</v>
      </c>
      <c r="K10" s="15"/>
      <c r="L10" s="16"/>
      <c r="M10" s="15">
        <v>4.0</v>
      </c>
      <c r="N10" s="15">
        <v>0.0</v>
      </c>
      <c r="O10" s="4"/>
    </row>
    <row r="11">
      <c r="A11" s="4" t="s">
        <v>59</v>
      </c>
      <c r="B11" s="10">
        <f t="shared" si="3"/>
        <v>33.76188983</v>
      </c>
      <c r="C11" s="6" t="s">
        <v>60</v>
      </c>
      <c r="D11" s="3">
        <v>531.5</v>
      </c>
      <c r="E11" s="14">
        <f t="shared" si="2"/>
        <v>531.5</v>
      </c>
      <c r="F11" s="14">
        <f>H11</f>
        <v>17944.44444</v>
      </c>
      <c r="G11" s="20">
        <v>9500.0</v>
      </c>
      <c r="H11" s="14">
        <f>$I$54*G11/(M11+N11/$L$54)</f>
        <v>17944.44444</v>
      </c>
      <c r="I11" s="14"/>
      <c r="J11" s="14"/>
      <c r="K11" s="15"/>
      <c r="L11" s="16"/>
      <c r="M11" s="15">
        <v>3.0</v>
      </c>
      <c r="N11" s="15">
        <v>0.0</v>
      </c>
      <c r="O11" s="4"/>
    </row>
    <row r="12">
      <c r="A12" s="4" t="s">
        <v>61</v>
      </c>
      <c r="B12" s="10"/>
      <c r="C12" s="4"/>
      <c r="D12" s="3">
        <v>5323.75</v>
      </c>
      <c r="E12" s="14">
        <f t="shared" si="2"/>
        <v>0</v>
      </c>
      <c r="F12" s="14"/>
      <c r="G12" s="20"/>
      <c r="H12" s="14"/>
      <c r="I12" s="14"/>
      <c r="J12" s="14"/>
      <c r="K12" s="15"/>
      <c r="L12" s="16"/>
      <c r="M12" s="15"/>
      <c r="N12" s="15"/>
      <c r="O12" s="4"/>
    </row>
    <row r="13">
      <c r="A13" s="4" t="s">
        <v>62</v>
      </c>
      <c r="B13" s="10">
        <v>4.0</v>
      </c>
      <c r="C13" s="6" t="s">
        <v>63</v>
      </c>
      <c r="D13" s="3">
        <v>5099.0</v>
      </c>
      <c r="E13" s="14">
        <f t="shared" si="2"/>
        <v>5099</v>
      </c>
      <c r="F13" s="14">
        <f>D13*B13</f>
        <v>20396</v>
      </c>
      <c r="G13" s="20"/>
      <c r="H13" s="14"/>
      <c r="I13" s="14"/>
      <c r="J13" s="14"/>
      <c r="K13" s="15"/>
      <c r="L13" s="16"/>
      <c r="M13" s="15"/>
      <c r="N13" s="15"/>
      <c r="O13" s="4"/>
    </row>
    <row r="14">
      <c r="A14" s="4" t="s">
        <v>64</v>
      </c>
      <c r="B14" s="10">
        <f t="shared" ref="B14:B15" si="6">F14/D14</f>
        <v>9.722903226</v>
      </c>
      <c r="C14" s="6" t="s">
        <v>65</v>
      </c>
      <c r="D14" s="3">
        <v>1240.0</v>
      </c>
      <c r="E14" s="14">
        <f t="shared" si="2"/>
        <v>1240</v>
      </c>
      <c r="F14" s="14">
        <f>H14</f>
        <v>12056.4</v>
      </c>
      <c r="G14" s="20">
        <v>7092.0</v>
      </c>
      <c r="H14" s="14">
        <f>$I$54*G14/(M14+N14/$L$54)</f>
        <v>12056.4</v>
      </c>
      <c r="I14" s="14">
        <f t="shared" ref="I14:I15" si="7">J14*$I$54</f>
        <v>12750</v>
      </c>
      <c r="J14" s="14">
        <v>2250.0</v>
      </c>
      <c r="K14" s="15"/>
      <c r="L14" s="16"/>
      <c r="M14" s="15">
        <v>3.0</v>
      </c>
      <c r="N14" s="15">
        <v>1.0</v>
      </c>
      <c r="O14" s="4"/>
    </row>
    <row r="15">
      <c r="A15" s="4" t="s">
        <v>66</v>
      </c>
      <c r="B15" s="10">
        <f t="shared" si="6"/>
        <v>28.02057544</v>
      </c>
      <c r="C15" s="6" t="s">
        <v>67</v>
      </c>
      <c r="D15" s="3">
        <v>2395.25</v>
      </c>
      <c r="E15" s="14">
        <f t="shared" si="2"/>
        <v>2395.25</v>
      </c>
      <c r="F15" s="14">
        <f>I15</f>
        <v>67116.28333</v>
      </c>
      <c r="H15" s="14"/>
      <c r="I15" s="14">
        <f t="shared" si="7"/>
        <v>67116.28333</v>
      </c>
      <c r="J15" s="14">
        <v>11844.05</v>
      </c>
      <c r="K15" s="20" t="s">
        <v>68</v>
      </c>
      <c r="L15" s="16"/>
      <c r="M15" s="15"/>
      <c r="N15" s="15"/>
      <c r="O15" s="4"/>
    </row>
    <row r="16">
      <c r="A16" s="4" t="s">
        <v>69</v>
      </c>
      <c r="B16" s="10"/>
      <c r="C16" s="4"/>
      <c r="D16" s="3">
        <v>1006.75</v>
      </c>
      <c r="E16" s="14">
        <f t="shared" si="2"/>
        <v>0</v>
      </c>
      <c r="F16" s="14"/>
      <c r="G16" s="20"/>
      <c r="H16" s="14"/>
      <c r="I16" s="14"/>
      <c r="J16" s="14"/>
      <c r="K16" s="15"/>
      <c r="L16" s="16"/>
      <c r="M16" s="15"/>
      <c r="N16" s="15"/>
      <c r="O16" s="4"/>
    </row>
    <row r="17">
      <c r="A17" s="4" t="s">
        <v>70</v>
      </c>
      <c r="B17" s="10">
        <f t="shared" ref="B17:B26" si="8">F17/D17</f>
        <v>11.95706228</v>
      </c>
      <c r="C17" s="6" t="s">
        <v>71</v>
      </c>
      <c r="D17" s="3">
        <v>10110.25</v>
      </c>
      <c r="E17" s="14">
        <f t="shared" si="2"/>
        <v>10110.25</v>
      </c>
      <c r="F17" s="14">
        <f t="shared" ref="F17:F18" si="9">I17</f>
        <v>120888.8889</v>
      </c>
      <c r="G17" s="20">
        <v>64000.0</v>
      </c>
      <c r="H17" s="14"/>
      <c r="I17" s="14">
        <f t="shared" ref="I17:I18" si="10">J17*$I$54</f>
        <v>120888.8889</v>
      </c>
      <c r="J17" s="14">
        <f t="shared" ref="J17:J18" si="11">G17/M17</f>
        <v>21333.33333</v>
      </c>
      <c r="K17" s="15"/>
      <c r="L17" s="16"/>
      <c r="M17" s="15">
        <v>3.0</v>
      </c>
      <c r="N17" s="15">
        <v>0.0</v>
      </c>
      <c r="O17" s="4"/>
    </row>
    <row r="18">
      <c r="A18" s="4" t="s">
        <v>72</v>
      </c>
      <c r="B18" s="10">
        <f t="shared" si="8"/>
        <v>16.74292131</v>
      </c>
      <c r="C18" s="6" t="s">
        <v>73</v>
      </c>
      <c r="D18" s="3">
        <v>2547.75</v>
      </c>
      <c r="E18" s="14">
        <f t="shared" si="2"/>
        <v>2547.75</v>
      </c>
      <c r="F18" s="14">
        <f t="shared" si="9"/>
        <v>42656.77778</v>
      </c>
      <c r="G18" s="20">
        <v>22583.0</v>
      </c>
      <c r="H18" s="14"/>
      <c r="I18" s="14">
        <f t="shared" si="10"/>
        <v>42656.77778</v>
      </c>
      <c r="J18" s="14">
        <f t="shared" si="11"/>
        <v>7527.666667</v>
      </c>
      <c r="K18" s="15"/>
      <c r="L18" s="16"/>
      <c r="M18" s="15">
        <v>3.0</v>
      </c>
      <c r="N18" s="15">
        <v>0.0</v>
      </c>
      <c r="O18" s="4"/>
    </row>
    <row r="19">
      <c r="A19" s="4" t="s">
        <v>74</v>
      </c>
      <c r="B19" s="10">
        <f t="shared" si="8"/>
        <v>7.788694319</v>
      </c>
      <c r="C19" s="6" t="s">
        <v>75</v>
      </c>
      <c r="D19" s="3">
        <v>1549.0</v>
      </c>
      <c r="E19" s="14">
        <f t="shared" si="2"/>
        <v>1549</v>
      </c>
      <c r="F19" s="14">
        <f t="shared" ref="F19:F21" si="12">H19</f>
        <v>12064.6875</v>
      </c>
      <c r="G19" s="3">
        <v>11355.0</v>
      </c>
      <c r="H19" s="14">
        <f t="shared" ref="H19:H21" si="13">$I$54*G19/(M19+N19/$L$54)</f>
        <v>12064.6875</v>
      </c>
      <c r="I19" s="14"/>
      <c r="J19" s="15"/>
      <c r="K19" s="15"/>
      <c r="L19" s="16"/>
      <c r="M19" s="15">
        <v>5.0</v>
      </c>
      <c r="N19" s="15">
        <v>1.0</v>
      </c>
      <c r="O19" s="4"/>
    </row>
    <row r="20">
      <c r="A20" s="4" t="s">
        <v>76</v>
      </c>
      <c r="B20" s="10">
        <f t="shared" si="8"/>
        <v>6.712873285</v>
      </c>
      <c r="C20" s="6" t="s">
        <v>77</v>
      </c>
      <c r="D20" s="3">
        <v>2478.0</v>
      </c>
      <c r="E20" s="14">
        <f t="shared" si="2"/>
        <v>2478</v>
      </c>
      <c r="F20" s="14">
        <f t="shared" si="12"/>
        <v>16634.5</v>
      </c>
      <c r="G20" s="14">
        <v>15656.0</v>
      </c>
      <c r="H20" s="14">
        <f t="shared" si="13"/>
        <v>16634.5</v>
      </c>
      <c r="I20" s="14">
        <f>G20*$I$54</f>
        <v>88717.33333</v>
      </c>
      <c r="K20" s="15"/>
      <c r="L20" s="16"/>
      <c r="M20" s="15">
        <v>5.0</v>
      </c>
      <c r="N20" s="15">
        <v>1.0</v>
      </c>
      <c r="O20" s="4"/>
    </row>
    <row r="21">
      <c r="A21" s="4" t="s">
        <v>78</v>
      </c>
      <c r="B21" s="10">
        <f t="shared" si="8"/>
        <v>19.70719361</v>
      </c>
      <c r="C21" s="6" t="s">
        <v>79</v>
      </c>
      <c r="D21" s="3">
        <v>1784.75</v>
      </c>
      <c r="E21" s="14">
        <f t="shared" si="2"/>
        <v>1784.75</v>
      </c>
      <c r="F21" s="14">
        <f t="shared" si="12"/>
        <v>35172.41379</v>
      </c>
      <c r="G21" s="14">
        <v>30000.0</v>
      </c>
      <c r="H21" s="14">
        <f t="shared" si="13"/>
        <v>35172.41379</v>
      </c>
      <c r="I21" s="14"/>
      <c r="J21" s="15"/>
      <c r="K21" s="15"/>
      <c r="L21" s="16"/>
      <c r="M21" s="15">
        <v>4.5</v>
      </c>
      <c r="N21" s="15">
        <v>1.0</v>
      </c>
      <c r="O21" s="4"/>
    </row>
    <row r="22">
      <c r="A22" s="4" t="s">
        <v>80</v>
      </c>
      <c r="B22" s="10">
        <f t="shared" si="8"/>
        <v>16.53132183</v>
      </c>
      <c r="C22" s="6" t="s">
        <v>81</v>
      </c>
      <c r="D22" s="3">
        <v>6562.25</v>
      </c>
      <c r="E22" s="14">
        <f t="shared" si="2"/>
        <v>6562.25</v>
      </c>
      <c r="F22" s="14">
        <f t="shared" ref="F22:F23" si="14">I22</f>
        <v>108482.6667</v>
      </c>
      <c r="G22" s="20">
        <v>19144.0</v>
      </c>
      <c r="H22" s="14"/>
      <c r="I22" s="14">
        <f t="shared" ref="I22:I23" si="15">J22*$I$54</f>
        <v>108482.6667</v>
      </c>
      <c r="J22" s="15">
        <f t="shared" ref="J22:J23" si="16">G22/M22</f>
        <v>19144</v>
      </c>
      <c r="K22" s="15"/>
      <c r="L22" s="16"/>
      <c r="M22" s="15">
        <v>1.0</v>
      </c>
      <c r="N22" s="15">
        <v>0.0</v>
      </c>
      <c r="O22" s="4"/>
    </row>
    <row r="23">
      <c r="A23" s="4" t="s">
        <v>82</v>
      </c>
      <c r="B23" s="10">
        <f t="shared" si="8"/>
        <v>10.45171207</v>
      </c>
      <c r="C23" s="6" t="s">
        <v>83</v>
      </c>
      <c r="D23" s="3">
        <v>2927.75</v>
      </c>
      <c r="E23" s="14">
        <f t="shared" si="2"/>
        <v>2927.75</v>
      </c>
      <c r="F23" s="14">
        <f t="shared" si="14"/>
        <v>30600</v>
      </c>
      <c r="G23" s="20">
        <v>5400.0</v>
      </c>
      <c r="H23" s="14"/>
      <c r="I23" s="14">
        <f t="shared" si="15"/>
        <v>30600</v>
      </c>
      <c r="J23" s="15">
        <f t="shared" si="16"/>
        <v>5400</v>
      </c>
      <c r="K23" s="15"/>
      <c r="L23" s="16"/>
      <c r="M23" s="15">
        <v>1.0</v>
      </c>
      <c r="N23" s="15">
        <v>0.0</v>
      </c>
      <c r="O23" s="4"/>
    </row>
    <row r="24">
      <c r="A24" s="4" t="s">
        <v>84</v>
      </c>
      <c r="B24" s="10">
        <f t="shared" si="8"/>
        <v>16.26794258</v>
      </c>
      <c r="C24" s="6" t="s">
        <v>85</v>
      </c>
      <c r="D24" s="3">
        <v>731.5</v>
      </c>
      <c r="E24" s="14">
        <f t="shared" si="2"/>
        <v>731.5</v>
      </c>
      <c r="F24" s="14">
        <f>H24</f>
        <v>11900</v>
      </c>
      <c r="G24" s="20">
        <v>4900.0</v>
      </c>
      <c r="H24" s="14">
        <f>$I$54*G24/(M24+N24/$L$54)</f>
        <v>11900</v>
      </c>
      <c r="I24" s="14"/>
      <c r="J24" s="15"/>
      <c r="K24" s="15"/>
      <c r="L24" s="16"/>
      <c r="M24" s="15">
        <v>2.0</v>
      </c>
      <c r="N24" s="15">
        <v>1.0</v>
      </c>
      <c r="O24" s="4"/>
    </row>
    <row r="25">
      <c r="A25" s="4" t="s">
        <v>86</v>
      </c>
      <c r="B25" s="10">
        <f t="shared" si="8"/>
        <v>29.69243028</v>
      </c>
      <c r="C25" s="6" t="s">
        <v>87</v>
      </c>
      <c r="D25" s="3">
        <v>3639.5</v>
      </c>
      <c r="E25" s="14">
        <f t="shared" si="2"/>
        <v>3639.5</v>
      </c>
      <c r="F25" s="14">
        <f t="shared" ref="F25:F26" si="17">I25</f>
        <v>108065.6</v>
      </c>
      <c r="G25" s="20">
        <v>95352.0</v>
      </c>
      <c r="H25" s="14"/>
      <c r="I25" s="14">
        <f t="shared" ref="I25:I26" si="18">J25*$I$54</f>
        <v>108065.6</v>
      </c>
      <c r="J25" s="14">
        <f t="shared" ref="J25:J26" si="19">G25/M25</f>
        <v>19070.4</v>
      </c>
      <c r="K25" s="15"/>
      <c r="L25" s="16"/>
      <c r="M25" s="15">
        <v>5.0</v>
      </c>
      <c r="N25" s="15">
        <v>0.0</v>
      </c>
      <c r="O25" s="4"/>
    </row>
    <row r="26">
      <c r="A26" s="4" t="s">
        <v>88</v>
      </c>
      <c r="B26" s="10">
        <f t="shared" si="8"/>
        <v>19.12798875</v>
      </c>
      <c r="C26" s="6" t="s">
        <v>89</v>
      </c>
      <c r="D26" s="3">
        <v>5431.25</v>
      </c>
      <c r="E26" s="14">
        <f t="shared" si="2"/>
        <v>5431.25</v>
      </c>
      <c r="F26" s="14">
        <f t="shared" si="17"/>
        <v>103888.8889</v>
      </c>
      <c r="G26" s="20">
        <v>55000.0</v>
      </c>
      <c r="H26" s="14"/>
      <c r="I26" s="14">
        <f t="shared" si="18"/>
        <v>103888.8889</v>
      </c>
      <c r="J26" s="15">
        <f t="shared" si="19"/>
        <v>18333.33333</v>
      </c>
      <c r="K26" s="15"/>
      <c r="L26" s="16"/>
      <c r="M26" s="15">
        <v>3.0</v>
      </c>
      <c r="N26" s="15">
        <v>0.0</v>
      </c>
      <c r="O26" s="20"/>
    </row>
    <row r="27">
      <c r="A27" s="4" t="s">
        <v>90</v>
      </c>
      <c r="B27" s="10"/>
      <c r="C27" s="4"/>
      <c r="D27" s="3">
        <v>3152.75</v>
      </c>
      <c r="E27" s="14">
        <f t="shared" si="2"/>
        <v>0</v>
      </c>
      <c r="F27" s="14"/>
      <c r="G27" s="20"/>
      <c r="H27" s="14"/>
      <c r="I27" s="14"/>
      <c r="J27" s="15"/>
      <c r="K27" s="15"/>
      <c r="L27" s="16"/>
      <c r="M27" s="15"/>
      <c r="N27" s="15"/>
      <c r="O27" s="20"/>
    </row>
    <row r="28">
      <c r="A28" s="4" t="s">
        <v>91</v>
      </c>
      <c r="B28" s="10"/>
      <c r="C28" s="4"/>
      <c r="D28" s="3">
        <v>800.0</v>
      </c>
      <c r="E28" s="14">
        <f t="shared" si="2"/>
        <v>0</v>
      </c>
      <c r="F28" s="14"/>
      <c r="G28" s="20"/>
      <c r="H28" s="14"/>
      <c r="I28" s="14"/>
      <c r="J28" s="15"/>
      <c r="K28" s="15"/>
      <c r="L28" s="16"/>
      <c r="M28" s="15"/>
      <c r="N28" s="15"/>
      <c r="O28" s="20"/>
    </row>
    <row r="29">
      <c r="A29" s="4" t="s">
        <v>92</v>
      </c>
      <c r="B29" s="10">
        <f t="shared" ref="B29:B30" si="20">F29/D29</f>
        <v>17.61809045</v>
      </c>
      <c r="C29" s="6" t="s">
        <v>93</v>
      </c>
      <c r="D29" s="3">
        <v>746.25</v>
      </c>
      <c r="E29" s="14">
        <f t="shared" si="2"/>
        <v>746.25</v>
      </c>
      <c r="F29" s="14">
        <f>H29</f>
        <v>13147.5</v>
      </c>
      <c r="G29" s="20"/>
      <c r="H29" s="14">
        <f>5*J29+2*K29</f>
        <v>13147.5</v>
      </c>
      <c r="I29" s="14"/>
      <c r="J29" s="15">
        <f>4683/M29</f>
        <v>2341.5</v>
      </c>
      <c r="K29" s="15">
        <v>720.0</v>
      </c>
      <c r="L29" s="16"/>
      <c r="M29" s="15">
        <v>2.0</v>
      </c>
      <c r="N29" s="15">
        <v>1.0</v>
      </c>
      <c r="O29" s="20"/>
    </row>
    <row r="30">
      <c r="A30" s="4" t="s">
        <v>94</v>
      </c>
      <c r="B30" s="10">
        <f t="shared" si="20"/>
        <v>35.4033371</v>
      </c>
      <c r="C30" s="6" t="s">
        <v>95</v>
      </c>
      <c r="D30" s="3">
        <v>2657.0</v>
      </c>
      <c r="E30" s="14">
        <f t="shared" si="2"/>
        <v>2657</v>
      </c>
      <c r="F30" s="14">
        <f>I30</f>
        <v>94066.66667</v>
      </c>
      <c r="G30" s="21">
        <v>83000.0</v>
      </c>
      <c r="H30" s="14"/>
      <c r="I30" s="14">
        <f>J30*$I$54</f>
        <v>94066.66667</v>
      </c>
      <c r="J30" s="15">
        <f>G30/M30</f>
        <v>16600</v>
      </c>
      <c r="K30" s="15"/>
      <c r="L30" s="16"/>
      <c r="M30" s="19">
        <v>5.0</v>
      </c>
      <c r="N30" s="19">
        <v>0.5</v>
      </c>
      <c r="O30" s="20"/>
    </row>
    <row r="31">
      <c r="A31" s="4" t="s">
        <v>96</v>
      </c>
      <c r="B31" s="10"/>
      <c r="C31" s="4"/>
      <c r="D31" s="3">
        <v>433.25</v>
      </c>
      <c r="E31" s="14">
        <f t="shared" si="2"/>
        <v>0</v>
      </c>
      <c r="F31" s="14"/>
      <c r="G31" s="20"/>
      <c r="H31" s="14"/>
      <c r="I31" s="14"/>
      <c r="J31" s="15"/>
      <c r="K31" s="15"/>
      <c r="L31" s="16"/>
      <c r="M31" s="15"/>
      <c r="N31" s="15"/>
      <c r="O31" s="20"/>
    </row>
    <row r="32">
      <c r="A32" s="4" t="s">
        <v>97</v>
      </c>
      <c r="B32" s="10"/>
      <c r="C32" s="4"/>
      <c r="D32" s="3">
        <v>573.75</v>
      </c>
      <c r="E32" s="14">
        <f t="shared" si="2"/>
        <v>0</v>
      </c>
      <c r="F32" s="14"/>
      <c r="G32" s="20"/>
      <c r="H32" s="14"/>
      <c r="I32" s="14"/>
      <c r="J32" s="15"/>
      <c r="K32" s="15"/>
      <c r="L32" s="16"/>
      <c r="M32" s="15"/>
      <c r="N32" s="15"/>
      <c r="O32" s="20"/>
    </row>
    <row r="33">
      <c r="A33" s="4" t="s">
        <v>98</v>
      </c>
      <c r="B33" s="10">
        <f t="shared" ref="B33:B35" si="21">F33/D33</f>
        <v>45.39536842</v>
      </c>
      <c r="C33" s="6" t="s">
        <v>100</v>
      </c>
      <c r="D33" s="3">
        <v>593.75</v>
      </c>
      <c r="E33" s="14">
        <f t="shared" si="2"/>
        <v>593.75</v>
      </c>
      <c r="F33" s="14">
        <f t="shared" ref="F33:F34" si="22">I33</f>
        <v>26953.5</v>
      </c>
      <c r="G33" s="20">
        <v>9513.0</v>
      </c>
      <c r="H33" s="14"/>
      <c r="I33" s="14">
        <f t="shared" ref="I33:I34" si="23">J33*$I$54</f>
        <v>26953.5</v>
      </c>
      <c r="J33" s="15">
        <f t="shared" ref="J33:J34" si="24">G33/M33</f>
        <v>4756.5</v>
      </c>
      <c r="K33" s="15"/>
      <c r="L33" s="16"/>
      <c r="M33" s="15">
        <v>2.0</v>
      </c>
      <c r="N33" s="15"/>
      <c r="O33" s="20"/>
    </row>
    <row r="34">
      <c r="A34" s="4" t="s">
        <v>103</v>
      </c>
      <c r="B34" s="10">
        <f t="shared" si="21"/>
        <v>10.14531674</v>
      </c>
      <c r="C34" s="6" t="s">
        <v>105</v>
      </c>
      <c r="D34" s="3">
        <v>8378.25</v>
      </c>
      <c r="E34" s="14">
        <f t="shared" si="2"/>
        <v>8378.25</v>
      </c>
      <c r="F34" s="14">
        <f t="shared" si="22"/>
        <v>85000</v>
      </c>
      <c r="G34" s="20">
        <v>15000.0</v>
      </c>
      <c r="H34" s="14"/>
      <c r="I34" s="14">
        <f t="shared" si="23"/>
        <v>85000</v>
      </c>
      <c r="J34" s="15">
        <f t="shared" si="24"/>
        <v>15000</v>
      </c>
      <c r="K34" s="15"/>
      <c r="L34" s="16"/>
      <c r="M34" s="15">
        <v>1.0</v>
      </c>
      <c r="N34" s="15">
        <v>0.0</v>
      </c>
      <c r="O34" s="20"/>
    </row>
    <row r="35">
      <c r="A35" s="4" t="s">
        <v>114</v>
      </c>
      <c r="B35" s="10">
        <f t="shared" si="21"/>
        <v>19.23784262</v>
      </c>
      <c r="C35" s="6" t="s">
        <v>115</v>
      </c>
      <c r="D35" s="3">
        <v>739.5</v>
      </c>
      <c r="E35" s="14">
        <f t="shared" si="2"/>
        <v>739.5</v>
      </c>
      <c r="F35" s="14">
        <f>H35</f>
        <v>14226.38462</v>
      </c>
      <c r="G35" s="20">
        <v>10879.0</v>
      </c>
      <c r="H35" s="14">
        <f>$I$54*G35/(M35+N35/$L$54)</f>
        <v>14226.38462</v>
      </c>
      <c r="I35" s="14"/>
      <c r="J35" s="14"/>
      <c r="K35" s="15"/>
      <c r="L35" s="16"/>
      <c r="M35" s="15">
        <v>4.0</v>
      </c>
      <c r="N35" s="15">
        <v>1.0</v>
      </c>
      <c r="O35" s="20"/>
    </row>
    <row r="36">
      <c r="A36" s="4" t="s">
        <v>117</v>
      </c>
      <c r="B36" s="10"/>
      <c r="C36" s="4"/>
      <c r="D36" s="3">
        <v>3296.5</v>
      </c>
      <c r="E36" s="14">
        <f t="shared" si="2"/>
        <v>0</v>
      </c>
      <c r="F36" s="14"/>
      <c r="G36" s="20"/>
      <c r="H36" s="14"/>
      <c r="I36" s="14"/>
      <c r="J36" s="14"/>
      <c r="K36" s="15"/>
      <c r="L36" s="16"/>
      <c r="M36" s="15"/>
      <c r="N36" s="15"/>
      <c r="O36" s="20"/>
    </row>
    <row r="37">
      <c r="A37" s="4" t="s">
        <v>118</v>
      </c>
      <c r="B37" s="10"/>
      <c r="C37" s="4"/>
      <c r="D37" s="3">
        <v>18450.0</v>
      </c>
      <c r="E37" s="14">
        <f t="shared" si="2"/>
        <v>0</v>
      </c>
      <c r="F37" s="14"/>
      <c r="G37" s="20"/>
      <c r="H37" s="14"/>
      <c r="I37" s="14"/>
      <c r="J37" s="14"/>
      <c r="K37" s="15"/>
      <c r="L37" s="16"/>
      <c r="M37" s="15"/>
      <c r="N37" s="15"/>
      <c r="O37" s="20"/>
    </row>
    <row r="38">
      <c r="A38" s="4" t="s">
        <v>119</v>
      </c>
      <c r="B38" s="10">
        <f t="shared" ref="B38:B43" si="25">F38/D38</f>
        <v>20.02018843</v>
      </c>
      <c r="C38" s="6" t="s">
        <v>120</v>
      </c>
      <c r="D38" s="3">
        <v>7430.0</v>
      </c>
      <c r="E38" s="14">
        <f t="shared" si="2"/>
        <v>7430</v>
      </c>
      <c r="F38" s="14">
        <f>H38</f>
        <v>148750</v>
      </c>
      <c r="G38" s="20">
        <v>140000.0</v>
      </c>
      <c r="H38" s="14">
        <f>$I$54*G38/(M38+N38/$L$54)</f>
        <v>148750</v>
      </c>
      <c r="I38" s="14"/>
      <c r="J38" s="14">
        <f>OH!G11</f>
        <v>30412.66667</v>
      </c>
      <c r="K38" s="15">
        <f>OH!C8</f>
        <v>12000</v>
      </c>
      <c r="L38" s="16">
        <f>J38/K38</f>
        <v>2.534388889</v>
      </c>
      <c r="M38" s="15">
        <v>5.0</v>
      </c>
      <c r="N38" s="15">
        <v>1.0</v>
      </c>
      <c r="O38" s="20"/>
    </row>
    <row r="39">
      <c r="A39" s="4" t="s">
        <v>121</v>
      </c>
      <c r="B39" s="10">
        <f t="shared" si="25"/>
        <v>7.356466421</v>
      </c>
      <c r="C39" s="6" t="s">
        <v>122</v>
      </c>
      <c r="D39" s="3">
        <v>1537.0</v>
      </c>
      <c r="E39" s="14">
        <f t="shared" si="2"/>
        <v>1537</v>
      </c>
      <c r="F39" s="14">
        <f>I39</f>
        <v>11306.88889</v>
      </c>
      <c r="G39" s="20"/>
      <c r="H39" s="14" t="str">
        <f>OR!B6</f>
        <v/>
      </c>
      <c r="I39" s="14">
        <f>J39*$I$54</f>
        <v>11306.88889</v>
      </c>
      <c r="J39" s="14">
        <f>OK!B5</f>
        <v>1995.333333</v>
      </c>
      <c r="K39" s="15"/>
      <c r="L39" s="16"/>
      <c r="M39" s="15"/>
      <c r="N39" s="15"/>
      <c r="O39" s="3"/>
    </row>
    <row r="40">
      <c r="A40" s="4" t="s">
        <v>123</v>
      </c>
      <c r="B40" s="10">
        <f t="shared" si="25"/>
        <v>23.66830374</v>
      </c>
      <c r="C40" s="6" t="s">
        <v>124</v>
      </c>
      <c r="D40" s="3">
        <v>3970.5</v>
      </c>
      <c r="E40" s="14">
        <f t="shared" si="2"/>
        <v>3970.5</v>
      </c>
      <c r="F40" s="14">
        <f>H40</f>
        <v>93975</v>
      </c>
      <c r="G40" s="20" t="s">
        <v>58</v>
      </c>
      <c r="H40" s="14">
        <f>OR!B7</f>
        <v>93975</v>
      </c>
      <c r="I40" s="14"/>
      <c r="J40" s="15"/>
      <c r="K40" s="15"/>
      <c r="L40" s="16"/>
      <c r="M40" s="15"/>
      <c r="N40" s="15">
        <v>0.0</v>
      </c>
      <c r="O40" s="4"/>
    </row>
    <row r="41">
      <c r="A41" s="4" t="s">
        <v>125</v>
      </c>
      <c r="B41" s="10">
        <f t="shared" si="25"/>
        <v>24.86992584</v>
      </c>
      <c r="C41" s="6" t="s">
        <v>105</v>
      </c>
      <c r="D41" s="3">
        <v>13101.5</v>
      </c>
      <c r="E41" s="14">
        <f t="shared" si="2"/>
        <v>13101.5</v>
      </c>
      <c r="F41" s="14">
        <f t="shared" ref="F41:F42" si="26">I41</f>
        <v>325833.3333</v>
      </c>
      <c r="G41" s="20">
        <v>230000.0</v>
      </c>
      <c r="H41" s="14"/>
      <c r="I41" s="14">
        <f t="shared" ref="I41:I42" si="27">J41*$I$54</f>
        <v>325833.3333</v>
      </c>
      <c r="J41" s="15">
        <f>G41/M41</f>
        <v>57500</v>
      </c>
      <c r="K41" s="15"/>
      <c r="L41" s="16"/>
      <c r="M41" s="15">
        <v>4.0</v>
      </c>
      <c r="N41" s="15">
        <v>0.0</v>
      </c>
      <c r="O41" s="20"/>
    </row>
    <row r="42">
      <c r="A42" s="4" t="s">
        <v>126</v>
      </c>
      <c r="B42" s="10">
        <f t="shared" si="25"/>
        <v>36.22900376</v>
      </c>
      <c r="C42" s="4" t="s">
        <v>58</v>
      </c>
      <c r="D42" s="14">
        <v>1151.0</v>
      </c>
      <c r="E42" s="14">
        <f t="shared" si="2"/>
        <v>1151</v>
      </c>
      <c r="F42" s="14">
        <f t="shared" si="26"/>
        <v>41699.58333</v>
      </c>
      <c r="G42" s="25">
        <v>30773.0</v>
      </c>
      <c r="H42" s="14"/>
      <c r="I42" s="14">
        <f t="shared" si="27"/>
        <v>41699.58333</v>
      </c>
      <c r="J42" s="14">
        <f>RI!H11</f>
        <v>7358.75</v>
      </c>
      <c r="K42" s="15">
        <f>RI!H12</f>
        <v>669</v>
      </c>
      <c r="L42" s="16">
        <f>J42/K42</f>
        <v>10.99962631</v>
      </c>
      <c r="M42" s="15">
        <v>4.0</v>
      </c>
      <c r="N42" s="15">
        <v>1.0</v>
      </c>
      <c r="O42" s="4"/>
    </row>
    <row r="43">
      <c r="A43" s="4" t="s">
        <v>127</v>
      </c>
      <c r="B43" s="10">
        <f t="shared" si="25"/>
        <v>8.848405986</v>
      </c>
      <c r="C43" s="6" t="s">
        <v>128</v>
      </c>
      <c r="D43" s="3">
        <v>1921.25</v>
      </c>
      <c r="E43" s="14">
        <f t="shared" si="2"/>
        <v>1921.25</v>
      </c>
      <c r="F43" s="14">
        <f>H43</f>
        <v>17000</v>
      </c>
      <c r="G43" s="4">
        <v>10000.0</v>
      </c>
      <c r="H43" s="3">
        <f>$I$54*G43/(M43+N43/$L$54)</f>
        <v>17000</v>
      </c>
      <c r="I43" s="14"/>
      <c r="L43" s="5"/>
      <c r="M43" s="4">
        <v>3.0</v>
      </c>
      <c r="N43" s="4">
        <v>1.0</v>
      </c>
      <c r="O43" s="26"/>
    </row>
    <row r="44">
      <c r="A44" s="4" t="s">
        <v>129</v>
      </c>
      <c r="B44" s="10"/>
      <c r="C44" s="4"/>
      <c r="D44" s="3">
        <v>176.0</v>
      </c>
      <c r="E44" s="14">
        <f t="shared" si="2"/>
        <v>0</v>
      </c>
      <c r="F44" s="14"/>
      <c r="H44" s="14"/>
      <c r="I44" s="14"/>
      <c r="L44" s="5"/>
      <c r="O44" s="26"/>
    </row>
    <row r="45">
      <c r="A45" s="4" t="s">
        <v>130</v>
      </c>
      <c r="B45" s="10">
        <f t="shared" ref="B45:B46" si="28">F45/D45</f>
        <v>2.191845598</v>
      </c>
      <c r="C45" s="4" t="s">
        <v>58</v>
      </c>
      <c r="D45" s="3">
        <v>2161.75</v>
      </c>
      <c r="E45" s="14">
        <f t="shared" si="2"/>
        <v>2161.75</v>
      </c>
      <c r="F45" s="14">
        <f>H45</f>
        <v>4738.222222</v>
      </c>
      <c r="H45" s="14">
        <f>TN!E3</f>
        <v>4738.222222</v>
      </c>
      <c r="I45" s="14"/>
      <c r="L45" s="5"/>
      <c r="O45" s="4"/>
    </row>
    <row r="46">
      <c r="A46" s="4" t="s">
        <v>131</v>
      </c>
      <c r="B46" s="10">
        <f t="shared" si="28"/>
        <v>8.415739969</v>
      </c>
      <c r="C46" s="6" t="s">
        <v>132</v>
      </c>
      <c r="D46" s="3">
        <v>13803.5</v>
      </c>
      <c r="E46" s="14">
        <f t="shared" si="2"/>
        <v>13803.5</v>
      </c>
      <c r="F46" s="14">
        <f>I46</f>
        <v>116166.6667</v>
      </c>
      <c r="G46" s="27">
        <v>61500.0</v>
      </c>
      <c r="H46" s="14"/>
      <c r="I46" s="14">
        <f>J46*$I$54</f>
        <v>116166.6667</v>
      </c>
      <c r="J46" s="4">
        <f>G46/M46</f>
        <v>20500</v>
      </c>
      <c r="L46" s="7"/>
      <c r="M46" s="27">
        <v>3.0</v>
      </c>
      <c r="N46" s="27">
        <v>1.0</v>
      </c>
      <c r="O46" s="4"/>
    </row>
    <row r="47">
      <c r="A47" s="4" t="s">
        <v>133</v>
      </c>
      <c r="B47" s="10"/>
      <c r="C47" s="4"/>
      <c r="D47" s="3">
        <v>1055.5</v>
      </c>
      <c r="E47" s="14">
        <f t="shared" si="2"/>
        <v>0</v>
      </c>
      <c r="F47" s="14"/>
      <c r="G47" s="4"/>
      <c r="H47" s="14"/>
      <c r="I47" s="14"/>
      <c r="J47" s="4"/>
      <c r="L47" s="7"/>
      <c r="M47" s="4"/>
      <c r="N47" s="4"/>
      <c r="O47" s="4"/>
    </row>
    <row r="48">
      <c r="A48" s="4" t="s">
        <v>134</v>
      </c>
      <c r="B48" s="10">
        <f>F48/D48</f>
        <v>15.80513202</v>
      </c>
      <c r="C48" s="6" t="s">
        <v>135</v>
      </c>
      <c r="D48" s="3">
        <v>2689.0</v>
      </c>
      <c r="E48" s="14">
        <f t="shared" si="2"/>
        <v>2689</v>
      </c>
      <c r="F48" s="14">
        <f>I48</f>
        <v>42500</v>
      </c>
      <c r="G48" s="4">
        <v>30000.0</v>
      </c>
      <c r="H48" s="14"/>
      <c r="I48" s="14">
        <f>J48*$I$54</f>
        <v>42500</v>
      </c>
      <c r="J48" s="4">
        <f>G48/M48</f>
        <v>7500</v>
      </c>
      <c r="L48" s="7"/>
      <c r="M48" s="4">
        <v>4.0</v>
      </c>
      <c r="N48" s="4">
        <v>0.0</v>
      </c>
      <c r="O48" s="4"/>
    </row>
    <row r="49">
      <c r="A49" s="4" t="s">
        <v>136</v>
      </c>
      <c r="B49" s="10"/>
      <c r="C49" s="4"/>
      <c r="D49" s="4">
        <v>642.5</v>
      </c>
      <c r="E49" s="14">
        <f t="shared" si="2"/>
        <v>0</v>
      </c>
      <c r="F49" s="3"/>
      <c r="H49" s="28"/>
      <c r="I49" s="14"/>
      <c r="J49" s="4"/>
      <c r="K49" s="7"/>
      <c r="L49" s="4"/>
      <c r="M49" s="4"/>
      <c r="N49" s="4"/>
    </row>
    <row r="50">
      <c r="A50" s="4" t="s">
        <v>137</v>
      </c>
      <c r="B50" s="10"/>
      <c r="C50" s="4"/>
      <c r="D50" s="4">
        <v>8204.25</v>
      </c>
      <c r="E50" s="14">
        <f t="shared" si="2"/>
        <v>0</v>
      </c>
      <c r="F50" s="3"/>
      <c r="H50" s="28"/>
      <c r="I50" s="14"/>
      <c r="J50" s="4"/>
      <c r="K50" s="7"/>
      <c r="L50" s="4"/>
      <c r="M50" s="4"/>
      <c r="N50" s="4"/>
    </row>
    <row r="51">
      <c r="A51" s="4" t="s">
        <v>138</v>
      </c>
      <c r="B51" s="10">
        <f t="shared" ref="B51:B52" si="29">F51/D51</f>
        <v>12.13171286</v>
      </c>
      <c r="C51" s="6" t="s">
        <v>139</v>
      </c>
      <c r="D51" s="4">
        <v>5502.5</v>
      </c>
      <c r="E51" s="14">
        <f t="shared" si="2"/>
        <v>5502.5</v>
      </c>
      <c r="F51" s="3">
        <f>H51</f>
        <v>66754.75</v>
      </c>
      <c r="G51" s="29">
        <v>62828.0</v>
      </c>
      <c r="H51" s="3">
        <f>$I$54*G51/(M51+N51/$L$54)</f>
        <v>66754.75</v>
      </c>
      <c r="I51" s="14"/>
      <c r="K51" s="30"/>
      <c r="L51" s="27">
        <v>7.4</v>
      </c>
      <c r="M51" s="27">
        <v>5.0</v>
      </c>
      <c r="N51" s="27">
        <v>1.0</v>
      </c>
    </row>
    <row r="52">
      <c r="A52" s="4" t="s">
        <v>140</v>
      </c>
      <c r="B52" s="31">
        <f t="shared" si="29"/>
        <v>4.457234213</v>
      </c>
      <c r="C52" s="6" t="s">
        <v>141</v>
      </c>
      <c r="D52" s="3">
        <v>1042.5</v>
      </c>
      <c r="E52" s="14">
        <f t="shared" si="2"/>
        <v>1042.5</v>
      </c>
      <c r="F52" s="3">
        <f>I52</f>
        <v>4646.666667</v>
      </c>
      <c r="G52" s="27">
        <v>4100.0</v>
      </c>
      <c r="H52" s="4"/>
      <c r="I52" s="14">
        <f>J52*$I$54</f>
        <v>4646.666667</v>
      </c>
      <c r="J52" s="4">
        <f>G52/M52</f>
        <v>820</v>
      </c>
      <c r="K52" s="32"/>
      <c r="L52" s="4"/>
      <c r="M52" s="27">
        <v>5.0</v>
      </c>
      <c r="N52" s="27">
        <v>1.0</v>
      </c>
    </row>
    <row r="53">
      <c r="A53" s="4" t="s">
        <v>142</v>
      </c>
      <c r="D53" s="3">
        <v>472.5</v>
      </c>
      <c r="E53" s="14">
        <f t="shared" si="2"/>
        <v>0</v>
      </c>
      <c r="F53" s="2"/>
      <c r="G53" s="1"/>
      <c r="H53" s="4"/>
      <c r="I53" s="4"/>
      <c r="J53" s="4"/>
      <c r="K53" s="32"/>
      <c r="L53" s="4"/>
    </row>
    <row r="54">
      <c r="D54" s="2">
        <f>SUM(D3:D53)</f>
        <v>215554</v>
      </c>
      <c r="E54" s="2">
        <f>sum(E3:E53)</f>
        <v>167267.5</v>
      </c>
      <c r="F54" s="2">
        <f>SUM(F3:F48)</f>
        <v>2517299.526</v>
      </c>
      <c r="H54" s="1" t="s">
        <v>143</v>
      </c>
      <c r="I54" s="4">
        <f>5+2/$L$54</f>
        <v>5.666666667</v>
      </c>
      <c r="J54" s="4" t="s">
        <v>144</v>
      </c>
      <c r="K54" s="32" t="s">
        <v>145</v>
      </c>
      <c r="L54" s="27">
        <v>3.0</v>
      </c>
    </row>
    <row r="55">
      <c r="C55" s="4" t="s">
        <v>146</v>
      </c>
      <c r="D55" s="3"/>
      <c r="E55" s="24"/>
      <c r="F55" s="24"/>
      <c r="L55" s="5"/>
    </row>
    <row r="56">
      <c r="C56" s="4" t="s">
        <v>147</v>
      </c>
      <c r="D56" s="31">
        <f>E54/D54</f>
        <v>0.7759888473</v>
      </c>
      <c r="E56" s="31"/>
      <c r="F56" s="31">
        <f>F54/(D56*1000000)</f>
        <v>3.24398931</v>
      </c>
      <c r="G56" s="4" t="s">
        <v>148</v>
      </c>
      <c r="L56" s="5"/>
    </row>
    <row r="57">
      <c r="D57" s="24"/>
      <c r="E57" s="24"/>
      <c r="F57" s="24"/>
      <c r="L57" s="5"/>
    </row>
    <row r="58">
      <c r="D58" s="24"/>
      <c r="E58" s="24"/>
      <c r="F58" s="24"/>
      <c r="L58" s="5"/>
    </row>
    <row r="59">
      <c r="D59" s="24"/>
      <c r="E59" s="24"/>
      <c r="F59" s="24"/>
      <c r="L59" s="5"/>
    </row>
    <row r="60">
      <c r="D60" s="24"/>
      <c r="E60" s="24"/>
      <c r="F60" s="24"/>
      <c r="L60" s="5"/>
    </row>
    <row r="61">
      <c r="D61" s="24"/>
      <c r="E61" s="24"/>
      <c r="F61" s="24"/>
      <c r="L61" s="5"/>
    </row>
    <row r="62">
      <c r="D62" s="24"/>
      <c r="E62" s="24"/>
      <c r="F62" s="24"/>
      <c r="L62" s="5"/>
    </row>
    <row r="63">
      <c r="D63" s="24"/>
      <c r="E63" s="24"/>
      <c r="F63" s="24"/>
      <c r="L63" s="5"/>
    </row>
    <row r="64">
      <c r="D64" s="24"/>
      <c r="E64" s="24"/>
      <c r="F64" s="24"/>
      <c r="L64" s="5"/>
    </row>
    <row r="65">
      <c r="D65" s="24"/>
      <c r="E65" s="24"/>
      <c r="F65" s="24"/>
      <c r="L65" s="5"/>
    </row>
    <row r="66">
      <c r="D66" s="24"/>
      <c r="E66" s="24"/>
      <c r="F66" s="24"/>
      <c r="L66" s="5"/>
    </row>
    <row r="67">
      <c r="D67" s="24"/>
      <c r="E67" s="24"/>
      <c r="F67" s="24"/>
      <c r="L67" s="5"/>
    </row>
    <row r="68">
      <c r="D68" s="24"/>
      <c r="E68" s="24"/>
      <c r="F68" s="24"/>
      <c r="L68" s="5"/>
    </row>
    <row r="69">
      <c r="D69" s="24"/>
      <c r="E69" s="24"/>
      <c r="F69" s="24"/>
      <c r="L69" s="5"/>
    </row>
    <row r="70">
      <c r="D70" s="24"/>
      <c r="E70" s="24"/>
      <c r="F70" s="24"/>
      <c r="L70" s="5"/>
    </row>
    <row r="71">
      <c r="D71" s="24"/>
      <c r="E71" s="24"/>
      <c r="F71" s="24"/>
      <c r="L71" s="5"/>
    </row>
    <row r="72">
      <c r="D72" s="24"/>
      <c r="E72" s="24"/>
      <c r="F72" s="24"/>
      <c r="L72" s="5"/>
    </row>
    <row r="73">
      <c r="D73" s="24"/>
      <c r="E73" s="24"/>
      <c r="F73" s="24"/>
      <c r="L73" s="5"/>
    </row>
    <row r="74">
      <c r="D74" s="24"/>
      <c r="E74" s="24"/>
      <c r="F74" s="24"/>
      <c r="L74" s="5"/>
    </row>
    <row r="75">
      <c r="D75" s="24"/>
      <c r="E75" s="24"/>
      <c r="F75" s="24"/>
      <c r="L75" s="5"/>
    </row>
    <row r="76">
      <c r="D76" s="24"/>
      <c r="E76" s="24"/>
      <c r="F76" s="24"/>
      <c r="L76" s="5"/>
    </row>
    <row r="77">
      <c r="D77" s="24"/>
      <c r="E77" s="24"/>
      <c r="F77" s="24"/>
      <c r="L77" s="5"/>
    </row>
    <row r="78">
      <c r="D78" s="24"/>
      <c r="E78" s="24"/>
      <c r="F78" s="24"/>
      <c r="L78" s="5"/>
    </row>
    <row r="79">
      <c r="D79" s="24"/>
      <c r="E79" s="24"/>
      <c r="F79" s="24"/>
      <c r="L79" s="5"/>
    </row>
    <row r="80">
      <c r="D80" s="24"/>
      <c r="E80" s="24"/>
      <c r="F80" s="24"/>
      <c r="L80" s="5"/>
    </row>
    <row r="81">
      <c r="D81" s="24"/>
      <c r="E81" s="24"/>
      <c r="F81" s="24"/>
      <c r="L81" s="5"/>
    </row>
    <row r="82">
      <c r="D82" s="24"/>
      <c r="E82" s="24"/>
      <c r="F82" s="24"/>
      <c r="L82" s="5"/>
    </row>
    <row r="83">
      <c r="D83" s="24"/>
      <c r="E83" s="24"/>
      <c r="F83" s="24"/>
      <c r="L83" s="5"/>
    </row>
    <row r="84">
      <c r="D84" s="24"/>
      <c r="E84" s="24"/>
      <c r="F84" s="24"/>
      <c r="L84" s="5"/>
    </row>
    <row r="85">
      <c r="D85" s="24"/>
      <c r="E85" s="24"/>
      <c r="F85" s="24"/>
      <c r="L85" s="5"/>
    </row>
    <row r="86">
      <c r="D86" s="24"/>
      <c r="E86" s="24"/>
      <c r="F86" s="24"/>
      <c r="L86" s="5"/>
    </row>
    <row r="87">
      <c r="D87" s="24"/>
      <c r="E87" s="24"/>
      <c r="F87" s="24"/>
      <c r="L87" s="5"/>
    </row>
    <row r="88">
      <c r="D88" s="24"/>
      <c r="E88" s="24"/>
      <c r="F88" s="24"/>
      <c r="L88" s="5"/>
    </row>
    <row r="89">
      <c r="D89" s="24"/>
      <c r="E89" s="24"/>
      <c r="F89" s="24"/>
      <c r="L89" s="5"/>
    </row>
    <row r="90">
      <c r="D90" s="24"/>
      <c r="E90" s="24"/>
      <c r="F90" s="24"/>
      <c r="L90" s="5"/>
    </row>
    <row r="91">
      <c r="D91" s="24"/>
      <c r="E91" s="24"/>
      <c r="F91" s="24"/>
      <c r="L91" s="5"/>
    </row>
    <row r="92">
      <c r="D92" s="24"/>
      <c r="E92" s="24"/>
      <c r="F92" s="24"/>
      <c r="L92" s="5"/>
    </row>
    <row r="93">
      <c r="D93" s="24"/>
      <c r="E93" s="24"/>
      <c r="F93" s="24"/>
      <c r="L93" s="5"/>
    </row>
    <row r="94">
      <c r="D94" s="24"/>
      <c r="E94" s="24"/>
      <c r="F94" s="24"/>
      <c r="L94" s="5"/>
    </row>
    <row r="95">
      <c r="D95" s="24"/>
      <c r="E95" s="24"/>
      <c r="F95" s="24"/>
      <c r="L95" s="5"/>
    </row>
    <row r="96">
      <c r="D96" s="24"/>
      <c r="E96" s="24"/>
      <c r="F96" s="24"/>
      <c r="L96" s="5"/>
    </row>
    <row r="97">
      <c r="D97" s="24"/>
      <c r="E97" s="24"/>
      <c r="F97" s="24"/>
      <c r="L97" s="5"/>
    </row>
    <row r="98">
      <c r="D98" s="24"/>
      <c r="E98" s="24"/>
      <c r="F98" s="24"/>
      <c r="L98" s="5"/>
    </row>
    <row r="99">
      <c r="D99" s="24"/>
      <c r="E99" s="24"/>
      <c r="F99" s="24"/>
      <c r="L99" s="5"/>
    </row>
    <row r="100">
      <c r="D100" s="24"/>
      <c r="E100" s="24"/>
      <c r="F100" s="24"/>
      <c r="L100" s="5"/>
    </row>
    <row r="101">
      <c r="D101" s="24"/>
      <c r="E101" s="24"/>
      <c r="F101" s="24"/>
      <c r="L101" s="5"/>
    </row>
    <row r="102">
      <c r="D102" s="24"/>
      <c r="E102" s="24"/>
      <c r="F102" s="24"/>
      <c r="L102" s="5"/>
    </row>
    <row r="103">
      <c r="D103" s="24"/>
      <c r="E103" s="24"/>
      <c r="F103" s="24"/>
      <c r="L103" s="5"/>
    </row>
    <row r="104">
      <c r="D104" s="24"/>
      <c r="E104" s="24"/>
      <c r="F104" s="24"/>
      <c r="L104" s="5"/>
    </row>
    <row r="105">
      <c r="D105" s="24"/>
      <c r="E105" s="24"/>
      <c r="F105" s="24"/>
      <c r="L105" s="5"/>
    </row>
    <row r="106">
      <c r="D106" s="24"/>
      <c r="E106" s="24"/>
      <c r="F106" s="24"/>
      <c r="L106" s="5"/>
    </row>
    <row r="107">
      <c r="D107" s="24"/>
      <c r="E107" s="24"/>
      <c r="F107" s="24"/>
      <c r="L107" s="5"/>
    </row>
    <row r="108">
      <c r="D108" s="24"/>
      <c r="E108" s="24"/>
      <c r="F108" s="24"/>
      <c r="L108" s="5"/>
    </row>
    <row r="109">
      <c r="D109" s="24"/>
      <c r="E109" s="24"/>
      <c r="F109" s="24"/>
      <c r="L109" s="5"/>
    </row>
    <row r="110">
      <c r="D110" s="24"/>
      <c r="E110" s="24"/>
      <c r="F110" s="24"/>
      <c r="L110" s="5"/>
    </row>
    <row r="111">
      <c r="D111" s="24"/>
      <c r="E111" s="24"/>
      <c r="F111" s="24"/>
      <c r="L111" s="5"/>
    </row>
    <row r="112">
      <c r="D112" s="24"/>
      <c r="E112" s="24"/>
      <c r="F112" s="24"/>
      <c r="L112" s="5"/>
    </row>
    <row r="113">
      <c r="D113" s="24"/>
      <c r="E113" s="24"/>
      <c r="F113" s="24"/>
      <c r="L113" s="5"/>
    </row>
    <row r="114">
      <c r="D114" s="24"/>
      <c r="E114" s="24"/>
      <c r="F114" s="24"/>
      <c r="L114" s="5"/>
    </row>
    <row r="115">
      <c r="D115" s="24"/>
      <c r="E115" s="24"/>
      <c r="F115" s="24"/>
      <c r="L115" s="5"/>
    </row>
    <row r="116">
      <c r="D116" s="24"/>
      <c r="E116" s="24"/>
      <c r="F116" s="24"/>
      <c r="L116" s="5"/>
    </row>
    <row r="117">
      <c r="D117" s="24"/>
      <c r="E117" s="24"/>
      <c r="F117" s="24"/>
      <c r="L117" s="5"/>
    </row>
    <row r="118">
      <c r="D118" s="24"/>
      <c r="E118" s="24"/>
      <c r="F118" s="24"/>
      <c r="L118" s="5"/>
    </row>
    <row r="119">
      <c r="D119" s="24"/>
      <c r="E119" s="24"/>
      <c r="F119" s="24"/>
      <c r="L119" s="5"/>
    </row>
    <row r="120">
      <c r="D120" s="24"/>
      <c r="E120" s="24"/>
      <c r="F120" s="24"/>
      <c r="L120" s="5"/>
    </row>
    <row r="121">
      <c r="D121" s="24"/>
      <c r="E121" s="24"/>
      <c r="F121" s="24"/>
      <c r="L121" s="5"/>
    </row>
    <row r="122">
      <c r="D122" s="24"/>
      <c r="E122" s="24"/>
      <c r="F122" s="24"/>
      <c r="L122" s="5"/>
    </row>
    <row r="123">
      <c r="D123" s="24"/>
      <c r="E123" s="24"/>
      <c r="F123" s="24"/>
      <c r="L123" s="5"/>
    </row>
    <row r="124">
      <c r="D124" s="24"/>
      <c r="E124" s="24"/>
      <c r="F124" s="24"/>
      <c r="L124" s="5"/>
    </row>
    <row r="125">
      <c r="D125" s="24"/>
      <c r="E125" s="24"/>
      <c r="F125" s="24"/>
      <c r="L125" s="5"/>
    </row>
    <row r="126">
      <c r="D126" s="24"/>
      <c r="E126" s="24"/>
      <c r="F126" s="24"/>
      <c r="L126" s="5"/>
    </row>
    <row r="127">
      <c r="D127" s="24"/>
      <c r="E127" s="24"/>
      <c r="F127" s="24"/>
      <c r="L127" s="5"/>
    </row>
    <row r="128">
      <c r="D128" s="24"/>
      <c r="E128" s="24"/>
      <c r="F128" s="24"/>
      <c r="L128" s="5"/>
    </row>
    <row r="129">
      <c r="D129" s="24"/>
      <c r="E129" s="24"/>
      <c r="F129" s="24"/>
      <c r="L129" s="5"/>
    </row>
    <row r="130">
      <c r="D130" s="24"/>
      <c r="E130" s="24"/>
      <c r="F130" s="24"/>
      <c r="L130" s="5"/>
    </row>
    <row r="131">
      <c r="D131" s="24"/>
      <c r="E131" s="24"/>
      <c r="F131" s="24"/>
      <c r="L131" s="5"/>
    </row>
    <row r="132">
      <c r="D132" s="24"/>
      <c r="E132" s="24"/>
      <c r="F132" s="24"/>
      <c r="L132" s="5"/>
    </row>
    <row r="133">
      <c r="D133" s="24"/>
      <c r="E133" s="24"/>
      <c r="F133" s="24"/>
      <c r="L133" s="5"/>
    </row>
    <row r="134">
      <c r="D134" s="24"/>
      <c r="E134" s="24"/>
      <c r="F134" s="24"/>
      <c r="L134" s="5"/>
    </row>
    <row r="135">
      <c r="D135" s="24"/>
      <c r="E135" s="24"/>
      <c r="F135" s="24"/>
      <c r="L135" s="5"/>
    </row>
    <row r="136">
      <c r="D136" s="24"/>
      <c r="E136" s="24"/>
      <c r="F136" s="24"/>
      <c r="L136" s="5"/>
    </row>
    <row r="137">
      <c r="D137" s="24"/>
      <c r="E137" s="24"/>
      <c r="F137" s="24"/>
      <c r="L137" s="5"/>
    </row>
    <row r="138">
      <c r="D138" s="24"/>
      <c r="E138" s="24"/>
      <c r="F138" s="24"/>
      <c r="L138" s="5"/>
    </row>
    <row r="139">
      <c r="D139" s="24"/>
      <c r="E139" s="24"/>
      <c r="F139" s="24"/>
      <c r="L139" s="5"/>
    </row>
    <row r="140">
      <c r="D140" s="24"/>
      <c r="E140" s="24"/>
      <c r="F140" s="24"/>
      <c r="L140" s="5"/>
    </row>
    <row r="141">
      <c r="D141" s="24"/>
      <c r="E141" s="24"/>
      <c r="F141" s="24"/>
      <c r="L141" s="5"/>
    </row>
    <row r="142">
      <c r="D142" s="24"/>
      <c r="E142" s="24"/>
      <c r="F142" s="24"/>
      <c r="L142" s="5"/>
    </row>
    <row r="143">
      <c r="D143" s="24"/>
      <c r="E143" s="24"/>
      <c r="F143" s="24"/>
      <c r="L143" s="5"/>
    </row>
    <row r="144">
      <c r="D144" s="24"/>
      <c r="E144" s="24"/>
      <c r="F144" s="24"/>
      <c r="L144" s="5"/>
    </row>
    <row r="145">
      <c r="D145" s="24"/>
      <c r="E145" s="24"/>
      <c r="F145" s="24"/>
      <c r="L145" s="5"/>
    </row>
    <row r="146">
      <c r="D146" s="24"/>
      <c r="E146" s="24"/>
      <c r="F146" s="24"/>
      <c r="L146" s="5"/>
    </row>
    <row r="147">
      <c r="D147" s="24"/>
      <c r="E147" s="24"/>
      <c r="F147" s="24"/>
      <c r="L147" s="5"/>
    </row>
    <row r="148">
      <c r="D148" s="24"/>
      <c r="E148" s="24"/>
      <c r="F148" s="24"/>
      <c r="L148" s="5"/>
    </row>
    <row r="149">
      <c r="D149" s="24"/>
      <c r="E149" s="24"/>
      <c r="F149" s="24"/>
      <c r="L149" s="5"/>
    </row>
    <row r="150">
      <c r="D150" s="24"/>
      <c r="E150" s="24"/>
      <c r="F150" s="24"/>
      <c r="L150" s="5"/>
    </row>
    <row r="151">
      <c r="D151" s="24"/>
      <c r="E151" s="24"/>
      <c r="F151" s="24"/>
      <c r="L151" s="5"/>
    </row>
    <row r="152">
      <c r="D152" s="24"/>
      <c r="E152" s="24"/>
      <c r="F152" s="24"/>
      <c r="L152" s="5"/>
    </row>
    <row r="153">
      <c r="D153" s="24"/>
      <c r="E153" s="24"/>
      <c r="F153" s="24"/>
      <c r="L153" s="5"/>
    </row>
    <row r="154">
      <c r="D154" s="24"/>
      <c r="E154" s="24"/>
      <c r="F154" s="24"/>
      <c r="L154" s="5"/>
    </row>
    <row r="155">
      <c r="D155" s="24"/>
      <c r="E155" s="24"/>
      <c r="F155" s="24"/>
      <c r="L155" s="5"/>
    </row>
    <row r="156">
      <c r="D156" s="24"/>
      <c r="E156" s="24"/>
      <c r="F156" s="24"/>
      <c r="L156" s="5"/>
    </row>
    <row r="157">
      <c r="D157" s="24"/>
      <c r="E157" s="24"/>
      <c r="F157" s="24"/>
      <c r="L157" s="5"/>
    </row>
    <row r="158">
      <c r="D158" s="24"/>
      <c r="E158" s="24"/>
      <c r="F158" s="24"/>
      <c r="L158" s="5"/>
    </row>
    <row r="159">
      <c r="D159" s="24"/>
      <c r="E159" s="24"/>
      <c r="F159" s="24"/>
      <c r="L159" s="5"/>
    </row>
    <row r="160">
      <c r="D160" s="24"/>
      <c r="E160" s="24"/>
      <c r="F160" s="24"/>
      <c r="L160" s="5"/>
    </row>
    <row r="161">
      <c r="D161" s="24"/>
      <c r="E161" s="24"/>
      <c r="F161" s="24"/>
      <c r="L161" s="5"/>
    </row>
    <row r="162">
      <c r="D162" s="24"/>
      <c r="E162" s="24"/>
      <c r="F162" s="24"/>
      <c r="L162" s="5"/>
    </row>
    <row r="163">
      <c r="D163" s="24"/>
      <c r="E163" s="24"/>
      <c r="F163" s="24"/>
      <c r="L163" s="5"/>
    </row>
    <row r="164">
      <c r="D164" s="24"/>
      <c r="E164" s="24"/>
      <c r="F164" s="24"/>
      <c r="L164" s="5"/>
    </row>
    <row r="165">
      <c r="D165" s="24"/>
      <c r="E165" s="24"/>
      <c r="F165" s="24"/>
      <c r="L165" s="5"/>
    </row>
    <row r="166">
      <c r="D166" s="24"/>
      <c r="E166" s="24"/>
      <c r="F166" s="24"/>
      <c r="L166" s="5"/>
    </row>
    <row r="167">
      <c r="D167" s="24"/>
      <c r="E167" s="24"/>
      <c r="F167" s="24"/>
      <c r="L167" s="5"/>
    </row>
    <row r="168">
      <c r="D168" s="24"/>
      <c r="E168" s="24"/>
      <c r="F168" s="24"/>
      <c r="L168" s="5"/>
    </row>
    <row r="169">
      <c r="D169" s="24"/>
      <c r="E169" s="24"/>
      <c r="F169" s="24"/>
      <c r="L169" s="5"/>
    </row>
    <row r="170">
      <c r="D170" s="24"/>
      <c r="E170" s="24"/>
      <c r="F170" s="24"/>
      <c r="L170" s="5"/>
    </row>
    <row r="171">
      <c r="D171" s="24"/>
      <c r="E171" s="24"/>
      <c r="F171" s="24"/>
      <c r="L171" s="5"/>
    </row>
    <row r="172">
      <c r="D172" s="24"/>
      <c r="E172" s="24"/>
      <c r="F172" s="24"/>
      <c r="L172" s="5"/>
    </row>
    <row r="173">
      <c r="D173" s="24"/>
      <c r="E173" s="24"/>
      <c r="F173" s="24"/>
      <c r="L173" s="5"/>
    </row>
    <row r="174">
      <c r="D174" s="24"/>
      <c r="E174" s="24"/>
      <c r="F174" s="24"/>
      <c r="L174" s="5"/>
    </row>
    <row r="175">
      <c r="D175" s="24"/>
      <c r="E175" s="24"/>
      <c r="F175" s="24"/>
      <c r="L175" s="5"/>
    </row>
    <row r="176">
      <c r="D176" s="24"/>
      <c r="E176" s="24"/>
      <c r="F176" s="24"/>
      <c r="L176" s="5"/>
    </row>
    <row r="177">
      <c r="D177" s="24"/>
      <c r="E177" s="24"/>
      <c r="F177" s="24"/>
      <c r="L177" s="5"/>
    </row>
    <row r="178">
      <c r="D178" s="24"/>
      <c r="E178" s="24"/>
      <c r="F178" s="24"/>
      <c r="L178" s="5"/>
    </row>
    <row r="179">
      <c r="D179" s="24"/>
      <c r="E179" s="24"/>
      <c r="F179" s="24"/>
      <c r="L179" s="5"/>
    </row>
    <row r="180">
      <c r="D180" s="24"/>
      <c r="E180" s="24"/>
      <c r="F180" s="24"/>
      <c r="L180" s="5"/>
    </row>
    <row r="181">
      <c r="D181" s="24"/>
      <c r="E181" s="24"/>
      <c r="F181" s="24"/>
      <c r="L181" s="5"/>
    </row>
    <row r="182">
      <c r="D182" s="24"/>
      <c r="E182" s="24"/>
      <c r="F182" s="24"/>
      <c r="L182" s="5"/>
    </row>
    <row r="183">
      <c r="D183" s="24"/>
      <c r="E183" s="24"/>
      <c r="F183" s="24"/>
      <c r="L183" s="5"/>
    </row>
    <row r="184">
      <c r="D184" s="24"/>
      <c r="E184" s="24"/>
      <c r="F184" s="24"/>
      <c r="L184" s="5"/>
    </row>
    <row r="185">
      <c r="D185" s="24"/>
      <c r="E185" s="24"/>
      <c r="F185" s="24"/>
      <c r="L185" s="5"/>
    </row>
    <row r="186">
      <c r="D186" s="24"/>
      <c r="E186" s="24"/>
      <c r="F186" s="24"/>
      <c r="L186" s="5"/>
    </row>
    <row r="187">
      <c r="D187" s="24"/>
      <c r="E187" s="24"/>
      <c r="F187" s="24"/>
      <c r="L187" s="5"/>
    </row>
    <row r="188">
      <c r="D188" s="24"/>
      <c r="E188" s="24"/>
      <c r="F188" s="24"/>
      <c r="L188" s="5"/>
    </row>
    <row r="189">
      <c r="D189" s="24"/>
      <c r="E189" s="24"/>
      <c r="F189" s="24"/>
      <c r="L189" s="5"/>
    </row>
    <row r="190">
      <c r="D190" s="24"/>
      <c r="E190" s="24"/>
      <c r="F190" s="24"/>
      <c r="L190" s="5"/>
    </row>
    <row r="191">
      <c r="D191" s="24"/>
      <c r="E191" s="24"/>
      <c r="F191" s="24"/>
      <c r="L191" s="5"/>
    </row>
    <row r="192">
      <c r="D192" s="24"/>
      <c r="E192" s="24"/>
      <c r="F192" s="24"/>
      <c r="L192" s="5"/>
    </row>
    <row r="193">
      <c r="D193" s="24"/>
      <c r="E193" s="24"/>
      <c r="F193" s="24"/>
      <c r="L193" s="5"/>
    </row>
    <row r="194">
      <c r="D194" s="24"/>
      <c r="E194" s="24"/>
      <c r="F194" s="24"/>
      <c r="L194" s="5"/>
    </row>
    <row r="195">
      <c r="D195" s="24"/>
      <c r="E195" s="24"/>
      <c r="F195" s="24"/>
      <c r="L195" s="5"/>
    </row>
    <row r="196">
      <c r="D196" s="24"/>
      <c r="E196" s="24"/>
      <c r="F196" s="24"/>
      <c r="L196" s="5"/>
    </row>
    <row r="197">
      <c r="D197" s="24"/>
      <c r="E197" s="24"/>
      <c r="F197" s="24"/>
      <c r="L197" s="5"/>
    </row>
    <row r="198">
      <c r="D198" s="24"/>
      <c r="E198" s="24"/>
      <c r="F198" s="24"/>
      <c r="L198" s="5"/>
    </row>
    <row r="199">
      <c r="D199" s="24"/>
      <c r="E199" s="24"/>
      <c r="F199" s="24"/>
      <c r="L199" s="5"/>
    </row>
    <row r="200">
      <c r="D200" s="24"/>
      <c r="E200" s="24"/>
      <c r="F200" s="24"/>
      <c r="L200" s="5"/>
    </row>
    <row r="201">
      <c r="D201" s="24"/>
      <c r="E201" s="24"/>
      <c r="F201" s="24"/>
      <c r="L201" s="5"/>
    </row>
    <row r="202">
      <c r="D202" s="24"/>
      <c r="E202" s="24"/>
      <c r="F202" s="24"/>
      <c r="L202" s="5"/>
    </row>
    <row r="203">
      <c r="D203" s="24"/>
      <c r="E203" s="24"/>
      <c r="F203" s="24"/>
      <c r="L203" s="5"/>
    </row>
    <row r="204">
      <c r="D204" s="24"/>
      <c r="E204" s="24"/>
      <c r="F204" s="24"/>
      <c r="L204" s="5"/>
    </row>
    <row r="205">
      <c r="D205" s="24"/>
      <c r="E205" s="24"/>
      <c r="F205" s="24"/>
      <c r="L205" s="5"/>
    </row>
    <row r="206">
      <c r="D206" s="24"/>
      <c r="E206" s="24"/>
      <c r="F206" s="24"/>
      <c r="L206" s="5"/>
    </row>
    <row r="207">
      <c r="D207" s="24"/>
      <c r="E207" s="24"/>
      <c r="F207" s="24"/>
      <c r="L207" s="5"/>
    </row>
    <row r="208">
      <c r="D208" s="24"/>
      <c r="E208" s="24"/>
      <c r="F208" s="24"/>
      <c r="L208" s="5"/>
    </row>
    <row r="209">
      <c r="D209" s="24"/>
      <c r="E209" s="24"/>
      <c r="F209" s="24"/>
      <c r="L209" s="5"/>
    </row>
    <row r="210">
      <c r="D210" s="24"/>
      <c r="E210" s="24"/>
      <c r="F210" s="24"/>
      <c r="L210" s="5"/>
    </row>
    <row r="211">
      <c r="D211" s="24"/>
      <c r="E211" s="24"/>
      <c r="F211" s="24"/>
      <c r="L211" s="5"/>
    </row>
    <row r="212">
      <c r="D212" s="24"/>
      <c r="E212" s="24"/>
      <c r="F212" s="24"/>
      <c r="L212" s="5"/>
    </row>
    <row r="213">
      <c r="D213" s="24"/>
      <c r="E213" s="24"/>
      <c r="F213" s="24"/>
      <c r="L213" s="5"/>
    </row>
    <row r="214">
      <c r="D214" s="24"/>
      <c r="E214" s="24"/>
      <c r="F214" s="24"/>
      <c r="L214" s="5"/>
    </row>
    <row r="215">
      <c r="D215" s="24"/>
      <c r="E215" s="24"/>
      <c r="F215" s="24"/>
      <c r="L215" s="5"/>
    </row>
    <row r="216">
      <c r="D216" s="24"/>
      <c r="E216" s="24"/>
      <c r="F216" s="24"/>
      <c r="L216" s="5"/>
    </row>
    <row r="217">
      <c r="D217" s="24"/>
      <c r="E217" s="24"/>
      <c r="F217" s="24"/>
      <c r="L217" s="5"/>
    </row>
    <row r="218">
      <c r="D218" s="24"/>
      <c r="E218" s="24"/>
      <c r="F218" s="24"/>
      <c r="L218" s="5"/>
    </row>
    <row r="219">
      <c r="D219" s="24"/>
      <c r="E219" s="24"/>
      <c r="F219" s="24"/>
      <c r="L219" s="5"/>
    </row>
    <row r="220">
      <c r="D220" s="24"/>
      <c r="E220" s="24"/>
      <c r="F220" s="24"/>
      <c r="L220" s="5"/>
    </row>
    <row r="221">
      <c r="D221" s="24"/>
      <c r="E221" s="24"/>
      <c r="F221" s="24"/>
      <c r="L221" s="5"/>
    </row>
    <row r="222">
      <c r="D222" s="24"/>
      <c r="E222" s="24"/>
      <c r="F222" s="24"/>
      <c r="L222" s="5"/>
    </row>
    <row r="223">
      <c r="D223" s="24"/>
      <c r="E223" s="24"/>
      <c r="F223" s="24"/>
      <c r="L223" s="5"/>
    </row>
    <row r="224">
      <c r="D224" s="24"/>
      <c r="E224" s="24"/>
      <c r="F224" s="24"/>
      <c r="L224" s="5"/>
    </row>
    <row r="225">
      <c r="D225" s="24"/>
      <c r="E225" s="24"/>
      <c r="F225" s="24"/>
      <c r="L225" s="5"/>
    </row>
    <row r="226">
      <c r="D226" s="24"/>
      <c r="E226" s="24"/>
      <c r="F226" s="24"/>
      <c r="L226" s="5"/>
    </row>
    <row r="227">
      <c r="D227" s="24"/>
      <c r="E227" s="24"/>
      <c r="F227" s="24"/>
      <c r="L227" s="5"/>
    </row>
    <row r="228">
      <c r="D228" s="24"/>
      <c r="E228" s="24"/>
      <c r="F228" s="24"/>
      <c r="L228" s="5"/>
    </row>
    <row r="229">
      <c r="D229" s="24"/>
      <c r="E229" s="24"/>
      <c r="F229" s="24"/>
      <c r="L229" s="5"/>
    </row>
    <row r="230">
      <c r="D230" s="24"/>
      <c r="E230" s="24"/>
      <c r="F230" s="24"/>
      <c r="L230" s="5"/>
    </row>
    <row r="231">
      <c r="D231" s="24"/>
      <c r="E231" s="24"/>
      <c r="F231" s="24"/>
      <c r="L231" s="5"/>
    </row>
    <row r="232">
      <c r="D232" s="24"/>
      <c r="E232" s="24"/>
      <c r="F232" s="24"/>
      <c r="L232" s="5"/>
    </row>
    <row r="233">
      <c r="D233" s="24"/>
      <c r="E233" s="24"/>
      <c r="F233" s="24"/>
      <c r="L233" s="5"/>
    </row>
    <row r="234">
      <c r="D234" s="24"/>
      <c r="E234" s="24"/>
      <c r="F234" s="24"/>
      <c r="L234" s="5"/>
    </row>
    <row r="235">
      <c r="D235" s="24"/>
      <c r="E235" s="24"/>
      <c r="F235" s="24"/>
      <c r="L235" s="5"/>
    </row>
    <row r="236">
      <c r="D236" s="24"/>
      <c r="E236" s="24"/>
      <c r="F236" s="24"/>
      <c r="L236" s="5"/>
    </row>
    <row r="237">
      <c r="D237" s="24"/>
      <c r="E237" s="24"/>
      <c r="F237" s="24"/>
      <c r="L237" s="5"/>
    </row>
    <row r="238">
      <c r="D238" s="24"/>
      <c r="E238" s="24"/>
      <c r="F238" s="24"/>
      <c r="L238" s="5"/>
    </row>
    <row r="239">
      <c r="D239" s="24"/>
      <c r="E239" s="24"/>
      <c r="F239" s="24"/>
      <c r="L239" s="5"/>
    </row>
    <row r="240">
      <c r="D240" s="24"/>
      <c r="E240" s="24"/>
      <c r="F240" s="24"/>
      <c r="L240" s="5"/>
    </row>
    <row r="241">
      <c r="D241" s="24"/>
      <c r="E241" s="24"/>
      <c r="F241" s="24"/>
      <c r="L241" s="5"/>
    </row>
    <row r="242">
      <c r="D242" s="24"/>
      <c r="E242" s="24"/>
      <c r="F242" s="24"/>
      <c r="L242" s="5"/>
    </row>
    <row r="243">
      <c r="D243" s="24"/>
      <c r="E243" s="24"/>
      <c r="F243" s="24"/>
      <c r="L243" s="5"/>
    </row>
    <row r="244">
      <c r="D244" s="24"/>
      <c r="E244" s="24"/>
      <c r="F244" s="24"/>
      <c r="L244" s="5"/>
    </row>
    <row r="245">
      <c r="D245" s="24"/>
      <c r="E245" s="24"/>
      <c r="F245" s="24"/>
      <c r="L245" s="5"/>
    </row>
    <row r="246">
      <c r="D246" s="24"/>
      <c r="E246" s="24"/>
      <c r="F246" s="24"/>
      <c r="L246" s="5"/>
    </row>
    <row r="247">
      <c r="D247" s="24"/>
      <c r="E247" s="24"/>
      <c r="F247" s="24"/>
      <c r="L247" s="5"/>
    </row>
    <row r="248">
      <c r="D248" s="24"/>
      <c r="E248" s="24"/>
      <c r="F248" s="24"/>
      <c r="L248" s="5"/>
    </row>
    <row r="249">
      <c r="D249" s="24"/>
      <c r="E249" s="24"/>
      <c r="F249" s="24"/>
      <c r="L249" s="5"/>
    </row>
    <row r="250">
      <c r="D250" s="24"/>
      <c r="E250" s="24"/>
      <c r="F250" s="24"/>
      <c r="L250" s="5"/>
    </row>
    <row r="251">
      <c r="D251" s="24"/>
      <c r="E251" s="24"/>
      <c r="F251" s="24"/>
      <c r="L251" s="5"/>
    </row>
    <row r="252">
      <c r="D252" s="24"/>
      <c r="E252" s="24"/>
      <c r="F252" s="24"/>
      <c r="L252" s="5"/>
    </row>
    <row r="253">
      <c r="D253" s="24"/>
      <c r="E253" s="24"/>
      <c r="F253" s="24"/>
      <c r="L253" s="5"/>
    </row>
    <row r="254">
      <c r="D254" s="24"/>
      <c r="E254" s="24"/>
      <c r="F254" s="24"/>
      <c r="L254" s="5"/>
    </row>
    <row r="255">
      <c r="D255" s="24"/>
      <c r="E255" s="24"/>
      <c r="F255" s="24"/>
      <c r="L255" s="5"/>
    </row>
    <row r="256">
      <c r="D256" s="24"/>
      <c r="E256" s="24"/>
      <c r="F256" s="24"/>
      <c r="L256" s="5"/>
    </row>
    <row r="257">
      <c r="D257" s="24"/>
      <c r="E257" s="24"/>
      <c r="F257" s="24"/>
      <c r="L257" s="5"/>
    </row>
    <row r="258">
      <c r="D258" s="24"/>
      <c r="E258" s="24"/>
      <c r="F258" s="24"/>
      <c r="L258" s="5"/>
    </row>
    <row r="259">
      <c r="D259" s="24"/>
      <c r="E259" s="24"/>
      <c r="F259" s="24"/>
      <c r="L259" s="5"/>
    </row>
    <row r="260">
      <c r="D260" s="24"/>
      <c r="E260" s="24"/>
      <c r="F260" s="24"/>
      <c r="L260" s="5"/>
    </row>
    <row r="261">
      <c r="D261" s="24"/>
      <c r="E261" s="24"/>
      <c r="F261" s="24"/>
      <c r="L261" s="5"/>
    </row>
    <row r="262">
      <c r="D262" s="24"/>
      <c r="E262" s="24"/>
      <c r="F262" s="24"/>
      <c r="L262" s="5"/>
    </row>
    <row r="263">
      <c r="D263" s="24"/>
      <c r="E263" s="24"/>
      <c r="F263" s="24"/>
      <c r="L263" s="5"/>
    </row>
    <row r="264">
      <c r="D264" s="24"/>
      <c r="E264" s="24"/>
      <c r="F264" s="24"/>
      <c r="L264" s="5"/>
    </row>
    <row r="265">
      <c r="D265" s="24"/>
      <c r="E265" s="24"/>
      <c r="F265" s="24"/>
      <c r="L265" s="5"/>
    </row>
    <row r="266">
      <c r="D266" s="24"/>
      <c r="E266" s="24"/>
      <c r="F266" s="24"/>
      <c r="L266" s="5"/>
    </row>
    <row r="267">
      <c r="D267" s="24"/>
      <c r="E267" s="24"/>
      <c r="F267" s="24"/>
      <c r="L267" s="5"/>
    </row>
    <row r="268">
      <c r="D268" s="24"/>
      <c r="E268" s="24"/>
      <c r="F268" s="24"/>
      <c r="L268" s="5"/>
    </row>
    <row r="269">
      <c r="D269" s="24"/>
      <c r="E269" s="24"/>
      <c r="F269" s="24"/>
      <c r="L269" s="5"/>
    </row>
    <row r="270">
      <c r="D270" s="24"/>
      <c r="E270" s="24"/>
      <c r="F270" s="24"/>
      <c r="L270" s="5"/>
    </row>
    <row r="271">
      <c r="D271" s="24"/>
      <c r="E271" s="24"/>
      <c r="F271" s="24"/>
      <c r="L271" s="5"/>
    </row>
    <row r="272">
      <c r="D272" s="24"/>
      <c r="E272" s="24"/>
      <c r="F272" s="24"/>
      <c r="L272" s="5"/>
    </row>
    <row r="273">
      <c r="D273" s="24"/>
      <c r="E273" s="24"/>
      <c r="F273" s="24"/>
      <c r="L273" s="5"/>
    </row>
    <row r="274">
      <c r="D274" s="24"/>
      <c r="E274" s="24"/>
      <c r="F274" s="24"/>
      <c r="L274" s="5"/>
    </row>
    <row r="275">
      <c r="D275" s="24"/>
      <c r="E275" s="24"/>
      <c r="F275" s="24"/>
      <c r="L275" s="5"/>
    </row>
    <row r="276">
      <c r="D276" s="24"/>
      <c r="E276" s="24"/>
      <c r="F276" s="24"/>
      <c r="L276" s="5"/>
    </row>
    <row r="277">
      <c r="D277" s="24"/>
      <c r="E277" s="24"/>
      <c r="F277" s="24"/>
      <c r="L277" s="5"/>
    </row>
    <row r="278">
      <c r="D278" s="24"/>
      <c r="E278" s="24"/>
      <c r="F278" s="24"/>
      <c r="L278" s="5"/>
    </row>
    <row r="279">
      <c r="D279" s="24"/>
      <c r="E279" s="24"/>
      <c r="F279" s="24"/>
      <c r="L279" s="5"/>
    </row>
    <row r="280">
      <c r="D280" s="24"/>
      <c r="E280" s="24"/>
      <c r="F280" s="24"/>
      <c r="L280" s="5"/>
    </row>
    <row r="281">
      <c r="D281" s="24"/>
      <c r="E281" s="24"/>
      <c r="F281" s="24"/>
      <c r="L281" s="5"/>
    </row>
    <row r="282">
      <c r="D282" s="24"/>
      <c r="E282" s="24"/>
      <c r="F282" s="24"/>
      <c r="L282" s="5"/>
    </row>
    <row r="283">
      <c r="D283" s="24"/>
      <c r="E283" s="24"/>
      <c r="F283" s="24"/>
      <c r="L283" s="5"/>
    </row>
    <row r="284">
      <c r="D284" s="24"/>
      <c r="E284" s="24"/>
      <c r="F284" s="24"/>
      <c r="L284" s="5"/>
    </row>
    <row r="285">
      <c r="D285" s="24"/>
      <c r="E285" s="24"/>
      <c r="F285" s="24"/>
      <c r="L285" s="5"/>
    </row>
    <row r="286">
      <c r="D286" s="24"/>
      <c r="E286" s="24"/>
      <c r="F286" s="24"/>
      <c r="L286" s="5"/>
    </row>
    <row r="287">
      <c r="D287" s="24"/>
      <c r="E287" s="24"/>
      <c r="F287" s="24"/>
      <c r="L287" s="5"/>
    </row>
    <row r="288">
      <c r="D288" s="24"/>
      <c r="E288" s="24"/>
      <c r="F288" s="24"/>
      <c r="L288" s="5"/>
    </row>
    <row r="289">
      <c r="D289" s="24"/>
      <c r="E289" s="24"/>
      <c r="F289" s="24"/>
      <c r="L289" s="5"/>
    </row>
    <row r="290">
      <c r="D290" s="24"/>
      <c r="E290" s="24"/>
      <c r="F290" s="24"/>
      <c r="L290" s="5"/>
    </row>
    <row r="291">
      <c r="D291" s="24"/>
      <c r="E291" s="24"/>
      <c r="F291" s="24"/>
      <c r="L291" s="5"/>
    </row>
    <row r="292">
      <c r="D292" s="24"/>
      <c r="E292" s="24"/>
      <c r="F292" s="24"/>
      <c r="L292" s="5"/>
    </row>
    <row r="293">
      <c r="D293" s="24"/>
      <c r="E293" s="24"/>
      <c r="F293" s="24"/>
      <c r="L293" s="5"/>
    </row>
    <row r="294">
      <c r="D294" s="24"/>
      <c r="E294" s="24"/>
      <c r="F294" s="24"/>
      <c r="L294" s="5"/>
    </row>
    <row r="295">
      <c r="D295" s="24"/>
      <c r="E295" s="24"/>
      <c r="F295" s="24"/>
      <c r="L295" s="5"/>
    </row>
    <row r="296">
      <c r="D296" s="24"/>
      <c r="E296" s="24"/>
      <c r="F296" s="24"/>
      <c r="L296" s="5"/>
    </row>
    <row r="297">
      <c r="D297" s="24"/>
      <c r="E297" s="24"/>
      <c r="F297" s="24"/>
      <c r="L297" s="5"/>
    </row>
    <row r="298">
      <c r="D298" s="24"/>
      <c r="E298" s="24"/>
      <c r="F298" s="24"/>
      <c r="L298" s="5"/>
    </row>
    <row r="299">
      <c r="D299" s="24"/>
      <c r="E299" s="24"/>
      <c r="F299" s="24"/>
      <c r="L299" s="5"/>
    </row>
    <row r="300">
      <c r="D300" s="24"/>
      <c r="E300" s="24"/>
      <c r="F300" s="24"/>
      <c r="L300" s="5"/>
    </row>
    <row r="301">
      <c r="D301" s="24"/>
      <c r="E301" s="24"/>
      <c r="F301" s="24"/>
      <c r="L301" s="5"/>
    </row>
    <row r="302">
      <c r="D302" s="24"/>
      <c r="E302" s="24"/>
      <c r="F302" s="24"/>
      <c r="L302" s="5"/>
    </row>
    <row r="303">
      <c r="D303" s="24"/>
      <c r="E303" s="24"/>
      <c r="F303" s="24"/>
      <c r="L303" s="5"/>
    </row>
    <row r="304">
      <c r="D304" s="24"/>
      <c r="E304" s="24"/>
      <c r="F304" s="24"/>
      <c r="L304" s="5"/>
    </row>
    <row r="305">
      <c r="D305" s="24"/>
      <c r="E305" s="24"/>
      <c r="F305" s="24"/>
      <c r="L305" s="5"/>
    </row>
    <row r="306">
      <c r="D306" s="24"/>
      <c r="E306" s="24"/>
      <c r="F306" s="24"/>
      <c r="L306" s="5"/>
    </row>
    <row r="307">
      <c r="D307" s="24"/>
      <c r="E307" s="24"/>
      <c r="F307" s="24"/>
      <c r="L307" s="5"/>
    </row>
    <row r="308">
      <c r="D308" s="24"/>
      <c r="E308" s="24"/>
      <c r="F308" s="24"/>
      <c r="L308" s="5"/>
    </row>
    <row r="309">
      <c r="D309" s="24"/>
      <c r="E309" s="24"/>
      <c r="F309" s="24"/>
      <c r="L309" s="5"/>
    </row>
    <row r="310">
      <c r="D310" s="24"/>
      <c r="E310" s="24"/>
      <c r="F310" s="24"/>
      <c r="L310" s="5"/>
    </row>
    <row r="311">
      <c r="D311" s="24"/>
      <c r="E311" s="24"/>
      <c r="F311" s="24"/>
      <c r="L311" s="5"/>
    </row>
    <row r="312">
      <c r="D312" s="24"/>
      <c r="E312" s="24"/>
      <c r="F312" s="24"/>
      <c r="L312" s="5"/>
    </row>
    <row r="313">
      <c r="D313" s="24"/>
      <c r="E313" s="24"/>
      <c r="F313" s="24"/>
      <c r="L313" s="5"/>
    </row>
    <row r="314">
      <c r="D314" s="24"/>
      <c r="E314" s="24"/>
      <c r="F314" s="24"/>
      <c r="L314" s="5"/>
    </row>
    <row r="315">
      <c r="D315" s="24"/>
      <c r="E315" s="24"/>
      <c r="F315" s="24"/>
      <c r="L315" s="5"/>
    </row>
    <row r="316">
      <c r="D316" s="24"/>
      <c r="E316" s="24"/>
      <c r="F316" s="24"/>
      <c r="L316" s="5"/>
    </row>
    <row r="317">
      <c r="D317" s="24"/>
      <c r="E317" s="24"/>
      <c r="F317" s="24"/>
      <c r="L317" s="5"/>
    </row>
    <row r="318">
      <c r="D318" s="24"/>
      <c r="E318" s="24"/>
      <c r="F318" s="24"/>
      <c r="L318" s="5"/>
    </row>
    <row r="319">
      <c r="D319" s="24"/>
      <c r="E319" s="24"/>
      <c r="F319" s="24"/>
      <c r="L319" s="5"/>
    </row>
    <row r="320">
      <c r="D320" s="24"/>
      <c r="E320" s="24"/>
      <c r="F320" s="24"/>
      <c r="L320" s="5"/>
    </row>
    <row r="321">
      <c r="D321" s="24"/>
      <c r="E321" s="24"/>
      <c r="F321" s="24"/>
      <c r="L321" s="5"/>
    </row>
    <row r="322">
      <c r="D322" s="24"/>
      <c r="E322" s="24"/>
      <c r="F322" s="24"/>
      <c r="L322" s="5"/>
    </row>
    <row r="323">
      <c r="D323" s="24"/>
      <c r="E323" s="24"/>
      <c r="F323" s="24"/>
      <c r="L323" s="5"/>
    </row>
    <row r="324">
      <c r="D324" s="24"/>
      <c r="E324" s="24"/>
      <c r="F324" s="24"/>
      <c r="L324" s="5"/>
    </row>
    <row r="325">
      <c r="D325" s="24"/>
      <c r="E325" s="24"/>
      <c r="F325" s="24"/>
      <c r="L325" s="5"/>
    </row>
    <row r="326">
      <c r="D326" s="24"/>
      <c r="E326" s="24"/>
      <c r="F326" s="24"/>
      <c r="L326" s="5"/>
    </row>
    <row r="327">
      <c r="D327" s="24"/>
      <c r="E327" s="24"/>
      <c r="F327" s="24"/>
      <c r="L327" s="5"/>
    </row>
    <row r="328">
      <c r="D328" s="24"/>
      <c r="E328" s="24"/>
      <c r="F328" s="24"/>
      <c r="L328" s="5"/>
    </row>
    <row r="329">
      <c r="D329" s="24"/>
      <c r="E329" s="24"/>
      <c r="F329" s="24"/>
      <c r="L329" s="5"/>
    </row>
    <row r="330">
      <c r="D330" s="24"/>
      <c r="E330" s="24"/>
      <c r="F330" s="24"/>
      <c r="L330" s="5"/>
    </row>
    <row r="331">
      <c r="D331" s="24"/>
      <c r="E331" s="24"/>
      <c r="F331" s="24"/>
      <c r="L331" s="5"/>
    </row>
    <row r="332">
      <c r="D332" s="24"/>
      <c r="E332" s="24"/>
      <c r="F332" s="24"/>
      <c r="L332" s="5"/>
    </row>
    <row r="333">
      <c r="D333" s="24"/>
      <c r="E333" s="24"/>
      <c r="F333" s="24"/>
      <c r="L333" s="5"/>
    </row>
    <row r="334">
      <c r="D334" s="24"/>
      <c r="E334" s="24"/>
      <c r="F334" s="24"/>
      <c r="L334" s="5"/>
    </row>
    <row r="335">
      <c r="D335" s="24"/>
      <c r="E335" s="24"/>
      <c r="F335" s="24"/>
      <c r="L335" s="5"/>
    </row>
    <row r="336">
      <c r="D336" s="24"/>
      <c r="E336" s="24"/>
      <c r="F336" s="24"/>
      <c r="L336" s="5"/>
    </row>
    <row r="337">
      <c r="D337" s="24"/>
      <c r="E337" s="24"/>
      <c r="F337" s="24"/>
      <c r="L337" s="5"/>
    </row>
    <row r="338">
      <c r="D338" s="24"/>
      <c r="E338" s="24"/>
      <c r="F338" s="24"/>
      <c r="L338" s="5"/>
    </row>
    <row r="339">
      <c r="D339" s="24"/>
      <c r="E339" s="24"/>
      <c r="F339" s="24"/>
      <c r="L339" s="5"/>
    </row>
    <row r="340">
      <c r="D340" s="24"/>
      <c r="E340" s="24"/>
      <c r="F340" s="24"/>
      <c r="L340" s="5"/>
    </row>
    <row r="341">
      <c r="D341" s="24"/>
      <c r="E341" s="24"/>
      <c r="F341" s="24"/>
      <c r="L341" s="5"/>
    </row>
    <row r="342">
      <c r="D342" s="24"/>
      <c r="E342" s="24"/>
      <c r="F342" s="24"/>
      <c r="L342" s="5"/>
    </row>
    <row r="343">
      <c r="D343" s="24"/>
      <c r="E343" s="24"/>
      <c r="F343" s="24"/>
      <c r="L343" s="5"/>
    </row>
    <row r="344">
      <c r="D344" s="24"/>
      <c r="E344" s="24"/>
      <c r="F344" s="24"/>
      <c r="L344" s="5"/>
    </row>
    <row r="345">
      <c r="D345" s="24"/>
      <c r="E345" s="24"/>
      <c r="F345" s="24"/>
      <c r="L345" s="5"/>
    </row>
    <row r="346">
      <c r="D346" s="24"/>
      <c r="E346" s="24"/>
      <c r="F346" s="24"/>
      <c r="L346" s="5"/>
    </row>
    <row r="347">
      <c r="D347" s="24"/>
      <c r="E347" s="24"/>
      <c r="F347" s="24"/>
      <c r="L347" s="5"/>
    </row>
    <row r="348">
      <c r="D348" s="24"/>
      <c r="E348" s="24"/>
      <c r="F348" s="24"/>
      <c r="L348" s="5"/>
    </row>
    <row r="349">
      <c r="D349" s="24"/>
      <c r="E349" s="24"/>
      <c r="F349" s="24"/>
      <c r="L349" s="5"/>
    </row>
    <row r="350">
      <c r="D350" s="24"/>
      <c r="E350" s="24"/>
      <c r="F350" s="24"/>
      <c r="L350" s="5"/>
    </row>
    <row r="351">
      <c r="D351" s="24"/>
      <c r="E351" s="24"/>
      <c r="F351" s="24"/>
      <c r="L351" s="5"/>
    </row>
    <row r="352">
      <c r="D352" s="24"/>
      <c r="E352" s="24"/>
      <c r="F352" s="24"/>
      <c r="L352" s="5"/>
    </row>
    <row r="353">
      <c r="D353" s="24"/>
      <c r="E353" s="24"/>
      <c r="F353" s="24"/>
      <c r="L353" s="5"/>
    </row>
    <row r="354">
      <c r="D354" s="24"/>
      <c r="E354" s="24"/>
      <c r="F354" s="24"/>
      <c r="L354" s="5"/>
    </row>
    <row r="355">
      <c r="D355" s="24"/>
      <c r="E355" s="24"/>
      <c r="F355" s="24"/>
      <c r="L355" s="5"/>
    </row>
    <row r="356">
      <c r="D356" s="24"/>
      <c r="E356" s="24"/>
      <c r="F356" s="24"/>
      <c r="L356" s="5"/>
    </row>
    <row r="357">
      <c r="D357" s="24"/>
      <c r="E357" s="24"/>
      <c r="F357" s="24"/>
      <c r="L357" s="5"/>
    </row>
    <row r="358">
      <c r="D358" s="24"/>
      <c r="E358" s="24"/>
      <c r="F358" s="24"/>
      <c r="L358" s="5"/>
    </row>
    <row r="359">
      <c r="D359" s="24"/>
      <c r="E359" s="24"/>
      <c r="F359" s="24"/>
      <c r="L359" s="5"/>
    </row>
    <row r="360">
      <c r="D360" s="24"/>
      <c r="E360" s="24"/>
      <c r="F360" s="24"/>
      <c r="L360" s="5"/>
    </row>
    <row r="361">
      <c r="D361" s="24"/>
      <c r="E361" s="24"/>
      <c r="F361" s="24"/>
      <c r="L361" s="5"/>
    </row>
    <row r="362">
      <c r="D362" s="24"/>
      <c r="E362" s="24"/>
      <c r="F362" s="24"/>
      <c r="L362" s="5"/>
    </row>
    <row r="363">
      <c r="D363" s="24"/>
      <c r="E363" s="24"/>
      <c r="F363" s="24"/>
      <c r="L363" s="5"/>
    </row>
    <row r="364">
      <c r="D364" s="24"/>
      <c r="E364" s="24"/>
      <c r="F364" s="24"/>
      <c r="L364" s="5"/>
    </row>
    <row r="365">
      <c r="D365" s="24"/>
      <c r="E365" s="24"/>
      <c r="F365" s="24"/>
      <c r="L365" s="5"/>
    </row>
    <row r="366">
      <c r="D366" s="24"/>
      <c r="E366" s="24"/>
      <c r="F366" s="24"/>
      <c r="L366" s="5"/>
    </row>
    <row r="367">
      <c r="D367" s="24"/>
      <c r="E367" s="24"/>
      <c r="F367" s="24"/>
      <c r="L367" s="5"/>
    </row>
    <row r="368">
      <c r="D368" s="24"/>
      <c r="E368" s="24"/>
      <c r="F368" s="24"/>
      <c r="L368" s="5"/>
    </row>
    <row r="369">
      <c r="D369" s="24"/>
      <c r="E369" s="24"/>
      <c r="F369" s="24"/>
      <c r="L369" s="5"/>
    </row>
    <row r="370">
      <c r="D370" s="24"/>
      <c r="E370" s="24"/>
      <c r="F370" s="24"/>
      <c r="L370" s="5"/>
    </row>
    <row r="371">
      <c r="D371" s="24"/>
      <c r="E371" s="24"/>
      <c r="F371" s="24"/>
      <c r="L371" s="5"/>
    </row>
    <row r="372">
      <c r="D372" s="24"/>
      <c r="E372" s="24"/>
      <c r="F372" s="24"/>
      <c r="L372" s="5"/>
    </row>
    <row r="373">
      <c r="D373" s="24"/>
      <c r="E373" s="24"/>
      <c r="F373" s="24"/>
      <c r="L373" s="5"/>
    </row>
    <row r="374">
      <c r="D374" s="24"/>
      <c r="E374" s="24"/>
      <c r="F374" s="24"/>
      <c r="L374" s="5"/>
    </row>
    <row r="375">
      <c r="D375" s="24"/>
      <c r="E375" s="24"/>
      <c r="F375" s="24"/>
      <c r="L375" s="5"/>
    </row>
    <row r="376">
      <c r="D376" s="24"/>
      <c r="E376" s="24"/>
      <c r="F376" s="24"/>
      <c r="L376" s="5"/>
    </row>
    <row r="377">
      <c r="D377" s="24"/>
      <c r="E377" s="24"/>
      <c r="F377" s="24"/>
      <c r="L377" s="5"/>
    </row>
    <row r="378">
      <c r="D378" s="24"/>
      <c r="E378" s="24"/>
      <c r="F378" s="24"/>
      <c r="L378" s="5"/>
    </row>
    <row r="379">
      <c r="D379" s="24"/>
      <c r="E379" s="24"/>
      <c r="F379" s="24"/>
      <c r="L379" s="5"/>
    </row>
    <row r="380">
      <c r="D380" s="24"/>
      <c r="E380" s="24"/>
      <c r="F380" s="24"/>
      <c r="L380" s="5"/>
    </row>
    <row r="381">
      <c r="D381" s="24"/>
      <c r="E381" s="24"/>
      <c r="F381" s="24"/>
      <c r="L381" s="5"/>
    </row>
    <row r="382">
      <c r="D382" s="24"/>
      <c r="E382" s="24"/>
      <c r="F382" s="24"/>
      <c r="L382" s="5"/>
    </row>
    <row r="383">
      <c r="D383" s="24"/>
      <c r="E383" s="24"/>
      <c r="F383" s="24"/>
      <c r="L383" s="5"/>
    </row>
    <row r="384">
      <c r="D384" s="24"/>
      <c r="E384" s="24"/>
      <c r="F384" s="24"/>
      <c r="L384" s="5"/>
    </row>
    <row r="385">
      <c r="D385" s="24"/>
      <c r="E385" s="24"/>
      <c r="F385" s="24"/>
      <c r="L385" s="5"/>
    </row>
    <row r="386">
      <c r="D386" s="24"/>
      <c r="E386" s="24"/>
      <c r="F386" s="24"/>
      <c r="L386" s="5"/>
    </row>
    <row r="387">
      <c r="D387" s="24"/>
      <c r="E387" s="24"/>
      <c r="F387" s="24"/>
      <c r="L387" s="5"/>
    </row>
    <row r="388">
      <c r="D388" s="24"/>
      <c r="E388" s="24"/>
      <c r="F388" s="24"/>
      <c r="L388" s="5"/>
    </row>
    <row r="389">
      <c r="D389" s="24"/>
      <c r="E389" s="24"/>
      <c r="F389" s="24"/>
      <c r="L389" s="5"/>
    </row>
    <row r="390">
      <c r="D390" s="24"/>
      <c r="E390" s="24"/>
      <c r="F390" s="24"/>
      <c r="L390" s="5"/>
    </row>
    <row r="391">
      <c r="D391" s="24"/>
      <c r="E391" s="24"/>
      <c r="F391" s="24"/>
      <c r="L391" s="5"/>
    </row>
    <row r="392">
      <c r="D392" s="24"/>
      <c r="E392" s="24"/>
      <c r="F392" s="24"/>
      <c r="L392" s="5"/>
    </row>
    <row r="393">
      <c r="D393" s="24"/>
      <c r="E393" s="24"/>
      <c r="F393" s="24"/>
      <c r="L393" s="5"/>
    </row>
    <row r="394">
      <c r="D394" s="24"/>
      <c r="E394" s="24"/>
      <c r="F394" s="24"/>
      <c r="L394" s="5"/>
    </row>
    <row r="395">
      <c r="D395" s="24"/>
      <c r="E395" s="24"/>
      <c r="F395" s="24"/>
      <c r="L395" s="5"/>
    </row>
    <row r="396">
      <c r="D396" s="24"/>
      <c r="E396" s="24"/>
      <c r="F396" s="24"/>
      <c r="L396" s="5"/>
    </row>
    <row r="397">
      <c r="D397" s="24"/>
      <c r="E397" s="24"/>
      <c r="F397" s="24"/>
      <c r="L397" s="5"/>
    </row>
    <row r="398">
      <c r="D398" s="24"/>
      <c r="E398" s="24"/>
      <c r="F398" s="24"/>
      <c r="L398" s="5"/>
    </row>
    <row r="399">
      <c r="D399" s="24"/>
      <c r="E399" s="24"/>
      <c r="F399" s="24"/>
      <c r="L399" s="5"/>
    </row>
    <row r="400">
      <c r="D400" s="24"/>
      <c r="E400" s="24"/>
      <c r="F400" s="24"/>
      <c r="L400" s="5"/>
    </row>
    <row r="401">
      <c r="D401" s="24"/>
      <c r="E401" s="24"/>
      <c r="F401" s="24"/>
      <c r="L401" s="5"/>
    </row>
    <row r="402">
      <c r="D402" s="24"/>
      <c r="E402" s="24"/>
      <c r="F402" s="24"/>
      <c r="L402" s="5"/>
    </row>
    <row r="403">
      <c r="D403" s="24"/>
      <c r="E403" s="24"/>
      <c r="F403" s="24"/>
      <c r="L403" s="5"/>
    </row>
    <row r="404">
      <c r="D404" s="24"/>
      <c r="E404" s="24"/>
      <c r="F404" s="24"/>
      <c r="L404" s="5"/>
    </row>
    <row r="405">
      <c r="D405" s="24"/>
      <c r="E405" s="24"/>
      <c r="F405" s="24"/>
      <c r="L405" s="5"/>
    </row>
    <row r="406">
      <c r="D406" s="24"/>
      <c r="E406" s="24"/>
      <c r="F406" s="24"/>
      <c r="L406" s="5"/>
    </row>
    <row r="407">
      <c r="D407" s="24"/>
      <c r="E407" s="24"/>
      <c r="F407" s="24"/>
      <c r="L407" s="5"/>
    </row>
    <row r="408">
      <c r="D408" s="24"/>
      <c r="E408" s="24"/>
      <c r="F408" s="24"/>
      <c r="L408" s="5"/>
    </row>
    <row r="409">
      <c r="D409" s="24"/>
      <c r="E409" s="24"/>
      <c r="F409" s="24"/>
      <c r="L409" s="5"/>
    </row>
    <row r="410">
      <c r="D410" s="24"/>
      <c r="E410" s="24"/>
      <c r="F410" s="24"/>
      <c r="L410" s="5"/>
    </row>
    <row r="411">
      <c r="D411" s="24"/>
      <c r="E411" s="24"/>
      <c r="F411" s="24"/>
      <c r="L411" s="5"/>
    </row>
    <row r="412">
      <c r="D412" s="24"/>
      <c r="E412" s="24"/>
      <c r="F412" s="24"/>
      <c r="L412" s="5"/>
    </row>
    <row r="413">
      <c r="D413" s="24"/>
      <c r="E413" s="24"/>
      <c r="F413" s="24"/>
      <c r="L413" s="5"/>
    </row>
    <row r="414">
      <c r="D414" s="24"/>
      <c r="E414" s="24"/>
      <c r="F414" s="24"/>
      <c r="L414" s="5"/>
    </row>
    <row r="415">
      <c r="D415" s="24"/>
      <c r="E415" s="24"/>
      <c r="F415" s="24"/>
      <c r="L415" s="5"/>
    </row>
    <row r="416">
      <c r="D416" s="24"/>
      <c r="E416" s="24"/>
      <c r="F416" s="24"/>
      <c r="L416" s="5"/>
    </row>
    <row r="417">
      <c r="D417" s="24"/>
      <c r="E417" s="24"/>
      <c r="F417" s="24"/>
      <c r="L417" s="5"/>
    </row>
    <row r="418">
      <c r="D418" s="24"/>
      <c r="E418" s="24"/>
      <c r="F418" s="24"/>
      <c r="L418" s="5"/>
    </row>
    <row r="419">
      <c r="D419" s="24"/>
      <c r="E419" s="24"/>
      <c r="F419" s="24"/>
      <c r="L419" s="5"/>
    </row>
    <row r="420">
      <c r="D420" s="24"/>
      <c r="E420" s="24"/>
      <c r="F420" s="24"/>
      <c r="L420" s="5"/>
    </row>
    <row r="421">
      <c r="D421" s="24"/>
      <c r="E421" s="24"/>
      <c r="F421" s="24"/>
      <c r="L421" s="5"/>
    </row>
    <row r="422">
      <c r="D422" s="24"/>
      <c r="E422" s="24"/>
      <c r="F422" s="24"/>
      <c r="L422" s="5"/>
    </row>
    <row r="423">
      <c r="D423" s="24"/>
      <c r="E423" s="24"/>
      <c r="F423" s="24"/>
      <c r="L423" s="5"/>
    </row>
    <row r="424">
      <c r="D424" s="24"/>
      <c r="E424" s="24"/>
      <c r="F424" s="24"/>
      <c r="L424" s="5"/>
    </row>
    <row r="425">
      <c r="D425" s="24"/>
      <c r="E425" s="24"/>
      <c r="F425" s="24"/>
      <c r="L425" s="5"/>
    </row>
    <row r="426">
      <c r="D426" s="24"/>
      <c r="E426" s="24"/>
      <c r="F426" s="24"/>
      <c r="L426" s="5"/>
    </row>
    <row r="427">
      <c r="D427" s="24"/>
      <c r="E427" s="24"/>
      <c r="F427" s="24"/>
      <c r="L427" s="5"/>
    </row>
    <row r="428">
      <c r="D428" s="24"/>
      <c r="E428" s="24"/>
      <c r="F428" s="24"/>
      <c r="L428" s="5"/>
    </row>
    <row r="429">
      <c r="D429" s="24"/>
      <c r="E429" s="24"/>
      <c r="F429" s="24"/>
      <c r="L429" s="5"/>
    </row>
    <row r="430">
      <c r="D430" s="24"/>
      <c r="E430" s="24"/>
      <c r="F430" s="24"/>
      <c r="L430" s="5"/>
    </row>
    <row r="431">
      <c r="D431" s="24"/>
      <c r="E431" s="24"/>
      <c r="F431" s="24"/>
      <c r="L431" s="5"/>
    </row>
    <row r="432">
      <c r="D432" s="24"/>
      <c r="E432" s="24"/>
      <c r="F432" s="24"/>
      <c r="L432" s="5"/>
    </row>
    <row r="433">
      <c r="D433" s="24"/>
      <c r="E433" s="24"/>
      <c r="F433" s="24"/>
      <c r="L433" s="5"/>
    </row>
    <row r="434">
      <c r="D434" s="24"/>
      <c r="E434" s="24"/>
      <c r="F434" s="24"/>
      <c r="L434" s="5"/>
    </row>
    <row r="435">
      <c r="D435" s="24"/>
      <c r="E435" s="24"/>
      <c r="F435" s="24"/>
      <c r="L435" s="5"/>
    </row>
    <row r="436">
      <c r="D436" s="24"/>
      <c r="E436" s="24"/>
      <c r="F436" s="24"/>
      <c r="L436" s="5"/>
    </row>
    <row r="437">
      <c r="D437" s="24"/>
      <c r="E437" s="24"/>
      <c r="F437" s="24"/>
      <c r="L437" s="5"/>
    </row>
    <row r="438">
      <c r="D438" s="24"/>
      <c r="E438" s="24"/>
      <c r="F438" s="24"/>
      <c r="L438" s="5"/>
    </row>
    <row r="439">
      <c r="D439" s="24"/>
      <c r="E439" s="24"/>
      <c r="F439" s="24"/>
      <c r="L439" s="5"/>
    </row>
    <row r="440">
      <c r="D440" s="24"/>
      <c r="E440" s="24"/>
      <c r="F440" s="24"/>
      <c r="L440" s="5"/>
    </row>
    <row r="441">
      <c r="D441" s="24"/>
      <c r="E441" s="24"/>
      <c r="F441" s="24"/>
      <c r="L441" s="5"/>
    </row>
    <row r="442">
      <c r="D442" s="24"/>
      <c r="E442" s="24"/>
      <c r="F442" s="24"/>
      <c r="L442" s="5"/>
    </row>
    <row r="443">
      <c r="D443" s="24"/>
      <c r="E443" s="24"/>
      <c r="F443" s="24"/>
      <c r="L443" s="5"/>
    </row>
    <row r="444">
      <c r="D444" s="24"/>
      <c r="E444" s="24"/>
      <c r="F444" s="24"/>
      <c r="L444" s="5"/>
    </row>
    <row r="445">
      <c r="D445" s="24"/>
      <c r="E445" s="24"/>
      <c r="F445" s="24"/>
      <c r="L445" s="5"/>
    </row>
    <row r="446">
      <c r="D446" s="24"/>
      <c r="E446" s="24"/>
      <c r="F446" s="24"/>
      <c r="L446" s="5"/>
    </row>
    <row r="447">
      <c r="D447" s="24"/>
      <c r="E447" s="24"/>
      <c r="F447" s="24"/>
      <c r="L447" s="5"/>
    </row>
    <row r="448">
      <c r="D448" s="24"/>
      <c r="E448" s="24"/>
      <c r="F448" s="24"/>
      <c r="L448" s="5"/>
    </row>
    <row r="449">
      <c r="D449" s="24"/>
      <c r="E449" s="24"/>
      <c r="F449" s="24"/>
      <c r="L449" s="5"/>
    </row>
    <row r="450">
      <c r="D450" s="24"/>
      <c r="E450" s="24"/>
      <c r="F450" s="24"/>
      <c r="L450" s="5"/>
    </row>
    <row r="451">
      <c r="D451" s="24"/>
      <c r="E451" s="24"/>
      <c r="F451" s="24"/>
      <c r="L451" s="5"/>
    </row>
    <row r="452">
      <c r="D452" s="24"/>
      <c r="E452" s="24"/>
      <c r="F452" s="24"/>
      <c r="L452" s="5"/>
    </row>
    <row r="453">
      <c r="D453" s="24"/>
      <c r="E453" s="24"/>
      <c r="F453" s="24"/>
      <c r="L453" s="5"/>
    </row>
    <row r="454">
      <c r="D454" s="24"/>
      <c r="E454" s="24"/>
      <c r="F454" s="24"/>
      <c r="L454" s="5"/>
    </row>
    <row r="455">
      <c r="D455" s="24"/>
      <c r="E455" s="24"/>
      <c r="F455" s="24"/>
      <c r="L455" s="5"/>
    </row>
    <row r="456">
      <c r="D456" s="24"/>
      <c r="E456" s="24"/>
      <c r="F456" s="24"/>
      <c r="L456" s="5"/>
    </row>
    <row r="457">
      <c r="D457" s="24"/>
      <c r="E457" s="24"/>
      <c r="F457" s="24"/>
      <c r="L457" s="5"/>
    </row>
    <row r="458">
      <c r="D458" s="24"/>
      <c r="E458" s="24"/>
      <c r="F458" s="24"/>
      <c r="L458" s="5"/>
    </row>
    <row r="459">
      <c r="D459" s="24"/>
      <c r="E459" s="24"/>
      <c r="F459" s="24"/>
      <c r="L459" s="5"/>
    </row>
    <row r="460">
      <c r="D460" s="24"/>
      <c r="E460" s="24"/>
      <c r="F460" s="24"/>
      <c r="L460" s="5"/>
    </row>
    <row r="461">
      <c r="D461" s="24"/>
      <c r="E461" s="24"/>
      <c r="F461" s="24"/>
      <c r="L461" s="5"/>
    </row>
    <row r="462">
      <c r="D462" s="24"/>
      <c r="E462" s="24"/>
      <c r="F462" s="24"/>
      <c r="L462" s="5"/>
    </row>
    <row r="463">
      <c r="D463" s="24"/>
      <c r="E463" s="24"/>
      <c r="F463" s="24"/>
      <c r="L463" s="5"/>
    </row>
    <row r="464">
      <c r="D464" s="24"/>
      <c r="E464" s="24"/>
      <c r="F464" s="24"/>
      <c r="L464" s="5"/>
    </row>
    <row r="465">
      <c r="D465" s="24"/>
      <c r="E465" s="24"/>
      <c r="F465" s="24"/>
      <c r="L465" s="5"/>
    </row>
    <row r="466">
      <c r="D466" s="24"/>
      <c r="E466" s="24"/>
      <c r="F466" s="24"/>
      <c r="L466" s="5"/>
    </row>
    <row r="467">
      <c r="D467" s="24"/>
      <c r="E467" s="24"/>
      <c r="F467" s="24"/>
      <c r="L467" s="5"/>
    </row>
    <row r="468">
      <c r="D468" s="24"/>
      <c r="E468" s="24"/>
      <c r="F468" s="24"/>
      <c r="L468" s="5"/>
    </row>
    <row r="469">
      <c r="D469" s="24"/>
      <c r="E469" s="24"/>
      <c r="F469" s="24"/>
      <c r="L469" s="5"/>
    </row>
    <row r="470">
      <c r="D470" s="24"/>
      <c r="E470" s="24"/>
      <c r="F470" s="24"/>
      <c r="L470" s="5"/>
    </row>
    <row r="471">
      <c r="D471" s="24"/>
      <c r="E471" s="24"/>
      <c r="F471" s="24"/>
      <c r="L471" s="5"/>
    </row>
    <row r="472">
      <c r="D472" s="24"/>
      <c r="E472" s="24"/>
      <c r="F472" s="24"/>
      <c r="L472" s="5"/>
    </row>
    <row r="473">
      <c r="D473" s="24"/>
      <c r="E473" s="24"/>
      <c r="F473" s="24"/>
      <c r="L473" s="5"/>
    </row>
    <row r="474">
      <c r="D474" s="24"/>
      <c r="E474" s="24"/>
      <c r="F474" s="24"/>
      <c r="L474" s="5"/>
    </row>
    <row r="475">
      <c r="D475" s="24"/>
      <c r="E475" s="24"/>
      <c r="F475" s="24"/>
      <c r="L475" s="5"/>
    </row>
    <row r="476">
      <c r="D476" s="24"/>
      <c r="E476" s="24"/>
      <c r="F476" s="24"/>
      <c r="L476" s="5"/>
    </row>
    <row r="477">
      <c r="D477" s="24"/>
      <c r="E477" s="24"/>
      <c r="F477" s="24"/>
      <c r="L477" s="5"/>
    </row>
    <row r="478">
      <c r="D478" s="24"/>
      <c r="E478" s="24"/>
      <c r="F478" s="24"/>
      <c r="L478" s="5"/>
    </row>
    <row r="479">
      <c r="D479" s="24"/>
      <c r="E479" s="24"/>
      <c r="F479" s="24"/>
      <c r="L479" s="5"/>
    </row>
    <row r="480">
      <c r="D480" s="24"/>
      <c r="E480" s="24"/>
      <c r="F480" s="24"/>
      <c r="L480" s="5"/>
    </row>
    <row r="481">
      <c r="D481" s="24"/>
      <c r="E481" s="24"/>
      <c r="F481" s="24"/>
      <c r="L481" s="5"/>
    </row>
    <row r="482">
      <c r="D482" s="24"/>
      <c r="E482" s="24"/>
      <c r="F482" s="24"/>
      <c r="L482" s="5"/>
    </row>
    <row r="483">
      <c r="D483" s="24"/>
      <c r="E483" s="24"/>
      <c r="F483" s="24"/>
      <c r="L483" s="5"/>
    </row>
    <row r="484">
      <c r="D484" s="24"/>
      <c r="E484" s="24"/>
      <c r="F484" s="24"/>
      <c r="L484" s="5"/>
    </row>
    <row r="485">
      <c r="D485" s="24"/>
      <c r="E485" s="24"/>
      <c r="F485" s="24"/>
      <c r="L485" s="5"/>
    </row>
    <row r="486">
      <c r="D486" s="24"/>
      <c r="E486" s="24"/>
      <c r="F486" s="24"/>
      <c r="L486" s="5"/>
    </row>
    <row r="487">
      <c r="D487" s="24"/>
      <c r="E487" s="24"/>
      <c r="F487" s="24"/>
      <c r="L487" s="5"/>
    </row>
    <row r="488">
      <c r="D488" s="24"/>
      <c r="E488" s="24"/>
      <c r="F488" s="24"/>
      <c r="L488" s="5"/>
    </row>
    <row r="489">
      <c r="D489" s="24"/>
      <c r="E489" s="24"/>
      <c r="F489" s="24"/>
      <c r="L489" s="5"/>
    </row>
    <row r="490">
      <c r="D490" s="24"/>
      <c r="E490" s="24"/>
      <c r="F490" s="24"/>
      <c r="L490" s="5"/>
    </row>
    <row r="491">
      <c r="D491" s="24"/>
      <c r="E491" s="24"/>
      <c r="F491" s="24"/>
      <c r="L491" s="5"/>
    </row>
    <row r="492">
      <c r="D492" s="24"/>
      <c r="E492" s="24"/>
      <c r="F492" s="24"/>
      <c r="L492" s="5"/>
    </row>
    <row r="493">
      <c r="D493" s="24"/>
      <c r="E493" s="24"/>
      <c r="F493" s="24"/>
      <c r="L493" s="5"/>
    </row>
    <row r="494">
      <c r="D494" s="24"/>
      <c r="E494" s="24"/>
      <c r="F494" s="24"/>
      <c r="L494" s="5"/>
    </row>
    <row r="495">
      <c r="D495" s="24"/>
      <c r="E495" s="24"/>
      <c r="F495" s="24"/>
      <c r="L495" s="5"/>
    </row>
    <row r="496">
      <c r="D496" s="24"/>
      <c r="E496" s="24"/>
      <c r="F496" s="24"/>
      <c r="L496" s="5"/>
    </row>
    <row r="497">
      <c r="D497" s="24"/>
      <c r="E497" s="24"/>
      <c r="F497" s="24"/>
      <c r="L497" s="5"/>
    </row>
    <row r="498">
      <c r="D498" s="24"/>
      <c r="E498" s="24"/>
      <c r="F498" s="24"/>
      <c r="L498" s="5"/>
    </row>
    <row r="499">
      <c r="D499" s="24"/>
      <c r="E499" s="24"/>
      <c r="F499" s="24"/>
      <c r="L499" s="5"/>
    </row>
    <row r="500">
      <c r="D500" s="24"/>
      <c r="E500" s="24"/>
      <c r="F500" s="24"/>
      <c r="L500" s="5"/>
    </row>
    <row r="501">
      <c r="D501" s="24"/>
      <c r="E501" s="24"/>
      <c r="F501" s="24"/>
      <c r="L501" s="5"/>
    </row>
    <row r="502">
      <c r="D502" s="24"/>
      <c r="E502" s="24"/>
      <c r="F502" s="24"/>
      <c r="L502" s="5"/>
    </row>
    <row r="503">
      <c r="D503" s="24"/>
      <c r="E503" s="24"/>
      <c r="F503" s="24"/>
      <c r="L503" s="5"/>
    </row>
    <row r="504">
      <c r="D504" s="24"/>
      <c r="E504" s="24"/>
      <c r="F504" s="24"/>
      <c r="L504" s="5"/>
    </row>
    <row r="505">
      <c r="D505" s="24"/>
      <c r="E505" s="24"/>
      <c r="F505" s="24"/>
      <c r="L505" s="5"/>
    </row>
    <row r="506">
      <c r="D506" s="24"/>
      <c r="E506" s="24"/>
      <c r="F506" s="24"/>
      <c r="L506" s="5"/>
    </row>
    <row r="507">
      <c r="D507" s="24"/>
      <c r="E507" s="24"/>
      <c r="F507" s="24"/>
      <c r="L507" s="5"/>
    </row>
    <row r="508">
      <c r="D508" s="24"/>
      <c r="E508" s="24"/>
      <c r="F508" s="24"/>
      <c r="L508" s="5"/>
    </row>
    <row r="509">
      <c r="D509" s="24"/>
      <c r="E509" s="24"/>
      <c r="F509" s="24"/>
      <c r="L509" s="5"/>
    </row>
    <row r="510">
      <c r="D510" s="24"/>
      <c r="E510" s="24"/>
      <c r="F510" s="24"/>
      <c r="L510" s="5"/>
    </row>
    <row r="511">
      <c r="D511" s="24"/>
      <c r="E511" s="24"/>
      <c r="F511" s="24"/>
      <c r="L511" s="5"/>
    </row>
    <row r="512">
      <c r="D512" s="24"/>
      <c r="E512" s="24"/>
      <c r="F512" s="24"/>
      <c r="L512" s="5"/>
    </row>
    <row r="513">
      <c r="D513" s="24"/>
      <c r="E513" s="24"/>
      <c r="F513" s="24"/>
      <c r="L513" s="5"/>
    </row>
    <row r="514">
      <c r="D514" s="24"/>
      <c r="E514" s="24"/>
      <c r="F514" s="24"/>
      <c r="L514" s="5"/>
    </row>
    <row r="515">
      <c r="D515" s="24"/>
      <c r="E515" s="24"/>
      <c r="F515" s="24"/>
      <c r="L515" s="5"/>
    </row>
    <row r="516">
      <c r="D516" s="24"/>
      <c r="E516" s="24"/>
      <c r="F516" s="24"/>
      <c r="L516" s="5"/>
    </row>
    <row r="517">
      <c r="D517" s="24"/>
      <c r="E517" s="24"/>
      <c r="F517" s="24"/>
      <c r="L517" s="5"/>
    </row>
    <row r="518">
      <c r="D518" s="24"/>
      <c r="E518" s="24"/>
      <c r="F518" s="24"/>
      <c r="L518" s="5"/>
    </row>
    <row r="519">
      <c r="D519" s="24"/>
      <c r="E519" s="24"/>
      <c r="F519" s="24"/>
      <c r="L519" s="5"/>
    </row>
    <row r="520">
      <c r="D520" s="24"/>
      <c r="E520" s="24"/>
      <c r="F520" s="24"/>
      <c r="L520" s="5"/>
    </row>
    <row r="521">
      <c r="D521" s="24"/>
      <c r="E521" s="24"/>
      <c r="F521" s="24"/>
      <c r="L521" s="5"/>
    </row>
    <row r="522">
      <c r="D522" s="24"/>
      <c r="E522" s="24"/>
      <c r="F522" s="24"/>
      <c r="L522" s="5"/>
    </row>
    <row r="523">
      <c r="D523" s="24"/>
      <c r="E523" s="24"/>
      <c r="F523" s="24"/>
      <c r="L523" s="5"/>
    </row>
    <row r="524">
      <c r="D524" s="24"/>
      <c r="E524" s="24"/>
      <c r="F524" s="24"/>
      <c r="L524" s="5"/>
    </row>
    <row r="525">
      <c r="D525" s="24"/>
      <c r="E525" s="24"/>
      <c r="F525" s="24"/>
      <c r="L525" s="5"/>
    </row>
    <row r="526">
      <c r="D526" s="24"/>
      <c r="E526" s="24"/>
      <c r="F526" s="24"/>
      <c r="L526" s="5"/>
    </row>
    <row r="527">
      <c r="D527" s="24"/>
      <c r="E527" s="24"/>
      <c r="F527" s="24"/>
      <c r="L527" s="5"/>
    </row>
    <row r="528">
      <c r="D528" s="24"/>
      <c r="E528" s="24"/>
      <c r="F528" s="24"/>
      <c r="L528" s="5"/>
    </row>
    <row r="529">
      <c r="D529" s="24"/>
      <c r="E529" s="24"/>
      <c r="F529" s="24"/>
      <c r="L529" s="5"/>
    </row>
    <row r="530">
      <c r="D530" s="24"/>
      <c r="E530" s="24"/>
      <c r="F530" s="24"/>
      <c r="L530" s="5"/>
    </row>
    <row r="531">
      <c r="D531" s="24"/>
      <c r="E531" s="24"/>
      <c r="F531" s="24"/>
      <c r="L531" s="5"/>
    </row>
    <row r="532">
      <c r="D532" s="24"/>
      <c r="E532" s="24"/>
      <c r="F532" s="24"/>
      <c r="L532" s="5"/>
    </row>
    <row r="533">
      <c r="D533" s="24"/>
      <c r="E533" s="24"/>
      <c r="F533" s="24"/>
      <c r="L533" s="5"/>
    </row>
    <row r="534">
      <c r="D534" s="24"/>
      <c r="E534" s="24"/>
      <c r="F534" s="24"/>
      <c r="L534" s="5"/>
    </row>
    <row r="535">
      <c r="D535" s="24"/>
      <c r="E535" s="24"/>
      <c r="F535" s="24"/>
      <c r="L535" s="5"/>
    </row>
    <row r="536">
      <c r="D536" s="24"/>
      <c r="E536" s="24"/>
      <c r="F536" s="24"/>
      <c r="L536" s="5"/>
    </row>
    <row r="537">
      <c r="D537" s="24"/>
      <c r="E537" s="24"/>
      <c r="F537" s="24"/>
      <c r="L537" s="5"/>
    </row>
    <row r="538">
      <c r="D538" s="24"/>
      <c r="E538" s="24"/>
      <c r="F538" s="24"/>
      <c r="L538" s="5"/>
    </row>
    <row r="539">
      <c r="D539" s="24"/>
      <c r="E539" s="24"/>
      <c r="F539" s="24"/>
      <c r="L539" s="5"/>
    </row>
    <row r="540">
      <c r="D540" s="24"/>
      <c r="E540" s="24"/>
      <c r="F540" s="24"/>
      <c r="L540" s="5"/>
    </row>
    <row r="541">
      <c r="D541" s="24"/>
      <c r="E541" s="24"/>
      <c r="F541" s="24"/>
      <c r="L541" s="5"/>
    </row>
    <row r="542">
      <c r="D542" s="24"/>
      <c r="E542" s="24"/>
      <c r="F542" s="24"/>
      <c r="L542" s="5"/>
    </row>
    <row r="543">
      <c r="D543" s="24"/>
      <c r="E543" s="24"/>
      <c r="F543" s="24"/>
      <c r="L543" s="5"/>
    </row>
    <row r="544">
      <c r="D544" s="24"/>
      <c r="E544" s="24"/>
      <c r="F544" s="24"/>
      <c r="L544" s="5"/>
    </row>
    <row r="545">
      <c r="D545" s="24"/>
      <c r="E545" s="24"/>
      <c r="F545" s="24"/>
      <c r="L545" s="5"/>
    </row>
    <row r="546">
      <c r="D546" s="24"/>
      <c r="E546" s="24"/>
      <c r="F546" s="24"/>
      <c r="L546" s="5"/>
    </row>
    <row r="547">
      <c r="D547" s="24"/>
      <c r="E547" s="24"/>
      <c r="F547" s="24"/>
      <c r="L547" s="5"/>
    </row>
    <row r="548">
      <c r="D548" s="24"/>
      <c r="E548" s="24"/>
      <c r="F548" s="24"/>
      <c r="L548" s="5"/>
    </row>
    <row r="549">
      <c r="D549" s="24"/>
      <c r="E549" s="24"/>
      <c r="F549" s="24"/>
      <c r="L549" s="5"/>
    </row>
    <row r="550">
      <c r="D550" s="24"/>
      <c r="E550" s="24"/>
      <c r="F550" s="24"/>
      <c r="L550" s="5"/>
    </row>
    <row r="551">
      <c r="D551" s="24"/>
      <c r="E551" s="24"/>
      <c r="F551" s="24"/>
      <c r="L551" s="5"/>
    </row>
    <row r="552">
      <c r="D552" s="24"/>
      <c r="E552" s="24"/>
      <c r="F552" s="24"/>
      <c r="L552" s="5"/>
    </row>
    <row r="553">
      <c r="D553" s="24"/>
      <c r="E553" s="24"/>
      <c r="F553" s="24"/>
      <c r="L553" s="5"/>
    </row>
    <row r="554">
      <c r="D554" s="24"/>
      <c r="E554" s="24"/>
      <c r="F554" s="24"/>
      <c r="L554" s="5"/>
    </row>
    <row r="555">
      <c r="D555" s="24"/>
      <c r="E555" s="24"/>
      <c r="F555" s="24"/>
      <c r="L555" s="5"/>
    </row>
    <row r="556">
      <c r="D556" s="24"/>
      <c r="E556" s="24"/>
      <c r="F556" s="24"/>
      <c r="L556" s="5"/>
    </row>
    <row r="557">
      <c r="D557" s="24"/>
      <c r="E557" s="24"/>
      <c r="F557" s="24"/>
      <c r="L557" s="5"/>
    </row>
    <row r="558">
      <c r="D558" s="24"/>
      <c r="E558" s="24"/>
      <c r="F558" s="24"/>
      <c r="L558" s="5"/>
    </row>
    <row r="559">
      <c r="D559" s="24"/>
      <c r="E559" s="24"/>
      <c r="F559" s="24"/>
      <c r="L559" s="5"/>
    </row>
    <row r="560">
      <c r="D560" s="24"/>
      <c r="E560" s="24"/>
      <c r="F560" s="24"/>
      <c r="L560" s="5"/>
    </row>
    <row r="561">
      <c r="D561" s="24"/>
      <c r="E561" s="24"/>
      <c r="F561" s="24"/>
      <c r="L561" s="5"/>
    </row>
    <row r="562">
      <c r="D562" s="24"/>
      <c r="E562" s="24"/>
      <c r="F562" s="24"/>
      <c r="L562" s="5"/>
    </row>
    <row r="563">
      <c r="D563" s="24"/>
      <c r="E563" s="24"/>
      <c r="F563" s="24"/>
      <c r="L563" s="5"/>
    </row>
    <row r="564">
      <c r="D564" s="24"/>
      <c r="E564" s="24"/>
      <c r="F564" s="24"/>
      <c r="L564" s="5"/>
    </row>
    <row r="565">
      <c r="D565" s="24"/>
      <c r="E565" s="24"/>
      <c r="F565" s="24"/>
      <c r="L565" s="5"/>
    </row>
    <row r="566">
      <c r="D566" s="24"/>
      <c r="E566" s="24"/>
      <c r="F566" s="24"/>
      <c r="L566" s="5"/>
    </row>
    <row r="567">
      <c r="D567" s="24"/>
      <c r="E567" s="24"/>
      <c r="F567" s="24"/>
      <c r="L567" s="5"/>
    </row>
    <row r="568">
      <c r="D568" s="24"/>
      <c r="E568" s="24"/>
      <c r="F568" s="24"/>
      <c r="L568" s="5"/>
    </row>
    <row r="569">
      <c r="D569" s="24"/>
      <c r="E569" s="24"/>
      <c r="F569" s="24"/>
      <c r="L569" s="5"/>
    </row>
    <row r="570">
      <c r="D570" s="24"/>
      <c r="E570" s="24"/>
      <c r="F570" s="24"/>
      <c r="L570" s="5"/>
    </row>
    <row r="571">
      <c r="D571" s="24"/>
      <c r="E571" s="24"/>
      <c r="F571" s="24"/>
      <c r="L571" s="5"/>
    </row>
    <row r="572">
      <c r="D572" s="24"/>
      <c r="E572" s="24"/>
      <c r="F572" s="24"/>
      <c r="L572" s="5"/>
    </row>
    <row r="573">
      <c r="D573" s="24"/>
      <c r="E573" s="24"/>
      <c r="F573" s="24"/>
      <c r="L573" s="5"/>
    </row>
    <row r="574">
      <c r="D574" s="24"/>
      <c r="E574" s="24"/>
      <c r="F574" s="24"/>
      <c r="L574" s="5"/>
    </row>
    <row r="575">
      <c r="D575" s="24"/>
      <c r="E575" s="24"/>
      <c r="F575" s="24"/>
      <c r="L575" s="5"/>
    </row>
    <row r="576">
      <c r="D576" s="24"/>
      <c r="E576" s="24"/>
      <c r="F576" s="24"/>
      <c r="L576" s="5"/>
    </row>
    <row r="577">
      <c r="D577" s="24"/>
      <c r="E577" s="24"/>
      <c r="F577" s="24"/>
      <c r="L577" s="5"/>
    </row>
    <row r="578">
      <c r="D578" s="24"/>
      <c r="E578" s="24"/>
      <c r="F578" s="24"/>
      <c r="L578" s="5"/>
    </row>
    <row r="579">
      <c r="D579" s="24"/>
      <c r="E579" s="24"/>
      <c r="F579" s="24"/>
      <c r="L579" s="5"/>
    </row>
    <row r="580">
      <c r="D580" s="24"/>
      <c r="E580" s="24"/>
      <c r="F580" s="24"/>
      <c r="L580" s="5"/>
    </row>
    <row r="581">
      <c r="D581" s="24"/>
      <c r="E581" s="24"/>
      <c r="F581" s="24"/>
      <c r="L581" s="5"/>
    </row>
    <row r="582">
      <c r="D582" s="24"/>
      <c r="E582" s="24"/>
      <c r="F582" s="24"/>
      <c r="L582" s="5"/>
    </row>
    <row r="583">
      <c r="D583" s="24"/>
      <c r="E583" s="24"/>
      <c r="F583" s="24"/>
      <c r="L583" s="5"/>
    </row>
    <row r="584">
      <c r="D584" s="24"/>
      <c r="E584" s="24"/>
      <c r="F584" s="24"/>
      <c r="L584" s="5"/>
    </row>
    <row r="585">
      <c r="D585" s="24"/>
      <c r="E585" s="24"/>
      <c r="F585" s="24"/>
      <c r="L585" s="5"/>
    </row>
    <row r="586">
      <c r="D586" s="24"/>
      <c r="E586" s="24"/>
      <c r="F586" s="24"/>
      <c r="L586" s="5"/>
    </row>
    <row r="587">
      <c r="D587" s="24"/>
      <c r="E587" s="24"/>
      <c r="F587" s="24"/>
      <c r="L587" s="5"/>
    </row>
    <row r="588">
      <c r="D588" s="24"/>
      <c r="E588" s="24"/>
      <c r="F588" s="24"/>
      <c r="L588" s="5"/>
    </row>
    <row r="589">
      <c r="D589" s="24"/>
      <c r="E589" s="24"/>
      <c r="F589" s="24"/>
      <c r="L589" s="5"/>
    </row>
    <row r="590">
      <c r="D590" s="24"/>
      <c r="E590" s="24"/>
      <c r="F590" s="24"/>
      <c r="L590" s="5"/>
    </row>
    <row r="591">
      <c r="D591" s="24"/>
      <c r="E591" s="24"/>
      <c r="F591" s="24"/>
      <c r="L591" s="5"/>
    </row>
    <row r="592">
      <c r="D592" s="24"/>
      <c r="E592" s="24"/>
      <c r="F592" s="24"/>
      <c r="L592" s="5"/>
    </row>
    <row r="593">
      <c r="D593" s="24"/>
      <c r="E593" s="24"/>
      <c r="F593" s="24"/>
      <c r="L593" s="5"/>
    </row>
    <row r="594">
      <c r="D594" s="24"/>
      <c r="E594" s="24"/>
      <c r="F594" s="24"/>
      <c r="L594" s="5"/>
    </row>
    <row r="595">
      <c r="D595" s="24"/>
      <c r="E595" s="24"/>
      <c r="F595" s="24"/>
      <c r="L595" s="5"/>
    </row>
    <row r="596">
      <c r="D596" s="24"/>
      <c r="E596" s="24"/>
      <c r="F596" s="24"/>
      <c r="L596" s="5"/>
    </row>
    <row r="597">
      <c r="D597" s="24"/>
      <c r="E597" s="24"/>
      <c r="F597" s="24"/>
      <c r="L597" s="5"/>
    </row>
    <row r="598">
      <c r="D598" s="24"/>
      <c r="E598" s="24"/>
      <c r="F598" s="24"/>
      <c r="L598" s="5"/>
    </row>
    <row r="599">
      <c r="D599" s="24"/>
      <c r="E599" s="24"/>
      <c r="F599" s="24"/>
      <c r="L599" s="5"/>
    </row>
    <row r="600">
      <c r="D600" s="24"/>
      <c r="E600" s="24"/>
      <c r="F600" s="24"/>
      <c r="L600" s="5"/>
    </row>
    <row r="601">
      <c r="D601" s="24"/>
      <c r="E601" s="24"/>
      <c r="F601" s="24"/>
      <c r="L601" s="5"/>
    </row>
    <row r="602">
      <c r="D602" s="24"/>
      <c r="E602" s="24"/>
      <c r="F602" s="24"/>
      <c r="L602" s="5"/>
    </row>
    <row r="603">
      <c r="D603" s="24"/>
      <c r="E603" s="24"/>
      <c r="F603" s="24"/>
      <c r="L603" s="5"/>
    </row>
    <row r="604">
      <c r="D604" s="24"/>
      <c r="E604" s="24"/>
      <c r="F604" s="24"/>
      <c r="L604" s="5"/>
    </row>
    <row r="605">
      <c r="D605" s="24"/>
      <c r="E605" s="24"/>
      <c r="F605" s="24"/>
      <c r="L605" s="5"/>
    </row>
    <row r="606">
      <c r="D606" s="24"/>
      <c r="E606" s="24"/>
      <c r="F606" s="24"/>
      <c r="L606" s="5"/>
    </row>
    <row r="607">
      <c r="D607" s="24"/>
      <c r="E607" s="24"/>
      <c r="F607" s="24"/>
      <c r="L607" s="5"/>
    </row>
    <row r="608">
      <c r="D608" s="24"/>
      <c r="E608" s="24"/>
      <c r="F608" s="24"/>
      <c r="L608" s="5"/>
    </row>
    <row r="609">
      <c r="D609" s="24"/>
      <c r="E609" s="24"/>
      <c r="F609" s="24"/>
      <c r="L609" s="5"/>
    </row>
    <row r="610">
      <c r="D610" s="24"/>
      <c r="E610" s="24"/>
      <c r="F610" s="24"/>
      <c r="L610" s="5"/>
    </row>
    <row r="611">
      <c r="D611" s="24"/>
      <c r="E611" s="24"/>
      <c r="F611" s="24"/>
      <c r="L611" s="5"/>
    </row>
    <row r="612">
      <c r="D612" s="24"/>
      <c r="E612" s="24"/>
      <c r="F612" s="24"/>
      <c r="L612" s="5"/>
    </row>
    <row r="613">
      <c r="D613" s="24"/>
      <c r="E613" s="24"/>
      <c r="F613" s="24"/>
      <c r="L613" s="5"/>
    </row>
    <row r="614">
      <c r="D614" s="24"/>
      <c r="E614" s="24"/>
      <c r="F614" s="24"/>
      <c r="L614" s="5"/>
    </row>
    <row r="615">
      <c r="D615" s="24"/>
      <c r="E615" s="24"/>
      <c r="F615" s="24"/>
      <c r="L615" s="5"/>
    </row>
    <row r="616">
      <c r="D616" s="24"/>
      <c r="E616" s="24"/>
      <c r="F616" s="24"/>
      <c r="L616" s="5"/>
    </row>
    <row r="617">
      <c r="D617" s="24"/>
      <c r="E617" s="24"/>
      <c r="F617" s="24"/>
      <c r="L617" s="5"/>
    </row>
    <row r="618">
      <c r="D618" s="24"/>
      <c r="E618" s="24"/>
      <c r="F618" s="24"/>
      <c r="L618" s="5"/>
    </row>
    <row r="619">
      <c r="D619" s="24"/>
      <c r="E619" s="24"/>
      <c r="F619" s="24"/>
      <c r="L619" s="5"/>
    </row>
    <row r="620">
      <c r="D620" s="24"/>
      <c r="E620" s="24"/>
      <c r="F620" s="24"/>
      <c r="L620" s="5"/>
    </row>
    <row r="621">
      <c r="D621" s="24"/>
      <c r="E621" s="24"/>
      <c r="F621" s="24"/>
      <c r="L621" s="5"/>
    </row>
    <row r="622">
      <c r="D622" s="24"/>
      <c r="E622" s="24"/>
      <c r="F622" s="24"/>
      <c r="L622" s="5"/>
    </row>
    <row r="623">
      <c r="D623" s="24"/>
      <c r="E623" s="24"/>
      <c r="F623" s="24"/>
      <c r="L623" s="5"/>
    </row>
    <row r="624">
      <c r="D624" s="24"/>
      <c r="E624" s="24"/>
      <c r="F624" s="24"/>
      <c r="L624" s="5"/>
    </row>
    <row r="625">
      <c r="D625" s="24"/>
      <c r="E625" s="24"/>
      <c r="F625" s="24"/>
      <c r="L625" s="5"/>
    </row>
    <row r="626">
      <c r="D626" s="24"/>
      <c r="E626" s="24"/>
      <c r="F626" s="24"/>
      <c r="L626" s="5"/>
    </row>
    <row r="627">
      <c r="D627" s="24"/>
      <c r="E627" s="24"/>
      <c r="F627" s="24"/>
      <c r="L627" s="5"/>
    </row>
    <row r="628">
      <c r="D628" s="24"/>
      <c r="E628" s="24"/>
      <c r="F628" s="24"/>
      <c r="L628" s="5"/>
    </row>
    <row r="629">
      <c r="D629" s="24"/>
      <c r="E629" s="24"/>
      <c r="F629" s="24"/>
      <c r="L629" s="5"/>
    </row>
    <row r="630">
      <c r="D630" s="24"/>
      <c r="E630" s="24"/>
      <c r="F630" s="24"/>
      <c r="L630" s="5"/>
    </row>
    <row r="631">
      <c r="D631" s="24"/>
      <c r="E631" s="24"/>
      <c r="F631" s="24"/>
      <c r="L631" s="5"/>
    </row>
    <row r="632">
      <c r="D632" s="24"/>
      <c r="E632" s="24"/>
      <c r="F632" s="24"/>
      <c r="L632" s="5"/>
    </row>
    <row r="633">
      <c r="D633" s="24"/>
      <c r="E633" s="24"/>
      <c r="F633" s="24"/>
      <c r="L633" s="5"/>
    </row>
    <row r="634">
      <c r="D634" s="24"/>
      <c r="E634" s="24"/>
      <c r="F634" s="24"/>
      <c r="L634" s="5"/>
    </row>
    <row r="635">
      <c r="D635" s="24"/>
      <c r="E635" s="24"/>
      <c r="F635" s="24"/>
      <c r="L635" s="5"/>
    </row>
    <row r="636">
      <c r="D636" s="24"/>
      <c r="E636" s="24"/>
      <c r="F636" s="24"/>
      <c r="L636" s="5"/>
    </row>
    <row r="637">
      <c r="D637" s="24"/>
      <c r="E637" s="24"/>
      <c r="F637" s="24"/>
      <c r="L637" s="5"/>
    </row>
    <row r="638">
      <c r="D638" s="24"/>
      <c r="E638" s="24"/>
      <c r="F638" s="24"/>
      <c r="L638" s="5"/>
    </row>
    <row r="639">
      <c r="D639" s="24"/>
      <c r="E639" s="24"/>
      <c r="F639" s="24"/>
      <c r="L639" s="5"/>
    </row>
    <row r="640">
      <c r="D640" s="24"/>
      <c r="E640" s="24"/>
      <c r="F640" s="24"/>
      <c r="L640" s="5"/>
    </row>
    <row r="641">
      <c r="D641" s="24"/>
      <c r="E641" s="24"/>
      <c r="F641" s="24"/>
      <c r="L641" s="5"/>
    </row>
    <row r="642">
      <c r="D642" s="24"/>
      <c r="E642" s="24"/>
      <c r="F642" s="24"/>
      <c r="L642" s="5"/>
    </row>
    <row r="643">
      <c r="D643" s="24"/>
      <c r="E643" s="24"/>
      <c r="F643" s="24"/>
      <c r="L643" s="5"/>
    </row>
    <row r="644">
      <c r="D644" s="24"/>
      <c r="E644" s="24"/>
      <c r="F644" s="24"/>
      <c r="L644" s="5"/>
    </row>
    <row r="645">
      <c r="D645" s="24"/>
      <c r="E645" s="24"/>
      <c r="F645" s="24"/>
      <c r="L645" s="5"/>
    </row>
    <row r="646">
      <c r="D646" s="24"/>
      <c r="E646" s="24"/>
      <c r="F646" s="24"/>
      <c r="L646" s="5"/>
    </row>
    <row r="647">
      <c r="D647" s="24"/>
      <c r="E647" s="24"/>
      <c r="F647" s="24"/>
      <c r="L647" s="5"/>
    </row>
    <row r="648">
      <c r="D648" s="24"/>
      <c r="E648" s="24"/>
      <c r="F648" s="24"/>
      <c r="L648" s="5"/>
    </row>
    <row r="649">
      <c r="D649" s="24"/>
      <c r="E649" s="24"/>
      <c r="F649" s="24"/>
      <c r="L649" s="5"/>
    </row>
    <row r="650">
      <c r="D650" s="24"/>
      <c r="E650" s="24"/>
      <c r="F650" s="24"/>
      <c r="L650" s="5"/>
    </row>
    <row r="651">
      <c r="D651" s="24"/>
      <c r="E651" s="24"/>
      <c r="F651" s="24"/>
      <c r="L651" s="5"/>
    </row>
    <row r="652">
      <c r="D652" s="24"/>
      <c r="E652" s="24"/>
      <c r="F652" s="24"/>
      <c r="L652" s="5"/>
    </row>
    <row r="653">
      <c r="D653" s="24"/>
      <c r="E653" s="24"/>
      <c r="F653" s="24"/>
      <c r="L653" s="5"/>
    </row>
    <row r="654">
      <c r="D654" s="24"/>
      <c r="E654" s="24"/>
      <c r="F654" s="24"/>
      <c r="L654" s="5"/>
    </row>
    <row r="655">
      <c r="D655" s="24"/>
      <c r="E655" s="24"/>
      <c r="F655" s="24"/>
      <c r="L655" s="5"/>
    </row>
    <row r="656">
      <c r="D656" s="24"/>
      <c r="E656" s="24"/>
      <c r="F656" s="24"/>
      <c r="L656" s="5"/>
    </row>
    <row r="657">
      <c r="D657" s="24"/>
      <c r="E657" s="24"/>
      <c r="F657" s="24"/>
      <c r="L657" s="5"/>
    </row>
    <row r="658">
      <c r="D658" s="24"/>
      <c r="E658" s="24"/>
      <c r="F658" s="24"/>
      <c r="L658" s="5"/>
    </row>
    <row r="659">
      <c r="D659" s="24"/>
      <c r="E659" s="24"/>
      <c r="F659" s="24"/>
      <c r="L659" s="5"/>
    </row>
    <row r="660">
      <c r="D660" s="24"/>
      <c r="E660" s="24"/>
      <c r="F660" s="24"/>
      <c r="L660" s="5"/>
    </row>
    <row r="661">
      <c r="D661" s="24"/>
      <c r="E661" s="24"/>
      <c r="F661" s="24"/>
      <c r="L661" s="5"/>
    </row>
    <row r="662">
      <c r="D662" s="24"/>
      <c r="E662" s="24"/>
      <c r="F662" s="24"/>
      <c r="L662" s="5"/>
    </row>
    <row r="663">
      <c r="D663" s="24"/>
      <c r="E663" s="24"/>
      <c r="F663" s="24"/>
      <c r="L663" s="5"/>
    </row>
    <row r="664">
      <c r="D664" s="24"/>
      <c r="E664" s="24"/>
      <c r="F664" s="24"/>
      <c r="L664" s="5"/>
    </row>
    <row r="665">
      <c r="D665" s="24"/>
      <c r="E665" s="24"/>
      <c r="F665" s="24"/>
      <c r="L665" s="5"/>
    </row>
    <row r="666">
      <c r="D666" s="24"/>
      <c r="E666" s="24"/>
      <c r="F666" s="24"/>
      <c r="L666" s="5"/>
    </row>
    <row r="667">
      <c r="D667" s="24"/>
      <c r="E667" s="24"/>
      <c r="F667" s="24"/>
      <c r="L667" s="5"/>
    </row>
    <row r="668">
      <c r="D668" s="24"/>
      <c r="E668" s="24"/>
      <c r="F668" s="24"/>
      <c r="L668" s="5"/>
    </row>
    <row r="669">
      <c r="D669" s="24"/>
      <c r="E669" s="24"/>
      <c r="F669" s="24"/>
      <c r="L669" s="5"/>
    </row>
    <row r="670">
      <c r="D670" s="24"/>
      <c r="E670" s="24"/>
      <c r="F670" s="24"/>
      <c r="L670" s="5"/>
    </row>
    <row r="671">
      <c r="D671" s="24"/>
      <c r="E671" s="24"/>
      <c r="F671" s="24"/>
      <c r="L671" s="5"/>
    </row>
    <row r="672">
      <c r="D672" s="24"/>
      <c r="E672" s="24"/>
      <c r="F672" s="24"/>
      <c r="L672" s="5"/>
    </row>
    <row r="673">
      <c r="D673" s="24"/>
      <c r="E673" s="24"/>
      <c r="F673" s="24"/>
      <c r="L673" s="5"/>
    </row>
    <row r="674">
      <c r="D674" s="24"/>
      <c r="E674" s="24"/>
      <c r="F674" s="24"/>
      <c r="L674" s="5"/>
    </row>
    <row r="675">
      <c r="D675" s="24"/>
      <c r="E675" s="24"/>
      <c r="F675" s="24"/>
      <c r="L675" s="5"/>
    </row>
    <row r="676">
      <c r="D676" s="24"/>
      <c r="E676" s="24"/>
      <c r="F676" s="24"/>
      <c r="L676" s="5"/>
    </row>
    <row r="677">
      <c r="D677" s="24"/>
      <c r="E677" s="24"/>
      <c r="F677" s="24"/>
      <c r="L677" s="5"/>
    </row>
    <row r="678">
      <c r="D678" s="24"/>
      <c r="E678" s="24"/>
      <c r="F678" s="24"/>
      <c r="L678" s="5"/>
    </row>
    <row r="679">
      <c r="D679" s="24"/>
      <c r="E679" s="24"/>
      <c r="F679" s="24"/>
      <c r="L679" s="5"/>
    </row>
    <row r="680">
      <c r="D680" s="24"/>
      <c r="E680" s="24"/>
      <c r="F680" s="24"/>
      <c r="L680" s="5"/>
    </row>
    <row r="681">
      <c r="D681" s="24"/>
      <c r="E681" s="24"/>
      <c r="F681" s="24"/>
      <c r="L681" s="5"/>
    </row>
    <row r="682">
      <c r="D682" s="24"/>
      <c r="E682" s="24"/>
      <c r="F682" s="24"/>
      <c r="L682" s="5"/>
    </row>
    <row r="683">
      <c r="D683" s="24"/>
      <c r="E683" s="24"/>
      <c r="F683" s="24"/>
      <c r="L683" s="5"/>
    </row>
    <row r="684">
      <c r="D684" s="24"/>
      <c r="E684" s="24"/>
      <c r="F684" s="24"/>
      <c r="L684" s="5"/>
    </row>
    <row r="685">
      <c r="D685" s="24"/>
      <c r="E685" s="24"/>
      <c r="F685" s="24"/>
      <c r="L685" s="5"/>
    </row>
    <row r="686">
      <c r="D686" s="24"/>
      <c r="E686" s="24"/>
      <c r="F686" s="24"/>
      <c r="L686" s="5"/>
    </row>
    <row r="687">
      <c r="D687" s="24"/>
      <c r="E687" s="24"/>
      <c r="F687" s="24"/>
      <c r="L687" s="5"/>
    </row>
    <row r="688">
      <c r="D688" s="24"/>
      <c r="E688" s="24"/>
      <c r="F688" s="24"/>
      <c r="L688" s="5"/>
    </row>
    <row r="689">
      <c r="D689" s="24"/>
      <c r="E689" s="24"/>
      <c r="F689" s="24"/>
      <c r="L689" s="5"/>
    </row>
    <row r="690">
      <c r="D690" s="24"/>
      <c r="E690" s="24"/>
      <c r="F690" s="24"/>
      <c r="L690" s="5"/>
    </row>
    <row r="691">
      <c r="D691" s="24"/>
      <c r="E691" s="24"/>
      <c r="F691" s="24"/>
      <c r="L691" s="5"/>
    </row>
    <row r="692">
      <c r="D692" s="24"/>
      <c r="E692" s="24"/>
      <c r="F692" s="24"/>
      <c r="L692" s="5"/>
    </row>
    <row r="693">
      <c r="D693" s="24"/>
      <c r="E693" s="24"/>
      <c r="F693" s="24"/>
      <c r="L693" s="5"/>
    </row>
    <row r="694">
      <c r="D694" s="24"/>
      <c r="E694" s="24"/>
      <c r="F694" s="24"/>
      <c r="L694" s="5"/>
    </row>
    <row r="695">
      <c r="D695" s="24"/>
      <c r="E695" s="24"/>
      <c r="F695" s="24"/>
      <c r="L695" s="5"/>
    </row>
    <row r="696">
      <c r="D696" s="24"/>
      <c r="E696" s="24"/>
      <c r="F696" s="24"/>
      <c r="L696" s="5"/>
    </row>
    <row r="697">
      <c r="D697" s="24"/>
      <c r="E697" s="24"/>
      <c r="F697" s="24"/>
      <c r="L697" s="5"/>
    </row>
    <row r="698">
      <c r="D698" s="24"/>
      <c r="E698" s="24"/>
      <c r="F698" s="24"/>
      <c r="L698" s="5"/>
    </row>
    <row r="699">
      <c r="D699" s="24"/>
      <c r="E699" s="24"/>
      <c r="F699" s="24"/>
      <c r="L699" s="5"/>
    </row>
    <row r="700">
      <c r="D700" s="24"/>
      <c r="E700" s="24"/>
      <c r="F700" s="24"/>
      <c r="L700" s="5"/>
    </row>
    <row r="701">
      <c r="D701" s="24"/>
      <c r="E701" s="24"/>
      <c r="F701" s="24"/>
      <c r="L701" s="5"/>
    </row>
    <row r="702">
      <c r="D702" s="24"/>
      <c r="E702" s="24"/>
      <c r="F702" s="24"/>
      <c r="L702" s="5"/>
    </row>
    <row r="703">
      <c r="D703" s="24"/>
      <c r="E703" s="24"/>
      <c r="F703" s="24"/>
      <c r="L703" s="5"/>
    </row>
    <row r="704">
      <c r="D704" s="24"/>
      <c r="E704" s="24"/>
      <c r="F704" s="24"/>
      <c r="L704" s="5"/>
    </row>
    <row r="705">
      <c r="D705" s="24"/>
      <c r="E705" s="24"/>
      <c r="F705" s="24"/>
      <c r="L705" s="5"/>
    </row>
    <row r="706">
      <c r="D706" s="24"/>
      <c r="E706" s="24"/>
      <c r="F706" s="24"/>
      <c r="L706" s="5"/>
    </row>
    <row r="707">
      <c r="D707" s="24"/>
      <c r="E707" s="24"/>
      <c r="F707" s="24"/>
      <c r="L707" s="5"/>
    </row>
    <row r="708">
      <c r="D708" s="24"/>
      <c r="E708" s="24"/>
      <c r="F708" s="24"/>
      <c r="L708" s="5"/>
    </row>
    <row r="709">
      <c r="D709" s="24"/>
      <c r="E709" s="24"/>
      <c r="F709" s="24"/>
      <c r="L709" s="5"/>
    </row>
    <row r="710">
      <c r="D710" s="24"/>
      <c r="E710" s="24"/>
      <c r="F710" s="24"/>
      <c r="L710" s="5"/>
    </row>
    <row r="711">
      <c r="D711" s="24"/>
      <c r="E711" s="24"/>
      <c r="F711" s="24"/>
      <c r="L711" s="5"/>
    </row>
    <row r="712">
      <c r="D712" s="24"/>
      <c r="E712" s="24"/>
      <c r="F712" s="24"/>
      <c r="L712" s="5"/>
    </row>
    <row r="713">
      <c r="D713" s="24"/>
      <c r="E713" s="24"/>
      <c r="F713" s="24"/>
      <c r="L713" s="5"/>
    </row>
    <row r="714">
      <c r="D714" s="24"/>
      <c r="E714" s="24"/>
      <c r="F714" s="24"/>
      <c r="L714" s="5"/>
    </row>
    <row r="715">
      <c r="D715" s="24"/>
      <c r="E715" s="24"/>
      <c r="F715" s="24"/>
      <c r="L715" s="5"/>
    </row>
    <row r="716">
      <c r="D716" s="24"/>
      <c r="E716" s="24"/>
      <c r="F716" s="24"/>
      <c r="L716" s="5"/>
    </row>
    <row r="717">
      <c r="D717" s="24"/>
      <c r="E717" s="24"/>
      <c r="F717" s="24"/>
      <c r="L717" s="5"/>
    </row>
    <row r="718">
      <c r="D718" s="24"/>
      <c r="E718" s="24"/>
      <c r="F718" s="24"/>
      <c r="L718" s="5"/>
    </row>
    <row r="719">
      <c r="D719" s="24"/>
      <c r="E719" s="24"/>
      <c r="F719" s="24"/>
      <c r="L719" s="5"/>
    </row>
    <row r="720">
      <c r="D720" s="24"/>
      <c r="E720" s="24"/>
      <c r="F720" s="24"/>
      <c r="L720" s="5"/>
    </row>
    <row r="721">
      <c r="D721" s="24"/>
      <c r="E721" s="24"/>
      <c r="F721" s="24"/>
      <c r="L721" s="5"/>
    </row>
    <row r="722">
      <c r="D722" s="24"/>
      <c r="E722" s="24"/>
      <c r="F722" s="24"/>
      <c r="L722" s="5"/>
    </row>
    <row r="723">
      <c r="D723" s="24"/>
      <c r="E723" s="24"/>
      <c r="F723" s="24"/>
      <c r="L723" s="5"/>
    </row>
    <row r="724">
      <c r="D724" s="24"/>
      <c r="E724" s="24"/>
      <c r="F724" s="24"/>
      <c r="L724" s="5"/>
    </row>
    <row r="725">
      <c r="D725" s="24"/>
      <c r="E725" s="24"/>
      <c r="F725" s="24"/>
      <c r="L725" s="5"/>
    </row>
    <row r="726">
      <c r="D726" s="24"/>
      <c r="E726" s="24"/>
      <c r="F726" s="24"/>
      <c r="L726" s="5"/>
    </row>
    <row r="727">
      <c r="D727" s="24"/>
      <c r="E727" s="24"/>
      <c r="F727" s="24"/>
      <c r="L727" s="5"/>
    </row>
    <row r="728">
      <c r="D728" s="24"/>
      <c r="E728" s="24"/>
      <c r="F728" s="24"/>
      <c r="L728" s="5"/>
    </row>
    <row r="729">
      <c r="D729" s="24"/>
      <c r="E729" s="24"/>
      <c r="F729" s="24"/>
      <c r="L729" s="5"/>
    </row>
    <row r="730">
      <c r="D730" s="24"/>
      <c r="E730" s="24"/>
      <c r="F730" s="24"/>
      <c r="L730" s="5"/>
    </row>
    <row r="731">
      <c r="D731" s="24"/>
      <c r="E731" s="24"/>
      <c r="F731" s="24"/>
      <c r="L731" s="5"/>
    </row>
    <row r="732">
      <c r="D732" s="24"/>
      <c r="E732" s="24"/>
      <c r="F732" s="24"/>
      <c r="L732" s="5"/>
    </row>
    <row r="733">
      <c r="D733" s="24"/>
      <c r="E733" s="24"/>
      <c r="F733" s="24"/>
      <c r="L733" s="5"/>
    </row>
    <row r="734">
      <c r="D734" s="24"/>
      <c r="E734" s="24"/>
      <c r="F734" s="24"/>
      <c r="L734" s="5"/>
    </row>
    <row r="735">
      <c r="D735" s="24"/>
      <c r="E735" s="24"/>
      <c r="F735" s="24"/>
      <c r="L735" s="5"/>
    </row>
    <row r="736">
      <c r="D736" s="24"/>
      <c r="E736" s="24"/>
      <c r="F736" s="24"/>
      <c r="L736" s="5"/>
    </row>
    <row r="737">
      <c r="D737" s="24"/>
      <c r="E737" s="24"/>
      <c r="F737" s="24"/>
      <c r="L737" s="5"/>
    </row>
    <row r="738">
      <c r="D738" s="24"/>
      <c r="E738" s="24"/>
      <c r="F738" s="24"/>
      <c r="L738" s="5"/>
    </row>
    <row r="739">
      <c r="D739" s="24"/>
      <c r="E739" s="24"/>
      <c r="F739" s="24"/>
      <c r="L739" s="5"/>
    </row>
    <row r="740">
      <c r="D740" s="24"/>
      <c r="E740" s="24"/>
      <c r="F740" s="24"/>
      <c r="L740" s="5"/>
    </row>
    <row r="741">
      <c r="D741" s="24"/>
      <c r="E741" s="24"/>
      <c r="F741" s="24"/>
      <c r="L741" s="5"/>
    </row>
    <row r="742">
      <c r="D742" s="24"/>
      <c r="E742" s="24"/>
      <c r="F742" s="24"/>
      <c r="L742" s="5"/>
    </row>
    <row r="743">
      <c r="D743" s="24"/>
      <c r="E743" s="24"/>
      <c r="F743" s="24"/>
      <c r="L743" s="5"/>
    </row>
    <row r="744">
      <c r="D744" s="24"/>
      <c r="E744" s="24"/>
      <c r="F744" s="24"/>
      <c r="L744" s="5"/>
    </row>
    <row r="745">
      <c r="D745" s="24"/>
      <c r="E745" s="24"/>
      <c r="F745" s="24"/>
      <c r="L745" s="5"/>
    </row>
    <row r="746">
      <c r="D746" s="24"/>
      <c r="E746" s="24"/>
      <c r="F746" s="24"/>
      <c r="L746" s="5"/>
    </row>
    <row r="747">
      <c r="D747" s="24"/>
      <c r="E747" s="24"/>
      <c r="F747" s="24"/>
      <c r="L747" s="5"/>
    </row>
    <row r="748">
      <c r="D748" s="24"/>
      <c r="E748" s="24"/>
      <c r="F748" s="24"/>
      <c r="L748" s="5"/>
    </row>
    <row r="749">
      <c r="D749" s="24"/>
      <c r="E749" s="24"/>
      <c r="F749" s="24"/>
      <c r="L749" s="5"/>
    </row>
    <row r="750">
      <c r="D750" s="24"/>
      <c r="E750" s="24"/>
      <c r="F750" s="24"/>
      <c r="L750" s="5"/>
    </row>
    <row r="751">
      <c r="D751" s="24"/>
      <c r="E751" s="24"/>
      <c r="F751" s="24"/>
      <c r="L751" s="5"/>
    </row>
    <row r="752">
      <c r="D752" s="24"/>
      <c r="E752" s="24"/>
      <c r="F752" s="24"/>
      <c r="L752" s="5"/>
    </row>
    <row r="753">
      <c r="D753" s="24"/>
      <c r="E753" s="24"/>
      <c r="F753" s="24"/>
      <c r="L753" s="5"/>
    </row>
    <row r="754">
      <c r="D754" s="24"/>
      <c r="E754" s="24"/>
      <c r="F754" s="24"/>
      <c r="L754" s="5"/>
    </row>
    <row r="755">
      <c r="D755" s="24"/>
      <c r="E755" s="24"/>
      <c r="F755" s="24"/>
      <c r="L755" s="5"/>
    </row>
    <row r="756">
      <c r="D756" s="24"/>
      <c r="E756" s="24"/>
      <c r="F756" s="24"/>
      <c r="L756" s="5"/>
    </row>
    <row r="757">
      <c r="D757" s="24"/>
      <c r="E757" s="24"/>
      <c r="F757" s="24"/>
      <c r="L757" s="5"/>
    </row>
    <row r="758">
      <c r="D758" s="24"/>
      <c r="E758" s="24"/>
      <c r="F758" s="24"/>
      <c r="L758" s="5"/>
    </row>
    <row r="759">
      <c r="D759" s="24"/>
      <c r="E759" s="24"/>
      <c r="F759" s="24"/>
      <c r="L759" s="5"/>
    </row>
    <row r="760">
      <c r="D760" s="24"/>
      <c r="E760" s="24"/>
      <c r="F760" s="24"/>
      <c r="L760" s="5"/>
    </row>
    <row r="761">
      <c r="D761" s="24"/>
      <c r="E761" s="24"/>
      <c r="F761" s="24"/>
      <c r="L761" s="5"/>
    </row>
    <row r="762">
      <c r="D762" s="24"/>
      <c r="E762" s="24"/>
      <c r="F762" s="24"/>
      <c r="L762" s="5"/>
    </row>
    <row r="763">
      <c r="D763" s="24"/>
      <c r="E763" s="24"/>
      <c r="F763" s="24"/>
      <c r="L763" s="5"/>
    </row>
    <row r="764">
      <c r="D764" s="24"/>
      <c r="E764" s="24"/>
      <c r="F764" s="24"/>
      <c r="L764" s="5"/>
    </row>
    <row r="765">
      <c r="D765" s="24"/>
      <c r="E765" s="24"/>
      <c r="F765" s="24"/>
      <c r="L765" s="5"/>
    </row>
    <row r="766">
      <c r="D766" s="24"/>
      <c r="E766" s="24"/>
      <c r="F766" s="24"/>
      <c r="L766" s="5"/>
    </row>
    <row r="767">
      <c r="D767" s="24"/>
      <c r="E767" s="24"/>
      <c r="F767" s="24"/>
      <c r="L767" s="5"/>
    </row>
    <row r="768">
      <c r="D768" s="24"/>
      <c r="E768" s="24"/>
      <c r="F768" s="24"/>
      <c r="L768" s="5"/>
    </row>
    <row r="769">
      <c r="D769" s="24"/>
      <c r="E769" s="24"/>
      <c r="F769" s="24"/>
      <c r="L769" s="5"/>
    </row>
    <row r="770">
      <c r="D770" s="24"/>
      <c r="E770" s="24"/>
      <c r="F770" s="24"/>
      <c r="L770" s="5"/>
    </row>
    <row r="771">
      <c r="D771" s="24"/>
      <c r="E771" s="24"/>
      <c r="F771" s="24"/>
      <c r="L771" s="5"/>
    </row>
    <row r="772">
      <c r="D772" s="24"/>
      <c r="E772" s="24"/>
      <c r="F772" s="24"/>
      <c r="L772" s="5"/>
    </row>
    <row r="773">
      <c r="D773" s="24"/>
      <c r="E773" s="24"/>
      <c r="F773" s="24"/>
      <c r="L773" s="5"/>
    </row>
    <row r="774">
      <c r="D774" s="24"/>
      <c r="E774" s="24"/>
      <c r="F774" s="24"/>
      <c r="L774" s="5"/>
    </row>
    <row r="775">
      <c r="D775" s="24"/>
      <c r="E775" s="24"/>
      <c r="F775" s="24"/>
      <c r="L775" s="5"/>
    </row>
    <row r="776">
      <c r="D776" s="24"/>
      <c r="E776" s="24"/>
      <c r="F776" s="24"/>
      <c r="L776" s="5"/>
    </row>
    <row r="777">
      <c r="D777" s="24"/>
      <c r="E777" s="24"/>
      <c r="F777" s="24"/>
      <c r="L777" s="5"/>
    </row>
    <row r="778">
      <c r="D778" s="24"/>
      <c r="E778" s="24"/>
      <c r="F778" s="24"/>
      <c r="L778" s="5"/>
    </row>
    <row r="779">
      <c r="D779" s="24"/>
      <c r="E779" s="24"/>
      <c r="F779" s="24"/>
      <c r="L779" s="5"/>
    </row>
    <row r="780">
      <c r="D780" s="24"/>
      <c r="E780" s="24"/>
      <c r="F780" s="24"/>
      <c r="L780" s="5"/>
    </row>
    <row r="781">
      <c r="D781" s="24"/>
      <c r="E781" s="24"/>
      <c r="F781" s="24"/>
      <c r="L781" s="5"/>
    </row>
    <row r="782">
      <c r="D782" s="24"/>
      <c r="E782" s="24"/>
      <c r="F782" s="24"/>
      <c r="L782" s="5"/>
    </row>
    <row r="783">
      <c r="D783" s="24"/>
      <c r="E783" s="24"/>
      <c r="F783" s="24"/>
      <c r="L783" s="5"/>
    </row>
    <row r="784">
      <c r="D784" s="24"/>
      <c r="E784" s="24"/>
      <c r="F784" s="24"/>
      <c r="L784" s="5"/>
    </row>
    <row r="785">
      <c r="D785" s="24"/>
      <c r="E785" s="24"/>
      <c r="F785" s="24"/>
      <c r="L785" s="5"/>
    </row>
    <row r="786">
      <c r="D786" s="24"/>
      <c r="E786" s="24"/>
      <c r="F786" s="24"/>
      <c r="L786" s="5"/>
    </row>
    <row r="787">
      <c r="D787" s="24"/>
      <c r="E787" s="24"/>
      <c r="F787" s="24"/>
      <c r="L787" s="5"/>
    </row>
    <row r="788">
      <c r="D788" s="24"/>
      <c r="E788" s="24"/>
      <c r="F788" s="24"/>
      <c r="L788" s="5"/>
    </row>
    <row r="789">
      <c r="D789" s="24"/>
      <c r="E789" s="24"/>
      <c r="F789" s="24"/>
      <c r="L789" s="5"/>
    </row>
    <row r="790">
      <c r="D790" s="24"/>
      <c r="E790" s="24"/>
      <c r="F790" s="24"/>
      <c r="L790" s="5"/>
    </row>
    <row r="791">
      <c r="D791" s="24"/>
      <c r="E791" s="24"/>
      <c r="F791" s="24"/>
      <c r="L791" s="5"/>
    </row>
    <row r="792">
      <c r="D792" s="24"/>
      <c r="E792" s="24"/>
      <c r="F792" s="24"/>
      <c r="L792" s="5"/>
    </row>
    <row r="793">
      <c r="D793" s="24"/>
      <c r="E793" s="24"/>
      <c r="F793" s="24"/>
      <c r="L793" s="5"/>
    </row>
    <row r="794">
      <c r="D794" s="24"/>
      <c r="E794" s="24"/>
      <c r="F794" s="24"/>
      <c r="L794" s="5"/>
    </row>
    <row r="795">
      <c r="D795" s="24"/>
      <c r="E795" s="24"/>
      <c r="F795" s="24"/>
      <c r="L795" s="5"/>
    </row>
    <row r="796">
      <c r="D796" s="24"/>
      <c r="E796" s="24"/>
      <c r="F796" s="24"/>
      <c r="L796" s="5"/>
    </row>
    <row r="797">
      <c r="D797" s="24"/>
      <c r="E797" s="24"/>
      <c r="F797" s="24"/>
      <c r="L797" s="5"/>
    </row>
    <row r="798">
      <c r="D798" s="24"/>
      <c r="E798" s="24"/>
      <c r="F798" s="24"/>
      <c r="L798" s="5"/>
    </row>
    <row r="799">
      <c r="D799" s="24"/>
      <c r="E799" s="24"/>
      <c r="F799" s="24"/>
      <c r="L799" s="5"/>
    </row>
    <row r="800">
      <c r="D800" s="24"/>
      <c r="E800" s="24"/>
      <c r="F800" s="24"/>
      <c r="L800" s="5"/>
    </row>
    <row r="801">
      <c r="D801" s="24"/>
      <c r="E801" s="24"/>
      <c r="F801" s="24"/>
      <c r="L801" s="5"/>
    </row>
    <row r="802">
      <c r="D802" s="24"/>
      <c r="E802" s="24"/>
      <c r="F802" s="24"/>
      <c r="L802" s="5"/>
    </row>
    <row r="803">
      <c r="D803" s="24"/>
      <c r="E803" s="24"/>
      <c r="F803" s="24"/>
      <c r="L803" s="5"/>
    </row>
    <row r="804">
      <c r="D804" s="24"/>
      <c r="E804" s="24"/>
      <c r="F804" s="24"/>
      <c r="L804" s="5"/>
    </row>
    <row r="805">
      <c r="D805" s="24"/>
      <c r="E805" s="24"/>
      <c r="F805" s="24"/>
      <c r="L805" s="5"/>
    </row>
    <row r="806">
      <c r="D806" s="24"/>
      <c r="E806" s="24"/>
      <c r="F806" s="24"/>
      <c r="L806" s="5"/>
    </row>
    <row r="807">
      <c r="D807" s="24"/>
      <c r="E807" s="24"/>
      <c r="F807" s="24"/>
      <c r="L807" s="5"/>
    </row>
    <row r="808">
      <c r="D808" s="24"/>
      <c r="E808" s="24"/>
      <c r="F808" s="24"/>
      <c r="L808" s="5"/>
    </row>
    <row r="809">
      <c r="D809" s="24"/>
      <c r="E809" s="24"/>
      <c r="F809" s="24"/>
      <c r="L809" s="5"/>
    </row>
    <row r="810">
      <c r="D810" s="24"/>
      <c r="E810" s="24"/>
      <c r="F810" s="24"/>
      <c r="L810" s="5"/>
    </row>
    <row r="811">
      <c r="D811" s="24"/>
      <c r="E811" s="24"/>
      <c r="F811" s="24"/>
      <c r="L811" s="5"/>
    </row>
    <row r="812">
      <c r="D812" s="24"/>
      <c r="E812" s="24"/>
      <c r="F812" s="24"/>
      <c r="L812" s="5"/>
    </row>
    <row r="813">
      <c r="D813" s="24"/>
      <c r="E813" s="24"/>
      <c r="F813" s="24"/>
      <c r="L813" s="5"/>
    </row>
    <row r="814">
      <c r="D814" s="24"/>
      <c r="E814" s="24"/>
      <c r="F814" s="24"/>
      <c r="L814" s="5"/>
    </row>
    <row r="815">
      <c r="D815" s="24"/>
      <c r="E815" s="24"/>
      <c r="F815" s="24"/>
      <c r="L815" s="5"/>
    </row>
    <row r="816">
      <c r="D816" s="24"/>
      <c r="E816" s="24"/>
      <c r="F816" s="24"/>
      <c r="L816" s="5"/>
    </row>
    <row r="817">
      <c r="D817" s="24"/>
      <c r="E817" s="24"/>
      <c r="F817" s="24"/>
      <c r="L817" s="5"/>
    </row>
    <row r="818">
      <c r="D818" s="24"/>
      <c r="E818" s="24"/>
      <c r="F818" s="24"/>
      <c r="L818" s="5"/>
    </row>
    <row r="819">
      <c r="D819" s="24"/>
      <c r="E819" s="24"/>
      <c r="F819" s="24"/>
      <c r="L819" s="5"/>
    </row>
    <row r="820">
      <c r="D820" s="24"/>
      <c r="E820" s="24"/>
      <c r="F820" s="24"/>
      <c r="L820" s="5"/>
    </row>
    <row r="821">
      <c r="D821" s="24"/>
      <c r="E821" s="24"/>
      <c r="F821" s="24"/>
      <c r="L821" s="5"/>
    </row>
    <row r="822">
      <c r="D822" s="24"/>
      <c r="E822" s="24"/>
      <c r="F822" s="24"/>
      <c r="L822" s="5"/>
    </row>
    <row r="823">
      <c r="D823" s="24"/>
      <c r="E823" s="24"/>
      <c r="F823" s="24"/>
      <c r="L823" s="5"/>
    </row>
    <row r="824">
      <c r="D824" s="24"/>
      <c r="E824" s="24"/>
      <c r="F824" s="24"/>
      <c r="L824" s="5"/>
    </row>
    <row r="825">
      <c r="D825" s="24"/>
      <c r="E825" s="24"/>
      <c r="F825" s="24"/>
      <c r="L825" s="5"/>
    </row>
    <row r="826">
      <c r="D826" s="24"/>
      <c r="E826" s="24"/>
      <c r="F826" s="24"/>
      <c r="L826" s="5"/>
    </row>
    <row r="827">
      <c r="D827" s="24"/>
      <c r="E827" s="24"/>
      <c r="F827" s="24"/>
      <c r="L827" s="5"/>
    </row>
    <row r="828">
      <c r="D828" s="24"/>
      <c r="E828" s="24"/>
      <c r="F828" s="24"/>
      <c r="L828" s="5"/>
    </row>
    <row r="829">
      <c r="D829" s="24"/>
      <c r="E829" s="24"/>
      <c r="F829" s="24"/>
      <c r="L829" s="5"/>
    </row>
    <row r="830">
      <c r="D830" s="24"/>
      <c r="E830" s="24"/>
      <c r="F830" s="24"/>
      <c r="L830" s="5"/>
    </row>
    <row r="831">
      <c r="D831" s="24"/>
      <c r="E831" s="24"/>
      <c r="F831" s="24"/>
      <c r="L831" s="5"/>
    </row>
    <row r="832">
      <c r="D832" s="24"/>
      <c r="E832" s="24"/>
      <c r="F832" s="24"/>
      <c r="L832" s="5"/>
    </row>
    <row r="833">
      <c r="D833" s="24"/>
      <c r="E833" s="24"/>
      <c r="F833" s="24"/>
      <c r="L833" s="5"/>
    </row>
    <row r="834">
      <c r="D834" s="24"/>
      <c r="E834" s="24"/>
      <c r="F834" s="24"/>
      <c r="L834" s="5"/>
    </row>
    <row r="835">
      <c r="D835" s="24"/>
      <c r="E835" s="24"/>
      <c r="F835" s="24"/>
      <c r="L835" s="5"/>
    </row>
    <row r="836">
      <c r="D836" s="24"/>
      <c r="E836" s="24"/>
      <c r="F836" s="24"/>
      <c r="L836" s="5"/>
    </row>
    <row r="837">
      <c r="D837" s="24"/>
      <c r="E837" s="24"/>
      <c r="F837" s="24"/>
      <c r="L837" s="5"/>
    </row>
    <row r="838">
      <c r="D838" s="24"/>
      <c r="E838" s="24"/>
      <c r="F838" s="24"/>
      <c r="L838" s="5"/>
    </row>
    <row r="839">
      <c r="D839" s="24"/>
      <c r="E839" s="24"/>
      <c r="F839" s="24"/>
      <c r="L839" s="5"/>
    </row>
    <row r="840">
      <c r="D840" s="24"/>
      <c r="E840" s="24"/>
      <c r="F840" s="24"/>
      <c r="L840" s="5"/>
    </row>
    <row r="841">
      <c r="D841" s="24"/>
      <c r="E841" s="24"/>
      <c r="F841" s="24"/>
      <c r="L841" s="5"/>
    </row>
    <row r="842">
      <c r="D842" s="24"/>
      <c r="E842" s="24"/>
      <c r="F842" s="24"/>
      <c r="L842" s="5"/>
    </row>
    <row r="843">
      <c r="D843" s="24"/>
      <c r="E843" s="24"/>
      <c r="F843" s="24"/>
      <c r="L843" s="5"/>
    </row>
    <row r="844">
      <c r="D844" s="24"/>
      <c r="E844" s="24"/>
      <c r="F844" s="24"/>
      <c r="L844" s="5"/>
    </row>
    <row r="845">
      <c r="D845" s="24"/>
      <c r="E845" s="24"/>
      <c r="F845" s="24"/>
      <c r="L845" s="5"/>
    </row>
    <row r="846">
      <c r="D846" s="24"/>
      <c r="E846" s="24"/>
      <c r="F846" s="24"/>
      <c r="L846" s="5"/>
    </row>
    <row r="847">
      <c r="D847" s="24"/>
      <c r="E847" s="24"/>
      <c r="F847" s="24"/>
      <c r="L847" s="5"/>
    </row>
    <row r="848">
      <c r="D848" s="24"/>
      <c r="E848" s="24"/>
      <c r="F848" s="24"/>
      <c r="L848" s="5"/>
    </row>
    <row r="849">
      <c r="D849" s="24"/>
      <c r="E849" s="24"/>
      <c r="F849" s="24"/>
      <c r="L849" s="5"/>
    </row>
    <row r="850">
      <c r="D850" s="24"/>
      <c r="E850" s="24"/>
      <c r="F850" s="24"/>
      <c r="L850" s="5"/>
    </row>
    <row r="851">
      <c r="D851" s="24"/>
      <c r="E851" s="24"/>
      <c r="F851" s="24"/>
      <c r="L851" s="5"/>
    </row>
    <row r="852">
      <c r="D852" s="24"/>
      <c r="E852" s="24"/>
      <c r="F852" s="24"/>
      <c r="L852" s="5"/>
    </row>
    <row r="853">
      <c r="D853" s="24"/>
      <c r="E853" s="24"/>
      <c r="F853" s="24"/>
      <c r="L853" s="5"/>
    </row>
    <row r="854">
      <c r="D854" s="24"/>
      <c r="E854" s="24"/>
      <c r="F854" s="24"/>
      <c r="L854" s="5"/>
    </row>
    <row r="855">
      <c r="D855" s="24"/>
      <c r="E855" s="24"/>
      <c r="F855" s="24"/>
      <c r="L855" s="5"/>
    </row>
    <row r="856">
      <c r="D856" s="24"/>
      <c r="E856" s="24"/>
      <c r="F856" s="24"/>
      <c r="L856" s="5"/>
    </row>
    <row r="857">
      <c r="D857" s="24"/>
      <c r="E857" s="24"/>
      <c r="F857" s="24"/>
      <c r="L857" s="5"/>
    </row>
    <row r="858">
      <c r="D858" s="24"/>
      <c r="E858" s="24"/>
      <c r="F858" s="24"/>
      <c r="L858" s="5"/>
    </row>
    <row r="859">
      <c r="D859" s="24"/>
      <c r="E859" s="24"/>
      <c r="F859" s="24"/>
      <c r="L859" s="5"/>
    </row>
    <row r="860">
      <c r="D860" s="24"/>
      <c r="E860" s="24"/>
      <c r="F860" s="24"/>
      <c r="L860" s="5"/>
    </row>
    <row r="861">
      <c r="D861" s="24"/>
      <c r="E861" s="24"/>
      <c r="F861" s="24"/>
      <c r="L861" s="5"/>
    </row>
    <row r="862">
      <c r="D862" s="24"/>
      <c r="E862" s="24"/>
      <c r="F862" s="24"/>
      <c r="L862" s="5"/>
    </row>
    <row r="863">
      <c r="D863" s="24"/>
      <c r="E863" s="24"/>
      <c r="F863" s="24"/>
      <c r="L863" s="5"/>
    </row>
    <row r="864">
      <c r="D864" s="24"/>
      <c r="E864" s="24"/>
      <c r="F864" s="24"/>
      <c r="L864" s="5"/>
    </row>
    <row r="865">
      <c r="D865" s="24"/>
      <c r="E865" s="24"/>
      <c r="F865" s="24"/>
      <c r="L865" s="5"/>
    </row>
    <row r="866">
      <c r="D866" s="24"/>
      <c r="E866" s="24"/>
      <c r="F866" s="24"/>
      <c r="L866" s="5"/>
    </row>
    <row r="867">
      <c r="D867" s="24"/>
      <c r="E867" s="24"/>
      <c r="F867" s="24"/>
      <c r="L867" s="5"/>
    </row>
    <row r="868">
      <c r="D868" s="24"/>
      <c r="E868" s="24"/>
      <c r="F868" s="24"/>
      <c r="L868" s="5"/>
    </row>
    <row r="869">
      <c r="D869" s="24"/>
      <c r="E869" s="24"/>
      <c r="F869" s="24"/>
      <c r="L869" s="5"/>
    </row>
    <row r="870">
      <c r="D870" s="24"/>
      <c r="E870" s="24"/>
      <c r="F870" s="24"/>
      <c r="L870" s="5"/>
    </row>
    <row r="871">
      <c r="D871" s="24"/>
      <c r="E871" s="24"/>
      <c r="F871" s="24"/>
      <c r="L871" s="5"/>
    </row>
    <row r="872">
      <c r="D872" s="24"/>
      <c r="E872" s="24"/>
      <c r="F872" s="24"/>
      <c r="L872" s="5"/>
    </row>
    <row r="873">
      <c r="D873" s="24"/>
      <c r="E873" s="24"/>
      <c r="F873" s="24"/>
      <c r="L873" s="5"/>
    </row>
    <row r="874">
      <c r="D874" s="24"/>
      <c r="E874" s="24"/>
      <c r="F874" s="24"/>
      <c r="L874" s="5"/>
    </row>
    <row r="875">
      <c r="D875" s="24"/>
      <c r="E875" s="24"/>
      <c r="F875" s="24"/>
      <c r="L875" s="5"/>
    </row>
    <row r="876">
      <c r="D876" s="24"/>
      <c r="E876" s="24"/>
      <c r="F876" s="24"/>
      <c r="L876" s="5"/>
    </row>
    <row r="877">
      <c r="D877" s="24"/>
      <c r="E877" s="24"/>
      <c r="F877" s="24"/>
      <c r="L877" s="5"/>
    </row>
    <row r="878">
      <c r="D878" s="24"/>
      <c r="E878" s="24"/>
      <c r="F878" s="24"/>
      <c r="L878" s="5"/>
    </row>
    <row r="879">
      <c r="D879" s="24"/>
      <c r="E879" s="24"/>
      <c r="F879" s="24"/>
      <c r="L879" s="5"/>
    </row>
    <row r="880">
      <c r="D880" s="24"/>
      <c r="E880" s="24"/>
      <c r="F880" s="24"/>
      <c r="L880" s="5"/>
    </row>
    <row r="881">
      <c r="D881" s="24"/>
      <c r="E881" s="24"/>
      <c r="F881" s="24"/>
      <c r="L881" s="5"/>
    </row>
    <row r="882">
      <c r="D882" s="24"/>
      <c r="E882" s="24"/>
      <c r="F882" s="24"/>
      <c r="L882" s="5"/>
    </row>
    <row r="883">
      <c r="D883" s="24"/>
      <c r="E883" s="24"/>
      <c r="F883" s="24"/>
      <c r="L883" s="5"/>
    </row>
    <row r="884">
      <c r="D884" s="24"/>
      <c r="E884" s="24"/>
      <c r="F884" s="24"/>
      <c r="L884" s="5"/>
    </row>
    <row r="885">
      <c r="D885" s="24"/>
      <c r="E885" s="24"/>
      <c r="F885" s="24"/>
      <c r="L885" s="5"/>
    </row>
    <row r="886">
      <c r="D886" s="24"/>
      <c r="E886" s="24"/>
      <c r="F886" s="24"/>
      <c r="L886" s="5"/>
    </row>
    <row r="887">
      <c r="D887" s="24"/>
      <c r="E887" s="24"/>
      <c r="F887" s="24"/>
      <c r="L887" s="5"/>
    </row>
    <row r="888">
      <c r="D888" s="24"/>
      <c r="E888" s="24"/>
      <c r="F888" s="24"/>
      <c r="L888" s="5"/>
    </row>
    <row r="889">
      <c r="D889" s="24"/>
      <c r="E889" s="24"/>
      <c r="F889" s="24"/>
      <c r="L889" s="5"/>
    </row>
    <row r="890">
      <c r="D890" s="24"/>
      <c r="E890" s="24"/>
      <c r="F890" s="24"/>
      <c r="L890" s="5"/>
    </row>
    <row r="891">
      <c r="D891" s="24"/>
      <c r="E891" s="24"/>
      <c r="F891" s="24"/>
      <c r="L891" s="5"/>
    </row>
    <row r="892">
      <c r="D892" s="24"/>
      <c r="E892" s="24"/>
      <c r="F892" s="24"/>
      <c r="L892" s="5"/>
    </row>
    <row r="893">
      <c r="D893" s="24"/>
      <c r="E893" s="24"/>
      <c r="F893" s="24"/>
      <c r="L893" s="5"/>
    </row>
    <row r="894">
      <c r="D894" s="24"/>
      <c r="E894" s="24"/>
      <c r="F894" s="24"/>
      <c r="L894" s="5"/>
    </row>
    <row r="895">
      <c r="D895" s="24"/>
      <c r="E895" s="24"/>
      <c r="F895" s="24"/>
      <c r="L895" s="5"/>
    </row>
    <row r="896">
      <c r="D896" s="24"/>
      <c r="E896" s="24"/>
      <c r="F896" s="24"/>
      <c r="L896" s="5"/>
    </row>
    <row r="897">
      <c r="D897" s="24"/>
      <c r="E897" s="24"/>
      <c r="F897" s="24"/>
      <c r="L897" s="5"/>
    </row>
    <row r="898">
      <c r="D898" s="24"/>
      <c r="E898" s="24"/>
      <c r="F898" s="24"/>
      <c r="L898" s="5"/>
    </row>
    <row r="899">
      <c r="D899" s="24"/>
      <c r="E899" s="24"/>
      <c r="F899" s="24"/>
      <c r="L899" s="5"/>
    </row>
    <row r="900">
      <c r="D900" s="24"/>
      <c r="E900" s="24"/>
      <c r="F900" s="24"/>
      <c r="L900" s="5"/>
    </row>
    <row r="901">
      <c r="D901" s="24"/>
      <c r="E901" s="24"/>
      <c r="F901" s="24"/>
      <c r="L901" s="5"/>
    </row>
    <row r="902">
      <c r="D902" s="24"/>
      <c r="E902" s="24"/>
      <c r="F902" s="24"/>
      <c r="L902" s="5"/>
    </row>
    <row r="903">
      <c r="D903" s="24"/>
      <c r="E903" s="24"/>
      <c r="F903" s="24"/>
      <c r="L903" s="5"/>
    </row>
    <row r="904">
      <c r="D904" s="24"/>
      <c r="E904" s="24"/>
      <c r="F904" s="24"/>
      <c r="L904" s="5"/>
    </row>
    <row r="905">
      <c r="D905" s="24"/>
      <c r="E905" s="24"/>
      <c r="F905" s="24"/>
      <c r="L905" s="5"/>
    </row>
    <row r="906">
      <c r="D906" s="24"/>
      <c r="E906" s="24"/>
      <c r="F906" s="24"/>
      <c r="L906" s="5"/>
    </row>
    <row r="907">
      <c r="D907" s="24"/>
      <c r="E907" s="24"/>
      <c r="F907" s="24"/>
      <c r="L907" s="5"/>
    </row>
    <row r="908">
      <c r="D908" s="24"/>
      <c r="E908" s="24"/>
      <c r="F908" s="24"/>
      <c r="L908" s="5"/>
    </row>
    <row r="909">
      <c r="D909" s="24"/>
      <c r="E909" s="24"/>
      <c r="F909" s="24"/>
      <c r="L909" s="5"/>
    </row>
    <row r="910">
      <c r="D910" s="24"/>
      <c r="E910" s="24"/>
      <c r="F910" s="24"/>
      <c r="L910" s="5"/>
    </row>
    <row r="911">
      <c r="D911" s="24"/>
      <c r="E911" s="24"/>
      <c r="F911" s="24"/>
      <c r="L911" s="5"/>
    </row>
    <row r="912">
      <c r="D912" s="24"/>
      <c r="E912" s="24"/>
      <c r="F912" s="24"/>
      <c r="L912" s="5"/>
    </row>
    <row r="913">
      <c r="D913" s="24"/>
      <c r="E913" s="24"/>
      <c r="F913" s="24"/>
      <c r="L913" s="5"/>
    </row>
    <row r="914">
      <c r="D914" s="24"/>
      <c r="E914" s="24"/>
      <c r="F914" s="24"/>
      <c r="L914" s="5"/>
    </row>
    <row r="915">
      <c r="D915" s="24"/>
      <c r="E915" s="24"/>
      <c r="F915" s="24"/>
      <c r="L915" s="5"/>
    </row>
    <row r="916">
      <c r="D916" s="24"/>
      <c r="E916" s="24"/>
      <c r="F916" s="24"/>
      <c r="L916" s="5"/>
    </row>
    <row r="917">
      <c r="D917" s="24"/>
      <c r="E917" s="24"/>
      <c r="F917" s="24"/>
      <c r="L917" s="5"/>
    </row>
    <row r="918">
      <c r="D918" s="24"/>
      <c r="E918" s="24"/>
      <c r="F918" s="24"/>
      <c r="L918" s="5"/>
    </row>
    <row r="919">
      <c r="D919" s="24"/>
      <c r="E919" s="24"/>
      <c r="F919" s="24"/>
      <c r="L919" s="5"/>
    </row>
    <row r="920">
      <c r="D920" s="24"/>
      <c r="E920" s="24"/>
      <c r="F920" s="24"/>
      <c r="L920" s="5"/>
    </row>
    <row r="921">
      <c r="D921" s="24"/>
      <c r="E921" s="24"/>
      <c r="F921" s="24"/>
      <c r="L921" s="5"/>
    </row>
    <row r="922">
      <c r="D922" s="24"/>
      <c r="E922" s="24"/>
      <c r="F922" s="24"/>
      <c r="L922" s="5"/>
    </row>
    <row r="923">
      <c r="D923" s="24"/>
      <c r="E923" s="24"/>
      <c r="F923" s="24"/>
      <c r="L923" s="5"/>
    </row>
    <row r="924">
      <c r="D924" s="24"/>
      <c r="E924" s="24"/>
      <c r="F924" s="24"/>
      <c r="L924" s="5"/>
    </row>
    <row r="925">
      <c r="D925" s="24"/>
      <c r="E925" s="24"/>
      <c r="F925" s="24"/>
      <c r="L925" s="5"/>
    </row>
    <row r="926">
      <c r="D926" s="24"/>
      <c r="E926" s="24"/>
      <c r="F926" s="24"/>
      <c r="L926" s="5"/>
    </row>
    <row r="927">
      <c r="D927" s="24"/>
      <c r="E927" s="24"/>
      <c r="F927" s="24"/>
      <c r="L927" s="5"/>
    </row>
    <row r="928">
      <c r="D928" s="24"/>
      <c r="E928" s="24"/>
      <c r="F928" s="24"/>
      <c r="L928" s="5"/>
    </row>
    <row r="929">
      <c r="D929" s="24"/>
      <c r="E929" s="24"/>
      <c r="F929" s="24"/>
      <c r="L929" s="5"/>
    </row>
    <row r="930">
      <c r="D930" s="24"/>
      <c r="E930" s="24"/>
      <c r="F930" s="24"/>
      <c r="L930" s="5"/>
    </row>
    <row r="931">
      <c r="D931" s="24"/>
      <c r="E931" s="24"/>
      <c r="F931" s="24"/>
      <c r="L931" s="5"/>
    </row>
    <row r="932">
      <c r="D932" s="24"/>
      <c r="E932" s="24"/>
      <c r="F932" s="24"/>
      <c r="L932" s="5"/>
    </row>
    <row r="933">
      <c r="D933" s="24"/>
      <c r="E933" s="24"/>
      <c r="F933" s="24"/>
      <c r="L933" s="5"/>
    </row>
    <row r="934">
      <c r="D934" s="24"/>
      <c r="E934" s="24"/>
      <c r="F934" s="24"/>
      <c r="L934" s="5"/>
    </row>
    <row r="935">
      <c r="D935" s="24"/>
      <c r="E935" s="24"/>
      <c r="F935" s="24"/>
      <c r="L935" s="5"/>
    </row>
    <row r="936">
      <c r="D936" s="24"/>
      <c r="E936" s="24"/>
      <c r="F936" s="24"/>
      <c r="L936" s="5"/>
    </row>
    <row r="937">
      <c r="D937" s="24"/>
      <c r="E937" s="24"/>
      <c r="F937" s="24"/>
      <c r="L937" s="5"/>
    </row>
    <row r="938">
      <c r="D938" s="24"/>
      <c r="E938" s="24"/>
      <c r="F938" s="24"/>
      <c r="L938" s="5"/>
    </row>
    <row r="939">
      <c r="D939" s="24"/>
      <c r="E939" s="24"/>
      <c r="F939" s="24"/>
      <c r="L939" s="5"/>
    </row>
    <row r="940">
      <c r="D940" s="24"/>
      <c r="E940" s="24"/>
      <c r="F940" s="24"/>
      <c r="L940" s="5"/>
    </row>
    <row r="941">
      <c r="D941" s="24"/>
      <c r="E941" s="24"/>
      <c r="F941" s="24"/>
      <c r="L941" s="5"/>
    </row>
    <row r="942">
      <c r="D942" s="24"/>
      <c r="E942" s="24"/>
      <c r="F942" s="24"/>
      <c r="L942" s="5"/>
    </row>
    <row r="943">
      <c r="D943" s="24"/>
      <c r="E943" s="24"/>
      <c r="F943" s="24"/>
      <c r="L943" s="5"/>
    </row>
    <row r="944">
      <c r="D944" s="24"/>
      <c r="E944" s="24"/>
      <c r="F944" s="24"/>
      <c r="L944" s="5"/>
    </row>
    <row r="945">
      <c r="D945" s="24"/>
      <c r="E945" s="24"/>
      <c r="F945" s="24"/>
      <c r="L945" s="5"/>
    </row>
    <row r="946">
      <c r="D946" s="24"/>
      <c r="E946" s="24"/>
      <c r="F946" s="24"/>
      <c r="L946" s="5"/>
    </row>
    <row r="947">
      <c r="D947" s="24"/>
      <c r="E947" s="24"/>
      <c r="F947" s="24"/>
      <c r="L947" s="5"/>
    </row>
    <row r="948">
      <c r="D948" s="24"/>
      <c r="E948" s="24"/>
      <c r="F948" s="24"/>
      <c r="L948" s="5"/>
    </row>
    <row r="949">
      <c r="D949" s="24"/>
      <c r="E949" s="24"/>
      <c r="F949" s="24"/>
      <c r="L949" s="5"/>
    </row>
    <row r="950">
      <c r="D950" s="24"/>
      <c r="E950" s="24"/>
      <c r="F950" s="24"/>
      <c r="L950" s="5"/>
    </row>
    <row r="951">
      <c r="D951" s="24"/>
      <c r="E951" s="24"/>
      <c r="F951" s="24"/>
      <c r="L951" s="5"/>
    </row>
    <row r="952">
      <c r="D952" s="24"/>
      <c r="E952" s="24"/>
      <c r="F952" s="24"/>
      <c r="L952" s="5"/>
    </row>
    <row r="953">
      <c r="D953" s="24"/>
      <c r="E953" s="24"/>
      <c r="F953" s="24"/>
      <c r="L953" s="5"/>
    </row>
    <row r="954">
      <c r="D954" s="24"/>
      <c r="E954" s="24"/>
      <c r="F954" s="24"/>
      <c r="L954" s="5"/>
    </row>
    <row r="955">
      <c r="D955" s="24"/>
      <c r="E955" s="24"/>
      <c r="F955" s="24"/>
      <c r="L955" s="5"/>
    </row>
    <row r="956">
      <c r="D956" s="24"/>
      <c r="E956" s="24"/>
      <c r="F956" s="24"/>
      <c r="L956" s="5"/>
    </row>
    <row r="957">
      <c r="D957" s="24"/>
      <c r="E957" s="24"/>
      <c r="F957" s="24"/>
      <c r="L957" s="5"/>
    </row>
    <row r="958">
      <c r="D958" s="24"/>
      <c r="E958" s="24"/>
      <c r="F958" s="24"/>
      <c r="L958" s="5"/>
    </row>
    <row r="959">
      <c r="D959" s="24"/>
      <c r="E959" s="24"/>
      <c r="F959" s="24"/>
      <c r="L959" s="5"/>
    </row>
    <row r="960">
      <c r="D960" s="24"/>
      <c r="E960" s="24"/>
      <c r="F960" s="24"/>
      <c r="L960" s="5"/>
    </row>
    <row r="961">
      <c r="D961" s="24"/>
      <c r="E961" s="24"/>
      <c r="F961" s="24"/>
      <c r="L961" s="5"/>
    </row>
    <row r="962">
      <c r="D962" s="24"/>
      <c r="E962" s="24"/>
      <c r="F962" s="24"/>
      <c r="L962" s="5"/>
    </row>
    <row r="963">
      <c r="D963" s="24"/>
      <c r="E963" s="24"/>
      <c r="F963" s="24"/>
      <c r="L963" s="5"/>
    </row>
    <row r="964">
      <c r="D964" s="24"/>
      <c r="E964" s="24"/>
      <c r="F964" s="24"/>
      <c r="L964" s="5"/>
    </row>
    <row r="965">
      <c r="D965" s="24"/>
      <c r="E965" s="24"/>
      <c r="F965" s="24"/>
      <c r="L965" s="5"/>
    </row>
    <row r="966">
      <c r="D966" s="24"/>
      <c r="E966" s="24"/>
      <c r="F966" s="24"/>
      <c r="L966" s="5"/>
    </row>
    <row r="967">
      <c r="D967" s="24"/>
      <c r="E967" s="24"/>
      <c r="F967" s="24"/>
      <c r="L967" s="5"/>
    </row>
    <row r="968">
      <c r="D968" s="24"/>
      <c r="E968" s="24"/>
      <c r="F968" s="24"/>
      <c r="L968" s="5"/>
    </row>
    <row r="969">
      <c r="D969" s="24"/>
      <c r="E969" s="24"/>
      <c r="F969" s="24"/>
      <c r="L969" s="5"/>
    </row>
    <row r="970">
      <c r="D970" s="24"/>
      <c r="E970" s="24"/>
      <c r="F970" s="24"/>
      <c r="L970" s="5"/>
    </row>
    <row r="971">
      <c r="D971" s="24"/>
      <c r="E971" s="24"/>
      <c r="F971" s="24"/>
      <c r="L971" s="5"/>
    </row>
    <row r="972">
      <c r="D972" s="24"/>
      <c r="E972" s="24"/>
      <c r="F972" s="24"/>
      <c r="L972" s="5"/>
    </row>
    <row r="973">
      <c r="D973" s="24"/>
      <c r="E973" s="24"/>
      <c r="F973" s="24"/>
      <c r="L973" s="5"/>
    </row>
    <row r="974">
      <c r="D974" s="24"/>
      <c r="E974" s="24"/>
      <c r="F974" s="24"/>
      <c r="L974" s="5"/>
    </row>
    <row r="975">
      <c r="D975" s="24"/>
      <c r="E975" s="24"/>
      <c r="F975" s="24"/>
      <c r="L975" s="5"/>
    </row>
    <row r="976">
      <c r="D976" s="24"/>
      <c r="E976" s="24"/>
      <c r="F976" s="24"/>
      <c r="L976" s="5"/>
    </row>
    <row r="977">
      <c r="D977" s="24"/>
      <c r="E977" s="24"/>
      <c r="F977" s="24"/>
      <c r="L977" s="5"/>
    </row>
    <row r="978">
      <c r="D978" s="24"/>
      <c r="E978" s="24"/>
      <c r="F978" s="24"/>
      <c r="L978" s="5"/>
    </row>
    <row r="979">
      <c r="D979" s="24"/>
      <c r="E979" s="24"/>
      <c r="F979" s="24"/>
      <c r="L979" s="5"/>
    </row>
    <row r="980">
      <c r="D980" s="24"/>
      <c r="E980" s="24"/>
      <c r="F980" s="24"/>
      <c r="L980" s="5"/>
    </row>
    <row r="981">
      <c r="D981" s="24"/>
      <c r="E981" s="24"/>
      <c r="F981" s="24"/>
      <c r="L981" s="5"/>
    </row>
    <row r="982">
      <c r="D982" s="24"/>
      <c r="E982" s="24"/>
      <c r="F982" s="24"/>
      <c r="L982" s="5"/>
    </row>
    <row r="983">
      <c r="D983" s="24"/>
      <c r="E983" s="24"/>
      <c r="F983" s="24"/>
      <c r="L983" s="5"/>
    </row>
    <row r="984">
      <c r="D984" s="24"/>
      <c r="E984" s="24"/>
      <c r="F984" s="24"/>
      <c r="L984" s="5"/>
    </row>
    <row r="985">
      <c r="D985" s="24"/>
      <c r="E985" s="24"/>
      <c r="F985" s="24"/>
      <c r="L985" s="5"/>
    </row>
    <row r="986">
      <c r="D986" s="24"/>
      <c r="E986" s="24"/>
      <c r="F986" s="24"/>
      <c r="L986" s="5"/>
    </row>
    <row r="987">
      <c r="D987" s="24"/>
      <c r="E987" s="24"/>
      <c r="F987" s="24"/>
      <c r="L987" s="5"/>
    </row>
    <row r="988">
      <c r="D988" s="24"/>
      <c r="E988" s="24"/>
      <c r="F988" s="24"/>
      <c r="L988" s="5"/>
    </row>
    <row r="989">
      <c r="D989" s="24"/>
      <c r="E989" s="24"/>
      <c r="F989" s="24"/>
      <c r="L989" s="5"/>
    </row>
    <row r="990">
      <c r="D990" s="24"/>
      <c r="E990" s="24"/>
      <c r="F990" s="24"/>
      <c r="L990" s="5"/>
    </row>
    <row r="991">
      <c r="D991" s="24"/>
      <c r="E991" s="24"/>
      <c r="F991" s="24"/>
      <c r="L991" s="5"/>
    </row>
    <row r="992">
      <c r="D992" s="24"/>
      <c r="E992" s="24"/>
      <c r="F992" s="24"/>
      <c r="L992" s="5"/>
    </row>
    <row r="993">
      <c r="D993" s="24"/>
      <c r="E993" s="24"/>
      <c r="F993" s="24"/>
      <c r="L993" s="5"/>
    </row>
    <row r="994">
      <c r="D994" s="24"/>
      <c r="E994" s="24"/>
      <c r="F994" s="24"/>
      <c r="L994" s="5"/>
    </row>
    <row r="995">
      <c r="D995" s="24"/>
      <c r="E995" s="24"/>
      <c r="F995" s="24"/>
      <c r="L995" s="5"/>
    </row>
    <row r="996">
      <c r="D996" s="24"/>
      <c r="E996" s="24"/>
      <c r="F996" s="24"/>
      <c r="L996" s="5"/>
    </row>
    <row r="997">
      <c r="D997" s="24"/>
      <c r="E997" s="24"/>
      <c r="F997" s="24"/>
      <c r="L997" s="5"/>
    </row>
    <row r="998">
      <c r="D998" s="24"/>
      <c r="E998" s="24"/>
      <c r="F998" s="24"/>
      <c r="L998" s="5"/>
    </row>
    <row r="999">
      <c r="D999" s="24"/>
      <c r="E999" s="24"/>
      <c r="F999" s="24"/>
      <c r="L999" s="5"/>
    </row>
    <row r="1000">
      <c r="D1000" s="24"/>
      <c r="E1000" s="24"/>
      <c r="F1000" s="24"/>
      <c r="L1000" s="5"/>
    </row>
    <row r="1001">
      <c r="D1001" s="24"/>
      <c r="E1001" s="24"/>
      <c r="F1001" s="24"/>
      <c r="L1001" s="5"/>
    </row>
    <row r="1002">
      <c r="D1002" s="24"/>
      <c r="E1002" s="24"/>
      <c r="F1002" s="24"/>
      <c r="L1002" s="5"/>
    </row>
    <row r="1003">
      <c r="D1003" s="24"/>
      <c r="E1003" s="24"/>
      <c r="F1003" s="24"/>
      <c r="L1003" s="5"/>
    </row>
    <row r="1004">
      <c r="D1004" s="24"/>
      <c r="E1004" s="24"/>
      <c r="F1004" s="24"/>
      <c r="L1004" s="5"/>
    </row>
    <row r="1005">
      <c r="D1005" s="24"/>
      <c r="E1005" s="24"/>
      <c r="F1005" s="24"/>
      <c r="L1005" s="5"/>
    </row>
    <row r="1006">
      <c r="D1006" s="24"/>
      <c r="E1006" s="24"/>
      <c r="F1006" s="24"/>
      <c r="L1006" s="5"/>
    </row>
    <row r="1007">
      <c r="D1007" s="24"/>
      <c r="E1007" s="24"/>
      <c r="F1007" s="24"/>
      <c r="L1007" s="5"/>
    </row>
    <row r="1008">
      <c r="D1008" s="24"/>
      <c r="E1008" s="24"/>
      <c r="F1008" s="24"/>
      <c r="L1008" s="5"/>
    </row>
    <row r="1009">
      <c r="D1009" s="24"/>
      <c r="E1009" s="24"/>
      <c r="F1009" s="24"/>
      <c r="L1009" s="5"/>
    </row>
    <row r="1010">
      <c r="D1010" s="24"/>
      <c r="E1010" s="24"/>
      <c r="F1010" s="24"/>
      <c r="L1010" s="5"/>
    </row>
    <row r="1011">
      <c r="D1011" s="24"/>
      <c r="E1011" s="24"/>
      <c r="F1011" s="24"/>
      <c r="L1011" s="5"/>
    </row>
    <row r="1012">
      <c r="D1012" s="24"/>
      <c r="E1012" s="24"/>
      <c r="F1012" s="24"/>
      <c r="L1012" s="5"/>
    </row>
    <row r="1013">
      <c r="D1013" s="24"/>
      <c r="E1013" s="24"/>
      <c r="F1013" s="24"/>
      <c r="L1013" s="5"/>
    </row>
    <row r="1014">
      <c r="D1014" s="24"/>
      <c r="E1014" s="24"/>
      <c r="F1014" s="24"/>
      <c r="L1014" s="5"/>
    </row>
    <row r="1015">
      <c r="D1015" s="24"/>
      <c r="E1015" s="24"/>
      <c r="F1015" s="24"/>
      <c r="L1015" s="5"/>
    </row>
    <row r="1016">
      <c r="D1016" s="24"/>
      <c r="E1016" s="24"/>
      <c r="F1016" s="24"/>
      <c r="L1016" s="5"/>
    </row>
    <row r="1017">
      <c r="D1017" s="24"/>
      <c r="E1017" s="24"/>
      <c r="F1017" s="24"/>
      <c r="L1017" s="5"/>
    </row>
    <row r="1018">
      <c r="D1018" s="24"/>
      <c r="E1018" s="24"/>
      <c r="F1018" s="24"/>
      <c r="L1018" s="5"/>
    </row>
    <row r="1019">
      <c r="D1019" s="24"/>
      <c r="E1019" s="24"/>
      <c r="F1019" s="24"/>
      <c r="L1019" s="5"/>
    </row>
    <row r="1020">
      <c r="D1020" s="24"/>
      <c r="E1020" s="24"/>
      <c r="F1020" s="24"/>
      <c r="L1020" s="5"/>
    </row>
    <row r="1021">
      <c r="D1021" s="24"/>
      <c r="E1021" s="24"/>
      <c r="F1021" s="24"/>
      <c r="L1021" s="5"/>
    </row>
    <row r="1022">
      <c r="D1022" s="24"/>
      <c r="E1022" s="24"/>
      <c r="F1022" s="24"/>
      <c r="L1022" s="5"/>
    </row>
    <row r="1023">
      <c r="D1023" s="24"/>
      <c r="E1023" s="24"/>
      <c r="F1023" s="24"/>
      <c r="L1023" s="5"/>
    </row>
    <row r="1024">
      <c r="D1024" s="24"/>
      <c r="E1024" s="24"/>
      <c r="F1024" s="24"/>
      <c r="L1024" s="5"/>
    </row>
    <row r="1025">
      <c r="D1025" s="24"/>
      <c r="E1025" s="24"/>
      <c r="F1025" s="24"/>
      <c r="L1025" s="5"/>
    </row>
    <row r="1026">
      <c r="D1026" s="24"/>
      <c r="E1026" s="24"/>
      <c r="F1026" s="24"/>
      <c r="L1026" s="5"/>
    </row>
    <row r="1027">
      <c r="D1027" s="24"/>
      <c r="E1027" s="24"/>
      <c r="F1027" s="24"/>
      <c r="L1027" s="5"/>
    </row>
    <row r="1028">
      <c r="D1028" s="24"/>
      <c r="E1028" s="24"/>
      <c r="F1028" s="24"/>
      <c r="L1028" s="5"/>
    </row>
    <row r="1029">
      <c r="D1029" s="24"/>
      <c r="E1029" s="24"/>
      <c r="F1029" s="24"/>
      <c r="L1029" s="5"/>
    </row>
    <row r="1030">
      <c r="D1030" s="24"/>
      <c r="E1030" s="24"/>
      <c r="F1030" s="24"/>
      <c r="L1030" s="5"/>
    </row>
    <row r="1031">
      <c r="D1031" s="24"/>
      <c r="E1031" s="24"/>
      <c r="F1031" s="24"/>
      <c r="L1031" s="5"/>
    </row>
    <row r="1032">
      <c r="D1032" s="24"/>
      <c r="E1032" s="24"/>
      <c r="F1032" s="24"/>
      <c r="L1032" s="5"/>
    </row>
    <row r="1033">
      <c r="D1033" s="24"/>
      <c r="E1033" s="24"/>
      <c r="F1033" s="24"/>
      <c r="L1033" s="5"/>
    </row>
    <row r="1034">
      <c r="D1034" s="24"/>
      <c r="E1034" s="24"/>
      <c r="F1034" s="24"/>
      <c r="L1034" s="5"/>
    </row>
    <row r="1035">
      <c r="D1035" s="24"/>
      <c r="E1035" s="24"/>
      <c r="F1035" s="24"/>
      <c r="L1035" s="5"/>
    </row>
    <row r="1036">
      <c r="D1036" s="24"/>
      <c r="E1036" s="24"/>
      <c r="F1036" s="24"/>
      <c r="L1036" s="5"/>
    </row>
    <row r="1037">
      <c r="D1037" s="24"/>
      <c r="E1037" s="24"/>
      <c r="F1037" s="24"/>
      <c r="L1037" s="5"/>
    </row>
    <row r="1038">
      <c r="D1038" s="24"/>
      <c r="E1038" s="24"/>
      <c r="F1038" s="24"/>
      <c r="L1038" s="5"/>
    </row>
    <row r="1039">
      <c r="D1039" s="24"/>
      <c r="E1039" s="24"/>
      <c r="F1039" s="24"/>
      <c r="L1039" s="5"/>
    </row>
    <row r="1040">
      <c r="D1040" s="24"/>
      <c r="E1040" s="24"/>
      <c r="F1040" s="24"/>
      <c r="L1040" s="5"/>
    </row>
  </sheetData>
  <hyperlinks>
    <hyperlink r:id="rId1" ref="C3"/>
    <hyperlink r:id="rId2" ref="C4"/>
    <hyperlink r:id="rId3" ref="C7"/>
    <hyperlink r:id="rId4" ref="C8"/>
    <hyperlink r:id="rId5" ref="C9"/>
    <hyperlink r:id="rId6" ref="C10"/>
    <hyperlink r:id="rId7" ref="C11"/>
    <hyperlink r:id="rId8" ref="C13"/>
    <hyperlink r:id="rId9" ref="C14"/>
    <hyperlink r:id="rId10" ref="C15"/>
    <hyperlink r:id="rId11" ref="C17"/>
    <hyperlink r:id="rId12" ref="C18"/>
    <hyperlink r:id="rId13" ref="C19"/>
    <hyperlink r:id="rId14" ref="C20"/>
    <hyperlink r:id="rId15" ref="C21"/>
    <hyperlink r:id="rId16" ref="C22"/>
    <hyperlink r:id="rId17" ref="C23"/>
    <hyperlink r:id="rId18" ref="C24"/>
    <hyperlink r:id="rId19" ref="C25"/>
    <hyperlink r:id="rId20" ref="C26"/>
    <hyperlink r:id="rId21" ref="C29"/>
    <hyperlink r:id="rId22" ref="C30"/>
    <hyperlink r:id="rId23" ref="C33"/>
    <hyperlink r:id="rId24" ref="C34"/>
    <hyperlink r:id="rId25" ref="C35"/>
    <hyperlink r:id="rId26" ref="C38"/>
    <hyperlink r:id="rId27" ref="C39"/>
    <hyperlink r:id="rId28" ref="C40"/>
    <hyperlink r:id="rId29" ref="C41"/>
    <hyperlink r:id="rId30" ref="C43"/>
    <hyperlink r:id="rId31" ref="C46"/>
    <hyperlink r:id="rId32" ref="C48"/>
    <hyperlink r:id="rId33" ref="C51"/>
    <hyperlink r:id="rId34" ref="C52"/>
  </hyperlinks>
  <drawing r:id="rId3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 t="s">
        <v>108</v>
      </c>
      <c r="B2" s="4">
        <v>846.0</v>
      </c>
      <c r="D2" s="4" t="s">
        <v>25</v>
      </c>
      <c r="E2" s="4" t="s">
        <v>26</v>
      </c>
    </row>
    <row r="3">
      <c r="A3" s="4" t="s">
        <v>109</v>
      </c>
      <c r="B3" s="4">
        <v>1994.0</v>
      </c>
      <c r="D3" s="9">
        <v>43876.0</v>
      </c>
      <c r="E3" s="4">
        <v>1633.0</v>
      </c>
    </row>
    <row r="4">
      <c r="A4" s="4" t="s">
        <v>112</v>
      </c>
      <c r="B4" s="4">
        <v>3146.0</v>
      </c>
      <c r="D4" s="9">
        <v>43883.0</v>
      </c>
      <c r="E4" s="4">
        <v>1509.0</v>
      </c>
    </row>
    <row r="5">
      <c r="A5" s="4" t="s">
        <v>45</v>
      </c>
      <c r="B5" s="24">
        <f>AVERAGE(B2:B4)</f>
        <v>1995.333333</v>
      </c>
      <c r="D5" s="9">
        <v>43890.0</v>
      </c>
      <c r="E5" s="4">
        <v>1458.0</v>
      </c>
    </row>
    <row r="6">
      <c r="D6" s="13">
        <v>43897.0</v>
      </c>
      <c r="E6" s="4">
        <v>1569.0</v>
      </c>
    </row>
    <row r="7">
      <c r="E7" s="12">
        <f>AVERAGE(E3:E6)</f>
        <v>1542.25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153</v>
      </c>
    </row>
    <row r="3">
      <c r="A3" s="8">
        <v>43906.0</v>
      </c>
      <c r="B3" s="4">
        <v>800.0</v>
      </c>
    </row>
    <row r="5">
      <c r="A5" s="8">
        <v>43908.0</v>
      </c>
      <c r="B5" s="4">
        <v>18475.0</v>
      </c>
      <c r="D5" s="13"/>
    </row>
    <row r="6">
      <c r="D6" s="9"/>
    </row>
    <row r="7">
      <c r="A7" s="4" t="s">
        <v>154</v>
      </c>
      <c r="B7" s="12">
        <f>B3*2+B5*5</f>
        <v>93975</v>
      </c>
      <c r="D7" s="9"/>
    </row>
    <row r="8">
      <c r="D8" s="9"/>
    </row>
    <row r="9">
      <c r="D9" s="13"/>
    </row>
  </sheetData>
  <hyperlinks>
    <hyperlink r:id="rId1" ref="A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155</v>
      </c>
      <c r="B1" s="4" t="s">
        <v>156</v>
      </c>
      <c r="C1" s="4" t="s">
        <v>157</v>
      </c>
      <c r="D1" s="4" t="s">
        <v>158</v>
      </c>
      <c r="F1" s="4" t="s">
        <v>159</v>
      </c>
    </row>
    <row r="2">
      <c r="A2" s="23">
        <v>43900.0</v>
      </c>
      <c r="B2" s="4" t="s">
        <v>109</v>
      </c>
      <c r="C2" s="15">
        <v>10.0</v>
      </c>
      <c r="D2" s="15">
        <v>0.0</v>
      </c>
      <c r="F2" s="4" t="s">
        <v>160</v>
      </c>
      <c r="G2" s="15">
        <v>33.0</v>
      </c>
    </row>
    <row r="3">
      <c r="A3" s="23">
        <v>43901.0</v>
      </c>
      <c r="B3" s="4" t="s">
        <v>112</v>
      </c>
      <c r="C3" s="15">
        <v>10.0</v>
      </c>
      <c r="D3" s="15">
        <v>13.0</v>
      </c>
    </row>
    <row r="4">
      <c r="A4" s="23">
        <v>43902.0</v>
      </c>
      <c r="B4" s="4" t="s">
        <v>152</v>
      </c>
      <c r="C4" s="15">
        <v>85.0</v>
      </c>
      <c r="D4" s="15">
        <v>0.0</v>
      </c>
    </row>
    <row r="5">
      <c r="A5" s="23">
        <v>43903.0</v>
      </c>
      <c r="B5" s="4" t="s">
        <v>106</v>
      </c>
      <c r="C5" s="15">
        <v>447.0</v>
      </c>
      <c r="D5" s="15">
        <v>0.0</v>
      </c>
    </row>
    <row r="6">
      <c r="A6" s="23">
        <v>43904.0</v>
      </c>
      <c r="B6" s="4" t="s">
        <v>107</v>
      </c>
      <c r="C6" s="15">
        <v>1526.0</v>
      </c>
      <c r="D6" s="15">
        <v>94.0</v>
      </c>
    </row>
    <row r="7">
      <c r="A7" s="23">
        <v>43905.0</v>
      </c>
      <c r="B7" s="4" t="s">
        <v>107</v>
      </c>
      <c r="C7" s="15">
        <v>1233.0</v>
      </c>
      <c r="D7" s="15">
        <v>105.0</v>
      </c>
    </row>
    <row r="8">
      <c r="A8" s="23">
        <v>43906.0</v>
      </c>
      <c r="B8" s="4" t="s">
        <v>108</v>
      </c>
      <c r="C8" s="15">
        <v>6282.0</v>
      </c>
      <c r="D8" s="15">
        <v>325.0</v>
      </c>
    </row>
    <row r="9">
      <c r="A9" s="23">
        <v>43907.0</v>
      </c>
      <c r="B9" s="4" t="s">
        <v>109</v>
      </c>
      <c r="C9" s="15">
        <v>8186.0</v>
      </c>
      <c r="D9" s="15">
        <v>1251.0</v>
      </c>
    </row>
    <row r="10">
      <c r="A10" s="23">
        <v>43908.0</v>
      </c>
      <c r="B10" s="4" t="s">
        <v>112</v>
      </c>
      <c r="C10" s="15">
        <v>6084.0</v>
      </c>
      <c r="D10" s="15">
        <v>911.0</v>
      </c>
      <c r="F10" s="4" t="s">
        <v>5</v>
      </c>
      <c r="H10" s="4" t="s">
        <v>161</v>
      </c>
    </row>
    <row r="11">
      <c r="A11" s="23">
        <v>43909.0</v>
      </c>
      <c r="B11" s="4" t="s">
        <v>152</v>
      </c>
      <c r="C11" s="15">
        <v>5565.0</v>
      </c>
      <c r="D11" s="15">
        <v>831.0</v>
      </c>
      <c r="F11" s="4" t="s">
        <v>162</v>
      </c>
      <c r="G11" s="15">
        <v>29435.0</v>
      </c>
      <c r="H11" s="12">
        <f>G11/4</f>
        <v>7358.75</v>
      </c>
    </row>
    <row r="12">
      <c r="F12" s="4" t="s">
        <v>116</v>
      </c>
      <c r="G12" s="15">
        <v>1338.0</v>
      </c>
      <c r="H12" s="12">
        <f>G12/2</f>
        <v>669</v>
      </c>
    </row>
    <row r="15">
      <c r="A15" s="6" t="s">
        <v>163</v>
      </c>
    </row>
  </sheetData>
  <mergeCells count="3">
    <mergeCell ref="F1:G1"/>
    <mergeCell ref="F10:G10"/>
    <mergeCell ref="A15:G15"/>
  </mergeCells>
  <hyperlinks>
    <hyperlink r:id="rId1" ref="A15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164</v>
      </c>
    </row>
    <row r="2">
      <c r="C2" s="4" t="s">
        <v>165</v>
      </c>
      <c r="D2" s="4" t="s">
        <v>166</v>
      </c>
    </row>
    <row r="3">
      <c r="A3" s="4" t="s">
        <v>167</v>
      </c>
      <c r="B3" s="26">
        <v>6092.0</v>
      </c>
      <c r="C3" s="4">
        <v>6.0</v>
      </c>
      <c r="D3" s="4">
        <v>3.0</v>
      </c>
      <c r="E3" s="12">
        <f>7*B3/9</f>
        <v>4738.222222</v>
      </c>
    </row>
  </sheetData>
  <hyperlinks>
    <hyperlink r:id="rId1" ref="A1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D2" s="4" t="s">
        <v>25</v>
      </c>
      <c r="E2" s="4" t="s">
        <v>26</v>
      </c>
    </row>
    <row r="3">
      <c r="D3" s="9">
        <v>43876.0</v>
      </c>
      <c r="E3" s="4">
        <v>2693.0</v>
      </c>
    </row>
    <row r="4">
      <c r="D4" s="9">
        <v>43883.0</v>
      </c>
      <c r="E4" s="4">
        <v>2079.0</v>
      </c>
    </row>
    <row r="5">
      <c r="D5" s="9">
        <v>43890.0</v>
      </c>
      <c r="E5" s="4">
        <v>3267.0</v>
      </c>
    </row>
    <row r="6">
      <c r="D6" s="13">
        <v>43897.0</v>
      </c>
      <c r="E6" s="4">
        <v>2527.0</v>
      </c>
    </row>
    <row r="7">
      <c r="E7" s="12">
        <f>AVERAGE(E3:E6)</f>
        <v>2641.5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</cols>
  <sheetData>
    <row r="1">
      <c r="A1" s="4" t="s">
        <v>1</v>
      </c>
    </row>
    <row r="2">
      <c r="A2" s="1"/>
      <c r="B2" s="1"/>
    </row>
    <row r="3">
      <c r="A3" s="1" t="s">
        <v>18</v>
      </c>
      <c r="B3" s="1" t="s">
        <v>19</v>
      </c>
    </row>
    <row r="4">
      <c r="A4" s="4" t="s">
        <v>6</v>
      </c>
      <c r="B4" s="4" t="s">
        <v>6</v>
      </c>
    </row>
    <row r="5">
      <c r="A5" s="4" t="s">
        <v>21</v>
      </c>
      <c r="B5" s="4" t="s">
        <v>22</v>
      </c>
    </row>
    <row r="6">
      <c r="A6" s="4" t="s">
        <v>8</v>
      </c>
      <c r="B6" s="4" t="s">
        <v>27</v>
      </c>
    </row>
    <row r="7">
      <c r="A7" s="3" t="s">
        <v>2</v>
      </c>
      <c r="B7" s="4" t="s">
        <v>29</v>
      </c>
    </row>
    <row r="8">
      <c r="A8" s="3" t="s">
        <v>30</v>
      </c>
      <c r="B8" s="4" t="s">
        <v>31</v>
      </c>
    </row>
    <row r="9">
      <c r="A9" s="4" t="s">
        <v>32</v>
      </c>
      <c r="B9" s="4" t="s">
        <v>33</v>
      </c>
    </row>
    <row r="10">
      <c r="A10" s="4" t="s">
        <v>34</v>
      </c>
      <c r="B10" s="4" t="s">
        <v>35</v>
      </c>
    </row>
    <row r="11">
      <c r="A11" s="4" t="s">
        <v>13</v>
      </c>
      <c r="B11" s="4" t="s">
        <v>36</v>
      </c>
    </row>
    <row r="12">
      <c r="A12" s="11" t="s">
        <v>14</v>
      </c>
      <c r="B12" s="4" t="s">
        <v>39</v>
      </c>
    </row>
    <row r="13">
      <c r="A13" s="4" t="s">
        <v>15</v>
      </c>
      <c r="B13" s="4" t="s">
        <v>40</v>
      </c>
    </row>
    <row r="14">
      <c r="A14" s="4" t="s">
        <v>16</v>
      </c>
      <c r="B14" s="4" t="s">
        <v>41</v>
      </c>
    </row>
    <row r="15">
      <c r="A15" s="7" t="s">
        <v>17</v>
      </c>
      <c r="B15" s="4" t="s">
        <v>42</v>
      </c>
    </row>
    <row r="16">
      <c r="A16" s="11" t="s">
        <v>23</v>
      </c>
      <c r="B16" s="4" t="s">
        <v>43</v>
      </c>
    </row>
    <row r="17">
      <c r="A17" s="11" t="s">
        <v>24</v>
      </c>
      <c r="B17" s="4" t="s">
        <v>44</v>
      </c>
    </row>
    <row r="18">
      <c r="A18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</v>
      </c>
    </row>
    <row r="3">
      <c r="A3" s="4" t="s">
        <v>20</v>
      </c>
      <c r="B3" s="4">
        <v>1378.0</v>
      </c>
      <c r="D3" s="4" t="s">
        <v>25</v>
      </c>
      <c r="E3" s="4" t="s">
        <v>26</v>
      </c>
    </row>
    <row r="4">
      <c r="A4" s="8">
        <v>43906.0</v>
      </c>
      <c r="B4" s="4">
        <v>1926.0</v>
      </c>
      <c r="D4" s="9">
        <v>43876.0</v>
      </c>
      <c r="E4" s="4">
        <v>473.0</v>
      </c>
    </row>
    <row r="5">
      <c r="A5" s="8">
        <v>43907.0</v>
      </c>
      <c r="B5" s="4">
        <v>2709.0</v>
      </c>
      <c r="D5" s="9">
        <v>43883.0</v>
      </c>
      <c r="E5" s="4">
        <v>422.0</v>
      </c>
    </row>
    <row r="6">
      <c r="A6" s="8">
        <v>43908.0</v>
      </c>
      <c r="B6" s="4">
        <v>3009.0</v>
      </c>
      <c r="D6" s="9">
        <v>43890.0</v>
      </c>
      <c r="E6" s="4">
        <v>452.0</v>
      </c>
    </row>
    <row r="7">
      <c r="A7" s="4" t="s">
        <v>38</v>
      </c>
      <c r="B7" s="12">
        <f>SUM(B4:B6)</f>
        <v>7644</v>
      </c>
      <c r="D7" s="13">
        <v>43897.0</v>
      </c>
      <c r="E7" s="4">
        <v>471.0</v>
      </c>
    </row>
    <row r="8">
      <c r="A8" s="4" t="s">
        <v>45</v>
      </c>
      <c r="B8" s="12">
        <f>B7/3</f>
        <v>2548</v>
      </c>
      <c r="E8" s="12">
        <f>AVERAGE(E4:E7)</f>
        <v>454.5</v>
      </c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99</v>
      </c>
    </row>
    <row r="2">
      <c r="A2" s="8">
        <v>43905.0</v>
      </c>
      <c r="B2" s="4">
        <v>40000.0</v>
      </c>
    </row>
    <row r="3">
      <c r="A3" s="8">
        <v>43906.0</v>
      </c>
      <c r="B3" s="4">
        <v>70000.0</v>
      </c>
      <c r="D3" s="4" t="s">
        <v>25</v>
      </c>
      <c r="E3" s="4" t="s">
        <v>26</v>
      </c>
    </row>
    <row r="4">
      <c r="A4" s="8">
        <v>43907.0</v>
      </c>
      <c r="B4" s="4">
        <v>80000.0</v>
      </c>
      <c r="D4" s="9">
        <v>43876.0</v>
      </c>
      <c r="E4" s="4">
        <v>43445.0</v>
      </c>
    </row>
    <row r="5">
      <c r="D5" s="9">
        <v>43883.0</v>
      </c>
      <c r="E5" s="4">
        <v>34979.0</v>
      </c>
    </row>
    <row r="6">
      <c r="A6" s="4" t="s">
        <v>101</v>
      </c>
      <c r="B6" s="4">
        <f>2*B2+5*75000/2</f>
        <v>267500</v>
      </c>
      <c r="D6" s="9">
        <v>43890.0</v>
      </c>
      <c r="E6" s="4">
        <v>41678.0</v>
      </c>
    </row>
    <row r="7">
      <c r="D7" s="13">
        <v>43897.0</v>
      </c>
      <c r="E7" s="4">
        <v>43385.0</v>
      </c>
    </row>
    <row r="8">
      <c r="A8" s="4" t="s">
        <v>102</v>
      </c>
      <c r="B8" s="12">
        <f>B6/E8</f>
        <v>6.544862894</v>
      </c>
      <c r="E8" s="12">
        <f>AVERAGE(E4:E7)</f>
        <v>40871.75</v>
      </c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54</v>
      </c>
      <c r="B1" s="22" t="s">
        <v>104</v>
      </c>
    </row>
    <row r="3">
      <c r="A3" s="23">
        <v>43903.0</v>
      </c>
      <c r="B3" s="4" t="s">
        <v>106</v>
      </c>
      <c r="C3" s="15">
        <v>2000.0</v>
      </c>
    </row>
    <row r="4">
      <c r="A4" s="23">
        <v>43904.0</v>
      </c>
      <c r="B4" s="4" t="s">
        <v>107</v>
      </c>
      <c r="C4" s="15">
        <v>4000.0</v>
      </c>
    </row>
    <row r="5">
      <c r="A5" s="23">
        <v>43905.0</v>
      </c>
      <c r="B5" s="4" t="s">
        <v>107</v>
      </c>
      <c r="C5" s="15">
        <v>4000.0</v>
      </c>
    </row>
    <row r="6">
      <c r="A6" s="23">
        <v>43906.0</v>
      </c>
      <c r="B6" s="4" t="s">
        <v>108</v>
      </c>
      <c r="C6" s="15">
        <v>10000.0</v>
      </c>
    </row>
    <row r="7">
      <c r="A7" s="23">
        <v>43907.0</v>
      </c>
      <c r="B7" s="4" t="s">
        <v>109</v>
      </c>
      <c r="C7" s="15">
        <v>10000.0</v>
      </c>
      <c r="F7" s="4" t="s">
        <v>110</v>
      </c>
      <c r="G7" s="4" t="s">
        <v>111</v>
      </c>
    </row>
    <row r="8">
      <c r="A8" s="23">
        <v>43908.0</v>
      </c>
      <c r="B8" s="4" t="s">
        <v>112</v>
      </c>
      <c r="C8" s="15">
        <v>12000.0</v>
      </c>
      <c r="E8" s="4" t="s">
        <v>113</v>
      </c>
      <c r="F8" s="12">
        <f>SUM(C6:C8)</f>
        <v>32000</v>
      </c>
      <c r="G8" s="24">
        <f>F8/3</f>
        <v>10666.66667</v>
      </c>
    </row>
    <row r="9">
      <c r="E9" s="4" t="s">
        <v>116</v>
      </c>
      <c r="G9" s="4">
        <v>4000.0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 t="s">
        <v>149</v>
      </c>
      <c r="C1" s="4" t="s">
        <v>150</v>
      </c>
    </row>
    <row r="2">
      <c r="A2" s="33">
        <v>17230.0</v>
      </c>
      <c r="B2" s="4">
        <v>2.0</v>
      </c>
      <c r="C2" s="4">
        <v>1.0</v>
      </c>
    </row>
    <row r="3">
      <c r="A3" s="4">
        <v>9000.0</v>
      </c>
      <c r="B3" s="4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4" t="s">
        <v>25</v>
      </c>
      <c r="D2" s="4" t="s">
        <v>26</v>
      </c>
    </row>
    <row r="3">
      <c r="C3" s="9">
        <v>43876.0</v>
      </c>
      <c r="D3" s="4">
        <v>5393.0</v>
      </c>
    </row>
    <row r="4">
      <c r="C4" s="9">
        <v>43883.0</v>
      </c>
      <c r="D4" s="4">
        <v>9264.0</v>
      </c>
    </row>
    <row r="5">
      <c r="C5" s="9">
        <v>43890.0</v>
      </c>
      <c r="D5" s="4">
        <v>4865.0</v>
      </c>
    </row>
    <row r="6">
      <c r="C6" s="13">
        <v>43897.0</v>
      </c>
      <c r="D6" s="4">
        <v>4712.0</v>
      </c>
    </row>
    <row r="7">
      <c r="D7" s="12">
        <f>AVERAGE(D3:D6)</f>
        <v>6058.5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 t="s">
        <v>25</v>
      </c>
      <c r="B2" s="4" t="s">
        <v>26</v>
      </c>
    </row>
    <row r="3">
      <c r="A3" s="9">
        <v>43876.0</v>
      </c>
      <c r="B3" s="4">
        <v>790.0</v>
      </c>
    </row>
    <row r="4">
      <c r="A4" s="9">
        <v>43883.0</v>
      </c>
      <c r="B4" s="4">
        <v>737.0</v>
      </c>
    </row>
    <row r="5">
      <c r="A5" s="9">
        <v>43890.0</v>
      </c>
      <c r="B5" s="4">
        <v>862.0</v>
      </c>
    </row>
    <row r="6">
      <c r="A6" s="13">
        <v>43897.0</v>
      </c>
      <c r="B6" s="4">
        <v>715.0</v>
      </c>
    </row>
    <row r="7">
      <c r="B7" s="12">
        <f>AVERAGE(B3:B6)</f>
        <v>776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151</v>
      </c>
    </row>
    <row r="2">
      <c r="A2" s="6" t="s">
        <v>55</v>
      </c>
    </row>
    <row r="3">
      <c r="A3" s="23">
        <v>43900.0</v>
      </c>
      <c r="B3" s="4" t="s">
        <v>109</v>
      </c>
      <c r="C3" s="15"/>
    </row>
    <row r="4">
      <c r="A4" s="23">
        <v>43901.0</v>
      </c>
      <c r="B4" s="4" t="s">
        <v>112</v>
      </c>
      <c r="C4" s="15"/>
    </row>
    <row r="5">
      <c r="A5" s="23">
        <v>43902.0</v>
      </c>
      <c r="B5" s="4" t="s">
        <v>152</v>
      </c>
      <c r="C5" s="15"/>
    </row>
    <row r="6">
      <c r="A6" s="23">
        <v>43903.0</v>
      </c>
      <c r="B6" s="4" t="s">
        <v>106</v>
      </c>
      <c r="C6" s="15"/>
    </row>
    <row r="7">
      <c r="A7" s="23">
        <v>43904.0</v>
      </c>
      <c r="B7" s="4" t="s">
        <v>107</v>
      </c>
      <c r="C7" s="15"/>
    </row>
    <row r="8">
      <c r="A8" s="23">
        <v>43905.0</v>
      </c>
      <c r="B8" s="4" t="s">
        <v>107</v>
      </c>
      <c r="C8" s="15">
        <v>12000.0</v>
      </c>
    </row>
    <row r="9">
      <c r="A9" s="23">
        <v>43906.0</v>
      </c>
      <c r="B9" s="4" t="s">
        <v>108</v>
      </c>
      <c r="C9" s="15">
        <v>36645.0</v>
      </c>
    </row>
    <row r="10">
      <c r="A10" s="23">
        <v>43907.0</v>
      </c>
      <c r="B10" s="4" t="s">
        <v>109</v>
      </c>
      <c r="C10" s="15">
        <v>21355.0</v>
      </c>
      <c r="F10" s="4" t="s">
        <v>110</v>
      </c>
      <c r="G10" s="4" t="s">
        <v>111</v>
      </c>
    </row>
    <row r="11">
      <c r="A11" s="23">
        <v>43908.0</v>
      </c>
      <c r="B11" s="4" t="s">
        <v>112</v>
      </c>
      <c r="C11" s="15">
        <v>33238.0</v>
      </c>
      <c r="E11" s="4" t="s">
        <v>113</v>
      </c>
      <c r="F11" s="12">
        <f>SUM(C9:C11)</f>
        <v>91238</v>
      </c>
      <c r="G11" s="12">
        <f>F11/3</f>
        <v>30412.66667</v>
      </c>
    </row>
    <row r="12">
      <c r="A12" s="23"/>
      <c r="C12" s="15"/>
    </row>
  </sheetData>
  <hyperlinks>
    <hyperlink r:id="rId1" ref="A2"/>
  </hyperlinks>
  <drawing r:id="rId2"/>
</worksheet>
</file>