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NE\Document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5" i="1" l="1"/>
  <c r="CI5" i="1"/>
  <c r="CG5" i="1"/>
  <c r="CF5" i="1"/>
  <c r="CH5" i="1" s="1"/>
  <c r="CJ5" i="1" s="1"/>
  <c r="CR5" i="1" s="1"/>
  <c r="CL4" i="1"/>
  <c r="CI4" i="1"/>
  <c r="CG4" i="1"/>
  <c r="CF4" i="1"/>
  <c r="CH4" i="1" s="1"/>
  <c r="CJ4" i="1" s="1"/>
  <c r="CR4" i="1" s="1"/>
</calcChain>
</file>

<file path=xl/comments1.xml><?xml version="1.0" encoding="utf-8"?>
<comments xmlns="http://schemas.openxmlformats.org/spreadsheetml/2006/main">
  <authors>
    <author>UNNE</author>
  </authors>
  <commentList>
    <comment ref="Q7" authorId="0" shapeId="0">
      <text>
        <r>
          <rPr>
            <sz val="9"/>
            <color indexed="81"/>
            <rFont val="Tahoma"/>
            <family val="2"/>
          </rPr>
          <t xml:space="preserve">mes de nov +dic
</t>
        </r>
      </text>
    </comment>
    <comment ref="Q110" authorId="0" shapeId="0">
      <text>
        <r>
          <rPr>
            <sz val="9"/>
            <color indexed="81"/>
            <rFont val="Tahoma"/>
            <family val="2"/>
          </rPr>
          <t xml:space="preserve">torton
</t>
        </r>
      </text>
    </comment>
  </commentList>
</comments>
</file>

<file path=xl/sharedStrings.xml><?xml version="1.0" encoding="utf-8"?>
<sst xmlns="http://schemas.openxmlformats.org/spreadsheetml/2006/main" count="46" uniqueCount="37">
  <si>
    <t>PURO</t>
  </si>
  <si>
    <t>PACCAR</t>
  </si>
  <si>
    <t>ETE/tracsa</t>
  </si>
  <si>
    <t>Z_201905111143</t>
  </si>
  <si>
    <t>3WKZD40X8LF510880</t>
  </si>
  <si>
    <t>ETE</t>
  </si>
  <si>
    <t>MP-MCM006-102/2017.1</t>
  </si>
  <si>
    <t>3WKDD40X3EF851777</t>
  </si>
  <si>
    <t>MP-MCM006-102/2017.7</t>
  </si>
  <si>
    <t>3WKDD40X7EF849742</t>
  </si>
  <si>
    <t>EMPRESA</t>
  </si>
  <si>
    <t>CONTRATO</t>
  </si>
  <si>
    <t>ANEXO</t>
  </si>
  <si>
    <t>ARRENDADORA</t>
  </si>
  <si>
    <t>SERIE</t>
  </si>
  <si>
    <t>TIPO DE ARRENDAMIENTO</t>
  </si>
  <si>
    <t>plazo</t>
  </si>
  <si>
    <t>inicio</t>
  </si>
  <si>
    <t>terminacion</t>
  </si>
  <si>
    <t>inversion s/iva</t>
  </si>
  <si>
    <t>valor final</t>
  </si>
  <si>
    <t>deposito garantia</t>
  </si>
  <si>
    <t>Vencido ago.21</t>
  </si>
  <si>
    <t>x vencer</t>
  </si>
  <si>
    <t>Dep Garantia</t>
  </si>
  <si>
    <t>total</t>
  </si>
  <si>
    <t>$ salida</t>
  </si>
  <si>
    <t>gran total</t>
  </si>
  <si>
    <t>Inversion</t>
  </si>
  <si>
    <t>Marca</t>
  </si>
  <si>
    <t>status</t>
  </si>
  <si>
    <t>Modelo</t>
  </si>
  <si>
    <t>$ valor</t>
  </si>
  <si>
    <t>tracto</t>
  </si>
  <si>
    <t>KENWORTH</t>
  </si>
  <si>
    <t>Arrendado</t>
  </si>
  <si>
    <t>T800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</si>
</sst>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&quot;$&quot;* #,##0_-;\-&quot;$&quot;* #,##0_-;_-&quot;$&quot;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ont="1" applyFill="1"/>
    <xf numFmtId="0" fontId="3" fillId="3" borderId="0" xfId="0" applyFont="1" applyFill="1"/>
    <xf numFmtId="164" fontId="0" fillId="0" borderId="0" xfId="2" applyNumberFormat="1" applyFont="1"/>
    <xf numFmtId="165" fontId="0" fillId="0" borderId="0" xfId="1" applyNumberFormat="1" applyFont="1"/>
    <xf numFmtId="14" fontId="0" fillId="0" borderId="0" xfId="2" applyNumberFormat="1" applyFont="1"/>
    <xf numFmtId="164" fontId="4" fillId="0" borderId="0" xfId="2" applyNumberFormat="1" applyFont="1"/>
    <xf numFmtId="0" fontId="0" fillId="2" borderId="0" xfId="0" applyFont="1" applyFill="1" applyBorder="1"/>
    <xf numFmtId="164" fontId="1" fillId="2" borderId="0" xfId="2" applyNumberFormat="1" applyFont="1" applyFill="1"/>
    <xf numFmtId="164" fontId="0" fillId="4" borderId="0" xfId="2" applyNumberFormat="1" applyFont="1" applyFill="1"/>
    <xf numFmtId="44" fontId="0" fillId="0" borderId="0" xfId="2" applyFont="1"/>
    <xf numFmtId="44" fontId="0" fillId="4" borderId="0" xfId="2" applyFont="1" applyFill="1"/>
    <xf numFmtId="0" fontId="2" fillId="5" borderId="1" xfId="0" applyFont="1" applyFill="1" applyBorder="1"/>
    <xf numFmtId="0" fontId="0" fillId="2" borderId="1" xfId="0" applyFont="1" applyFill="1" applyBorder="1"/>
    <xf numFmtId="0" fontId="2" fillId="5" borderId="1" xfId="0" applyFont="1" applyFill="1" applyBorder="1" applyAlignment="1">
      <alignment horizontal="center"/>
    </xf>
    <xf numFmtId="17" fontId="2" fillId="5" borderId="1" xfId="2" applyNumberFormat="1" applyFont="1" applyFill="1" applyBorder="1" applyAlignment="1">
      <alignment horizontal="center"/>
    </xf>
    <xf numFmtId="164" fontId="2" fillId="5" borderId="1" xfId="2" applyNumberFormat="1" applyFont="1" applyFill="1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17" fontId="2" fillId="5" borderId="0" xfId="2" applyNumberFormat="1" applyFont="1" applyFill="1" applyBorder="1" applyAlignment="1">
      <alignment horizontal="center"/>
    </xf>
    <xf numFmtId="164" fontId="2" fillId="5" borderId="0" xfId="2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R110"/>
  <sheetViews>
    <sheetView tabSelected="1" workbookViewId="0">
      <selection activeCell="C10" sqref="C10"/>
    </sheetView>
  </sheetViews>
  <sheetFormatPr baseColWidth="10" defaultRowHeight="15" x14ac:dyDescent="0.25"/>
  <sheetData>
    <row r="2" spans="1:96" x14ac:dyDescent="0.25">
      <c r="A2" s="12" t="s">
        <v>10</v>
      </c>
      <c r="B2" s="13" t="s">
        <v>11</v>
      </c>
      <c r="C2" s="12" t="s">
        <v>12</v>
      </c>
      <c r="D2" s="12" t="s">
        <v>13</v>
      </c>
      <c r="E2" s="14" t="s">
        <v>14</v>
      </c>
      <c r="F2" s="12" t="s">
        <v>15</v>
      </c>
      <c r="G2" s="15">
        <v>44447</v>
      </c>
      <c r="H2" s="16"/>
      <c r="I2" s="15" t="s">
        <v>16</v>
      </c>
      <c r="J2" s="15" t="s">
        <v>17</v>
      </c>
      <c r="K2" s="15" t="s">
        <v>18</v>
      </c>
      <c r="L2" s="15" t="s">
        <v>19</v>
      </c>
      <c r="M2" s="15" t="s">
        <v>20</v>
      </c>
      <c r="N2" s="15" t="s">
        <v>21</v>
      </c>
      <c r="O2" s="15">
        <v>44478</v>
      </c>
      <c r="P2" s="15">
        <v>44509</v>
      </c>
      <c r="Q2" s="15">
        <v>44540</v>
      </c>
      <c r="R2" s="15">
        <v>44571</v>
      </c>
      <c r="S2" s="15">
        <v>44602</v>
      </c>
      <c r="T2" s="15">
        <v>44633</v>
      </c>
      <c r="U2" s="15">
        <v>44664</v>
      </c>
      <c r="V2" s="15">
        <v>44695</v>
      </c>
      <c r="W2" s="15">
        <v>44726</v>
      </c>
      <c r="X2" s="15">
        <v>44757</v>
      </c>
      <c r="Y2" s="15">
        <v>44788</v>
      </c>
      <c r="Z2" s="15">
        <v>44819</v>
      </c>
      <c r="AA2" s="15">
        <v>44850</v>
      </c>
      <c r="AB2" s="15">
        <v>44881</v>
      </c>
      <c r="AC2" s="15">
        <v>44912</v>
      </c>
      <c r="AD2" s="15">
        <v>44943</v>
      </c>
      <c r="AE2" s="15">
        <v>44974</v>
      </c>
      <c r="AF2" s="15">
        <v>45005</v>
      </c>
      <c r="AG2" s="15">
        <v>45036</v>
      </c>
      <c r="AH2" s="15">
        <v>45067</v>
      </c>
      <c r="AI2" s="15">
        <v>45098</v>
      </c>
      <c r="AJ2" s="15">
        <v>45129</v>
      </c>
      <c r="AK2" s="15">
        <v>45160</v>
      </c>
      <c r="AL2" s="15">
        <v>45191</v>
      </c>
      <c r="AM2" s="15">
        <v>45222</v>
      </c>
      <c r="AN2" s="15">
        <v>45253</v>
      </c>
      <c r="AO2" s="15">
        <v>45284</v>
      </c>
      <c r="AP2" s="15">
        <v>45315</v>
      </c>
      <c r="AQ2" s="15">
        <v>45346</v>
      </c>
      <c r="AR2" s="15">
        <v>45377</v>
      </c>
      <c r="AS2" s="15">
        <v>45408</v>
      </c>
      <c r="AT2" s="15">
        <v>45439</v>
      </c>
      <c r="AU2" s="15">
        <v>45470</v>
      </c>
      <c r="AV2" s="15">
        <v>45501</v>
      </c>
      <c r="AW2" s="15">
        <v>45532</v>
      </c>
      <c r="AX2" s="15">
        <v>45563</v>
      </c>
      <c r="AY2" s="15">
        <v>45594</v>
      </c>
      <c r="AZ2" s="15">
        <v>45625</v>
      </c>
      <c r="BA2" s="15">
        <v>45656</v>
      </c>
      <c r="BB2" s="15">
        <v>45687</v>
      </c>
      <c r="BC2" s="15">
        <v>45715</v>
      </c>
      <c r="BD2" s="15">
        <v>45746</v>
      </c>
      <c r="BE2" s="15">
        <v>45777</v>
      </c>
      <c r="BF2" s="15">
        <v>45808</v>
      </c>
      <c r="BG2" s="15">
        <v>45838</v>
      </c>
      <c r="BH2" s="15">
        <v>45868</v>
      </c>
      <c r="BI2" s="15">
        <v>45898</v>
      </c>
      <c r="BJ2" s="15">
        <v>45928</v>
      </c>
      <c r="BK2" s="15">
        <v>45958</v>
      </c>
      <c r="BL2" s="15">
        <v>45988</v>
      </c>
      <c r="BM2" s="15">
        <v>46018</v>
      </c>
      <c r="BN2" s="15">
        <v>46048</v>
      </c>
      <c r="BO2" s="15">
        <v>46078</v>
      </c>
      <c r="BP2" s="15">
        <v>46108</v>
      </c>
      <c r="BQ2" s="15">
        <v>46138</v>
      </c>
      <c r="BR2" s="15">
        <v>46168</v>
      </c>
      <c r="BS2" s="15">
        <v>46198</v>
      </c>
      <c r="BT2" s="15">
        <v>46228</v>
      </c>
      <c r="BU2" s="15">
        <v>46258</v>
      </c>
      <c r="BV2" s="15">
        <v>46288</v>
      </c>
      <c r="BW2" s="15">
        <v>46318</v>
      </c>
      <c r="BX2" s="15">
        <v>46348</v>
      </c>
      <c r="BY2" s="15">
        <v>46378</v>
      </c>
      <c r="BZ2" s="15">
        <v>46408</v>
      </c>
      <c r="CA2" s="15">
        <v>46438</v>
      </c>
      <c r="CB2" s="15">
        <v>46468</v>
      </c>
      <c r="CE2" s="15" t="s">
        <v>22</v>
      </c>
      <c r="CF2" s="15" t="s">
        <v>23</v>
      </c>
      <c r="CG2" s="15" t="s">
        <v>24</v>
      </c>
      <c r="CH2" s="15" t="s">
        <v>25</v>
      </c>
      <c r="CI2" s="15" t="s">
        <v>26</v>
      </c>
      <c r="CJ2" s="15" t="s">
        <v>27</v>
      </c>
      <c r="CL2" s="15" t="s">
        <v>28</v>
      </c>
      <c r="CN2" s="15" t="s">
        <v>29</v>
      </c>
      <c r="CO2" s="15" t="s">
        <v>30</v>
      </c>
      <c r="CP2" s="15" t="s">
        <v>31</v>
      </c>
      <c r="CR2" s="15" t="s">
        <v>32</v>
      </c>
    </row>
    <row r="3" spans="1:96" x14ac:dyDescent="0.25">
      <c r="A3" s="17"/>
      <c r="B3" s="7"/>
      <c r="C3" s="17"/>
      <c r="D3" s="17"/>
      <c r="E3" s="18"/>
      <c r="F3" s="17"/>
      <c r="G3" s="19"/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E3" s="19"/>
      <c r="CF3" s="19"/>
      <c r="CG3" s="19"/>
      <c r="CH3" s="19"/>
      <c r="CI3" s="19"/>
      <c r="CJ3" s="19"/>
      <c r="CL3" s="19"/>
      <c r="CN3" s="19"/>
      <c r="CO3" s="19"/>
      <c r="CP3" s="19"/>
      <c r="CR3" s="19"/>
    </row>
    <row r="4" spans="1:96" x14ac:dyDescent="0.25">
      <c r="A4" t="s">
        <v>5</v>
      </c>
      <c r="B4" s="1" t="s">
        <v>6</v>
      </c>
      <c r="D4" s="2" t="s">
        <v>1</v>
      </c>
      <c r="E4" s="1" t="s">
        <v>7</v>
      </c>
      <c r="F4" s="1" t="s">
        <v>0</v>
      </c>
      <c r="G4" s="3">
        <v>29484</v>
      </c>
      <c r="H4" s="3">
        <v>34201.439999999995</v>
      </c>
      <c r="I4" s="11"/>
      <c r="J4" s="11"/>
      <c r="K4" s="11"/>
      <c r="L4" s="9"/>
      <c r="M4" s="9"/>
      <c r="N4" s="11"/>
      <c r="O4" s="3"/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6">
        <v>0</v>
      </c>
      <c r="W4" s="3"/>
      <c r="X4" s="3"/>
      <c r="Y4" s="3"/>
      <c r="Z4" s="8">
        <v>0</v>
      </c>
      <c r="AA4" s="8"/>
      <c r="AB4" s="8"/>
      <c r="AC4" s="8"/>
      <c r="AD4" s="8"/>
      <c r="AE4" s="8"/>
      <c r="AF4" s="8"/>
      <c r="AG4" s="8"/>
      <c r="AH4" s="8"/>
      <c r="AI4" s="8">
        <v>0</v>
      </c>
      <c r="AJ4" s="8"/>
      <c r="AK4" s="8"/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F4" s="21">
        <f t="shared" ref="CF4:CF5" si="0">SUM(X4:CB4)+G4</f>
        <v>29484</v>
      </c>
      <c r="CG4" s="21">
        <f>-N4</f>
        <v>0</v>
      </c>
      <c r="CH4" s="3">
        <f>+CE4+CF4+CG4</f>
        <v>29484</v>
      </c>
      <c r="CI4" s="3">
        <f t="shared" ref="CI4:CI5" si="1">+M4</f>
        <v>0</v>
      </c>
      <c r="CJ4" s="3">
        <f t="shared" ref="CJ4:CJ5" si="2">+CH4+CI4</f>
        <v>29484</v>
      </c>
      <c r="CK4" s="3"/>
      <c r="CL4" s="3">
        <f t="shared" ref="CL4:CL5" si="3">+L4</f>
        <v>0</v>
      </c>
      <c r="CN4" t="s">
        <v>34</v>
      </c>
      <c r="CO4" t="s">
        <v>35</v>
      </c>
      <c r="CP4" t="s">
        <v>36</v>
      </c>
      <c r="CQ4" t="s">
        <v>33</v>
      </c>
      <c r="CR4" s="21">
        <f t="shared" ref="CR4:CR5" si="4">+CJ4</f>
        <v>29484</v>
      </c>
    </row>
    <row r="5" spans="1:96" x14ac:dyDescent="0.25">
      <c r="A5" t="s">
        <v>5</v>
      </c>
      <c r="B5" s="1" t="s">
        <v>8</v>
      </c>
      <c r="D5" s="2" t="s">
        <v>1</v>
      </c>
      <c r="E5" s="1" t="s">
        <v>9</v>
      </c>
      <c r="F5" s="1" t="s">
        <v>0</v>
      </c>
      <c r="G5" s="3">
        <v>29484</v>
      </c>
      <c r="H5" s="3">
        <v>34201.439999999995</v>
      </c>
      <c r="I5" s="11"/>
      <c r="J5" s="11"/>
      <c r="K5" s="11"/>
      <c r="L5" s="9"/>
      <c r="M5" s="9"/>
      <c r="N5" s="11"/>
      <c r="O5" s="3"/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6">
        <v>0</v>
      </c>
      <c r="W5" s="3"/>
      <c r="X5" s="3"/>
      <c r="Y5" s="3"/>
      <c r="Z5" s="8">
        <v>0</v>
      </c>
      <c r="AA5" s="8"/>
      <c r="AB5" s="8"/>
      <c r="AC5" s="8"/>
      <c r="AD5" s="8"/>
      <c r="AE5" s="8"/>
      <c r="AF5" s="8"/>
      <c r="AG5" s="8"/>
      <c r="AH5" s="8"/>
      <c r="AI5" s="8">
        <v>0</v>
      </c>
      <c r="AJ5" s="8"/>
      <c r="AK5" s="8"/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F5" s="21">
        <f t="shared" si="0"/>
        <v>29484</v>
      </c>
      <c r="CG5" s="21">
        <f>-N5</f>
        <v>0</v>
      </c>
      <c r="CH5" s="3">
        <f>+CE5+CF5+CG5</f>
        <v>29484</v>
      </c>
      <c r="CI5" s="3">
        <f t="shared" si="1"/>
        <v>0</v>
      </c>
      <c r="CJ5" s="3">
        <f t="shared" si="2"/>
        <v>29484</v>
      </c>
      <c r="CK5" s="3"/>
      <c r="CL5" s="3">
        <f t="shared" si="3"/>
        <v>0</v>
      </c>
      <c r="CN5" t="s">
        <v>34</v>
      </c>
      <c r="CO5" t="s">
        <v>35</v>
      </c>
      <c r="CP5" t="s">
        <v>36</v>
      </c>
      <c r="CQ5" t="s">
        <v>33</v>
      </c>
      <c r="CR5" s="21">
        <f t="shared" si="4"/>
        <v>29484</v>
      </c>
    </row>
    <row r="6" spans="1:96" x14ac:dyDescent="0.25">
      <c r="A6" t="s">
        <v>2</v>
      </c>
      <c r="B6" s="1" t="s">
        <v>3</v>
      </c>
      <c r="D6" s="2" t="s">
        <v>1</v>
      </c>
      <c r="E6" s="1" t="s">
        <v>4</v>
      </c>
      <c r="F6" s="1" t="s">
        <v>0</v>
      </c>
      <c r="G6" s="3">
        <v>34332</v>
      </c>
      <c r="H6" s="3">
        <v>39825.119999999995</v>
      </c>
      <c r="I6" s="4">
        <v>72</v>
      </c>
      <c r="J6" s="5">
        <v>43709</v>
      </c>
      <c r="K6" s="5">
        <v>45870</v>
      </c>
      <c r="L6" s="3">
        <v>2122200.4900000002</v>
      </c>
      <c r="M6" s="3">
        <v>912546.21070000005</v>
      </c>
      <c r="N6" s="10">
        <v>0</v>
      </c>
      <c r="O6" s="3"/>
      <c r="P6" s="3">
        <v>34332</v>
      </c>
      <c r="Q6" s="3">
        <v>34332</v>
      </c>
      <c r="R6" s="3">
        <v>34332</v>
      </c>
      <c r="S6" s="3">
        <v>34332</v>
      </c>
      <c r="T6" s="3">
        <v>34332</v>
      </c>
      <c r="U6" s="3">
        <v>34332</v>
      </c>
      <c r="V6" s="6">
        <v>34332</v>
      </c>
      <c r="W6" s="3"/>
      <c r="X6" s="3"/>
      <c r="Y6" s="3"/>
      <c r="Z6" s="8">
        <v>34332</v>
      </c>
      <c r="AA6" s="8"/>
      <c r="AB6" s="8"/>
      <c r="AC6" s="8"/>
      <c r="AD6" s="8"/>
      <c r="AE6" s="8"/>
      <c r="AF6" s="8"/>
      <c r="AG6" s="8"/>
      <c r="AH6" s="8"/>
      <c r="AI6" s="8">
        <v>34332</v>
      </c>
      <c r="AJ6" s="8"/>
      <c r="AK6" s="8"/>
      <c r="AL6" s="8">
        <v>34332</v>
      </c>
      <c r="AM6" s="8">
        <v>34332</v>
      </c>
      <c r="AN6" s="8">
        <v>34332</v>
      </c>
      <c r="AO6" s="8">
        <v>34332</v>
      </c>
      <c r="AP6" s="8">
        <v>34332</v>
      </c>
      <c r="AQ6" s="8">
        <v>34332</v>
      </c>
      <c r="AR6" s="8">
        <v>34332</v>
      </c>
      <c r="AS6" s="8">
        <v>34332</v>
      </c>
      <c r="AT6" s="8">
        <v>34332</v>
      </c>
      <c r="AU6" s="8">
        <v>34332</v>
      </c>
      <c r="AV6" s="8">
        <v>34332</v>
      </c>
      <c r="AW6" s="8">
        <v>34332</v>
      </c>
      <c r="AX6" s="8">
        <v>34332</v>
      </c>
      <c r="AY6" s="8">
        <v>34332</v>
      </c>
      <c r="AZ6" s="8">
        <v>34332</v>
      </c>
      <c r="BA6" s="8">
        <v>34332</v>
      </c>
      <c r="BB6" s="8">
        <v>34332</v>
      </c>
      <c r="BC6" s="8">
        <v>34332</v>
      </c>
      <c r="BD6" s="8">
        <v>34332</v>
      </c>
      <c r="BE6" s="8">
        <v>34332</v>
      </c>
      <c r="BF6" s="8">
        <v>34332</v>
      </c>
      <c r="BG6" s="8">
        <v>34332</v>
      </c>
      <c r="BH6" s="8">
        <v>34332</v>
      </c>
      <c r="BI6" s="8">
        <v>34332</v>
      </c>
    </row>
    <row r="7" spans="1:96" x14ac:dyDescent="0.25"/>
    <row r="110" spans="17:17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UNNE</dc:creator>
  <cp:lastModifiedBy>UNNE</cp:lastModifiedBy>
  <dcterms:created xsi:type="dcterms:W3CDTF">2024-02-13T16:52:47Z</dcterms:created>
  <dcterms:modified xsi:type="dcterms:W3CDTF">2024-02-13T22:51:17Z</dcterms:modified>
</cp:coreProperties>
</file>