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\AppData\Local\Microsoft\Windows\INetCache\Content.Outlook\AVY9BWC2\"/>
    </mc:Choice>
  </mc:AlternateContent>
  <xr:revisionPtr revIDLastSave="0" documentId="8_{02B0917C-E196-4EE2-A217-902C6C268ACF}" xr6:coauthVersionLast="47" xr6:coauthVersionMax="47" xr10:uidLastSave="{00000000-0000-0000-0000-000000000000}"/>
  <bookViews>
    <workbookView xWindow="-120" yWindow="-120" windowWidth="24240" windowHeight="13140" tabRatio="830" firstSheet="3" activeTab="3" xr2:uid="{799D86A3-7B8A-4A48-9E75-26D1EA563B8B}"/>
  </bookViews>
  <sheets>
    <sheet name="44 Premisa Edo. Cta." sheetId="3" r:id="rId1"/>
    <sheet name="44 Debe visualizarse Edo. Cta." sheetId="1" r:id="rId2"/>
    <sheet name="44 Premisas Detalle Movim hist" sheetId="5" r:id="rId3"/>
    <sheet name="44 Debe visualse Detalle Mov hi" sheetId="7" r:id="rId4"/>
  </sheets>
  <externalReferences>
    <externalReference r:id="rId5"/>
  </externalReferences>
  <definedNames>
    <definedName name="_xlnm._FilterDatabase" localSheetId="3" hidden="1">'44 Debe visualse Detalle Mov hi'!$A$5:$T$38</definedName>
    <definedName name="_xlnm._FilterDatabase" localSheetId="2" hidden="1">'44 Premisas Detalle Movim hist'!$A$21:$T$54</definedName>
    <definedName name="CLIENTE">'[1]BASE CLIENTE-EJECUTIVO'!$B$3:$K$1048576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7" l="1"/>
  <c r="S15" i="7"/>
  <c r="S14" i="7"/>
  <c r="S13" i="7"/>
  <c r="S12" i="7"/>
  <c r="S11" i="7"/>
  <c r="S10" i="7"/>
  <c r="S8" i="7"/>
  <c r="O60" i="5"/>
  <c r="O61" i="5"/>
  <c r="O56" i="5" l="1"/>
  <c r="S31" i="5"/>
  <c r="S30" i="5" l="1"/>
  <c r="S29" i="5"/>
  <c r="S28" i="5"/>
  <c r="S27" i="5"/>
  <c r="S26" i="5"/>
  <c r="S24" i="5"/>
  <c r="I37" i="3"/>
  <c r="H37" i="3"/>
  <c r="G37" i="3"/>
  <c r="F37" i="3"/>
  <c r="D24" i="3"/>
</calcChain>
</file>

<file path=xl/sharedStrings.xml><?xml version="1.0" encoding="utf-8"?>
<sst xmlns="http://schemas.openxmlformats.org/spreadsheetml/2006/main" count="685" uniqueCount="144">
  <si>
    <t xml:space="preserve">Requerimiento  C&amp;C </t>
  </si>
  <si>
    <t>Estados de cuenta a clientes</t>
  </si>
  <si>
    <t>Objetivo :</t>
  </si>
  <si>
    <t>Que el sistema permita enviar de manera automática estados de cuenta a clientes con rangos de emisión y destinatarios y solamente sean facturas que sea adeudados por el cliente</t>
  </si>
  <si>
    <t>Que el saldo vencido sólo sea el neto a pagar por el cliente</t>
  </si>
  <si>
    <t xml:space="preserve">Texto Adjunto al estado de cuenta </t>
  </si>
  <si>
    <t xml:space="preserve">Estatus </t>
  </si>
  <si>
    <t xml:space="preserve">Estado de cuenta al </t>
  </si>
  <si>
    <t>Cliente</t>
  </si>
  <si>
    <t>AG LIGHTING S.A DE C.V</t>
  </si>
  <si>
    <t>Factura</t>
  </si>
  <si>
    <t>Fecha Entrega</t>
  </si>
  <si>
    <t>Fecha Vencimiento</t>
  </si>
  <si>
    <t>Días Vencidos</t>
  </si>
  <si>
    <t>Importe total</t>
  </si>
  <si>
    <t>Vencido</t>
  </si>
  <si>
    <t>X Vencer</t>
  </si>
  <si>
    <t>Total general</t>
  </si>
  <si>
    <t>Observaciones</t>
  </si>
  <si>
    <t>NCYE3564</t>
  </si>
  <si>
    <t>YE12581</t>
  </si>
  <si>
    <t>YE12582</t>
  </si>
  <si>
    <t>Se aplica N Cred. NCYE3761 por devolución $ 1,214</t>
  </si>
  <si>
    <t>YE12584</t>
  </si>
  <si>
    <t>YE12586</t>
  </si>
  <si>
    <t>YE12651</t>
  </si>
  <si>
    <t>YE12758</t>
  </si>
  <si>
    <t>NCYE3861</t>
  </si>
  <si>
    <t>Detallle de movimientos historicos</t>
  </si>
  <si>
    <t>Fecha inicio</t>
  </si>
  <si>
    <t>Fecha final</t>
  </si>
  <si>
    <t>Fecha pago inicial</t>
  </si>
  <si>
    <t>Fecha pago final</t>
  </si>
  <si>
    <t>Filtro Multidinamico</t>
  </si>
  <si>
    <t>Numero factura</t>
  </si>
  <si>
    <t>OPCION PARA EXPORTAR A EXCEL</t>
  </si>
  <si>
    <t>Tipo Documento</t>
  </si>
  <si>
    <t>Numero de Cliente</t>
  </si>
  <si>
    <t>Numero Documento</t>
  </si>
  <si>
    <t>Documento al que se liga</t>
  </si>
  <si>
    <t>Ruta</t>
  </si>
  <si>
    <t>OC</t>
  </si>
  <si>
    <t>Estado</t>
  </si>
  <si>
    <t>Ejecutivo</t>
  </si>
  <si>
    <t>Fecha Elab.</t>
  </si>
  <si>
    <t>PLAZO CREDITO</t>
  </si>
  <si>
    <t>F. entregado</t>
  </si>
  <si>
    <t>Fecha Venc</t>
  </si>
  <si>
    <t>AÑO VENCIMIENTO</t>
  </si>
  <si>
    <t>DESCRIPCION</t>
  </si>
  <si>
    <t>OBSERVACIONES</t>
  </si>
  <si>
    <t>REMISION/REVISION</t>
  </si>
  <si>
    <t>Días Atraso/</t>
  </si>
  <si>
    <t>Rango de pago</t>
  </si>
  <si>
    <t>NOTA DE CARGO</t>
  </si>
  <si>
    <t>5031301</t>
  </si>
  <si>
    <t>NGYE5</t>
  </si>
  <si>
    <t>YE11000</t>
  </si>
  <si>
    <t>Distribuidora de Materiales Eléctricos Industriales de Toluca, S.A. de C.V.</t>
  </si>
  <si>
    <t>Activo</t>
  </si>
  <si>
    <t>Rosy Garcia</t>
  </si>
  <si>
    <t>08/04/2021</t>
  </si>
  <si>
    <t/>
  </si>
  <si>
    <t>SUSTITUCION DE NOTA DE CREDITO DE LA NCYE3277</t>
  </si>
  <si>
    <t>FACTURA</t>
  </si>
  <si>
    <t>YE11555</t>
  </si>
  <si>
    <t>Cancelado</t>
  </si>
  <si>
    <t>CANCELADA POR ERROR EN PRECIO</t>
  </si>
  <si>
    <t>YE11556</t>
  </si>
  <si>
    <t>TRN00337442</t>
  </si>
  <si>
    <t>De 15 a 29 dias</t>
  </si>
  <si>
    <t>YE11561</t>
  </si>
  <si>
    <t>Elmex iluminación Querétaro SA de CV</t>
  </si>
  <si>
    <t>Vanessa Roa</t>
  </si>
  <si>
    <t>09/04/2021</t>
  </si>
  <si>
    <t>TRN00337447</t>
  </si>
  <si>
    <t>YE11564</t>
  </si>
  <si>
    <t>TRN00337453</t>
  </si>
  <si>
    <t>De 8 a 14 dias</t>
  </si>
  <si>
    <t>YE11586</t>
  </si>
  <si>
    <t>13/04/2021</t>
  </si>
  <si>
    <t>TRN00339356</t>
  </si>
  <si>
    <t>De 1 a 7 dias</t>
  </si>
  <si>
    <t>YE11587</t>
  </si>
  <si>
    <t>Rosy García</t>
  </si>
  <si>
    <t>CAMIONETA</t>
  </si>
  <si>
    <t>YE11630</t>
  </si>
  <si>
    <t>Provejal S.A. de C.V.</t>
  </si>
  <si>
    <t>15/04/2021</t>
  </si>
  <si>
    <t>TRN00341112</t>
  </si>
  <si>
    <t>YE11688</t>
  </si>
  <si>
    <t>Moises Morales Vidal</t>
  </si>
  <si>
    <t>Ezequiel Saldierna</t>
  </si>
  <si>
    <t>20/04/2021</t>
  </si>
  <si>
    <t>YE11733</t>
  </si>
  <si>
    <t>26/04/2021</t>
  </si>
  <si>
    <t>TRN00339357</t>
  </si>
  <si>
    <t>Antes del vencimiento</t>
  </si>
  <si>
    <t>YE11745</t>
  </si>
  <si>
    <t>27/04/2021</t>
  </si>
  <si>
    <t>TRN00339352</t>
  </si>
  <si>
    <t>NOTA DE CREDITO</t>
  </si>
  <si>
    <t>NCYE3433</t>
  </si>
  <si>
    <t>NC POR PAGO OPORTUNO DE 10%</t>
  </si>
  <si>
    <t>NCYE3448</t>
  </si>
  <si>
    <t>NC POR PAGO OPORTUNO DE 10% DE LA YE11558</t>
  </si>
  <si>
    <t>NCYE3459</t>
  </si>
  <si>
    <t>NC POR PAGO OPORTUNO DE 10% DE LA YE11560</t>
  </si>
  <si>
    <t>NCYE3460</t>
  </si>
  <si>
    <t>NC POR PAGO OPORTUNO DE 10% DE LA YE11564</t>
  </si>
  <si>
    <t>NCYE3462</t>
  </si>
  <si>
    <t>NC POR PAGO OPORTUNO DE 10% DE LA YE11610</t>
  </si>
  <si>
    <t>NCYE3463</t>
  </si>
  <si>
    <t>NC POR PAGO OPORTUNO DE 10% DE LA YE11586</t>
  </si>
  <si>
    <t>NCYE3489</t>
  </si>
  <si>
    <t>NC POR PAGO OPORTUNO DE 10% DE LA YE11688</t>
  </si>
  <si>
    <t>NCYE3490</t>
  </si>
  <si>
    <t>CANCELADA POR ERROR AL FACTURA</t>
  </si>
  <si>
    <t>DEPOSITO</t>
  </si>
  <si>
    <t>COMPLEMENTO</t>
  </si>
  <si>
    <t>RPYE3792</t>
  </si>
  <si>
    <t>RPYE3796</t>
  </si>
  <si>
    <t>RPYE3797</t>
  </si>
  <si>
    <t>RPYE3798</t>
  </si>
  <si>
    <t>RPYE3800</t>
  </si>
  <si>
    <t>RPYE3801</t>
  </si>
  <si>
    <t>RPYE3804</t>
  </si>
  <si>
    <t>TOTAL</t>
  </si>
  <si>
    <t>Que exista opción de rango de fecha a partir de factura pero ligando  los restantes tipos y numeros de documentos  a la factura</t>
  </si>
  <si>
    <t xml:space="preserve">Que exista opción de generar rango en  fechas de pagos </t>
  </si>
  <si>
    <t>Cliente : con posibilidad de escoger mas de un cliente</t>
  </si>
  <si>
    <t>Factura :  Con posibilidad de escoger más de una factura</t>
  </si>
  <si>
    <t>Opcion a exportarse a excel</t>
  </si>
  <si>
    <t>Filtros Multidinamicos en todas las columnas</t>
  </si>
  <si>
    <t>Totalizado por las columnas</t>
  </si>
  <si>
    <t>Subtotal</t>
  </si>
  <si>
    <t xml:space="preserve">IVA </t>
  </si>
  <si>
    <t>Total</t>
  </si>
  <si>
    <t>Importe Total</t>
  </si>
  <si>
    <t>DESFACE : Fecha pago MENOS fecha vencimiento factura</t>
  </si>
  <si>
    <t>RANGOS</t>
  </si>
  <si>
    <t>De 30 a 59 dias</t>
  </si>
  <si>
    <t>De 60 a 120 dias</t>
  </si>
  <si>
    <t>Mas de 120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</si>
</sst>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800]dddd\,\ mmmm\ dd\,\ yyyy"/>
    <numFmt numFmtId="165" formatCode="0_ ;[Red]\-0\ "/>
    <numFmt numFmtId="166" formatCode="_(* #,##0.00_);_(* \(#,##0.00\);_(* &quot;-&quot;??_);_(@_)"/>
    <numFmt numFmtId="167" formatCode="#,##0.00_ ;[Red]\-#,##0.00\ "/>
    <numFmt numFmtId="168" formatCode="dd/mm/yyyy;@"/>
    <numFmt numFmtId="169" formatCode="_(&quot;$&quot;* #,##0.00_);_(&quot;$&quot;* \(#,##0.00\);_(&quot;$&quot;* &quot;-&quot;??_);_(@_)"/>
  </numFmts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theme="1"/>
      <name val="Arial Nova"/>
      <family val="2"/>
    </font>
    <font>
      <b/>
      <sz val="14"/>
      <color theme="1"/>
      <name val="Arial Nova"/>
      <family val="2"/>
    </font>
    <font>
      <sz val="14"/>
      <color theme="1"/>
      <name val="Arial Nova"/>
      <family val="2"/>
    </font>
    <font>
      <b/>
      <sz val="11"/>
      <color theme="1"/>
      <name val="Arial Nov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Arial Nova"/>
      <family val="2"/>
    </font>
    <font>
      <sz val="11"/>
      <color rgb="FF000000"/>
      <name val="Arial Nova"/>
      <family val="2"/>
    </font>
    <font>
      <sz val="11"/>
      <name val="Arial Nova"/>
      <family val="2"/>
    </font>
    <font>
      <sz val="11"/>
      <color rgb="FF0D0D0D"/>
      <name val="Arial Nova"/>
      <family val="2"/>
    </font>
    <font>
      <sz val="11"/>
      <color rgb="FF9C0006"/>
      <name val="Arial Nova"/>
      <family val="2"/>
    </font>
    <font>
      <sz val="11"/>
      <color rgb="FFFF0000"/>
      <name val="Arial Nov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69AFE"/>
        <bgColor indexed="64"/>
      </patternFill>
    </fill>
    <fill>
      <gradientFill type="path" left="0.5" right="0.5" top="0.5" bottom="0.5">
        <stop position="0">
          <color rgb="FFFFFFFF"/>
        </stop>
        <stop position="1">
          <color rgb="FFFFC000"/>
        </stop>
      </gradientFill>
    </fill>
    <fill>
      <patternFill patternType="solid">
        <fgColor rgb="FFFFC7CE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ashDot">
        <color rgb="FF002060"/>
      </bottom>
      <diagonal/>
    </border>
    <border>
      <left style="dashDot">
        <color rgb="FF002060"/>
      </left>
      <right style="dashDot">
        <color rgb="FF002060"/>
      </right>
      <top style="dashDot">
        <color rgb="FF002060"/>
      </top>
      <bottom style="dashDot">
        <color rgb="FF00206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6" fillId="0" borderId="0"/>
    <xf numFmtId="16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3" fontId="3" fillId="0" borderId="0" xfId="1" applyFont="1"/>
    <xf numFmtId="43" fontId="3" fillId="0" borderId="0" xfId="1" applyFont="1" applyBorder="1"/>
    <xf numFmtId="43" fontId="3" fillId="0" borderId="1" xfId="1" applyFont="1" applyBorder="1"/>
    <xf numFmtId="0" fontId="3" fillId="0" borderId="1" xfId="0" applyFont="1" applyBorder="1"/>
    <xf numFmtId="14" fontId="3" fillId="0" borderId="0" xfId="0" applyNumberFormat="1" applyFont="1"/>
    <xf numFmtId="164" fontId="3" fillId="0" borderId="2" xfId="1" applyNumberFormat="1" applyFont="1" applyBorder="1" applyAlignment="1">
      <alignment horizontal="left"/>
    </xf>
    <xf numFmtId="164" fontId="3" fillId="0" borderId="2" xfId="1" applyNumberFormat="1" applyFont="1" applyBorder="1"/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/>
    <xf numFmtId="14" fontId="7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166" fontId="0" fillId="0" borderId="0" xfId="0" applyNumberFormat="1"/>
    <xf numFmtId="167" fontId="8" fillId="0" borderId="0" xfId="0" applyNumberFormat="1" applyFont="1"/>
    <xf numFmtId="0" fontId="3" fillId="0" borderId="0" xfId="0" applyFont="1" applyAlignment="1">
      <alignment vertical="center"/>
    </xf>
    <xf numFmtId="43" fontId="0" fillId="0" borderId="0" xfId="1" applyFont="1" applyAlignment="1">
      <alignment horizontal="left"/>
    </xf>
    <xf numFmtId="167" fontId="3" fillId="0" borderId="0" xfId="0" applyNumberFormat="1" applyFont="1"/>
    <xf numFmtId="0" fontId="7" fillId="3" borderId="4" xfId="0" applyFont="1" applyFill="1" applyBorder="1"/>
    <xf numFmtId="166" fontId="6" fillId="3" borderId="0" xfId="0" applyNumberFormat="1" applyFont="1" applyFill="1"/>
    <xf numFmtId="14" fontId="3" fillId="0" borderId="0" xfId="0" applyNumberFormat="1" applyFont="1" applyAlignment="1">
      <alignment horizontal="left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right"/>
    </xf>
    <xf numFmtId="0" fontId="11" fillId="0" borderId="0" xfId="0" applyFont="1"/>
    <xf numFmtId="4" fontId="3" fillId="0" borderId="0" xfId="1" applyNumberFormat="1" applyFont="1" applyFill="1" applyBorder="1" applyAlignment="1">
      <alignment horizontal="left"/>
    </xf>
    <xf numFmtId="0" fontId="14" fillId="5" borderId="0" xfId="2" applyFont="1" applyFill="1" applyBorder="1"/>
    <xf numFmtId="0" fontId="12" fillId="0" borderId="0" xfId="0" applyFont="1" applyAlignment="1">
      <alignment horizontal="right"/>
    </xf>
    <xf numFmtId="14" fontId="3" fillId="0" borderId="6" xfId="0" applyNumberFormat="1" applyFont="1" applyBorder="1"/>
    <xf numFmtId="14" fontId="3" fillId="0" borderId="6" xfId="0" applyNumberFormat="1" applyFont="1" applyBorder="1" applyAlignment="1">
      <alignment horizontal="left"/>
    </xf>
    <xf numFmtId="4" fontId="3" fillId="0" borderId="0" xfId="0" applyNumberFormat="1" applyFont="1" applyAlignment="1">
      <alignment horizontal="left"/>
    </xf>
    <xf numFmtId="9" fontId="3" fillId="0" borderId="0" xfId="4" applyFont="1"/>
    <xf numFmtId="9" fontId="3" fillId="0" borderId="0" xfId="4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2" applyFont="1" applyFill="1" applyBorder="1" applyAlignment="1" applyProtection="1"/>
    <xf numFmtId="0" fontId="13" fillId="0" borderId="5" xfId="0" applyFont="1" applyBorder="1" applyAlignment="1">
      <alignment vertical="center"/>
    </xf>
    <xf numFmtId="4" fontId="15" fillId="0" borderId="0" xfId="0" applyNumberFormat="1" applyFont="1" applyAlignment="1">
      <alignment horizontal="right"/>
    </xf>
    <xf numFmtId="0" fontId="3" fillId="6" borderId="0" xfId="0" applyFont="1" applyFill="1"/>
    <xf numFmtId="4" fontId="3" fillId="6" borderId="0" xfId="0" applyNumberFormat="1" applyFont="1" applyFill="1"/>
    <xf numFmtId="167" fontId="17" fillId="0" borderId="0" xfId="0" applyNumberFormat="1" applyFont="1"/>
    <xf numFmtId="0" fontId="3" fillId="7" borderId="0" xfId="0" applyFont="1" applyFill="1"/>
  </cellXfs>
  <cellStyles count="9">
    <cellStyle name="Incorrecto" xfId="2" builtinId="27"/>
    <cellStyle name="Millares" xfId="1" builtinId="3"/>
    <cellStyle name="Millares 2" xfId="7" xr:uid="{B21D0079-A7F1-47CB-9ED0-C1D744E0CBC6}"/>
    <cellStyle name="Moneda 2" xfId="6" xr:uid="{CAA0CABA-02C2-4266-8365-CE05F58404AE}"/>
    <cellStyle name="Normal" xfId="0" builtinId="0"/>
    <cellStyle name="Normal 2" xfId="5" xr:uid="{BD908FB4-63B8-4F76-9DC2-C09064DD2342}"/>
    <cellStyle name="Normal 3 3" xfId="3" xr:uid="{8E4289BE-865D-4C09-B514-1679F46AC797}"/>
    <cellStyle name="Porcentaje" xfId="4" builtinId="5"/>
    <cellStyle name="Porcentaje 2" xfId="8" xr:uid="{2B740253-361A-4C3E-A5B7-73C444F266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158751</xdr:colOff>
      <xdr:row>8</xdr:row>
      <xdr:rowOff>88899</xdr:rowOff>
    </xdr:from>
    <xdr:to>
      <xdr:col>12</xdr:col>
      <xdr:colOff>406401</xdr:colOff>
      <xdr:row>55</xdr:row>
      <xdr:rowOff>126999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0B4C9E6-5668-4990-81EC-2F50997704E7}"/>
            </a:ext>
          </a:extLst>
        </xdr:cNvPr>
        <xdr:cNvSpPr/>
      </xdr:nvSpPr>
      <xdr:spPr>
        <a:xfrm>
          <a:off x="158751" y="1631949"/>
          <a:ext cx="14039850" cy="8753475"/>
        </a:xfrm>
        <a:prstGeom prst="roundRect">
          <a:avLst/>
        </a:prstGeom>
        <a:noFill/>
        <a:scene3d>
          <a:camera prst="orthographicFront"/>
          <a:lightRig rig="threePt" dir="t"/>
        </a:scene3d>
        <a:sp3d>
          <a:bevelT/>
          <a:bevelB w="139700" prst="cross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323850</xdr:colOff>
      <xdr:row>39</xdr:row>
      <xdr:rowOff>47626</xdr:rowOff>
    </xdr:from>
    <xdr:to>
      <xdr:col>9</xdr:col>
      <xdr:colOff>1504950</xdr:colOff>
      <xdr:row>44</xdr:row>
      <xdr:rowOff>47625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87A504A8-CAF2-4471-AB45-083E4A56CB48}"/>
            </a:ext>
          </a:extLst>
        </xdr:cNvPr>
        <xdr:cNvSpPr/>
      </xdr:nvSpPr>
      <xdr:spPr>
        <a:xfrm>
          <a:off x="5019675" y="7410451"/>
          <a:ext cx="5248275" cy="9048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latin typeface="Arial Nova" panose="020B0504020202020204" pitchFamily="34" charset="0"/>
            </a:rPr>
            <a:t>OBSERVACIONES AL AREA DE SISTEMAS</a:t>
          </a:r>
        </a:p>
        <a:p>
          <a:pPr algn="ctr"/>
          <a:r>
            <a:rPr lang="es-MX" sz="1100">
              <a:latin typeface="Arial Nova" panose="020B0504020202020204" pitchFamily="34" charset="0"/>
            </a:rPr>
            <a:t>Indicar el resultado del importe de la factura menos notas de crédito, cargo, pagos, etc ligados al documento. Pero</a:t>
          </a:r>
          <a:r>
            <a:rPr lang="es-MX" sz="1100" baseline="0">
              <a:latin typeface="Arial Nova" panose="020B0504020202020204" pitchFamily="34" charset="0"/>
            </a:rPr>
            <a:t> que quede en la columna de acuerdo a su fecha de vencimiento</a:t>
          </a:r>
          <a:endParaRPr lang="es-MX" sz="1100">
            <a:latin typeface="Arial Nova" panose="020B0504020202020204" pitchFamily="34" charset="0"/>
          </a:endParaRPr>
        </a:p>
      </xdr:txBody>
    </xdr:sp>
    <xdr:clientData/>
  </xdr:twoCellAnchor>
  <xdr:twoCellAnchor>
    <xdr:from>
      <xdr:col>9</xdr:col>
      <xdr:colOff>85723</xdr:colOff>
      <xdr:row>16</xdr:row>
      <xdr:rowOff>171450</xdr:rowOff>
    </xdr:from>
    <xdr:to>
      <xdr:col>11</xdr:col>
      <xdr:colOff>714375</xdr:colOff>
      <xdr:row>20</xdr:row>
      <xdr:rowOff>11906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6D537697-6E34-4691-87FB-682FC9C7D141}"/>
            </a:ext>
          </a:extLst>
        </xdr:cNvPr>
        <xdr:cNvSpPr/>
      </xdr:nvSpPr>
      <xdr:spPr>
        <a:xfrm>
          <a:off x="9551192" y="3124200"/>
          <a:ext cx="4819652" cy="55483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latin typeface="Arial Nova" panose="020B0504020202020204" pitchFamily="34" charset="0"/>
            </a:rPr>
            <a:t>OBSERVACIONES AL AREA DE SISTEMAS</a:t>
          </a:r>
        </a:p>
        <a:p>
          <a:pPr algn="l"/>
          <a:r>
            <a:rPr lang="es-MX" sz="900">
              <a:latin typeface="Arial Nova" panose="020B0504020202020204" pitchFamily="34" charset="0"/>
            </a:rPr>
            <a:t>Que se permita</a:t>
          </a:r>
          <a:r>
            <a:rPr lang="es-MX" sz="900" baseline="0">
              <a:latin typeface="Arial Nova" panose="020B0504020202020204" pitchFamily="34" charset="0"/>
            </a:rPr>
            <a:t> indicar /agregar texto al usuario</a:t>
          </a:r>
          <a:endParaRPr lang="es-MX" sz="900">
            <a:latin typeface="Arial Nova" panose="020B0504020202020204" pitchFamily="34" charset="0"/>
          </a:endParaRPr>
        </a:p>
      </xdr:txBody>
    </xdr:sp>
    <xdr:clientData/>
  </xdr:twoCellAnchor>
  <xdr:twoCellAnchor>
    <xdr:from>
      <xdr:col>8</xdr:col>
      <xdr:colOff>361950</xdr:colOff>
      <xdr:row>17</xdr:row>
      <xdr:rowOff>76200</xdr:rowOff>
    </xdr:from>
    <xdr:to>
      <xdr:col>9</xdr:col>
      <xdr:colOff>0</xdr:colOff>
      <xdr:row>19</xdr:row>
      <xdr:rowOff>28575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E39B0C07-8409-4A6A-B913-232E2ACE6147}"/>
            </a:ext>
          </a:extLst>
        </xdr:cNvPr>
        <xdr:cNvSpPr/>
      </xdr:nvSpPr>
      <xdr:spPr>
        <a:xfrm rot="10800000">
          <a:off x="8315325" y="3248025"/>
          <a:ext cx="447675" cy="3143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187323</xdr:colOff>
      <xdr:row>37</xdr:row>
      <xdr:rowOff>17993</xdr:rowOff>
    </xdr:from>
    <xdr:to>
      <xdr:col>6</xdr:col>
      <xdr:colOff>501648</xdr:colOff>
      <xdr:row>38</xdr:row>
      <xdr:rowOff>178859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FFAABE56-A8C4-4014-A77A-48BFE17F7596}"/>
            </a:ext>
          </a:extLst>
        </xdr:cNvPr>
        <xdr:cNvSpPr/>
      </xdr:nvSpPr>
      <xdr:spPr>
        <a:xfrm rot="5400000">
          <a:off x="6479115" y="7032626"/>
          <a:ext cx="341841" cy="3143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288923</xdr:colOff>
      <xdr:row>37</xdr:row>
      <xdr:rowOff>19052</xdr:rowOff>
    </xdr:from>
    <xdr:to>
      <xdr:col>7</xdr:col>
      <xdr:colOff>603248</xdr:colOff>
      <xdr:row>39</xdr:row>
      <xdr:rowOff>2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D4508B7F-337A-4467-8BD8-6035CCD84EB4}"/>
            </a:ext>
          </a:extLst>
        </xdr:cNvPr>
        <xdr:cNvSpPr/>
      </xdr:nvSpPr>
      <xdr:spPr>
        <a:xfrm rot="5400000">
          <a:off x="7408861" y="7034214"/>
          <a:ext cx="342900" cy="3143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19050</xdr:colOff>
      <xdr:row>46</xdr:row>
      <xdr:rowOff>66675</xdr:rowOff>
    </xdr:from>
    <xdr:to>
      <xdr:col>6</xdr:col>
      <xdr:colOff>428625</xdr:colOff>
      <xdr:row>54</xdr:row>
      <xdr:rowOff>38100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918601D1-0899-4543-BC52-F099F00427DB}"/>
            </a:ext>
          </a:extLst>
        </xdr:cNvPr>
        <xdr:cNvSpPr/>
      </xdr:nvSpPr>
      <xdr:spPr>
        <a:xfrm>
          <a:off x="857250" y="8696325"/>
          <a:ext cx="5876925" cy="1419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latin typeface="Arial Nova" panose="020B0504020202020204" pitchFamily="34" charset="0"/>
            </a:rPr>
            <a:t>OBSERVACIONES AL AREA DE SISTEMAS</a:t>
          </a:r>
        </a:p>
        <a:p>
          <a:pPr algn="l"/>
          <a:r>
            <a:rPr lang="es-MX" sz="1100" b="1">
              <a:latin typeface="Arial Nova" panose="020B0504020202020204" pitchFamily="34" charset="0"/>
            </a:rPr>
            <a:t>Destinatarios de correos :</a:t>
          </a:r>
        </a:p>
        <a:p>
          <a:pPr algn="l"/>
          <a:r>
            <a:rPr lang="es-MX" sz="105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Cliente</a:t>
          </a:r>
          <a:r>
            <a:rPr lang="es-MX" sz="1050"/>
            <a:t>  (Que exista un campo independiente en</a:t>
          </a:r>
          <a:r>
            <a:rPr lang="es-MX" sz="1050" baseline="0"/>
            <a:t> el</a:t>
          </a:r>
          <a:r>
            <a:rPr lang="es-MX" sz="1050"/>
            <a:t> sistema para indicarlo</a:t>
          </a:r>
          <a:r>
            <a:rPr lang="es-MX" sz="1050" baseline="0"/>
            <a:t> ( porque  llega a diferir la dirección de correo para XML y PDF vs el área que recbe los Edos. cta. para pagar</a:t>
          </a:r>
          <a:endParaRPr lang="es-MX" sz="1050"/>
        </a:p>
        <a:p>
          <a:pPr algn="l"/>
          <a:r>
            <a:rPr lang="es-MX" sz="105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Facturacion</a:t>
          </a:r>
          <a:r>
            <a:rPr lang="es-MX" sz="1050"/>
            <a:t> </a:t>
          </a:r>
        </a:p>
        <a:p>
          <a:pPr algn="l"/>
          <a:r>
            <a:rPr lang="es-MX" sz="105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Ventas</a:t>
          </a:r>
          <a:r>
            <a:rPr lang="es-MX" sz="1050" b="1">
              <a:solidFill>
                <a:srgbClr val="FFFF00"/>
              </a:solidFill>
            </a:rPr>
            <a:t> </a:t>
          </a:r>
        </a:p>
        <a:p>
          <a:pPr algn="l"/>
          <a:r>
            <a:rPr lang="es-MX" sz="105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Credito</a:t>
          </a:r>
          <a:r>
            <a:rPr lang="es-MX" sz="105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es-MX" sz="105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Cobranzas</a:t>
          </a:r>
          <a:r>
            <a:rPr lang="es-MX" sz="1050"/>
            <a:t> </a:t>
          </a:r>
          <a:endParaRPr lang="es-MX" sz="1100">
            <a:latin typeface="Arial Nova" panose="020B0504020202020204" pitchFamily="34" charset="0"/>
          </a:endParaRPr>
        </a:p>
      </xdr:txBody>
    </xdr:sp>
    <xdr:clientData/>
  </xdr:twoCellAnchor>
  <xdr:twoCellAnchor>
    <xdr:from>
      <xdr:col>11</xdr:col>
      <xdr:colOff>762000</xdr:colOff>
      <xdr:row>16</xdr:row>
      <xdr:rowOff>76200</xdr:rowOff>
    </xdr:from>
    <xdr:to>
      <xdr:col>12</xdr:col>
      <xdr:colOff>428625</xdr:colOff>
      <xdr:row>19</xdr:row>
      <xdr:rowOff>0</xdr:rowOff>
    </xdr:to>
    <xdr:sp macro="" textlink="">
      <xdr:nvSpPr>
        <xdr:cNvPr id="9" name="Estrella: 5 puntas 8">
          <a:extLst>
            <a:ext uri="{FF2B5EF4-FFF2-40B4-BE49-F238E27FC236}">
              <a16:creationId xmlns:a16="http://schemas.microsoft.com/office/drawing/2014/main" id="{F26FF8D6-7861-4333-A8F0-816586897782}"/>
            </a:ext>
          </a:extLst>
        </xdr:cNvPr>
        <xdr:cNvSpPr/>
      </xdr:nvSpPr>
      <xdr:spPr>
        <a:xfrm>
          <a:off x="13716000" y="3067050"/>
          <a:ext cx="504825" cy="4667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rgbClr val="FFFF00"/>
              </a:solidFill>
            </a:rPr>
            <a:t>1</a:t>
          </a:r>
        </a:p>
      </xdr:txBody>
    </xdr:sp>
    <xdr:clientData/>
  </xdr:twoCellAnchor>
  <xdr:twoCellAnchor>
    <xdr:from>
      <xdr:col>9</xdr:col>
      <xdr:colOff>2033058</xdr:colOff>
      <xdr:row>21</xdr:row>
      <xdr:rowOff>70909</xdr:rowOff>
    </xdr:from>
    <xdr:to>
      <xdr:col>9</xdr:col>
      <xdr:colOff>2537883</xdr:colOff>
      <xdr:row>24</xdr:row>
      <xdr:rowOff>14817</xdr:rowOff>
    </xdr:to>
    <xdr:sp macro="" textlink="">
      <xdr:nvSpPr>
        <xdr:cNvPr id="10" name="Estrella: 5 puntas 9">
          <a:extLst>
            <a:ext uri="{FF2B5EF4-FFF2-40B4-BE49-F238E27FC236}">
              <a16:creationId xmlns:a16="http://schemas.microsoft.com/office/drawing/2014/main" id="{3F30A047-C4DC-4DD0-81D3-CB2914AC1BA4}"/>
            </a:ext>
          </a:extLst>
        </xdr:cNvPr>
        <xdr:cNvSpPr/>
      </xdr:nvSpPr>
      <xdr:spPr>
        <a:xfrm>
          <a:off x="10796058" y="3966634"/>
          <a:ext cx="504825" cy="486833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rgbClr val="FFFF00"/>
              </a:solidFill>
            </a:rPr>
            <a:t>2</a:t>
          </a:r>
        </a:p>
      </xdr:txBody>
    </xdr:sp>
    <xdr:clientData/>
  </xdr:twoCellAnchor>
  <xdr:twoCellAnchor>
    <xdr:from>
      <xdr:col>4</xdr:col>
      <xdr:colOff>795866</xdr:colOff>
      <xdr:row>21</xdr:row>
      <xdr:rowOff>3176</xdr:rowOff>
    </xdr:from>
    <xdr:to>
      <xdr:col>9</xdr:col>
      <xdr:colOff>1877483</xdr:colOff>
      <xdr:row>25</xdr:row>
      <xdr:rowOff>106892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3E3C6ECB-933C-4406-83FE-3D0F4A79727C}"/>
            </a:ext>
          </a:extLst>
        </xdr:cNvPr>
        <xdr:cNvSpPr/>
      </xdr:nvSpPr>
      <xdr:spPr>
        <a:xfrm>
          <a:off x="5713147" y="3848895"/>
          <a:ext cx="5629805" cy="81809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000" b="1">
              <a:latin typeface="Arial Nova" panose="020B0504020202020204" pitchFamily="34" charset="0"/>
            </a:rPr>
            <a:t>OBSERVACIONES AL AREA DE SISTEMAS</a:t>
          </a:r>
        </a:p>
        <a:p>
          <a:pPr eaLnBrk="1" fontAlgn="auto" latinLnBrk="0" hangingPunct="1"/>
          <a:r>
            <a:rPr lang="es-MX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Contar con opción de filtro multidinamico para escoger el</a:t>
          </a:r>
          <a:r>
            <a:rPr lang="es-MX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ESTATUS (uno ó varios)</a:t>
          </a:r>
          <a:endParaRPr lang="es-MX" sz="900">
            <a:effectLst/>
          </a:endParaRPr>
        </a:p>
        <a:p>
          <a:pPr algn="l"/>
          <a:r>
            <a:rPr lang="es-MX" sz="900">
              <a:latin typeface="Arial Nova" panose="020B0504020202020204" pitchFamily="34" charset="0"/>
            </a:rPr>
            <a:t>Fecha de emision del estado de cuenta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900">
              <a:solidFill>
                <a:schemeClr val="lt1"/>
              </a:solidFill>
              <a:latin typeface="Arial Nova" panose="020B0504020202020204" pitchFamily="34" charset="0"/>
              <a:ea typeface="+mn-ea"/>
              <a:cs typeface="+mn-cs"/>
            </a:rPr>
            <a:t>Contar con opción de filtro multidinamico para escoger el CLIENTE</a:t>
          </a:r>
        </a:p>
        <a:p>
          <a:pPr algn="l"/>
          <a:endParaRPr lang="es-MX" sz="900">
            <a:latin typeface="Arial Nova" panose="020B0504020202020204" pitchFamily="34" charset="0"/>
          </a:endParaRPr>
        </a:p>
      </xdr:txBody>
    </xdr:sp>
    <xdr:clientData/>
  </xdr:twoCellAnchor>
  <xdr:twoCellAnchor>
    <xdr:from>
      <xdr:col>4</xdr:col>
      <xdr:colOff>247648</xdr:colOff>
      <xdr:row>22</xdr:row>
      <xdr:rowOff>161175</xdr:rowOff>
    </xdr:from>
    <xdr:to>
      <xdr:col>4</xdr:col>
      <xdr:colOff>695323</xdr:colOff>
      <xdr:row>23</xdr:row>
      <xdr:rowOff>171449</xdr:rowOff>
    </xdr:to>
    <xdr:sp macro="" textlink="">
      <xdr:nvSpPr>
        <xdr:cNvPr id="12" name="Flecha: a la derecha 11">
          <a:extLst>
            <a:ext uri="{FF2B5EF4-FFF2-40B4-BE49-F238E27FC236}">
              <a16:creationId xmlns:a16="http://schemas.microsoft.com/office/drawing/2014/main" id="{00F20892-EA08-4D16-B16F-6EF928A9DCEA}"/>
            </a:ext>
          </a:extLst>
        </xdr:cNvPr>
        <xdr:cNvSpPr/>
      </xdr:nvSpPr>
      <xdr:spPr>
        <a:xfrm rot="10800000">
          <a:off x="4943473" y="4237875"/>
          <a:ext cx="447675" cy="191249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9</xdr:col>
      <xdr:colOff>264301</xdr:colOff>
      <xdr:row>8</xdr:row>
      <xdr:rowOff>171450</xdr:rowOff>
    </xdr:from>
    <xdr:to>
      <xdr:col>9</xdr:col>
      <xdr:colOff>2376410</xdr:colOff>
      <xdr:row>14</xdr:row>
      <xdr:rowOff>133350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AD9DB8B-91C8-42C1-BC52-2887D38E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7301" y="1714500"/>
          <a:ext cx="2112109" cy="1047750"/>
        </a:xfrm>
        <a:prstGeom prst="rect">
          <a:avLst/>
        </a:prstGeom>
      </xdr:spPr>
    </xdr:pic>
    <xdr:clientData/>
  </xdr:twoCellAnchor>
  <xdr:twoCellAnchor>
    <xdr:from>
      <xdr:col>4</xdr:col>
      <xdr:colOff>47623</xdr:colOff>
      <xdr:row>23</xdr:row>
      <xdr:rowOff>161175</xdr:rowOff>
    </xdr:from>
    <xdr:to>
      <xdr:col>4</xdr:col>
      <xdr:colOff>495298</xdr:colOff>
      <xdr:row>24</xdr:row>
      <xdr:rowOff>171449</xdr:rowOff>
    </xdr:to>
    <xdr:sp macro="" textlink="">
      <xdr:nvSpPr>
        <xdr:cNvPr id="14" name="Flecha: a la derecha 13">
          <a:extLst>
            <a:ext uri="{FF2B5EF4-FFF2-40B4-BE49-F238E27FC236}">
              <a16:creationId xmlns:a16="http://schemas.microsoft.com/office/drawing/2014/main" id="{EC621783-AB62-4BBD-B416-C4EFEA82E9D4}"/>
            </a:ext>
          </a:extLst>
        </xdr:cNvPr>
        <xdr:cNvSpPr/>
      </xdr:nvSpPr>
      <xdr:spPr>
        <a:xfrm rot="10800000">
          <a:off x="4743448" y="4418850"/>
          <a:ext cx="447675" cy="191249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495300</xdr:colOff>
      <xdr:row>48</xdr:row>
      <xdr:rowOff>171450</xdr:rowOff>
    </xdr:from>
    <xdr:to>
      <xdr:col>7</xdr:col>
      <xdr:colOff>304800</xdr:colOff>
      <xdr:row>51</xdr:row>
      <xdr:rowOff>114300</xdr:rowOff>
    </xdr:to>
    <xdr:sp macro="" textlink="">
      <xdr:nvSpPr>
        <xdr:cNvPr id="15" name="Estrella: 5 puntas 14">
          <a:extLst>
            <a:ext uri="{FF2B5EF4-FFF2-40B4-BE49-F238E27FC236}">
              <a16:creationId xmlns:a16="http://schemas.microsoft.com/office/drawing/2014/main" id="{799ADBCF-A13A-4278-9E49-A436A19E4B42}"/>
            </a:ext>
          </a:extLst>
        </xdr:cNvPr>
        <xdr:cNvSpPr/>
      </xdr:nvSpPr>
      <xdr:spPr>
        <a:xfrm>
          <a:off x="6800850" y="9163050"/>
          <a:ext cx="638175" cy="48577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rgbClr val="FFFF00"/>
              </a:solidFill>
            </a:rPr>
            <a:t>5</a:t>
          </a:r>
        </a:p>
      </xdr:txBody>
    </xdr:sp>
    <xdr:clientData/>
  </xdr:twoCellAnchor>
  <xdr:twoCellAnchor>
    <xdr:from>
      <xdr:col>9</xdr:col>
      <xdr:colOff>1678517</xdr:colOff>
      <xdr:row>40</xdr:row>
      <xdr:rowOff>71967</xdr:rowOff>
    </xdr:from>
    <xdr:to>
      <xdr:col>9</xdr:col>
      <xdr:colOff>2307167</xdr:colOff>
      <xdr:row>43</xdr:row>
      <xdr:rowOff>15875</xdr:rowOff>
    </xdr:to>
    <xdr:sp macro="" textlink="">
      <xdr:nvSpPr>
        <xdr:cNvPr id="16" name="Estrella: 5 puntas 15">
          <a:extLst>
            <a:ext uri="{FF2B5EF4-FFF2-40B4-BE49-F238E27FC236}">
              <a16:creationId xmlns:a16="http://schemas.microsoft.com/office/drawing/2014/main" id="{64C9C2F4-83D5-43C6-8949-E441D1EB9EEE}"/>
            </a:ext>
          </a:extLst>
        </xdr:cNvPr>
        <xdr:cNvSpPr/>
      </xdr:nvSpPr>
      <xdr:spPr>
        <a:xfrm>
          <a:off x="10441517" y="7615767"/>
          <a:ext cx="628650" cy="486833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rgbClr val="FFFF00"/>
              </a:solidFill>
            </a:rPr>
            <a:t>4</a:t>
          </a:r>
        </a:p>
      </xdr:txBody>
    </xdr:sp>
    <xdr:clientData/>
  </xdr:twoCellAnchor>
  <xdr:twoCellAnchor>
    <xdr:from>
      <xdr:col>4</xdr:col>
      <xdr:colOff>38098</xdr:colOff>
      <xdr:row>21</xdr:row>
      <xdr:rowOff>180225</xdr:rowOff>
    </xdr:from>
    <xdr:to>
      <xdr:col>4</xdr:col>
      <xdr:colOff>485773</xdr:colOff>
      <xdr:row>23</xdr:row>
      <xdr:rowOff>9524</xdr:rowOff>
    </xdr:to>
    <xdr:sp macro="" textlink="">
      <xdr:nvSpPr>
        <xdr:cNvPr id="17" name="Flecha: a la derecha 16">
          <a:extLst>
            <a:ext uri="{FF2B5EF4-FFF2-40B4-BE49-F238E27FC236}">
              <a16:creationId xmlns:a16="http://schemas.microsoft.com/office/drawing/2014/main" id="{8264286F-6975-4F7C-9EC3-7D93E2B5F233}"/>
            </a:ext>
          </a:extLst>
        </xdr:cNvPr>
        <xdr:cNvSpPr/>
      </xdr:nvSpPr>
      <xdr:spPr>
        <a:xfrm rot="10800000">
          <a:off x="4733923" y="4075950"/>
          <a:ext cx="447675" cy="191249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499798</xdr:colOff>
      <xdr:row>30</xdr:row>
      <xdr:rowOff>67204</xdr:rowOff>
    </xdr:from>
    <xdr:to>
      <xdr:col>11</xdr:col>
      <xdr:colOff>295010</xdr:colOff>
      <xdr:row>32</xdr:row>
      <xdr:rowOff>165893</xdr:rowOff>
    </xdr:to>
    <xdr:sp macro="" textlink="">
      <xdr:nvSpPr>
        <xdr:cNvPr id="23" name="Estrella: 5 puntas 22">
          <a:extLst>
            <a:ext uri="{FF2B5EF4-FFF2-40B4-BE49-F238E27FC236}">
              <a16:creationId xmlns:a16="http://schemas.microsoft.com/office/drawing/2014/main" id="{82C4EB03-FA9C-4CF2-A12A-C4EC39B7252D}"/>
            </a:ext>
          </a:extLst>
        </xdr:cNvPr>
        <xdr:cNvSpPr/>
      </xdr:nvSpPr>
      <xdr:spPr>
        <a:xfrm>
          <a:off x="13322829" y="5675048"/>
          <a:ext cx="628650" cy="479689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rgbClr val="FFFF00"/>
              </a:solidFill>
            </a:rPr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142874</xdr:rowOff>
    </xdr:from>
    <xdr:to>
      <xdr:col>16</xdr:col>
      <xdr:colOff>833057</xdr:colOff>
      <xdr:row>38</xdr:row>
      <xdr:rowOff>11375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8E604F-276A-43B1-A6F9-9D78A7B81C28}"/>
            </a:ext>
          </a:extLst>
        </xdr:cNvPr>
        <xdr:cNvGrpSpPr/>
      </xdr:nvGrpSpPr>
      <xdr:grpSpPr>
        <a:xfrm>
          <a:off x="66675" y="142874"/>
          <a:ext cx="14177582" cy="6745551"/>
          <a:chOff x="66675" y="142874"/>
          <a:chExt cx="14177582" cy="6745551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49728B4-72A4-4D0B-92AC-70263EFA22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675" y="142874"/>
            <a:ext cx="14177582" cy="6745551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AE3E74D-FF61-4BC4-9003-7EF0038BEB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4117" y="3536664"/>
            <a:ext cx="11176871" cy="3299226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00DF1D7-F7DC-45A2-AAC5-B2E03A9C3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3046" y="741779"/>
            <a:ext cx="6417497" cy="315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85724</xdr:rowOff>
    </xdr:from>
    <xdr:to>
      <xdr:col>3</xdr:col>
      <xdr:colOff>447675</xdr:colOff>
      <xdr:row>5</xdr:row>
      <xdr:rowOff>114299</xdr:rowOff>
    </xdr:to>
    <xdr:sp macro="" textlink="">
      <xdr:nvSpPr>
        <xdr:cNvPr id="10" name="Estrella: 12 puntas 9">
          <a:extLst>
            <a:ext uri="{FF2B5EF4-FFF2-40B4-BE49-F238E27FC236}">
              <a16:creationId xmlns:a16="http://schemas.microsoft.com/office/drawing/2014/main" id="{8659C5CE-308F-41C9-B6D3-654DD4F39E42}"/>
            </a:ext>
          </a:extLst>
        </xdr:cNvPr>
        <xdr:cNvSpPr/>
      </xdr:nvSpPr>
      <xdr:spPr>
        <a:xfrm>
          <a:off x="3152775" y="85724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1</a:t>
          </a:r>
        </a:p>
      </xdr:txBody>
    </xdr:sp>
    <xdr:clientData/>
  </xdr:twoCellAnchor>
  <xdr:twoCellAnchor>
    <xdr:from>
      <xdr:col>4</xdr:col>
      <xdr:colOff>828675</xdr:colOff>
      <xdr:row>3</xdr:row>
      <xdr:rowOff>76199</xdr:rowOff>
    </xdr:from>
    <xdr:to>
      <xdr:col>4</xdr:col>
      <xdr:colOff>1228725</xdr:colOff>
      <xdr:row>5</xdr:row>
      <xdr:rowOff>104774</xdr:rowOff>
    </xdr:to>
    <xdr:sp macro="" textlink="">
      <xdr:nvSpPr>
        <xdr:cNvPr id="11" name="Estrella: 12 puntas 10">
          <a:extLst>
            <a:ext uri="{FF2B5EF4-FFF2-40B4-BE49-F238E27FC236}">
              <a16:creationId xmlns:a16="http://schemas.microsoft.com/office/drawing/2014/main" id="{A423B1DF-CFCD-4441-A4FF-73F99F3CE662}"/>
            </a:ext>
          </a:extLst>
        </xdr:cNvPr>
        <xdr:cNvSpPr/>
      </xdr:nvSpPr>
      <xdr:spPr>
        <a:xfrm>
          <a:off x="5162550" y="76199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1</a:t>
          </a:r>
        </a:p>
      </xdr:txBody>
    </xdr:sp>
    <xdr:clientData/>
  </xdr:twoCellAnchor>
  <xdr:twoCellAnchor>
    <xdr:from>
      <xdr:col>4</xdr:col>
      <xdr:colOff>219075</xdr:colOff>
      <xdr:row>7</xdr:row>
      <xdr:rowOff>66675</xdr:rowOff>
    </xdr:from>
    <xdr:to>
      <xdr:col>4</xdr:col>
      <xdr:colOff>619125</xdr:colOff>
      <xdr:row>9</xdr:row>
      <xdr:rowOff>66675</xdr:rowOff>
    </xdr:to>
    <xdr:sp macro="" textlink="">
      <xdr:nvSpPr>
        <xdr:cNvPr id="12" name="Estrella: 12 puntas 11">
          <a:extLst>
            <a:ext uri="{FF2B5EF4-FFF2-40B4-BE49-F238E27FC236}">
              <a16:creationId xmlns:a16="http://schemas.microsoft.com/office/drawing/2014/main" id="{265DFC0A-34F4-41EC-A16A-CFA95D16EB46}"/>
            </a:ext>
          </a:extLst>
        </xdr:cNvPr>
        <xdr:cNvSpPr/>
      </xdr:nvSpPr>
      <xdr:spPr>
        <a:xfrm>
          <a:off x="4552950" y="1247775"/>
          <a:ext cx="400050" cy="36195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3</a:t>
          </a:r>
        </a:p>
      </xdr:txBody>
    </xdr:sp>
    <xdr:clientData/>
  </xdr:twoCellAnchor>
  <xdr:twoCellAnchor>
    <xdr:from>
      <xdr:col>2</xdr:col>
      <xdr:colOff>323850</xdr:colOff>
      <xdr:row>9</xdr:row>
      <xdr:rowOff>85725</xdr:rowOff>
    </xdr:from>
    <xdr:to>
      <xdr:col>2</xdr:col>
      <xdr:colOff>723900</xdr:colOff>
      <xdr:row>11</xdr:row>
      <xdr:rowOff>114300</xdr:rowOff>
    </xdr:to>
    <xdr:sp macro="" textlink="">
      <xdr:nvSpPr>
        <xdr:cNvPr id="14" name="Estrella: 12 puntas 13">
          <a:extLst>
            <a:ext uri="{FF2B5EF4-FFF2-40B4-BE49-F238E27FC236}">
              <a16:creationId xmlns:a16="http://schemas.microsoft.com/office/drawing/2014/main" id="{09A9B1DE-B17D-42CB-997E-BA920A4B6E5A}"/>
            </a:ext>
          </a:extLst>
        </xdr:cNvPr>
        <xdr:cNvSpPr/>
      </xdr:nvSpPr>
      <xdr:spPr>
        <a:xfrm>
          <a:off x="2581275" y="1628775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4</a:t>
          </a:r>
        </a:p>
      </xdr:txBody>
    </xdr:sp>
    <xdr:clientData/>
  </xdr:twoCellAnchor>
  <xdr:twoCellAnchor>
    <xdr:from>
      <xdr:col>3</xdr:col>
      <xdr:colOff>428625</xdr:colOff>
      <xdr:row>62</xdr:row>
      <xdr:rowOff>95250</xdr:rowOff>
    </xdr:from>
    <xdr:to>
      <xdr:col>3</xdr:col>
      <xdr:colOff>828675</xdr:colOff>
      <xdr:row>64</xdr:row>
      <xdr:rowOff>123825</xdr:rowOff>
    </xdr:to>
    <xdr:sp macro="" textlink="">
      <xdr:nvSpPr>
        <xdr:cNvPr id="19" name="Estrella: 12 puntas 18">
          <a:extLst>
            <a:ext uri="{FF2B5EF4-FFF2-40B4-BE49-F238E27FC236}">
              <a16:creationId xmlns:a16="http://schemas.microsoft.com/office/drawing/2014/main" id="{2EF62F2C-2C8E-46BF-A31C-201B2425F563}"/>
            </a:ext>
          </a:extLst>
        </xdr:cNvPr>
        <xdr:cNvSpPr/>
      </xdr:nvSpPr>
      <xdr:spPr>
        <a:xfrm>
          <a:off x="3533775" y="6162675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3</a:t>
          </a:r>
        </a:p>
      </xdr:txBody>
    </xdr:sp>
    <xdr:clientData/>
  </xdr:twoCellAnchor>
  <xdr:twoCellAnchor>
    <xdr:from>
      <xdr:col>3</xdr:col>
      <xdr:colOff>971550</xdr:colOff>
      <xdr:row>12</xdr:row>
      <xdr:rowOff>47625</xdr:rowOff>
    </xdr:from>
    <xdr:to>
      <xdr:col>4</xdr:col>
      <xdr:colOff>142875</xdr:colOff>
      <xdr:row>14</xdr:row>
      <xdr:rowOff>66675</xdr:rowOff>
    </xdr:to>
    <xdr:sp macro="" textlink="">
      <xdr:nvSpPr>
        <xdr:cNvPr id="20" name="Estrella: 12 puntas 19">
          <a:extLst>
            <a:ext uri="{FF2B5EF4-FFF2-40B4-BE49-F238E27FC236}">
              <a16:creationId xmlns:a16="http://schemas.microsoft.com/office/drawing/2014/main" id="{108D4538-3787-4F4A-9901-441699F7B1F0}"/>
            </a:ext>
          </a:extLst>
        </xdr:cNvPr>
        <xdr:cNvSpPr/>
      </xdr:nvSpPr>
      <xdr:spPr>
        <a:xfrm>
          <a:off x="4076700" y="2133600"/>
          <a:ext cx="400050" cy="38100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5</a:t>
          </a:r>
        </a:p>
      </xdr:txBody>
    </xdr:sp>
    <xdr:clientData/>
  </xdr:twoCellAnchor>
  <xdr:twoCellAnchor editAs="oneCell">
    <xdr:from>
      <xdr:col>3</xdr:col>
      <xdr:colOff>523875</xdr:colOff>
      <xdr:row>12</xdr:row>
      <xdr:rowOff>123825</xdr:rowOff>
    </xdr:from>
    <xdr:to>
      <xdr:col>3</xdr:col>
      <xdr:colOff>895304</xdr:colOff>
      <xdr:row>14</xdr:row>
      <xdr:rowOff>76161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78A78F2-A3DA-437B-B5F4-8FAF3DB54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2209800"/>
          <a:ext cx="371429" cy="3142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17</xdr:row>
      <xdr:rowOff>95250</xdr:rowOff>
    </xdr:from>
    <xdr:to>
      <xdr:col>20</xdr:col>
      <xdr:colOff>28577</xdr:colOff>
      <xdr:row>19</xdr:row>
      <xdr:rowOff>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7F9149F-E13C-4C7F-BD7B-D06F5FB9B09B}"/>
            </a:ext>
          </a:extLst>
        </xdr:cNvPr>
        <xdr:cNvSpPr/>
      </xdr:nvSpPr>
      <xdr:spPr>
        <a:xfrm rot="16200000">
          <a:off x="13239751" y="-10067927"/>
          <a:ext cx="266700" cy="26574753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200025</xdr:colOff>
      <xdr:row>15</xdr:row>
      <xdr:rowOff>0</xdr:rowOff>
    </xdr:from>
    <xdr:to>
      <xdr:col>10</xdr:col>
      <xdr:colOff>600075</xdr:colOff>
      <xdr:row>17</xdr:row>
      <xdr:rowOff>57150</xdr:rowOff>
    </xdr:to>
    <xdr:sp macro="" textlink="">
      <xdr:nvSpPr>
        <xdr:cNvPr id="42" name="Estrella: 12 puntas 41">
          <a:extLst>
            <a:ext uri="{FF2B5EF4-FFF2-40B4-BE49-F238E27FC236}">
              <a16:creationId xmlns:a16="http://schemas.microsoft.com/office/drawing/2014/main" id="{CD2E2E0D-7A2B-41BC-90D8-C9E959799D13}"/>
            </a:ext>
          </a:extLst>
        </xdr:cNvPr>
        <xdr:cNvSpPr/>
      </xdr:nvSpPr>
      <xdr:spPr>
        <a:xfrm>
          <a:off x="13163550" y="2628900"/>
          <a:ext cx="400050" cy="419100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6</a:t>
          </a:r>
        </a:p>
      </xdr:txBody>
    </xdr:sp>
    <xdr:clientData/>
  </xdr:twoCellAnchor>
  <xdr:twoCellAnchor>
    <xdr:from>
      <xdr:col>3</xdr:col>
      <xdr:colOff>657225</xdr:colOff>
      <xdr:row>60</xdr:row>
      <xdr:rowOff>38100</xdr:rowOff>
    </xdr:from>
    <xdr:to>
      <xdr:col>3</xdr:col>
      <xdr:colOff>1057275</xdr:colOff>
      <xdr:row>62</xdr:row>
      <xdr:rowOff>66675</xdr:rowOff>
    </xdr:to>
    <xdr:sp macro="" textlink="">
      <xdr:nvSpPr>
        <xdr:cNvPr id="44" name="Estrella: 12 puntas 43">
          <a:extLst>
            <a:ext uri="{FF2B5EF4-FFF2-40B4-BE49-F238E27FC236}">
              <a16:creationId xmlns:a16="http://schemas.microsoft.com/office/drawing/2014/main" id="{7791F97D-7692-4926-898F-FA042BA59D08}"/>
            </a:ext>
          </a:extLst>
        </xdr:cNvPr>
        <xdr:cNvSpPr/>
      </xdr:nvSpPr>
      <xdr:spPr>
        <a:xfrm>
          <a:off x="3762375" y="5743575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2</a:t>
          </a:r>
        </a:p>
      </xdr:txBody>
    </xdr:sp>
    <xdr:clientData/>
  </xdr:twoCellAnchor>
  <xdr:twoCellAnchor>
    <xdr:from>
      <xdr:col>3</xdr:col>
      <xdr:colOff>47625</xdr:colOff>
      <xdr:row>5</xdr:row>
      <xdr:rowOff>85724</xdr:rowOff>
    </xdr:from>
    <xdr:to>
      <xdr:col>3</xdr:col>
      <xdr:colOff>447675</xdr:colOff>
      <xdr:row>7</xdr:row>
      <xdr:rowOff>114299</xdr:rowOff>
    </xdr:to>
    <xdr:sp macro="" textlink="">
      <xdr:nvSpPr>
        <xdr:cNvPr id="45" name="Estrella: 12 puntas 44">
          <a:extLst>
            <a:ext uri="{FF2B5EF4-FFF2-40B4-BE49-F238E27FC236}">
              <a16:creationId xmlns:a16="http://schemas.microsoft.com/office/drawing/2014/main" id="{851F7D8E-C93B-422E-A5DB-0289A018847E}"/>
            </a:ext>
          </a:extLst>
        </xdr:cNvPr>
        <xdr:cNvSpPr/>
      </xdr:nvSpPr>
      <xdr:spPr>
        <a:xfrm>
          <a:off x="3152775" y="542924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2</a:t>
          </a:r>
        </a:p>
      </xdr:txBody>
    </xdr:sp>
    <xdr:clientData/>
  </xdr:twoCellAnchor>
  <xdr:twoCellAnchor>
    <xdr:from>
      <xdr:col>4</xdr:col>
      <xdr:colOff>828675</xdr:colOff>
      <xdr:row>5</xdr:row>
      <xdr:rowOff>76199</xdr:rowOff>
    </xdr:from>
    <xdr:to>
      <xdr:col>4</xdr:col>
      <xdr:colOff>1228725</xdr:colOff>
      <xdr:row>7</xdr:row>
      <xdr:rowOff>104774</xdr:rowOff>
    </xdr:to>
    <xdr:sp macro="" textlink="">
      <xdr:nvSpPr>
        <xdr:cNvPr id="46" name="Estrella: 12 puntas 45">
          <a:extLst>
            <a:ext uri="{FF2B5EF4-FFF2-40B4-BE49-F238E27FC236}">
              <a16:creationId xmlns:a16="http://schemas.microsoft.com/office/drawing/2014/main" id="{0282CC00-992F-4CC4-B2C8-33237101B2BD}"/>
            </a:ext>
          </a:extLst>
        </xdr:cNvPr>
        <xdr:cNvSpPr/>
      </xdr:nvSpPr>
      <xdr:spPr>
        <a:xfrm>
          <a:off x="5162550" y="533399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2</a:t>
          </a:r>
        </a:p>
      </xdr:txBody>
    </xdr:sp>
    <xdr:clientData/>
  </xdr:twoCellAnchor>
  <xdr:twoCellAnchor>
    <xdr:from>
      <xdr:col>3</xdr:col>
      <xdr:colOff>666750</xdr:colOff>
      <xdr:row>64</xdr:row>
      <xdr:rowOff>114300</xdr:rowOff>
    </xdr:from>
    <xdr:to>
      <xdr:col>3</xdr:col>
      <xdr:colOff>1066800</xdr:colOff>
      <xdr:row>66</xdr:row>
      <xdr:rowOff>142875</xdr:rowOff>
    </xdr:to>
    <xdr:sp macro="" textlink="">
      <xdr:nvSpPr>
        <xdr:cNvPr id="47" name="Estrella: 12 puntas 46">
          <a:extLst>
            <a:ext uri="{FF2B5EF4-FFF2-40B4-BE49-F238E27FC236}">
              <a16:creationId xmlns:a16="http://schemas.microsoft.com/office/drawing/2014/main" id="{8AC7B304-11CF-405E-8736-326B3A706035}"/>
            </a:ext>
          </a:extLst>
        </xdr:cNvPr>
        <xdr:cNvSpPr/>
      </xdr:nvSpPr>
      <xdr:spPr>
        <a:xfrm>
          <a:off x="3771900" y="6543675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4</a:t>
          </a:r>
        </a:p>
      </xdr:txBody>
    </xdr:sp>
    <xdr:clientData/>
  </xdr:twoCellAnchor>
  <xdr:twoCellAnchor>
    <xdr:from>
      <xdr:col>1</xdr:col>
      <xdr:colOff>885825</xdr:colOff>
      <xdr:row>67</xdr:row>
      <xdr:rowOff>0</xdr:rowOff>
    </xdr:from>
    <xdr:to>
      <xdr:col>2</xdr:col>
      <xdr:colOff>190500</xdr:colOff>
      <xdr:row>68</xdr:row>
      <xdr:rowOff>76200</xdr:rowOff>
    </xdr:to>
    <xdr:sp macro="" textlink="">
      <xdr:nvSpPr>
        <xdr:cNvPr id="48" name="Estrella: 12 puntas 47">
          <a:extLst>
            <a:ext uri="{FF2B5EF4-FFF2-40B4-BE49-F238E27FC236}">
              <a16:creationId xmlns:a16="http://schemas.microsoft.com/office/drawing/2014/main" id="{7FAE5A3F-B9BB-492B-ABD2-53628683A06B}"/>
            </a:ext>
          </a:extLst>
        </xdr:cNvPr>
        <xdr:cNvSpPr/>
      </xdr:nvSpPr>
      <xdr:spPr>
        <a:xfrm>
          <a:off x="2009775" y="14420850"/>
          <a:ext cx="438150" cy="40957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5</a:t>
          </a:r>
        </a:p>
      </xdr:txBody>
    </xdr:sp>
    <xdr:clientData/>
  </xdr:twoCellAnchor>
  <xdr:twoCellAnchor>
    <xdr:from>
      <xdr:col>2</xdr:col>
      <xdr:colOff>609600</xdr:colOff>
      <xdr:row>68</xdr:row>
      <xdr:rowOff>95250</xdr:rowOff>
    </xdr:from>
    <xdr:to>
      <xdr:col>3</xdr:col>
      <xdr:colOff>200025</xdr:colOff>
      <xdr:row>70</xdr:row>
      <xdr:rowOff>142875</xdr:rowOff>
    </xdr:to>
    <xdr:sp macro="" textlink="">
      <xdr:nvSpPr>
        <xdr:cNvPr id="49" name="Estrella: 12 puntas 48">
          <a:extLst>
            <a:ext uri="{FF2B5EF4-FFF2-40B4-BE49-F238E27FC236}">
              <a16:creationId xmlns:a16="http://schemas.microsoft.com/office/drawing/2014/main" id="{4AB368CF-8D42-4854-857E-048D2A684789}"/>
            </a:ext>
          </a:extLst>
        </xdr:cNvPr>
        <xdr:cNvSpPr/>
      </xdr:nvSpPr>
      <xdr:spPr>
        <a:xfrm>
          <a:off x="2867025" y="14487525"/>
          <a:ext cx="438150" cy="40957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6</a:t>
          </a:r>
        </a:p>
      </xdr:txBody>
    </xdr:sp>
    <xdr:clientData/>
  </xdr:twoCellAnchor>
  <xdr:twoCellAnchor>
    <xdr:from>
      <xdr:col>3</xdr:col>
      <xdr:colOff>38100</xdr:colOff>
      <xdr:row>71</xdr:row>
      <xdr:rowOff>76200</xdr:rowOff>
    </xdr:from>
    <xdr:to>
      <xdr:col>3</xdr:col>
      <xdr:colOff>476250</xdr:colOff>
      <xdr:row>73</xdr:row>
      <xdr:rowOff>123825</xdr:rowOff>
    </xdr:to>
    <xdr:sp macro="" textlink="">
      <xdr:nvSpPr>
        <xdr:cNvPr id="50" name="Estrella: 12 puntas 49">
          <a:extLst>
            <a:ext uri="{FF2B5EF4-FFF2-40B4-BE49-F238E27FC236}">
              <a16:creationId xmlns:a16="http://schemas.microsoft.com/office/drawing/2014/main" id="{0D77D6D1-D6B8-415F-B22C-3B494EC3EF65}"/>
            </a:ext>
          </a:extLst>
        </xdr:cNvPr>
        <xdr:cNvSpPr/>
      </xdr:nvSpPr>
      <xdr:spPr>
        <a:xfrm>
          <a:off x="3143250" y="15373350"/>
          <a:ext cx="438150" cy="40957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7</a:t>
          </a:r>
        </a:p>
      </xdr:txBody>
    </xdr:sp>
    <xdr:clientData/>
  </xdr:twoCellAnchor>
  <xdr:twoCellAnchor>
    <xdr:from>
      <xdr:col>18</xdr:col>
      <xdr:colOff>104775</xdr:colOff>
      <xdr:row>18</xdr:row>
      <xdr:rowOff>95250</xdr:rowOff>
    </xdr:from>
    <xdr:to>
      <xdr:col>18</xdr:col>
      <xdr:colOff>704850</xdr:colOff>
      <xdr:row>20</xdr:row>
      <xdr:rowOff>76200</xdr:rowOff>
    </xdr:to>
    <xdr:sp macro="" textlink="">
      <xdr:nvSpPr>
        <xdr:cNvPr id="4" name="Diagrama de flujo: preparación 3">
          <a:extLst>
            <a:ext uri="{FF2B5EF4-FFF2-40B4-BE49-F238E27FC236}">
              <a16:creationId xmlns:a16="http://schemas.microsoft.com/office/drawing/2014/main" id="{3EE99894-199B-46FB-9284-3F3C73CAEBD6}"/>
            </a:ext>
          </a:extLst>
        </xdr:cNvPr>
        <xdr:cNvSpPr/>
      </xdr:nvSpPr>
      <xdr:spPr>
        <a:xfrm>
          <a:off x="18611850" y="3267075"/>
          <a:ext cx="600075" cy="34290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/>
            <a:t>A</a:t>
          </a:r>
        </a:p>
      </xdr:txBody>
    </xdr:sp>
    <xdr:clientData/>
  </xdr:twoCellAnchor>
  <xdr:twoCellAnchor>
    <xdr:from>
      <xdr:col>19</xdr:col>
      <xdr:colOff>352425</xdr:colOff>
      <xdr:row>18</xdr:row>
      <xdr:rowOff>95250</xdr:rowOff>
    </xdr:from>
    <xdr:to>
      <xdr:col>19</xdr:col>
      <xdr:colOff>952500</xdr:colOff>
      <xdr:row>20</xdr:row>
      <xdr:rowOff>76200</xdr:rowOff>
    </xdr:to>
    <xdr:sp macro="" textlink="">
      <xdr:nvSpPr>
        <xdr:cNvPr id="51" name="Diagrama de flujo: preparación 50">
          <a:extLst>
            <a:ext uri="{FF2B5EF4-FFF2-40B4-BE49-F238E27FC236}">
              <a16:creationId xmlns:a16="http://schemas.microsoft.com/office/drawing/2014/main" id="{B25A9F50-25A7-4A58-89A3-5EBDEDFB6EBA}"/>
            </a:ext>
          </a:extLst>
        </xdr:cNvPr>
        <xdr:cNvSpPr/>
      </xdr:nvSpPr>
      <xdr:spPr>
        <a:xfrm>
          <a:off x="19707225" y="3267075"/>
          <a:ext cx="600075" cy="34290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MX" sz="1400" b="1">
              <a:solidFill>
                <a:schemeClr val="lt1"/>
              </a:solidFill>
              <a:latin typeface="+mn-lt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3</xdr:col>
      <xdr:colOff>762000</xdr:colOff>
      <xdr:row>75</xdr:row>
      <xdr:rowOff>114300</xdr:rowOff>
    </xdr:from>
    <xdr:to>
      <xdr:col>4</xdr:col>
      <xdr:colOff>133350</xdr:colOff>
      <xdr:row>77</xdr:row>
      <xdr:rowOff>95250</xdr:rowOff>
    </xdr:to>
    <xdr:sp macro="" textlink="">
      <xdr:nvSpPr>
        <xdr:cNvPr id="52" name="Diagrama de flujo: preparación 51">
          <a:extLst>
            <a:ext uri="{FF2B5EF4-FFF2-40B4-BE49-F238E27FC236}">
              <a16:creationId xmlns:a16="http://schemas.microsoft.com/office/drawing/2014/main" id="{4C5D22FB-AE1D-4FE2-B3B5-2E44FF6B2C5A}"/>
            </a:ext>
          </a:extLst>
        </xdr:cNvPr>
        <xdr:cNvSpPr/>
      </xdr:nvSpPr>
      <xdr:spPr>
        <a:xfrm>
          <a:off x="3867150" y="15411450"/>
          <a:ext cx="600075" cy="34290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/>
            <a:t>A</a:t>
          </a:r>
        </a:p>
      </xdr:txBody>
    </xdr:sp>
    <xdr:clientData/>
  </xdr:twoCellAnchor>
  <xdr:twoCellAnchor>
    <xdr:from>
      <xdr:col>2</xdr:col>
      <xdr:colOff>571500</xdr:colOff>
      <xdr:row>77</xdr:row>
      <xdr:rowOff>142875</xdr:rowOff>
    </xdr:from>
    <xdr:to>
      <xdr:col>3</xdr:col>
      <xdr:colOff>323850</xdr:colOff>
      <xdr:row>79</xdr:row>
      <xdr:rowOff>123825</xdr:rowOff>
    </xdr:to>
    <xdr:sp macro="" textlink="">
      <xdr:nvSpPr>
        <xdr:cNvPr id="53" name="Diagrama de flujo: preparación 52">
          <a:extLst>
            <a:ext uri="{FF2B5EF4-FFF2-40B4-BE49-F238E27FC236}">
              <a16:creationId xmlns:a16="http://schemas.microsoft.com/office/drawing/2014/main" id="{DFB0EFE0-8584-4102-9A1E-FA90F98D5801}"/>
            </a:ext>
          </a:extLst>
        </xdr:cNvPr>
        <xdr:cNvSpPr/>
      </xdr:nvSpPr>
      <xdr:spPr>
        <a:xfrm>
          <a:off x="2828925" y="14716125"/>
          <a:ext cx="600075" cy="34290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/>
            <a:t>B</a:t>
          </a:r>
        </a:p>
      </xdr:txBody>
    </xdr:sp>
    <xdr:clientData/>
  </xdr:twoCellAnchor>
  <xdr:twoCellAnchor>
    <xdr:from>
      <xdr:col>6</xdr:col>
      <xdr:colOff>771525</xdr:colOff>
      <xdr:row>58</xdr:row>
      <xdr:rowOff>57150</xdr:rowOff>
    </xdr:from>
    <xdr:to>
      <xdr:col>7</xdr:col>
      <xdr:colOff>333375</xdr:colOff>
      <xdr:row>60</xdr:row>
      <xdr:rowOff>85725</xdr:rowOff>
    </xdr:to>
    <xdr:sp macro="" textlink="">
      <xdr:nvSpPr>
        <xdr:cNvPr id="54" name="Estrella: 12 puntas 53">
          <a:extLst>
            <a:ext uri="{FF2B5EF4-FFF2-40B4-BE49-F238E27FC236}">
              <a16:creationId xmlns:a16="http://schemas.microsoft.com/office/drawing/2014/main" id="{E7DFB8B5-1FC3-4282-86D6-FC487F1EB49C}"/>
            </a:ext>
          </a:extLst>
        </xdr:cNvPr>
        <xdr:cNvSpPr/>
      </xdr:nvSpPr>
      <xdr:spPr>
        <a:xfrm>
          <a:off x="8020050" y="11420475"/>
          <a:ext cx="400050" cy="390525"/>
        </a:xfrm>
        <a:prstGeom prst="star1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>
              <a:solidFill>
                <a:srgbClr val="FFFF00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3</xdr:row>
      <xdr:rowOff>0</xdr:rowOff>
    </xdr:from>
    <xdr:to>
      <xdr:col>18</xdr:col>
      <xdr:colOff>704850</xdr:colOff>
      <xdr:row>4</xdr:row>
      <xdr:rowOff>76200</xdr:rowOff>
    </xdr:to>
    <xdr:sp macro="" textlink="">
      <xdr:nvSpPr>
        <xdr:cNvPr id="18" name="Diagrama de flujo: preparación 17">
          <a:extLst>
            <a:ext uri="{FF2B5EF4-FFF2-40B4-BE49-F238E27FC236}">
              <a16:creationId xmlns:a16="http://schemas.microsoft.com/office/drawing/2014/main" id="{AC6636B7-57CC-439C-9171-10C7B2984D73}"/>
            </a:ext>
          </a:extLst>
        </xdr:cNvPr>
        <xdr:cNvSpPr/>
      </xdr:nvSpPr>
      <xdr:spPr>
        <a:xfrm>
          <a:off x="21307425" y="3495675"/>
          <a:ext cx="600075" cy="34290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/>
            <a:t>A</a:t>
          </a:r>
        </a:p>
      </xdr:txBody>
    </xdr:sp>
    <xdr:clientData/>
  </xdr:twoCellAnchor>
  <xdr:twoCellAnchor>
    <xdr:from>
      <xdr:col>19</xdr:col>
      <xdr:colOff>352425</xdr:colOff>
      <xdr:row>3</xdr:row>
      <xdr:rowOff>0</xdr:rowOff>
    </xdr:from>
    <xdr:to>
      <xdr:col>19</xdr:col>
      <xdr:colOff>952500</xdr:colOff>
      <xdr:row>4</xdr:row>
      <xdr:rowOff>76200</xdr:rowOff>
    </xdr:to>
    <xdr:sp macro="" textlink="">
      <xdr:nvSpPr>
        <xdr:cNvPr id="19" name="Diagrama de flujo: preparación 18">
          <a:extLst>
            <a:ext uri="{FF2B5EF4-FFF2-40B4-BE49-F238E27FC236}">
              <a16:creationId xmlns:a16="http://schemas.microsoft.com/office/drawing/2014/main" id="{7A4FD507-5E07-41D8-B1B9-ABBD609C8BEA}"/>
            </a:ext>
          </a:extLst>
        </xdr:cNvPr>
        <xdr:cNvSpPr/>
      </xdr:nvSpPr>
      <xdr:spPr>
        <a:xfrm>
          <a:off x="22402800" y="3495675"/>
          <a:ext cx="600075" cy="342900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MX" sz="1400" b="1">
              <a:solidFill>
                <a:schemeClr val="lt1"/>
              </a:solidFill>
              <a:latin typeface="+mn-lt"/>
              <a:ea typeface="+mn-ea"/>
              <a:cs typeface="+mn-cs"/>
            </a:rPr>
            <a:t>B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E%20SOLUTIONS\AVANCES%20VTAS%20&amp;%20COBRANZA\Users\Juan%20Murillo\Desktop\AVANCE%20DE%20VENTAS\ARCHIVO%20AVANCE%20DE%20VENTAS_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TABLAS"/>
      <sheetName val="YEE Solutions"/>
      <sheetName val="BASE CLIENTE-EJECUTIVO"/>
      <sheetName val="DIAS LAB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35A2-DD5D-4213-BFF3-44ACFD34E3A1}">
  <sheetPr>
    <tabColor rgb="FFFFFF00"/>
  </sheetPr>
  <dimension ref="A1:Q37"/>
  <sheetViews>
    <sheetView showGridLines="0" topLeftCell="A25" zoomScale="85" zoomScaleNormal="85" workbookViewId="0">
      <selection activeCell="F31" sqref="F31"/>
    </sheetView>
  </sheetViews>
  <sheetFormatPr defaultColWidth="11" defaultRowHeight="14.25"/>
  <cols>
    <col min="1" max="2" width="11" style="1"/>
    <col min="3" max="3" width="12.375" style="1" customWidth="1"/>
    <col min="4" max="4" width="30.25" style="1" customWidth="1"/>
    <col min="5" max="5" width="10.5" style="1" customWidth="1"/>
    <col min="6" max="6" width="13.25" style="1" customWidth="1"/>
    <col min="7" max="7" width="12.125" style="1" customWidth="1"/>
    <col min="8" max="8" width="12" style="1" customWidth="1"/>
    <col min="9" max="9" width="11.75" style="1" customWidth="1"/>
    <col min="10" max="10" width="44" style="1" customWidth="1"/>
    <col min="11" max="16384" width="11" style="1"/>
  </cols>
  <sheetData>
    <row r="1" spans="1:5" ht="18">
      <c r="B1" s="2" t="s">
        <v>0</v>
      </c>
      <c r="C1" s="3"/>
    </row>
    <row r="2" spans="1:5" ht="18">
      <c r="B2" s="2" t="s">
        <v>1</v>
      </c>
    </row>
    <row r="4" spans="1:5">
      <c r="A4" s="4" t="s">
        <v>2</v>
      </c>
    </row>
    <row r="5" spans="1:5">
      <c r="B5" s="1" t="s">
        <v>3</v>
      </c>
    </row>
    <row r="6" spans="1:5">
      <c r="B6" s="1" t="s">
        <v>4</v>
      </c>
    </row>
    <row r="11" spans="1:5">
      <c r="E11" s="5"/>
    </row>
    <row r="12" spans="1:5">
      <c r="D12" s="6"/>
      <c r="E12" s="5"/>
    </row>
    <row r="13" spans="1:5">
      <c r="D13" s="6"/>
      <c r="E13" s="5"/>
    </row>
    <row r="14" spans="1:5">
      <c r="E14" s="5"/>
    </row>
    <row r="15" spans="1:5">
      <c r="E15" s="5"/>
    </row>
    <row r="16" spans="1:5">
      <c r="E16" s="5"/>
    </row>
    <row r="17" spans="2:11">
      <c r="B17" s="1" t="s">
        <v>5</v>
      </c>
      <c r="E17" s="7"/>
      <c r="F17" s="8"/>
      <c r="G17" s="8"/>
      <c r="H17" s="8"/>
    </row>
    <row r="18" spans="2:11">
      <c r="B18" s="7"/>
      <c r="C18" s="7"/>
      <c r="D18" s="7"/>
      <c r="E18" s="7"/>
      <c r="F18" s="7"/>
      <c r="G18" s="7"/>
      <c r="H18" s="7"/>
    </row>
    <row r="19" spans="2:11">
      <c r="B19" s="7"/>
      <c r="C19" s="7"/>
      <c r="D19" s="7"/>
      <c r="E19" s="7"/>
      <c r="F19" s="7"/>
      <c r="G19" s="7"/>
      <c r="H19" s="7"/>
    </row>
    <row r="20" spans="2:11">
      <c r="B20" s="7"/>
      <c r="C20" s="7"/>
      <c r="D20" s="7"/>
      <c r="E20" s="7"/>
      <c r="F20" s="7"/>
      <c r="G20" s="7"/>
      <c r="H20" s="7"/>
    </row>
    <row r="21" spans="2:11">
      <c r="D21" s="9"/>
      <c r="E21" s="5"/>
    </row>
    <row r="22" spans="2:11">
      <c r="E22" s="5"/>
    </row>
    <row r="23" spans="2:11">
      <c r="B23" s="4" t="s">
        <v>6</v>
      </c>
      <c r="C23" s="4"/>
      <c r="D23" s="10"/>
      <c r="E23" s="5"/>
    </row>
    <row r="24" spans="2:11">
      <c r="B24" s="4" t="s">
        <v>7</v>
      </c>
      <c r="C24" s="4"/>
      <c r="D24" s="10">
        <f ca="1">TODAY()</f>
        <v>44631</v>
      </c>
      <c r="E24" s="5"/>
    </row>
    <row r="25" spans="2:11">
      <c r="B25" s="4" t="s">
        <v>8</v>
      </c>
      <c r="D25" s="11" t="s">
        <v>9</v>
      </c>
      <c r="E25" s="5"/>
    </row>
    <row r="28" spans="2:11" s="13" customFormat="1" ht="20.25" customHeight="1">
      <c r="B28" s="12" t="s">
        <v>10</v>
      </c>
      <c r="C28" s="12" t="s">
        <v>11</v>
      </c>
      <c r="D28" s="12" t="s">
        <v>12</v>
      </c>
      <c r="E28" s="12" t="s">
        <v>13</v>
      </c>
      <c r="F28" s="12" t="s">
        <v>14</v>
      </c>
      <c r="G28" s="12" t="s">
        <v>15</v>
      </c>
      <c r="H28" s="12" t="s">
        <v>16</v>
      </c>
      <c r="I28" s="12" t="s">
        <v>17</v>
      </c>
      <c r="J28" s="12" t="s">
        <v>18</v>
      </c>
    </row>
    <row r="29" spans="2:11" s="20" customFormat="1" ht="18.75" customHeight="1">
      <c r="B29" s="14" t="s">
        <v>19</v>
      </c>
      <c r="C29" s="15">
        <v>44327</v>
      </c>
      <c r="D29" s="16">
        <v>44327</v>
      </c>
      <c r="E29" s="17">
        <v>1</v>
      </c>
      <c r="F29" s="53">
        <v>-876.04</v>
      </c>
      <c r="G29" s="53">
        <v>-876.04</v>
      </c>
      <c r="H29" s="19"/>
      <c r="I29" s="53">
        <v>-876.04</v>
      </c>
      <c r="J29" s="19"/>
      <c r="K29" s="1"/>
    </row>
    <row r="30" spans="2:11" ht="15">
      <c r="B30" s="14" t="s">
        <v>20</v>
      </c>
      <c r="C30" s="15">
        <v>44383</v>
      </c>
      <c r="D30" s="16">
        <v>44413</v>
      </c>
      <c r="E30" s="17">
        <v>4</v>
      </c>
      <c r="F30" s="18">
        <v>15622.41</v>
      </c>
      <c r="G30" s="19">
        <v>15622.41</v>
      </c>
      <c r="H30" s="19"/>
      <c r="I30" s="19">
        <v>15622.41</v>
      </c>
      <c r="J30" s="19"/>
    </row>
    <row r="31" spans="2:11" ht="15">
      <c r="B31" s="14" t="s">
        <v>21</v>
      </c>
      <c r="C31" s="15">
        <v>44383</v>
      </c>
      <c r="D31" s="16">
        <v>44413</v>
      </c>
      <c r="E31" s="17">
        <v>4</v>
      </c>
      <c r="F31" s="18">
        <v>97614</v>
      </c>
      <c r="G31" s="19">
        <v>96400</v>
      </c>
      <c r="H31" s="19"/>
      <c r="I31" s="19">
        <v>96400</v>
      </c>
      <c r="J31" s="21" t="s">
        <v>22</v>
      </c>
    </row>
    <row r="32" spans="2:11" ht="15">
      <c r="B32" s="14" t="s">
        <v>23</v>
      </c>
      <c r="C32" s="15">
        <v>44383</v>
      </c>
      <c r="D32" s="16">
        <v>44443</v>
      </c>
      <c r="E32" s="17">
        <v>-26</v>
      </c>
      <c r="F32" s="18">
        <v>140313.60000000001</v>
      </c>
      <c r="G32" s="19"/>
      <c r="H32" s="19">
        <v>140313.60000000001</v>
      </c>
      <c r="I32" s="19">
        <v>140313.60000000001</v>
      </c>
    </row>
    <row r="33" spans="2:17" ht="15">
      <c r="B33" s="14" t="s">
        <v>24</v>
      </c>
      <c r="C33" s="15">
        <v>44383</v>
      </c>
      <c r="D33" s="16">
        <v>44428</v>
      </c>
      <c r="E33" s="17">
        <v>-11</v>
      </c>
      <c r="F33" s="18">
        <v>114399.2</v>
      </c>
      <c r="G33" s="19"/>
      <c r="H33" s="19">
        <v>114399.2</v>
      </c>
      <c r="I33" s="19">
        <v>114399.2</v>
      </c>
    </row>
    <row r="34" spans="2:17" ht="15">
      <c r="B34" s="14" t="s">
        <v>25</v>
      </c>
      <c r="C34" s="15">
        <v>44389</v>
      </c>
      <c r="D34" s="16">
        <v>44419</v>
      </c>
      <c r="E34" s="17">
        <v>-2</v>
      </c>
      <c r="F34" s="18">
        <v>2151.8000000000002</v>
      </c>
      <c r="G34" s="19"/>
      <c r="H34" s="19">
        <v>2151.8000000000002</v>
      </c>
      <c r="I34" s="19">
        <v>2151.8000000000002</v>
      </c>
    </row>
    <row r="35" spans="2:17" ht="15">
      <c r="B35" s="14" t="s">
        <v>26</v>
      </c>
      <c r="C35" s="15">
        <v>44393</v>
      </c>
      <c r="D35" s="16">
        <v>44423</v>
      </c>
      <c r="E35" s="17">
        <v>-6</v>
      </c>
      <c r="F35" s="18">
        <v>2579.84</v>
      </c>
      <c r="G35" s="19"/>
      <c r="H35" s="19">
        <v>2579.84</v>
      </c>
      <c r="I35" s="19">
        <v>2579.84</v>
      </c>
    </row>
    <row r="36" spans="2:17" ht="15">
      <c r="B36" s="14" t="s">
        <v>27</v>
      </c>
      <c r="C36" s="15">
        <v>44391</v>
      </c>
      <c r="D36" s="16">
        <v>44391</v>
      </c>
      <c r="E36" s="17">
        <v>1</v>
      </c>
      <c r="F36" s="53">
        <v>-4307.08</v>
      </c>
      <c r="G36" s="53">
        <v>-4307.08</v>
      </c>
      <c r="H36" s="53"/>
      <c r="I36" s="53">
        <v>-4307.08</v>
      </c>
      <c r="Q36" s="22"/>
    </row>
    <row r="37" spans="2:17" ht="15">
      <c r="B37" s="23" t="s">
        <v>17</v>
      </c>
      <c r="C37" s="23"/>
      <c r="D37" s="23"/>
      <c r="E37" s="23"/>
      <c r="F37" s="24">
        <f>SUM(F29:F36)</f>
        <v>367497.73</v>
      </c>
      <c r="G37" s="24">
        <f>SUM(G29:G36)</f>
        <v>106839.29</v>
      </c>
      <c r="H37" s="24">
        <f>SUM(H29:H36)</f>
        <v>259444.43999999997</v>
      </c>
      <c r="I37" s="24">
        <f>SUM(I29:I36)</f>
        <v>366283.73</v>
      </c>
      <c r="J37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F96C-DD65-4315-891B-50274D9186AE}">
  <sheetPr>
    <tabColor rgb="FFFFFF00"/>
  </sheetPr>
  <dimension ref="A1"/>
  <sheetViews>
    <sheetView showGridLines="0" topLeftCell="A7" zoomScale="90" zoomScaleNormal="90" workbookViewId="0">
      <selection activeCell="S17" sqref="S17"/>
    </sheetView>
  </sheetViews>
  <sheetFormatPr defaultColWidth="11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52CA-0B36-401A-9F1F-2B3E644B3909}">
  <sheetPr filterMode="1">
    <tabColor rgb="FF00B0F0"/>
  </sheetPr>
  <dimension ref="A1:U85"/>
  <sheetViews>
    <sheetView showGridLines="0" workbookViewId="0">
      <selection activeCell="D18" sqref="D18"/>
    </sheetView>
  </sheetViews>
  <sheetFormatPr defaultColWidth="11" defaultRowHeight="14.25"/>
  <cols>
    <col min="1" max="1" width="14.75" style="1" bestFit="1" customWidth="1"/>
    <col min="2" max="2" width="14.875" style="1" bestFit="1" customWidth="1"/>
    <col min="3" max="3" width="11.125" style="1" bestFit="1" customWidth="1"/>
    <col min="4" max="4" width="16.125" style="1" customWidth="1"/>
    <col min="5" max="5" width="27.25" style="1" customWidth="1"/>
    <col min="6" max="9" width="11" style="1"/>
    <col min="10" max="10" width="11.125" style="1" bestFit="1" customWidth="1"/>
    <col min="11" max="11" width="10.875" style="1" bestFit="1" customWidth="1"/>
    <col min="12" max="12" width="9.875" style="1" bestFit="1" customWidth="1"/>
    <col min="13" max="14" width="11.125" style="1" bestFit="1" customWidth="1"/>
    <col min="15" max="15" width="11.875" style="1" bestFit="1" customWidth="1"/>
    <col min="16" max="16" width="49.625" style="1" bestFit="1" customWidth="1"/>
    <col min="17" max="17" width="20.75" style="1" customWidth="1"/>
    <col min="18" max="18" width="13.75" style="1" customWidth="1"/>
    <col min="19" max="19" width="11.125" style="1" bestFit="1" customWidth="1"/>
    <col min="20" max="20" width="18.875" style="1" bestFit="1" customWidth="1"/>
    <col min="21" max="16384" width="11" style="1"/>
  </cols>
  <sheetData>
    <row r="1" spans="2:5" ht="18">
      <c r="B1" s="2" t="s">
        <v>0</v>
      </c>
    </row>
    <row r="2" spans="2:5" ht="18">
      <c r="B2" s="2" t="s">
        <v>28</v>
      </c>
    </row>
    <row r="3" spans="2:5" ht="18">
      <c r="B3" s="2"/>
    </row>
    <row r="5" spans="2:5">
      <c r="B5" s="4" t="s">
        <v>29</v>
      </c>
      <c r="C5" s="42">
        <v>44287</v>
      </c>
      <c r="D5" s="37" t="s">
        <v>30</v>
      </c>
      <c r="E5" s="43">
        <v>44316</v>
      </c>
    </row>
    <row r="6" spans="2:5">
      <c r="B6" s="4"/>
      <c r="C6" s="9"/>
      <c r="E6" s="25"/>
    </row>
    <row r="7" spans="2:5">
      <c r="B7" s="4" t="s">
        <v>31</v>
      </c>
      <c r="C7" s="42"/>
      <c r="D7" s="37" t="s">
        <v>32</v>
      </c>
      <c r="E7" s="43"/>
    </row>
    <row r="8" spans="2:5">
      <c r="B8" s="4"/>
      <c r="C8" s="9"/>
      <c r="E8" s="25"/>
    </row>
    <row r="9" spans="2:5">
      <c r="B9" s="4" t="s">
        <v>8</v>
      </c>
      <c r="C9" s="42"/>
      <c r="D9" s="4" t="s">
        <v>33</v>
      </c>
      <c r="E9" s="9"/>
    </row>
    <row r="10" spans="2:5">
      <c r="B10" s="4"/>
      <c r="C10" s="9"/>
      <c r="E10" s="9"/>
    </row>
    <row r="11" spans="2:5">
      <c r="B11" s="4" t="s">
        <v>34</v>
      </c>
      <c r="E11" s="9"/>
    </row>
    <row r="12" spans="2:5">
      <c r="B12" s="4"/>
      <c r="C12" s="9"/>
      <c r="E12" s="9"/>
    </row>
    <row r="14" spans="2:5">
      <c r="B14" s="1" t="s">
        <v>35</v>
      </c>
    </row>
    <row r="15" spans="2:5">
      <c r="B15" s="4"/>
    </row>
    <row r="21" spans="1:21" ht="42.75">
      <c r="A21" s="26" t="s">
        <v>36</v>
      </c>
      <c r="B21" s="26" t="s">
        <v>37</v>
      </c>
      <c r="C21" s="26" t="s">
        <v>38</v>
      </c>
      <c r="D21" s="26" t="s">
        <v>39</v>
      </c>
      <c r="E21" s="26" t="s">
        <v>8</v>
      </c>
      <c r="F21" s="26" t="s">
        <v>40</v>
      </c>
      <c r="G21" s="26" t="s">
        <v>41</v>
      </c>
      <c r="H21" s="26" t="s">
        <v>42</v>
      </c>
      <c r="I21" s="26" t="s">
        <v>43</v>
      </c>
      <c r="J21" s="26" t="s">
        <v>44</v>
      </c>
      <c r="K21" s="26" t="s">
        <v>45</v>
      </c>
      <c r="L21" s="26" t="s">
        <v>46</v>
      </c>
      <c r="M21" s="26" t="s">
        <v>47</v>
      </c>
      <c r="N21" s="26" t="s">
        <v>48</v>
      </c>
      <c r="O21" s="26" t="s">
        <v>14</v>
      </c>
      <c r="P21" s="26" t="s">
        <v>49</v>
      </c>
      <c r="Q21" s="26" t="s">
        <v>50</v>
      </c>
      <c r="R21" s="26" t="s">
        <v>51</v>
      </c>
      <c r="S21" s="26" t="s">
        <v>52</v>
      </c>
      <c r="T21" s="26" t="s">
        <v>53</v>
      </c>
      <c r="U21" s="27"/>
    </row>
    <row r="22" spans="1:21" hidden="1">
      <c r="A22" s="28" t="s">
        <v>54</v>
      </c>
      <c r="B22" s="28" t="s">
        <v>55</v>
      </c>
      <c r="C22" s="29" t="s">
        <v>56</v>
      </c>
      <c r="D22" s="29" t="s">
        <v>57</v>
      </c>
      <c r="E22" s="29" t="s">
        <v>58</v>
      </c>
      <c r="F22" s="28"/>
      <c r="G22" s="30"/>
      <c r="H22" s="1" t="s">
        <v>59</v>
      </c>
      <c r="I22" s="29" t="s">
        <v>60</v>
      </c>
      <c r="J22" s="31" t="s">
        <v>61</v>
      </c>
      <c r="K22" s="1">
        <v>0</v>
      </c>
      <c r="L22" s="32"/>
      <c r="M22" s="32" t="s">
        <v>62</v>
      </c>
      <c r="N22" s="33" t="s">
        <v>62</v>
      </c>
      <c r="O22" s="34">
        <v>633.08000000000004</v>
      </c>
      <c r="P22" s="44" t="s">
        <v>63</v>
      </c>
      <c r="Q22" s="39"/>
      <c r="R22" s="39"/>
      <c r="S22" s="47" t="s">
        <v>62</v>
      </c>
      <c r="T22" s="29"/>
      <c r="U22" s="27"/>
    </row>
    <row r="23" spans="1:21" hidden="1">
      <c r="A23" s="28" t="s">
        <v>64</v>
      </c>
      <c r="B23" s="28" t="s">
        <v>55</v>
      </c>
      <c r="C23" s="29" t="s">
        <v>65</v>
      </c>
      <c r="D23" s="29" t="s">
        <v>65</v>
      </c>
      <c r="E23" s="29" t="s">
        <v>58</v>
      </c>
      <c r="F23" s="28"/>
      <c r="G23" s="30"/>
      <c r="H23" s="1" t="s">
        <v>66</v>
      </c>
      <c r="I23" s="29" t="s">
        <v>60</v>
      </c>
      <c r="J23" s="31" t="s">
        <v>61</v>
      </c>
      <c r="K23" s="1">
        <v>0</v>
      </c>
      <c r="L23" s="32"/>
      <c r="M23" s="32" t="s">
        <v>62</v>
      </c>
      <c r="N23" s="33" t="s">
        <v>62</v>
      </c>
      <c r="O23" s="50">
        <v>-33696.14</v>
      </c>
      <c r="P23" s="44" t="s">
        <v>67</v>
      </c>
      <c r="Q23" s="39"/>
      <c r="R23" s="39"/>
      <c r="S23" s="47" t="s">
        <v>62</v>
      </c>
      <c r="T23" s="29"/>
      <c r="U23" s="36"/>
    </row>
    <row r="24" spans="1:21">
      <c r="A24" s="28" t="s">
        <v>64</v>
      </c>
      <c r="B24" s="28" t="s">
        <v>55</v>
      </c>
      <c r="C24" s="29" t="s">
        <v>68</v>
      </c>
      <c r="D24" s="29" t="s">
        <v>68</v>
      </c>
      <c r="E24" s="29" t="s">
        <v>58</v>
      </c>
      <c r="F24" s="28"/>
      <c r="G24" s="30"/>
      <c r="H24" s="1" t="s">
        <v>59</v>
      </c>
      <c r="I24" s="29" t="s">
        <v>60</v>
      </c>
      <c r="J24" s="31" t="s">
        <v>61</v>
      </c>
      <c r="K24" s="1">
        <v>0</v>
      </c>
      <c r="L24" s="32">
        <v>44281</v>
      </c>
      <c r="M24" s="32">
        <v>44281</v>
      </c>
      <c r="N24" s="33">
        <v>2021</v>
      </c>
      <c r="O24" s="34">
        <v>6330.82</v>
      </c>
      <c r="P24" s="44" t="s">
        <v>69</v>
      </c>
      <c r="Q24" s="39"/>
      <c r="R24" s="39"/>
      <c r="S24" s="47">
        <f>+J41-M24</f>
        <v>24</v>
      </c>
      <c r="T24" s="29" t="s">
        <v>70</v>
      </c>
      <c r="U24" s="27"/>
    </row>
    <row r="25" spans="1:21" hidden="1">
      <c r="A25" s="28" t="s">
        <v>64</v>
      </c>
      <c r="B25" s="28" t="s">
        <v>55</v>
      </c>
      <c r="C25" s="29" t="s">
        <v>71</v>
      </c>
      <c r="D25" s="29" t="s">
        <v>71</v>
      </c>
      <c r="E25" s="29" t="s">
        <v>72</v>
      </c>
      <c r="F25" s="28"/>
      <c r="G25" s="30"/>
      <c r="H25" s="1" t="s">
        <v>59</v>
      </c>
      <c r="I25" s="29" t="s">
        <v>73</v>
      </c>
      <c r="J25" s="31" t="s">
        <v>74</v>
      </c>
      <c r="K25" s="1">
        <v>30</v>
      </c>
      <c r="L25" s="32">
        <v>44295</v>
      </c>
      <c r="M25" s="32">
        <v>44295</v>
      </c>
      <c r="N25" s="33">
        <v>2021</v>
      </c>
      <c r="O25" s="34">
        <v>2525.09</v>
      </c>
      <c r="P25" s="44" t="s">
        <v>75</v>
      </c>
      <c r="Q25" s="39"/>
      <c r="R25" s="39"/>
      <c r="S25" s="47"/>
      <c r="T25" s="29"/>
      <c r="U25" s="27"/>
    </row>
    <row r="26" spans="1:21" hidden="1">
      <c r="A26" s="28" t="s">
        <v>64</v>
      </c>
      <c r="B26" s="28" t="s">
        <v>55</v>
      </c>
      <c r="C26" s="29" t="s">
        <v>76</v>
      </c>
      <c r="D26" s="29" t="s">
        <v>76</v>
      </c>
      <c r="E26" s="29" t="s">
        <v>72</v>
      </c>
      <c r="F26" s="28"/>
      <c r="G26" s="30"/>
      <c r="H26" s="1" t="s">
        <v>59</v>
      </c>
      <c r="I26" s="29" t="s">
        <v>73</v>
      </c>
      <c r="J26" s="31" t="s">
        <v>74</v>
      </c>
      <c r="K26" s="1">
        <v>30</v>
      </c>
      <c r="L26" s="32">
        <v>44299</v>
      </c>
      <c r="M26" s="32">
        <v>44299</v>
      </c>
      <c r="N26" s="33">
        <v>2021</v>
      </c>
      <c r="O26" s="34">
        <v>8690.26</v>
      </c>
      <c r="P26" s="44" t="s">
        <v>77</v>
      </c>
      <c r="Q26" s="39"/>
      <c r="R26" s="39"/>
      <c r="S26" s="47">
        <f t="shared" ref="S26:S31" si="0">+J42-M26</f>
        <v>6</v>
      </c>
      <c r="T26" s="29" t="s">
        <v>78</v>
      </c>
      <c r="U26" s="27"/>
    </row>
    <row r="27" spans="1:21" hidden="1">
      <c r="A27" s="28" t="s">
        <v>64</v>
      </c>
      <c r="B27" s="28" t="s">
        <v>55</v>
      </c>
      <c r="C27" s="29" t="s">
        <v>79</v>
      </c>
      <c r="D27" s="29" t="s">
        <v>79</v>
      </c>
      <c r="E27" s="29" t="s">
        <v>72</v>
      </c>
      <c r="F27" s="28"/>
      <c r="G27" s="30"/>
      <c r="H27" s="1" t="s">
        <v>59</v>
      </c>
      <c r="I27" s="29" t="s">
        <v>73</v>
      </c>
      <c r="J27" s="31" t="s">
        <v>80</v>
      </c>
      <c r="K27" s="1">
        <v>30</v>
      </c>
      <c r="L27" s="32">
        <v>44301</v>
      </c>
      <c r="M27" s="32">
        <v>44301</v>
      </c>
      <c r="N27" s="33">
        <v>2021</v>
      </c>
      <c r="O27" s="34">
        <v>33533.279999999999</v>
      </c>
      <c r="P27" s="44" t="s">
        <v>81</v>
      </c>
      <c r="Q27" s="39"/>
      <c r="R27" s="39"/>
      <c r="S27" s="47">
        <f t="shared" si="0"/>
        <v>4</v>
      </c>
      <c r="T27" s="29" t="s">
        <v>82</v>
      </c>
      <c r="U27" s="27"/>
    </row>
    <row r="28" spans="1:21" hidden="1">
      <c r="A28" s="28" t="s">
        <v>64</v>
      </c>
      <c r="B28" s="28" t="s">
        <v>55</v>
      </c>
      <c r="C28" s="29" t="s">
        <v>83</v>
      </c>
      <c r="D28" s="29" t="s">
        <v>83</v>
      </c>
      <c r="E28" s="29" t="s">
        <v>58</v>
      </c>
      <c r="F28" s="28"/>
      <c r="G28" s="30"/>
      <c r="H28" s="1" t="s">
        <v>59</v>
      </c>
      <c r="I28" s="29" t="s">
        <v>84</v>
      </c>
      <c r="J28" s="31" t="s">
        <v>80</v>
      </c>
      <c r="K28" s="1">
        <v>0</v>
      </c>
      <c r="L28" s="32">
        <v>44301</v>
      </c>
      <c r="M28" s="32">
        <v>44301</v>
      </c>
      <c r="N28" s="33">
        <v>2021</v>
      </c>
      <c r="O28" s="34">
        <v>7171.58</v>
      </c>
      <c r="P28" s="44" t="s">
        <v>85</v>
      </c>
      <c r="Q28" s="39"/>
      <c r="R28" s="39"/>
      <c r="S28" s="47">
        <f t="shared" si="0"/>
        <v>8</v>
      </c>
      <c r="T28" s="29" t="s">
        <v>78</v>
      </c>
      <c r="U28" s="27"/>
    </row>
    <row r="29" spans="1:21" hidden="1">
      <c r="A29" s="28" t="s">
        <v>64</v>
      </c>
      <c r="B29" s="28" t="s">
        <v>55</v>
      </c>
      <c r="C29" s="29" t="s">
        <v>86</v>
      </c>
      <c r="D29" s="29" t="s">
        <v>86</v>
      </c>
      <c r="E29" s="29" t="s">
        <v>87</v>
      </c>
      <c r="F29" s="28"/>
      <c r="G29" s="30"/>
      <c r="H29" s="1" t="s">
        <v>59</v>
      </c>
      <c r="I29" s="29" t="s">
        <v>84</v>
      </c>
      <c r="J29" s="31" t="s">
        <v>88</v>
      </c>
      <c r="K29" s="1">
        <v>30</v>
      </c>
      <c r="L29" s="32">
        <v>44303</v>
      </c>
      <c r="M29" s="32">
        <v>44303</v>
      </c>
      <c r="N29" s="33">
        <v>2021</v>
      </c>
      <c r="O29" s="34">
        <v>24437.95</v>
      </c>
      <c r="P29" s="44" t="s">
        <v>89</v>
      </c>
      <c r="Q29" s="39"/>
      <c r="R29" s="39"/>
      <c r="S29" s="47">
        <f t="shared" si="0"/>
        <v>9</v>
      </c>
      <c r="T29" s="29" t="s">
        <v>78</v>
      </c>
      <c r="U29" s="27"/>
    </row>
    <row r="30" spans="1:21" hidden="1">
      <c r="A30" s="28" t="s">
        <v>64</v>
      </c>
      <c r="B30" s="28" t="s">
        <v>55</v>
      </c>
      <c r="C30" s="29" t="s">
        <v>90</v>
      </c>
      <c r="D30" s="29" t="s">
        <v>90</v>
      </c>
      <c r="E30" s="29" t="s">
        <v>91</v>
      </c>
      <c r="F30" s="28"/>
      <c r="G30" s="30"/>
      <c r="H30" s="1" t="s">
        <v>59</v>
      </c>
      <c r="I30" s="29" t="s">
        <v>92</v>
      </c>
      <c r="J30" s="31" t="s">
        <v>93</v>
      </c>
      <c r="K30" s="1">
        <v>30</v>
      </c>
      <c r="L30" s="32">
        <v>44308</v>
      </c>
      <c r="M30" s="32">
        <v>44308</v>
      </c>
      <c r="N30" s="33">
        <v>2021</v>
      </c>
      <c r="O30" s="34">
        <v>176724.14</v>
      </c>
      <c r="P30" s="44" t="s">
        <v>81</v>
      </c>
      <c r="Q30" s="39"/>
      <c r="R30" s="39"/>
      <c r="S30" s="47">
        <f t="shared" si="0"/>
        <v>7</v>
      </c>
      <c r="T30" s="29" t="s">
        <v>82</v>
      </c>
      <c r="U30" s="27"/>
    </row>
    <row r="31" spans="1:21" hidden="1">
      <c r="A31" s="28" t="s">
        <v>64</v>
      </c>
      <c r="B31" s="28" t="s">
        <v>55</v>
      </c>
      <c r="C31" s="29" t="s">
        <v>94</v>
      </c>
      <c r="D31" s="29" t="s">
        <v>94</v>
      </c>
      <c r="E31" s="29" t="s">
        <v>58</v>
      </c>
      <c r="F31" s="28"/>
      <c r="G31" s="30"/>
      <c r="H31" s="1" t="s">
        <v>59</v>
      </c>
      <c r="I31" s="29" t="s">
        <v>84</v>
      </c>
      <c r="J31" s="31" t="s">
        <v>95</v>
      </c>
      <c r="K31" s="1">
        <v>0</v>
      </c>
      <c r="L31" s="32">
        <v>44316</v>
      </c>
      <c r="M31" s="32">
        <v>44318</v>
      </c>
      <c r="N31" s="33">
        <v>2021</v>
      </c>
      <c r="O31" s="34">
        <v>25348.32</v>
      </c>
      <c r="P31" s="44" t="s">
        <v>96</v>
      </c>
      <c r="Q31" s="39"/>
      <c r="R31" s="39"/>
      <c r="S31" s="47">
        <f t="shared" si="0"/>
        <v>-2</v>
      </c>
      <c r="T31" s="29" t="s">
        <v>97</v>
      </c>
      <c r="U31" s="27"/>
    </row>
    <row r="32" spans="1:21" hidden="1">
      <c r="A32" s="28" t="s">
        <v>64</v>
      </c>
      <c r="B32" s="28" t="s">
        <v>55</v>
      </c>
      <c r="C32" s="29" t="s">
        <v>98</v>
      </c>
      <c r="D32" s="29" t="s">
        <v>98</v>
      </c>
      <c r="E32" s="29" t="s">
        <v>58</v>
      </c>
      <c r="F32" s="28"/>
      <c r="G32" s="30"/>
      <c r="H32" s="1" t="s">
        <v>59</v>
      </c>
      <c r="I32" s="29" t="s">
        <v>84</v>
      </c>
      <c r="J32" s="31" t="s">
        <v>99</v>
      </c>
      <c r="K32" s="1">
        <v>0</v>
      </c>
      <c r="L32" s="32">
        <v>44316</v>
      </c>
      <c r="M32" s="32">
        <v>44316</v>
      </c>
      <c r="N32" s="33">
        <v>2021</v>
      </c>
      <c r="O32" s="34">
        <v>34593.980000000003</v>
      </c>
      <c r="P32" s="44" t="s">
        <v>100</v>
      </c>
      <c r="Q32" s="39"/>
      <c r="R32" s="39"/>
      <c r="S32" s="47"/>
      <c r="T32" s="29"/>
      <c r="U32" s="27"/>
    </row>
    <row r="33" spans="1:21">
      <c r="A33" s="28" t="s">
        <v>101</v>
      </c>
      <c r="B33" s="28" t="s">
        <v>55</v>
      </c>
      <c r="C33" s="29" t="s">
        <v>102</v>
      </c>
      <c r="D33" s="29" t="s">
        <v>68</v>
      </c>
      <c r="E33" s="29" t="s">
        <v>58</v>
      </c>
      <c r="F33" s="28"/>
      <c r="G33" s="30"/>
      <c r="H33" s="1" t="s">
        <v>59</v>
      </c>
      <c r="I33" s="29" t="s">
        <v>84</v>
      </c>
      <c r="J33" s="31" t="s">
        <v>80</v>
      </c>
      <c r="L33" s="32"/>
      <c r="M33" s="32" t="s">
        <v>62</v>
      </c>
      <c r="N33" s="33" t="s">
        <v>62</v>
      </c>
      <c r="O33" s="50">
        <v>-633.09</v>
      </c>
      <c r="P33" s="44" t="s">
        <v>103</v>
      </c>
      <c r="Q33" s="39"/>
      <c r="R33" s="39"/>
      <c r="S33" s="47" t="s">
        <v>62</v>
      </c>
      <c r="T33" s="29"/>
      <c r="U33" s="27"/>
    </row>
    <row r="34" spans="1:21" hidden="1">
      <c r="A34" s="28" t="s">
        <v>101</v>
      </c>
      <c r="B34" s="28" t="s">
        <v>55</v>
      </c>
      <c r="C34" s="29" t="s">
        <v>104</v>
      </c>
      <c r="D34" s="29" t="s">
        <v>76</v>
      </c>
      <c r="E34" s="29" t="s">
        <v>72</v>
      </c>
      <c r="F34" s="28"/>
      <c r="G34" s="30"/>
      <c r="H34" s="1" t="s">
        <v>66</v>
      </c>
      <c r="I34" s="29" t="s">
        <v>73</v>
      </c>
      <c r="J34" s="31" t="s">
        <v>88</v>
      </c>
      <c r="L34" s="32"/>
      <c r="M34" s="32" t="s">
        <v>62</v>
      </c>
      <c r="N34" s="33" t="s">
        <v>62</v>
      </c>
      <c r="O34" s="50">
        <v>-869.26</v>
      </c>
      <c r="P34" s="44" t="s">
        <v>105</v>
      </c>
      <c r="Q34" s="39"/>
      <c r="R34" s="39"/>
      <c r="S34" s="47" t="s">
        <v>62</v>
      </c>
      <c r="T34" s="29"/>
      <c r="U34" s="27"/>
    </row>
    <row r="35" spans="1:21" hidden="1">
      <c r="A35" s="28" t="s">
        <v>101</v>
      </c>
      <c r="B35" s="28" t="s">
        <v>55</v>
      </c>
      <c r="C35" s="29" t="s">
        <v>106</v>
      </c>
      <c r="D35" s="29" t="s">
        <v>79</v>
      </c>
      <c r="E35" s="29" t="s">
        <v>72</v>
      </c>
      <c r="F35" s="28"/>
      <c r="G35" s="30"/>
      <c r="H35" s="1" t="s">
        <v>59</v>
      </c>
      <c r="I35" s="29" t="s">
        <v>73</v>
      </c>
      <c r="J35" s="31" t="s">
        <v>93</v>
      </c>
      <c r="L35" s="32"/>
      <c r="M35" s="32" t="s">
        <v>62</v>
      </c>
      <c r="N35" s="41" t="s">
        <v>62</v>
      </c>
      <c r="O35" s="50">
        <v>-3353.32</v>
      </c>
      <c r="P35" s="39" t="s">
        <v>107</v>
      </c>
      <c r="Q35" s="39"/>
      <c r="R35" s="39"/>
      <c r="S35" s="47" t="s">
        <v>62</v>
      </c>
      <c r="T35" s="29"/>
    </row>
    <row r="36" spans="1:21" hidden="1">
      <c r="A36" s="28" t="s">
        <v>101</v>
      </c>
      <c r="B36" s="28" t="s">
        <v>55</v>
      </c>
      <c r="C36" s="29" t="s">
        <v>108</v>
      </c>
      <c r="D36" s="29" t="s">
        <v>83</v>
      </c>
      <c r="E36" s="29" t="s">
        <v>58</v>
      </c>
      <c r="F36" s="28"/>
      <c r="G36" s="30"/>
      <c r="H36" s="1" t="s">
        <v>59</v>
      </c>
      <c r="I36" s="29" t="s">
        <v>84</v>
      </c>
      <c r="J36" s="31" t="s">
        <v>93</v>
      </c>
      <c r="L36" s="32"/>
      <c r="M36" s="32" t="s">
        <v>62</v>
      </c>
      <c r="N36" s="41" t="s">
        <v>62</v>
      </c>
      <c r="O36" s="50">
        <v>-717.15</v>
      </c>
      <c r="P36" s="39" t="s">
        <v>109</v>
      </c>
      <c r="Q36" s="39"/>
      <c r="R36" s="39"/>
      <c r="S36" s="47" t="s">
        <v>62</v>
      </c>
      <c r="T36" s="29"/>
    </row>
    <row r="37" spans="1:21" hidden="1">
      <c r="A37" s="28" t="s">
        <v>101</v>
      </c>
      <c r="B37" s="28" t="s">
        <v>55</v>
      </c>
      <c r="C37" s="29" t="s">
        <v>110</v>
      </c>
      <c r="D37" s="29" t="s">
        <v>86</v>
      </c>
      <c r="E37" s="29" t="s">
        <v>87</v>
      </c>
      <c r="F37" s="28"/>
      <c r="G37" s="30"/>
      <c r="H37" s="1" t="s">
        <v>59</v>
      </c>
      <c r="I37" s="29" t="s">
        <v>84</v>
      </c>
      <c r="J37" s="31" t="s">
        <v>93</v>
      </c>
      <c r="L37" s="32"/>
      <c r="M37" s="32" t="s">
        <v>62</v>
      </c>
      <c r="N37" s="41" t="s">
        <v>62</v>
      </c>
      <c r="O37" s="50">
        <v>-2443.79</v>
      </c>
      <c r="P37" s="39" t="s">
        <v>111</v>
      </c>
      <c r="Q37" s="39"/>
      <c r="R37" s="39"/>
      <c r="S37" s="47" t="s">
        <v>62</v>
      </c>
      <c r="T37" s="29"/>
    </row>
    <row r="38" spans="1:21" hidden="1">
      <c r="A38" s="28" t="s">
        <v>101</v>
      </c>
      <c r="B38" s="28" t="s">
        <v>55</v>
      </c>
      <c r="C38" s="29" t="s">
        <v>112</v>
      </c>
      <c r="D38" s="29" t="s">
        <v>90</v>
      </c>
      <c r="E38" s="29" t="s">
        <v>91</v>
      </c>
      <c r="F38" s="28"/>
      <c r="G38" s="30"/>
      <c r="H38" s="1" t="s">
        <v>59</v>
      </c>
      <c r="I38" s="29" t="s">
        <v>92</v>
      </c>
      <c r="J38" s="31" t="s">
        <v>93</v>
      </c>
      <c r="L38" s="32"/>
      <c r="M38" s="32" t="s">
        <v>62</v>
      </c>
      <c r="N38" s="41" t="s">
        <v>62</v>
      </c>
      <c r="O38" s="50">
        <v>-17672.41</v>
      </c>
      <c r="P38" s="39" t="s">
        <v>113</v>
      </c>
      <c r="Q38" s="39"/>
      <c r="R38" s="39"/>
      <c r="S38" s="47" t="s">
        <v>62</v>
      </c>
      <c r="T38" s="29"/>
    </row>
    <row r="39" spans="1:21" hidden="1">
      <c r="A39" s="28" t="s">
        <v>101</v>
      </c>
      <c r="B39" s="28" t="s">
        <v>55</v>
      </c>
      <c r="C39" s="29" t="s">
        <v>114</v>
      </c>
      <c r="D39" s="29" t="s">
        <v>94</v>
      </c>
      <c r="E39" s="29" t="s">
        <v>58</v>
      </c>
      <c r="F39" s="28"/>
      <c r="G39" s="30"/>
      <c r="H39" s="1" t="s">
        <v>59</v>
      </c>
      <c r="I39" s="29" t="s">
        <v>84</v>
      </c>
      <c r="J39" s="31" t="s">
        <v>99</v>
      </c>
      <c r="L39" s="32"/>
      <c r="M39" s="32" t="s">
        <v>62</v>
      </c>
      <c r="N39" s="41" t="s">
        <v>62</v>
      </c>
      <c r="O39" s="50">
        <v>-2534.83</v>
      </c>
      <c r="P39" s="39" t="s">
        <v>115</v>
      </c>
      <c r="Q39" s="39"/>
      <c r="R39" s="39"/>
      <c r="S39" s="47" t="s">
        <v>62</v>
      </c>
      <c r="T39" s="29"/>
    </row>
    <row r="40" spans="1:21" hidden="1">
      <c r="A40" s="28" t="s">
        <v>101</v>
      </c>
      <c r="B40" s="28" t="s">
        <v>55</v>
      </c>
      <c r="C40" s="40" t="s">
        <v>116</v>
      </c>
      <c r="D40" s="29" t="s">
        <v>98</v>
      </c>
      <c r="E40" s="29" t="s">
        <v>58</v>
      </c>
      <c r="F40" s="28"/>
      <c r="G40" s="30"/>
      <c r="H40" s="1" t="s">
        <v>66</v>
      </c>
      <c r="I40" s="29" t="s">
        <v>84</v>
      </c>
      <c r="J40" s="31" t="s">
        <v>99</v>
      </c>
      <c r="L40" s="32"/>
      <c r="M40" s="32" t="s">
        <v>62</v>
      </c>
      <c r="N40" s="33" t="s">
        <v>62</v>
      </c>
      <c r="O40" s="50">
        <v>-34593.980000000003</v>
      </c>
      <c r="P40" s="39" t="s">
        <v>117</v>
      </c>
      <c r="Q40" s="48"/>
      <c r="R40" s="48"/>
      <c r="S40" s="49"/>
      <c r="T40" s="29"/>
      <c r="U40" s="36"/>
    </row>
    <row r="41" spans="1:21">
      <c r="A41" s="28" t="s">
        <v>118</v>
      </c>
      <c r="B41" s="28" t="s">
        <v>55</v>
      </c>
      <c r="C41" s="29"/>
      <c r="D41" s="29" t="s">
        <v>68</v>
      </c>
      <c r="E41" s="29" t="s">
        <v>58</v>
      </c>
      <c r="H41" s="38" t="s">
        <v>59</v>
      </c>
      <c r="I41" s="29" t="s">
        <v>84</v>
      </c>
      <c r="J41" s="31">
        <v>44305</v>
      </c>
      <c r="O41" s="34">
        <v>-5697.73</v>
      </c>
    </row>
    <row r="42" spans="1:21" hidden="1">
      <c r="A42" s="28" t="s">
        <v>118</v>
      </c>
      <c r="B42" s="28" t="s">
        <v>55</v>
      </c>
      <c r="C42" s="29"/>
      <c r="D42" s="29" t="s">
        <v>76</v>
      </c>
      <c r="E42" s="29" t="s">
        <v>72</v>
      </c>
      <c r="H42" s="38" t="s">
        <v>59</v>
      </c>
      <c r="I42" s="29" t="s">
        <v>73</v>
      </c>
      <c r="J42" s="31">
        <v>44305</v>
      </c>
      <c r="O42" s="50">
        <v>-7821.23</v>
      </c>
    </row>
    <row r="43" spans="1:21" hidden="1">
      <c r="A43" s="28" t="s">
        <v>118</v>
      </c>
      <c r="B43" s="28" t="s">
        <v>55</v>
      </c>
      <c r="C43" s="29"/>
      <c r="D43" s="29" t="s">
        <v>79</v>
      </c>
      <c r="E43" s="29" t="s">
        <v>72</v>
      </c>
      <c r="H43" s="38" t="s">
        <v>59</v>
      </c>
      <c r="I43" s="29" t="s">
        <v>73</v>
      </c>
      <c r="J43" s="31">
        <v>44305</v>
      </c>
      <c r="O43" s="50">
        <v>-30179.95</v>
      </c>
    </row>
    <row r="44" spans="1:21" hidden="1">
      <c r="A44" s="28" t="s">
        <v>118</v>
      </c>
      <c r="B44" s="28" t="s">
        <v>55</v>
      </c>
      <c r="C44" s="29"/>
      <c r="D44" s="29" t="s">
        <v>83</v>
      </c>
      <c r="E44" s="29" t="s">
        <v>58</v>
      </c>
      <c r="H44" s="38" t="s">
        <v>59</v>
      </c>
      <c r="I44" s="35" t="s">
        <v>84</v>
      </c>
      <c r="J44" s="31">
        <v>44309</v>
      </c>
      <c r="O44" s="34">
        <v>-6454.22</v>
      </c>
    </row>
    <row r="45" spans="1:21" hidden="1">
      <c r="A45" s="28" t="s">
        <v>118</v>
      </c>
      <c r="B45" s="28" t="s">
        <v>55</v>
      </c>
      <c r="C45" s="29"/>
      <c r="D45" s="29" t="s">
        <v>86</v>
      </c>
      <c r="E45" s="29" t="s">
        <v>87</v>
      </c>
      <c r="H45" s="38" t="s">
        <v>59</v>
      </c>
      <c r="I45" s="35" t="s">
        <v>84</v>
      </c>
      <c r="J45" s="31">
        <v>44312</v>
      </c>
      <c r="O45" s="34">
        <v>-21994.15</v>
      </c>
    </row>
    <row r="46" spans="1:21" hidden="1">
      <c r="A46" s="28" t="s">
        <v>118</v>
      </c>
      <c r="B46" s="28" t="s">
        <v>55</v>
      </c>
      <c r="C46" s="29"/>
      <c r="D46" s="29" t="s">
        <v>90</v>
      </c>
      <c r="E46" s="29" t="s">
        <v>91</v>
      </c>
      <c r="H46" s="38" t="s">
        <v>59</v>
      </c>
      <c r="I46" s="29" t="s">
        <v>92</v>
      </c>
      <c r="J46" s="31">
        <v>44315</v>
      </c>
      <c r="O46" s="34">
        <v>-159051.726</v>
      </c>
    </row>
    <row r="47" spans="1:21" hidden="1">
      <c r="A47" s="28" t="s">
        <v>118</v>
      </c>
      <c r="B47" s="28" t="s">
        <v>55</v>
      </c>
      <c r="C47" s="29"/>
      <c r="D47" s="29" t="s">
        <v>94</v>
      </c>
      <c r="E47" s="29" t="s">
        <v>58</v>
      </c>
      <c r="H47" s="38" t="s">
        <v>59</v>
      </c>
      <c r="I47" s="35" t="s">
        <v>84</v>
      </c>
      <c r="J47" s="31">
        <v>44316</v>
      </c>
      <c r="O47" s="34">
        <v>-22813.48</v>
      </c>
    </row>
    <row r="48" spans="1:21">
      <c r="A48" s="28" t="s">
        <v>119</v>
      </c>
      <c r="C48" s="29" t="s">
        <v>120</v>
      </c>
      <c r="D48" s="29" t="s">
        <v>68</v>
      </c>
      <c r="E48" s="29" t="s">
        <v>58</v>
      </c>
      <c r="H48" s="1" t="s">
        <v>59</v>
      </c>
      <c r="I48" s="35" t="s">
        <v>84</v>
      </c>
      <c r="J48" s="31">
        <v>44306</v>
      </c>
      <c r="O48" s="34"/>
    </row>
    <row r="49" spans="1:20" hidden="1">
      <c r="A49" s="28" t="s">
        <v>119</v>
      </c>
      <c r="C49" s="29" t="s">
        <v>121</v>
      </c>
      <c r="D49" s="29" t="s">
        <v>76</v>
      </c>
      <c r="E49" s="29" t="s">
        <v>72</v>
      </c>
      <c r="H49" s="1" t="s">
        <v>59</v>
      </c>
      <c r="I49" s="29" t="s">
        <v>73</v>
      </c>
      <c r="J49" s="31">
        <v>44306</v>
      </c>
      <c r="O49" s="34"/>
    </row>
    <row r="50" spans="1:20" hidden="1">
      <c r="A50" s="28" t="s">
        <v>119</v>
      </c>
      <c r="C50" s="29" t="s">
        <v>122</v>
      </c>
      <c r="D50" s="29" t="s">
        <v>79</v>
      </c>
      <c r="E50" s="29" t="s">
        <v>72</v>
      </c>
      <c r="H50" s="1" t="s">
        <v>59</v>
      </c>
      <c r="I50" s="29" t="s">
        <v>73</v>
      </c>
      <c r="J50" s="31">
        <v>44306</v>
      </c>
      <c r="O50" s="34"/>
    </row>
    <row r="51" spans="1:20" hidden="1">
      <c r="A51" s="28" t="s">
        <v>119</v>
      </c>
      <c r="C51" s="29" t="s">
        <v>123</v>
      </c>
      <c r="D51" s="29" t="s">
        <v>83</v>
      </c>
      <c r="E51" s="29" t="s">
        <v>58</v>
      </c>
      <c r="H51" s="1" t="s">
        <v>59</v>
      </c>
      <c r="I51" s="35" t="s">
        <v>84</v>
      </c>
      <c r="J51" s="31">
        <v>44310</v>
      </c>
      <c r="O51" s="34"/>
    </row>
    <row r="52" spans="1:20" hidden="1">
      <c r="A52" s="28" t="s">
        <v>119</v>
      </c>
      <c r="C52" s="29" t="s">
        <v>124</v>
      </c>
      <c r="D52" s="29" t="s">
        <v>86</v>
      </c>
      <c r="E52" s="29" t="s">
        <v>87</v>
      </c>
      <c r="H52" s="1" t="s">
        <v>59</v>
      </c>
      <c r="I52" s="35" t="s">
        <v>84</v>
      </c>
      <c r="J52" s="31">
        <v>44313</v>
      </c>
      <c r="O52" s="34"/>
    </row>
    <row r="53" spans="1:20" hidden="1">
      <c r="A53" s="28" t="s">
        <v>119</v>
      </c>
      <c r="C53" s="29" t="s">
        <v>125</v>
      </c>
      <c r="D53" s="29" t="s">
        <v>90</v>
      </c>
      <c r="E53" s="29" t="s">
        <v>91</v>
      </c>
      <c r="H53" s="1" t="s">
        <v>59</v>
      </c>
      <c r="I53" s="29" t="s">
        <v>92</v>
      </c>
      <c r="J53" s="31">
        <v>44316</v>
      </c>
      <c r="O53" s="34"/>
    </row>
    <row r="54" spans="1:20" hidden="1">
      <c r="A54" s="28" t="s">
        <v>119</v>
      </c>
      <c r="C54" s="29" t="s">
        <v>126</v>
      </c>
      <c r="D54" s="29" t="s">
        <v>94</v>
      </c>
      <c r="E54" s="35" t="s">
        <v>58</v>
      </c>
      <c r="H54" s="1" t="s">
        <v>59</v>
      </c>
      <c r="I54" s="35" t="s">
        <v>84</v>
      </c>
      <c r="J54" s="31">
        <v>44317</v>
      </c>
      <c r="O54" s="34"/>
    </row>
    <row r="56" spans="1:20">
      <c r="A56" s="51" t="s">
        <v>127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2">
        <f t="shared" ref="O56" si="1">SUBTOTAL(9,O21:O55)</f>
        <v>0</v>
      </c>
      <c r="P56" s="51"/>
      <c r="Q56" s="51"/>
      <c r="R56" s="51"/>
      <c r="S56" s="51"/>
      <c r="T56" s="51"/>
    </row>
    <row r="60" spans="1:20">
      <c r="A60" s="1" t="s">
        <v>128</v>
      </c>
      <c r="N60" s="5"/>
      <c r="O60" s="1">
        <f>+$O$31*90%</f>
        <v>22813.488000000001</v>
      </c>
    </row>
    <row r="61" spans="1:20">
      <c r="O61" s="1">
        <f>+$O$31*10%</f>
        <v>2534.8320000000003</v>
      </c>
      <c r="P61" s="46"/>
    </row>
    <row r="62" spans="1:20">
      <c r="A62" s="1" t="s">
        <v>129</v>
      </c>
      <c r="O62" s="45"/>
      <c r="P62" s="46"/>
    </row>
    <row r="63" spans="1:20">
      <c r="O63" s="45"/>
      <c r="P63" s="46"/>
    </row>
    <row r="64" spans="1:20">
      <c r="A64" s="1" t="s">
        <v>130</v>
      </c>
    </row>
    <row r="66" spans="1:3">
      <c r="A66" s="1" t="s">
        <v>131</v>
      </c>
      <c r="C66" s="9"/>
    </row>
    <row r="68" spans="1:3">
      <c r="A68" s="9" t="s">
        <v>132</v>
      </c>
    </row>
    <row r="70" spans="1:3">
      <c r="A70" s="1" t="s">
        <v>133</v>
      </c>
    </row>
    <row r="72" spans="1:3">
      <c r="A72" s="1" t="s">
        <v>134</v>
      </c>
      <c r="C72" s="1" t="s">
        <v>135</v>
      </c>
    </row>
    <row r="73" spans="1:3">
      <c r="C73" s="1" t="s">
        <v>136</v>
      </c>
    </row>
    <row r="74" spans="1:3">
      <c r="C74" s="1" t="s">
        <v>137</v>
      </c>
    </row>
    <row r="75" spans="1:3">
      <c r="C75" s="1" t="s">
        <v>138</v>
      </c>
    </row>
    <row r="77" spans="1:3">
      <c r="A77" s="1" t="s">
        <v>139</v>
      </c>
    </row>
    <row r="79" spans="1:3">
      <c r="A79" s="1" t="s">
        <v>140</v>
      </c>
      <c r="B79" s="1" t="s">
        <v>97</v>
      </c>
    </row>
    <row r="80" spans="1:3">
      <c r="B80" s="1" t="s">
        <v>82</v>
      </c>
    </row>
    <row r="81" spans="2:2">
      <c r="B81" s="1" t="s">
        <v>78</v>
      </c>
    </row>
    <row r="82" spans="2:2">
      <c r="B82" s="54" t="s">
        <v>70</v>
      </c>
    </row>
    <row r="83" spans="2:2">
      <c r="B83" s="1" t="s">
        <v>141</v>
      </c>
    </row>
    <row r="84" spans="2:2">
      <c r="B84" s="1" t="s">
        <v>142</v>
      </c>
    </row>
    <row r="85" spans="2:2">
      <c r="B85" s="1" t="s">
        <v>143</v>
      </c>
    </row>
  </sheetData>
  <autoFilter ref="A21:T54" xr:uid="{701752CA-0B36-401A-9F1F-2B3E644B3909}">
    <filterColumn colId="3">
      <filters>
        <filter val="YE11556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40EE-7A4C-4C1B-A439-4E6E83197F9B}">
  <sheetPr>
    <tabColor rgb="FF00B0F0"/>
  </sheetPr>
  <dimension ref="A1:U40"/>
  <sheetViews>
    <sheetView showGridLines="0" tabSelected="1" workbookViewId="0">
      <pane xSplit="4" ySplit="5" topLeftCell="H6" activePane="bottomRight" state="frozen"/>
      <selection pane="bottomRight" activeCell="H15" sqref="H15"/>
      <selection pane="bottomLeft" activeCell="A6" sqref="A6"/>
      <selection pane="topRight" activeCell="E1" sqref="E1"/>
    </sheetView>
  </sheetViews>
  <sheetFormatPr defaultColWidth="11" defaultRowHeight="14.25"/>
  <cols>
    <col min="1" max="1" width="14.75" style="1" bestFit="1" customWidth="1"/>
    <col min="2" max="2" width="14.875" style="1" bestFit="1" customWidth="1"/>
    <col min="3" max="3" width="11.125" style="1" bestFit="1" customWidth="1"/>
    <col min="4" max="4" width="16.125" style="1" customWidth="1"/>
    <col min="5" max="5" width="27.25" style="1" customWidth="1"/>
    <col min="6" max="9" width="11" style="1"/>
    <col min="10" max="10" width="11.125" style="1" bestFit="1" customWidth="1"/>
    <col min="11" max="11" width="10.875" style="1" bestFit="1" customWidth="1"/>
    <col min="12" max="12" width="9.875" style="1" bestFit="1" customWidth="1"/>
    <col min="13" max="14" width="11.125" style="1" bestFit="1" customWidth="1"/>
    <col min="15" max="15" width="11.875" style="1" bestFit="1" customWidth="1"/>
    <col min="16" max="16" width="49.625" style="1" bestFit="1" customWidth="1"/>
    <col min="17" max="17" width="20.75" style="1" customWidth="1"/>
    <col min="18" max="18" width="13.75" style="1" customWidth="1"/>
    <col min="19" max="19" width="11.125" style="1" bestFit="1" customWidth="1"/>
    <col min="20" max="20" width="18.875" style="1" bestFit="1" customWidth="1"/>
    <col min="21" max="16384" width="11" style="1"/>
  </cols>
  <sheetData>
    <row r="1" spans="1:21" ht="18">
      <c r="B1" s="2" t="s">
        <v>0</v>
      </c>
    </row>
    <row r="2" spans="1:21" ht="18">
      <c r="B2" s="2" t="s">
        <v>28</v>
      </c>
    </row>
    <row r="3" spans="1:21" ht="18">
      <c r="B3" s="2"/>
    </row>
    <row r="5" spans="1:21" ht="42.75">
      <c r="A5" s="26" t="s">
        <v>36</v>
      </c>
      <c r="B5" s="26" t="s">
        <v>37</v>
      </c>
      <c r="C5" s="26" t="s">
        <v>38</v>
      </c>
      <c r="D5" s="26" t="s">
        <v>39</v>
      </c>
      <c r="E5" s="26" t="s">
        <v>8</v>
      </c>
      <c r="F5" s="26" t="s">
        <v>40</v>
      </c>
      <c r="G5" s="26" t="s">
        <v>41</v>
      </c>
      <c r="H5" s="26" t="s">
        <v>42</v>
      </c>
      <c r="I5" s="26" t="s">
        <v>43</v>
      </c>
      <c r="J5" s="26" t="s">
        <v>44</v>
      </c>
      <c r="K5" s="26" t="s">
        <v>45</v>
      </c>
      <c r="L5" s="26" t="s">
        <v>46</v>
      </c>
      <c r="M5" s="26" t="s">
        <v>47</v>
      </c>
      <c r="N5" s="26" t="s">
        <v>48</v>
      </c>
      <c r="O5" s="26" t="s">
        <v>14</v>
      </c>
      <c r="P5" s="26" t="s">
        <v>49</v>
      </c>
      <c r="Q5" s="26" t="s">
        <v>50</v>
      </c>
      <c r="R5" s="26" t="s">
        <v>51</v>
      </c>
      <c r="S5" s="26" t="s">
        <v>52</v>
      </c>
      <c r="T5" s="26" t="s">
        <v>53</v>
      </c>
      <c r="U5" s="27"/>
    </row>
    <row r="6" spans="1:21">
      <c r="A6" s="28" t="s">
        <v>54</v>
      </c>
      <c r="B6" s="28" t="s">
        <v>55</v>
      </c>
      <c r="C6" s="29" t="s">
        <v>56</v>
      </c>
      <c r="D6" s="29" t="s">
        <v>57</v>
      </c>
      <c r="E6" s="29" t="s">
        <v>58</v>
      </c>
      <c r="F6" s="28"/>
      <c r="G6" s="30"/>
      <c r="H6" s="1" t="s">
        <v>59</v>
      </c>
      <c r="I6" s="29" t="s">
        <v>60</v>
      </c>
      <c r="J6" s="31" t="s">
        <v>61</v>
      </c>
      <c r="K6" s="1">
        <v>0</v>
      </c>
      <c r="L6" s="32"/>
      <c r="M6" s="32" t="s">
        <v>62</v>
      </c>
      <c r="N6" s="33" t="s">
        <v>62</v>
      </c>
      <c r="O6" s="34">
        <v>633.08000000000004</v>
      </c>
      <c r="P6" s="44" t="s">
        <v>63</v>
      </c>
      <c r="Q6" s="39"/>
      <c r="R6" s="39"/>
      <c r="S6" s="47" t="s">
        <v>62</v>
      </c>
      <c r="T6" s="29"/>
      <c r="U6" s="27"/>
    </row>
    <row r="7" spans="1:21">
      <c r="A7" s="28" t="s">
        <v>64</v>
      </c>
      <c r="B7" s="28" t="s">
        <v>55</v>
      </c>
      <c r="C7" s="29" t="s">
        <v>65</v>
      </c>
      <c r="D7" s="29" t="s">
        <v>65</v>
      </c>
      <c r="E7" s="29" t="s">
        <v>58</v>
      </c>
      <c r="F7" s="28"/>
      <c r="G7" s="30"/>
      <c r="H7" s="1" t="s">
        <v>66</v>
      </c>
      <c r="I7" s="29" t="s">
        <v>60</v>
      </c>
      <c r="J7" s="31" t="s">
        <v>61</v>
      </c>
      <c r="K7" s="1">
        <v>0</v>
      </c>
      <c r="L7" s="32"/>
      <c r="M7" s="32" t="s">
        <v>62</v>
      </c>
      <c r="N7" s="33" t="s">
        <v>62</v>
      </c>
      <c r="O7" s="50">
        <v>-33696.14</v>
      </c>
      <c r="P7" s="44" t="s">
        <v>67</v>
      </c>
      <c r="Q7" s="39"/>
      <c r="R7" s="39"/>
      <c r="S7" s="47" t="s">
        <v>62</v>
      </c>
      <c r="T7" s="29"/>
      <c r="U7" s="36"/>
    </row>
    <row r="8" spans="1:21">
      <c r="A8" s="28" t="s">
        <v>64</v>
      </c>
      <c r="B8" s="28" t="s">
        <v>55</v>
      </c>
      <c r="C8" s="29" t="s">
        <v>68</v>
      </c>
      <c r="D8" s="29" t="s">
        <v>68</v>
      </c>
      <c r="E8" s="29" t="s">
        <v>58</v>
      </c>
      <c r="F8" s="28"/>
      <c r="G8" s="30"/>
      <c r="H8" s="1" t="s">
        <v>59</v>
      </c>
      <c r="I8" s="29" t="s">
        <v>60</v>
      </c>
      <c r="J8" s="31" t="s">
        <v>61</v>
      </c>
      <c r="K8" s="1">
        <v>0</v>
      </c>
      <c r="L8" s="32">
        <v>44281</v>
      </c>
      <c r="M8" s="32">
        <v>44281</v>
      </c>
      <c r="N8" s="33">
        <v>2021</v>
      </c>
      <c r="O8" s="34">
        <v>6330.82</v>
      </c>
      <c r="P8" s="44" t="s">
        <v>69</v>
      </c>
      <c r="Q8" s="39"/>
      <c r="R8" s="39"/>
      <c r="S8" s="47">
        <f>+J25-M8</f>
        <v>24</v>
      </c>
      <c r="T8" s="29" t="s">
        <v>70</v>
      </c>
      <c r="U8" s="27"/>
    </row>
    <row r="9" spans="1:21">
      <c r="A9" s="28" t="s">
        <v>64</v>
      </c>
      <c r="B9" s="28" t="s">
        <v>55</v>
      </c>
      <c r="C9" s="29" t="s">
        <v>71</v>
      </c>
      <c r="D9" s="29" t="s">
        <v>71</v>
      </c>
      <c r="E9" s="29" t="s">
        <v>72</v>
      </c>
      <c r="F9" s="28"/>
      <c r="G9" s="30"/>
      <c r="H9" s="1" t="s">
        <v>59</v>
      </c>
      <c r="I9" s="29" t="s">
        <v>73</v>
      </c>
      <c r="J9" s="31" t="s">
        <v>74</v>
      </c>
      <c r="K9" s="1">
        <v>30</v>
      </c>
      <c r="L9" s="32">
        <v>44295</v>
      </c>
      <c r="M9" s="32">
        <v>44295</v>
      </c>
      <c r="N9" s="33">
        <v>2021</v>
      </c>
      <c r="O9" s="34">
        <v>2525.09</v>
      </c>
      <c r="P9" s="44" t="s">
        <v>75</v>
      </c>
      <c r="Q9" s="39"/>
      <c r="R9" s="39"/>
      <c r="S9" s="47"/>
      <c r="T9" s="29"/>
      <c r="U9" s="27"/>
    </row>
    <row r="10" spans="1:21">
      <c r="A10" s="28" t="s">
        <v>64</v>
      </c>
      <c r="B10" s="28" t="s">
        <v>55</v>
      </c>
      <c r="C10" s="29" t="s">
        <v>76</v>
      </c>
      <c r="D10" s="29" t="s">
        <v>76</v>
      </c>
      <c r="E10" s="29" t="s">
        <v>72</v>
      </c>
      <c r="F10" s="28"/>
      <c r="G10" s="30"/>
      <c r="H10" s="1" t="s">
        <v>59</v>
      </c>
      <c r="I10" s="29" t="s">
        <v>73</v>
      </c>
      <c r="J10" s="31" t="s">
        <v>74</v>
      </c>
      <c r="K10" s="1">
        <v>30</v>
      </c>
      <c r="L10" s="32">
        <v>44299</v>
      </c>
      <c r="M10" s="32">
        <v>44299</v>
      </c>
      <c r="N10" s="33">
        <v>2021</v>
      </c>
      <c r="O10" s="34">
        <v>8690.26</v>
      </c>
      <c r="P10" s="44" t="s">
        <v>77</v>
      </c>
      <c r="Q10" s="39"/>
      <c r="R10" s="39"/>
      <c r="S10" s="47">
        <f t="shared" ref="S10:S15" si="0">+J26-M10</f>
        <v>6</v>
      </c>
      <c r="T10" s="29" t="s">
        <v>78</v>
      </c>
      <c r="U10" s="27"/>
    </row>
    <row r="11" spans="1:21">
      <c r="A11" s="28" t="s">
        <v>64</v>
      </c>
      <c r="B11" s="28" t="s">
        <v>55</v>
      </c>
      <c r="C11" s="29" t="s">
        <v>79</v>
      </c>
      <c r="D11" s="29" t="s">
        <v>79</v>
      </c>
      <c r="E11" s="29" t="s">
        <v>72</v>
      </c>
      <c r="F11" s="28"/>
      <c r="G11" s="30"/>
      <c r="H11" s="1" t="s">
        <v>59</v>
      </c>
      <c r="I11" s="29" t="s">
        <v>73</v>
      </c>
      <c r="J11" s="31" t="s">
        <v>80</v>
      </c>
      <c r="K11" s="1">
        <v>30</v>
      </c>
      <c r="L11" s="32">
        <v>44301</v>
      </c>
      <c r="M11" s="32">
        <v>44301</v>
      </c>
      <c r="N11" s="33">
        <v>2021</v>
      </c>
      <c r="O11" s="34">
        <v>33533.279999999999</v>
      </c>
      <c r="P11" s="44" t="s">
        <v>81</v>
      </c>
      <c r="Q11" s="39"/>
      <c r="R11" s="39"/>
      <c r="S11" s="47">
        <f t="shared" si="0"/>
        <v>4</v>
      </c>
      <c r="T11" s="29" t="s">
        <v>82</v>
      </c>
      <c r="U11" s="27"/>
    </row>
    <row r="12" spans="1:21">
      <c r="A12" s="28" t="s">
        <v>64</v>
      </c>
      <c r="B12" s="28" t="s">
        <v>55</v>
      </c>
      <c r="C12" s="29" t="s">
        <v>83</v>
      </c>
      <c r="D12" s="29" t="s">
        <v>83</v>
      </c>
      <c r="E12" s="29" t="s">
        <v>58</v>
      </c>
      <c r="F12" s="28"/>
      <c r="G12" s="30"/>
      <c r="H12" s="1" t="s">
        <v>59</v>
      </c>
      <c r="I12" s="29" t="s">
        <v>84</v>
      </c>
      <c r="J12" s="31" t="s">
        <v>80</v>
      </c>
      <c r="K12" s="1">
        <v>0</v>
      </c>
      <c r="L12" s="32">
        <v>44301</v>
      </c>
      <c r="M12" s="32">
        <v>44301</v>
      </c>
      <c r="N12" s="33">
        <v>2021</v>
      </c>
      <c r="O12" s="34">
        <v>7171.58</v>
      </c>
      <c r="P12" s="44" t="s">
        <v>85</v>
      </c>
      <c r="Q12" s="39"/>
      <c r="R12" s="39"/>
      <c r="S12" s="47">
        <f t="shared" si="0"/>
        <v>8</v>
      </c>
      <c r="T12" s="29" t="s">
        <v>78</v>
      </c>
      <c r="U12" s="27"/>
    </row>
    <row r="13" spans="1:21">
      <c r="A13" s="28" t="s">
        <v>64</v>
      </c>
      <c r="B13" s="28" t="s">
        <v>55</v>
      </c>
      <c r="C13" s="29" t="s">
        <v>86</v>
      </c>
      <c r="D13" s="29" t="s">
        <v>86</v>
      </c>
      <c r="E13" s="29" t="s">
        <v>87</v>
      </c>
      <c r="F13" s="28"/>
      <c r="G13" s="30"/>
      <c r="H13" s="1" t="s">
        <v>59</v>
      </c>
      <c r="I13" s="29" t="s">
        <v>84</v>
      </c>
      <c r="J13" s="31" t="s">
        <v>88</v>
      </c>
      <c r="K13" s="1">
        <v>30</v>
      </c>
      <c r="L13" s="32">
        <v>44303</v>
      </c>
      <c r="M13" s="32">
        <v>44303</v>
      </c>
      <c r="N13" s="33">
        <v>2021</v>
      </c>
      <c r="O13" s="34">
        <v>24437.95</v>
      </c>
      <c r="P13" s="44" t="s">
        <v>89</v>
      </c>
      <c r="Q13" s="39"/>
      <c r="R13" s="39"/>
      <c r="S13" s="47">
        <f t="shared" si="0"/>
        <v>9</v>
      </c>
      <c r="T13" s="29" t="s">
        <v>78</v>
      </c>
      <c r="U13" s="27"/>
    </row>
    <row r="14" spans="1:21">
      <c r="A14" s="28" t="s">
        <v>64</v>
      </c>
      <c r="B14" s="28" t="s">
        <v>55</v>
      </c>
      <c r="C14" s="29" t="s">
        <v>90</v>
      </c>
      <c r="D14" s="29" t="s">
        <v>90</v>
      </c>
      <c r="E14" s="29" t="s">
        <v>91</v>
      </c>
      <c r="F14" s="28"/>
      <c r="G14" s="30"/>
      <c r="H14" s="1" t="s">
        <v>59</v>
      </c>
      <c r="I14" s="29" t="s">
        <v>92</v>
      </c>
      <c r="J14" s="31" t="s">
        <v>93</v>
      </c>
      <c r="K14" s="1">
        <v>30</v>
      </c>
      <c r="L14" s="32">
        <v>44308</v>
      </c>
      <c r="M14" s="32">
        <v>44308</v>
      </c>
      <c r="N14" s="33">
        <v>2021</v>
      </c>
      <c r="O14" s="34">
        <v>176724.14</v>
      </c>
      <c r="P14" s="44" t="s">
        <v>81</v>
      </c>
      <c r="Q14" s="39"/>
      <c r="R14" s="39"/>
      <c r="S14" s="47">
        <f t="shared" si="0"/>
        <v>7</v>
      </c>
      <c r="T14" s="29" t="s">
        <v>82</v>
      </c>
      <c r="U14" s="27"/>
    </row>
    <row r="15" spans="1:21">
      <c r="A15" s="28" t="s">
        <v>64</v>
      </c>
      <c r="B15" s="28" t="s">
        <v>55</v>
      </c>
      <c r="C15" s="29" t="s">
        <v>94</v>
      </c>
      <c r="D15" s="29" t="s">
        <v>94</v>
      </c>
      <c r="E15" s="29" t="s">
        <v>58</v>
      </c>
      <c r="F15" s="28"/>
      <c r="G15" s="30"/>
      <c r="H15" s="1" t="s">
        <v>59</v>
      </c>
      <c r="I15" s="29" t="s">
        <v>84</v>
      </c>
      <c r="J15" s="31" t="s">
        <v>95</v>
      </c>
      <c r="K15" s="1">
        <v>0</v>
      </c>
      <c r="L15" s="32">
        <v>44316</v>
      </c>
      <c r="M15" s="32">
        <v>44318</v>
      </c>
      <c r="N15" s="33">
        <v>2021</v>
      </c>
      <c r="O15" s="34">
        <v>25348.32</v>
      </c>
      <c r="P15" s="44" t="s">
        <v>96</v>
      </c>
      <c r="Q15" s="39"/>
      <c r="R15" s="39"/>
      <c r="S15" s="47">
        <f t="shared" si="0"/>
        <v>-2</v>
      </c>
      <c r="T15" s="29" t="s">
        <v>97</v>
      </c>
      <c r="U15" s="27"/>
    </row>
    <row r="16" spans="1:21">
      <c r="A16" s="28" t="s">
        <v>64</v>
      </c>
      <c r="B16" s="28" t="s">
        <v>55</v>
      </c>
      <c r="C16" s="29" t="s">
        <v>98</v>
      </c>
      <c r="D16" s="29" t="s">
        <v>98</v>
      </c>
      <c r="E16" s="29" t="s">
        <v>58</v>
      </c>
      <c r="F16" s="28"/>
      <c r="G16" s="30"/>
      <c r="H16" s="1" t="s">
        <v>59</v>
      </c>
      <c r="I16" s="29" t="s">
        <v>84</v>
      </c>
      <c r="J16" s="31" t="s">
        <v>99</v>
      </c>
      <c r="K16" s="1">
        <v>0</v>
      </c>
      <c r="L16" s="32">
        <v>44316</v>
      </c>
      <c r="M16" s="32">
        <v>44316</v>
      </c>
      <c r="N16" s="33">
        <v>2021</v>
      </c>
      <c r="O16" s="34">
        <v>34593.980000000003</v>
      </c>
      <c r="P16" s="44" t="s">
        <v>100</v>
      </c>
      <c r="Q16" s="39"/>
      <c r="R16" s="39"/>
      <c r="S16" s="47"/>
      <c r="T16" s="29"/>
      <c r="U16" s="27"/>
    </row>
    <row r="17" spans="1:21">
      <c r="A17" s="28" t="s">
        <v>101</v>
      </c>
      <c r="B17" s="28" t="s">
        <v>55</v>
      </c>
      <c r="C17" s="29" t="s">
        <v>102</v>
      </c>
      <c r="D17" s="29" t="s">
        <v>68</v>
      </c>
      <c r="E17" s="29" t="s">
        <v>58</v>
      </c>
      <c r="F17" s="28"/>
      <c r="G17" s="30"/>
      <c r="H17" s="1" t="s">
        <v>59</v>
      </c>
      <c r="I17" s="29" t="s">
        <v>84</v>
      </c>
      <c r="J17" s="31" t="s">
        <v>80</v>
      </c>
      <c r="L17" s="32"/>
      <c r="M17" s="32" t="s">
        <v>62</v>
      </c>
      <c r="N17" s="33" t="s">
        <v>62</v>
      </c>
      <c r="O17" s="50">
        <v>-633.09</v>
      </c>
      <c r="P17" s="44" t="s">
        <v>103</v>
      </c>
      <c r="Q17" s="39"/>
      <c r="R17" s="39"/>
      <c r="S17" s="47" t="s">
        <v>62</v>
      </c>
      <c r="T17" s="29"/>
      <c r="U17" s="27"/>
    </row>
    <row r="18" spans="1:21">
      <c r="A18" s="28" t="s">
        <v>101</v>
      </c>
      <c r="B18" s="28" t="s">
        <v>55</v>
      </c>
      <c r="C18" s="29" t="s">
        <v>104</v>
      </c>
      <c r="D18" s="29" t="s">
        <v>76</v>
      </c>
      <c r="E18" s="29" t="s">
        <v>72</v>
      </c>
      <c r="F18" s="28"/>
      <c r="G18" s="30"/>
      <c r="H18" s="1" t="s">
        <v>66</v>
      </c>
      <c r="I18" s="29" t="s">
        <v>73</v>
      </c>
      <c r="J18" s="31" t="s">
        <v>88</v>
      </c>
      <c r="L18" s="32"/>
      <c r="M18" s="32" t="s">
        <v>62</v>
      </c>
      <c r="N18" s="33" t="s">
        <v>62</v>
      </c>
      <c r="O18" s="50">
        <v>-869.26</v>
      </c>
      <c r="P18" s="44" t="s">
        <v>105</v>
      </c>
      <c r="Q18" s="39"/>
      <c r="R18" s="39"/>
      <c r="S18" s="47" t="s">
        <v>62</v>
      </c>
      <c r="T18" s="29"/>
      <c r="U18" s="27"/>
    </row>
    <row r="19" spans="1:21">
      <c r="A19" s="28" t="s">
        <v>101</v>
      </c>
      <c r="B19" s="28" t="s">
        <v>55</v>
      </c>
      <c r="C19" s="29" t="s">
        <v>106</v>
      </c>
      <c r="D19" s="29" t="s">
        <v>79</v>
      </c>
      <c r="E19" s="29" t="s">
        <v>72</v>
      </c>
      <c r="F19" s="28"/>
      <c r="G19" s="30"/>
      <c r="H19" s="1" t="s">
        <v>59</v>
      </c>
      <c r="I19" s="29" t="s">
        <v>73</v>
      </c>
      <c r="J19" s="31" t="s">
        <v>93</v>
      </c>
      <c r="L19" s="32"/>
      <c r="M19" s="32" t="s">
        <v>62</v>
      </c>
      <c r="N19" s="41" t="s">
        <v>62</v>
      </c>
      <c r="O19" s="50">
        <v>-3353.32</v>
      </c>
      <c r="P19" s="39" t="s">
        <v>107</v>
      </c>
      <c r="Q19" s="39"/>
      <c r="R19" s="39"/>
      <c r="S19" s="47" t="s">
        <v>62</v>
      </c>
      <c r="T19" s="29"/>
    </row>
    <row r="20" spans="1:21">
      <c r="A20" s="28" t="s">
        <v>101</v>
      </c>
      <c r="B20" s="28" t="s">
        <v>55</v>
      </c>
      <c r="C20" s="29" t="s">
        <v>108</v>
      </c>
      <c r="D20" s="29" t="s">
        <v>83</v>
      </c>
      <c r="E20" s="29" t="s">
        <v>58</v>
      </c>
      <c r="F20" s="28"/>
      <c r="G20" s="30"/>
      <c r="H20" s="1" t="s">
        <v>59</v>
      </c>
      <c r="I20" s="29" t="s">
        <v>84</v>
      </c>
      <c r="J20" s="31" t="s">
        <v>93</v>
      </c>
      <c r="L20" s="32"/>
      <c r="M20" s="32" t="s">
        <v>62</v>
      </c>
      <c r="N20" s="41" t="s">
        <v>62</v>
      </c>
      <c r="O20" s="50">
        <v>-717.15</v>
      </c>
      <c r="P20" s="39" t="s">
        <v>109</v>
      </c>
      <c r="Q20" s="39"/>
      <c r="R20" s="39"/>
      <c r="S20" s="47" t="s">
        <v>62</v>
      </c>
      <c r="T20" s="29"/>
    </row>
    <row r="21" spans="1:21">
      <c r="A21" s="28" t="s">
        <v>101</v>
      </c>
      <c r="B21" s="28" t="s">
        <v>55</v>
      </c>
      <c r="C21" s="29" t="s">
        <v>110</v>
      </c>
      <c r="D21" s="29" t="s">
        <v>86</v>
      </c>
      <c r="E21" s="29" t="s">
        <v>87</v>
      </c>
      <c r="F21" s="28"/>
      <c r="G21" s="30"/>
      <c r="H21" s="1" t="s">
        <v>59</v>
      </c>
      <c r="I21" s="29" t="s">
        <v>84</v>
      </c>
      <c r="J21" s="31" t="s">
        <v>93</v>
      </c>
      <c r="L21" s="32"/>
      <c r="M21" s="32" t="s">
        <v>62</v>
      </c>
      <c r="N21" s="41" t="s">
        <v>62</v>
      </c>
      <c r="O21" s="50">
        <v>-2443.79</v>
      </c>
      <c r="P21" s="39" t="s">
        <v>111</v>
      </c>
      <c r="Q21" s="39"/>
      <c r="R21" s="39"/>
      <c r="S21" s="47" t="s">
        <v>62</v>
      </c>
      <c r="T21" s="29"/>
    </row>
    <row r="22" spans="1:21">
      <c r="A22" s="28" t="s">
        <v>101</v>
      </c>
      <c r="B22" s="28" t="s">
        <v>55</v>
      </c>
      <c r="C22" s="29" t="s">
        <v>112</v>
      </c>
      <c r="D22" s="29" t="s">
        <v>90</v>
      </c>
      <c r="E22" s="29" t="s">
        <v>91</v>
      </c>
      <c r="F22" s="28"/>
      <c r="G22" s="30"/>
      <c r="H22" s="1" t="s">
        <v>59</v>
      </c>
      <c r="I22" s="29" t="s">
        <v>92</v>
      </c>
      <c r="J22" s="31" t="s">
        <v>93</v>
      </c>
      <c r="L22" s="32"/>
      <c r="M22" s="32" t="s">
        <v>62</v>
      </c>
      <c r="N22" s="41" t="s">
        <v>62</v>
      </c>
      <c r="O22" s="50">
        <v>-17672.41</v>
      </c>
      <c r="P22" s="39" t="s">
        <v>113</v>
      </c>
      <c r="Q22" s="39"/>
      <c r="R22" s="39"/>
      <c r="S22" s="47" t="s">
        <v>62</v>
      </c>
      <c r="T22" s="29"/>
    </row>
    <row r="23" spans="1:21">
      <c r="A23" s="28" t="s">
        <v>101</v>
      </c>
      <c r="B23" s="28" t="s">
        <v>55</v>
      </c>
      <c r="C23" s="29" t="s">
        <v>114</v>
      </c>
      <c r="D23" s="29" t="s">
        <v>94</v>
      </c>
      <c r="E23" s="29" t="s">
        <v>58</v>
      </c>
      <c r="F23" s="28"/>
      <c r="G23" s="30"/>
      <c r="H23" s="1" t="s">
        <v>59</v>
      </c>
      <c r="I23" s="29" t="s">
        <v>84</v>
      </c>
      <c r="J23" s="31" t="s">
        <v>99</v>
      </c>
      <c r="L23" s="32"/>
      <c r="M23" s="32" t="s">
        <v>62</v>
      </c>
      <c r="N23" s="41" t="s">
        <v>62</v>
      </c>
      <c r="O23" s="50">
        <v>-2534.83</v>
      </c>
      <c r="P23" s="39" t="s">
        <v>115</v>
      </c>
      <c r="Q23" s="39"/>
      <c r="R23" s="39"/>
      <c r="S23" s="47" t="s">
        <v>62</v>
      </c>
      <c r="T23" s="29"/>
    </row>
    <row r="24" spans="1:21">
      <c r="A24" s="28" t="s">
        <v>101</v>
      </c>
      <c r="B24" s="28" t="s">
        <v>55</v>
      </c>
      <c r="C24" s="40" t="s">
        <v>116</v>
      </c>
      <c r="D24" s="29" t="s">
        <v>98</v>
      </c>
      <c r="E24" s="29" t="s">
        <v>58</v>
      </c>
      <c r="F24" s="28"/>
      <c r="G24" s="30"/>
      <c r="H24" s="1" t="s">
        <v>66</v>
      </c>
      <c r="I24" s="29" t="s">
        <v>84</v>
      </c>
      <c r="J24" s="31" t="s">
        <v>99</v>
      </c>
      <c r="L24" s="32"/>
      <c r="M24" s="32" t="s">
        <v>62</v>
      </c>
      <c r="N24" s="33" t="s">
        <v>62</v>
      </c>
      <c r="O24" s="50">
        <v>-34593.980000000003</v>
      </c>
      <c r="P24" s="39" t="s">
        <v>117</v>
      </c>
      <c r="Q24" s="48"/>
      <c r="R24" s="48"/>
      <c r="S24" s="49"/>
      <c r="T24" s="29"/>
      <c r="U24" s="36"/>
    </row>
    <row r="25" spans="1:21">
      <c r="A25" s="28" t="s">
        <v>118</v>
      </c>
      <c r="B25" s="28" t="s">
        <v>55</v>
      </c>
      <c r="C25" s="29"/>
      <c r="D25" s="29" t="s">
        <v>68</v>
      </c>
      <c r="E25" s="29" t="s">
        <v>58</v>
      </c>
      <c r="H25" s="38" t="s">
        <v>59</v>
      </c>
      <c r="I25" s="29" t="s">
        <v>84</v>
      </c>
      <c r="J25" s="31">
        <v>44305</v>
      </c>
      <c r="O25" s="34">
        <v>-5697.73</v>
      </c>
    </row>
    <row r="26" spans="1:21">
      <c r="A26" s="28" t="s">
        <v>118</v>
      </c>
      <c r="B26" s="28" t="s">
        <v>55</v>
      </c>
      <c r="C26" s="29"/>
      <c r="D26" s="29" t="s">
        <v>76</v>
      </c>
      <c r="E26" s="29" t="s">
        <v>72</v>
      </c>
      <c r="H26" s="38" t="s">
        <v>59</v>
      </c>
      <c r="I26" s="29" t="s">
        <v>73</v>
      </c>
      <c r="J26" s="31">
        <v>44305</v>
      </c>
      <c r="O26" s="50">
        <v>-7821.23</v>
      </c>
    </row>
    <row r="27" spans="1:21">
      <c r="A27" s="28" t="s">
        <v>118</v>
      </c>
      <c r="B27" s="28" t="s">
        <v>55</v>
      </c>
      <c r="C27" s="29"/>
      <c r="D27" s="29" t="s">
        <v>79</v>
      </c>
      <c r="E27" s="29" t="s">
        <v>72</v>
      </c>
      <c r="H27" s="38" t="s">
        <v>59</v>
      </c>
      <c r="I27" s="29" t="s">
        <v>73</v>
      </c>
      <c r="J27" s="31">
        <v>44305</v>
      </c>
      <c r="O27" s="50">
        <v>-30179.95</v>
      </c>
    </row>
    <row r="28" spans="1:21">
      <c r="A28" s="28" t="s">
        <v>118</v>
      </c>
      <c r="B28" s="28" t="s">
        <v>55</v>
      </c>
      <c r="C28" s="29"/>
      <c r="D28" s="29" t="s">
        <v>83</v>
      </c>
      <c r="E28" s="29" t="s">
        <v>58</v>
      </c>
      <c r="H28" s="38" t="s">
        <v>59</v>
      </c>
      <c r="I28" s="35" t="s">
        <v>84</v>
      </c>
      <c r="J28" s="31">
        <v>44309</v>
      </c>
      <c r="O28" s="34">
        <v>-6454.22</v>
      </c>
    </row>
    <row r="29" spans="1:21">
      <c r="A29" s="28" t="s">
        <v>118</v>
      </c>
      <c r="B29" s="28" t="s">
        <v>55</v>
      </c>
      <c r="C29" s="29"/>
      <c r="D29" s="29" t="s">
        <v>86</v>
      </c>
      <c r="E29" s="29" t="s">
        <v>87</v>
      </c>
      <c r="H29" s="38" t="s">
        <v>59</v>
      </c>
      <c r="I29" s="35" t="s">
        <v>84</v>
      </c>
      <c r="J29" s="31">
        <v>44312</v>
      </c>
      <c r="O29" s="34">
        <v>-21994.15</v>
      </c>
    </row>
    <row r="30" spans="1:21">
      <c r="A30" s="28" t="s">
        <v>118</v>
      </c>
      <c r="B30" s="28" t="s">
        <v>55</v>
      </c>
      <c r="C30" s="29"/>
      <c r="D30" s="29" t="s">
        <v>90</v>
      </c>
      <c r="E30" s="29" t="s">
        <v>91</v>
      </c>
      <c r="H30" s="38" t="s">
        <v>59</v>
      </c>
      <c r="I30" s="29" t="s">
        <v>92</v>
      </c>
      <c r="J30" s="31">
        <v>44315</v>
      </c>
      <c r="O30" s="34">
        <v>-159051.726</v>
      </c>
    </row>
    <row r="31" spans="1:21">
      <c r="A31" s="28" t="s">
        <v>118</v>
      </c>
      <c r="B31" s="28" t="s">
        <v>55</v>
      </c>
      <c r="C31" s="29"/>
      <c r="D31" s="29" t="s">
        <v>94</v>
      </c>
      <c r="E31" s="29" t="s">
        <v>58</v>
      </c>
      <c r="H31" s="38" t="s">
        <v>59</v>
      </c>
      <c r="I31" s="35" t="s">
        <v>84</v>
      </c>
      <c r="J31" s="31">
        <v>44316</v>
      </c>
      <c r="O31" s="34">
        <v>-22813.48</v>
      </c>
    </row>
    <row r="32" spans="1:21">
      <c r="A32" s="28" t="s">
        <v>119</v>
      </c>
      <c r="C32" s="29" t="s">
        <v>120</v>
      </c>
      <c r="D32" s="29" t="s">
        <v>68</v>
      </c>
      <c r="E32" s="29" t="s">
        <v>58</v>
      </c>
      <c r="H32" s="1" t="s">
        <v>59</v>
      </c>
      <c r="I32" s="35" t="s">
        <v>84</v>
      </c>
      <c r="J32" s="31">
        <v>44306</v>
      </c>
      <c r="O32" s="34"/>
    </row>
    <row r="33" spans="1:20">
      <c r="A33" s="28" t="s">
        <v>119</v>
      </c>
      <c r="C33" s="29" t="s">
        <v>121</v>
      </c>
      <c r="D33" s="29" t="s">
        <v>76</v>
      </c>
      <c r="E33" s="29" t="s">
        <v>72</v>
      </c>
      <c r="H33" s="1" t="s">
        <v>59</v>
      </c>
      <c r="I33" s="29" t="s">
        <v>73</v>
      </c>
      <c r="J33" s="31">
        <v>44306</v>
      </c>
      <c r="O33" s="34"/>
    </row>
    <row r="34" spans="1:20">
      <c r="A34" s="28" t="s">
        <v>119</v>
      </c>
      <c r="C34" s="29" t="s">
        <v>122</v>
      </c>
      <c r="D34" s="29" t="s">
        <v>79</v>
      </c>
      <c r="E34" s="29" t="s">
        <v>72</v>
      </c>
      <c r="H34" s="1" t="s">
        <v>59</v>
      </c>
      <c r="I34" s="29" t="s">
        <v>73</v>
      </c>
      <c r="J34" s="31">
        <v>44306</v>
      </c>
      <c r="O34" s="34"/>
    </row>
    <row r="35" spans="1:20">
      <c r="A35" s="28" t="s">
        <v>119</v>
      </c>
      <c r="C35" s="29" t="s">
        <v>123</v>
      </c>
      <c r="D35" s="29" t="s">
        <v>83</v>
      </c>
      <c r="E35" s="29" t="s">
        <v>58</v>
      </c>
      <c r="H35" s="1" t="s">
        <v>59</v>
      </c>
      <c r="I35" s="35" t="s">
        <v>84</v>
      </c>
      <c r="J35" s="31">
        <v>44310</v>
      </c>
      <c r="O35" s="34"/>
    </row>
    <row r="36" spans="1:20">
      <c r="A36" s="28" t="s">
        <v>119</v>
      </c>
      <c r="C36" s="29" t="s">
        <v>124</v>
      </c>
      <c r="D36" s="29" t="s">
        <v>86</v>
      </c>
      <c r="E36" s="29" t="s">
        <v>87</v>
      </c>
      <c r="H36" s="1" t="s">
        <v>59</v>
      </c>
      <c r="I36" s="35" t="s">
        <v>84</v>
      </c>
      <c r="J36" s="31">
        <v>44313</v>
      </c>
      <c r="O36" s="34"/>
    </row>
    <row r="37" spans="1:20">
      <c r="A37" s="28" t="s">
        <v>119</v>
      </c>
      <c r="C37" s="29" t="s">
        <v>125</v>
      </c>
      <c r="D37" s="29" t="s">
        <v>90</v>
      </c>
      <c r="E37" s="29" t="s">
        <v>91</v>
      </c>
      <c r="H37" s="1" t="s">
        <v>59</v>
      </c>
      <c r="I37" s="29" t="s">
        <v>92</v>
      </c>
      <c r="J37" s="31">
        <v>44316</v>
      </c>
      <c r="O37" s="34"/>
    </row>
    <row r="38" spans="1:20">
      <c r="A38" s="28" t="s">
        <v>119</v>
      </c>
      <c r="C38" s="29" t="s">
        <v>126</v>
      </c>
      <c r="D38" s="29" t="s">
        <v>94</v>
      </c>
      <c r="E38" s="35" t="s">
        <v>58</v>
      </c>
      <c r="H38" s="1" t="s">
        <v>59</v>
      </c>
      <c r="I38" s="35" t="s">
        <v>84</v>
      </c>
      <c r="J38" s="31">
        <v>44317</v>
      </c>
      <c r="O38" s="34"/>
    </row>
    <row r="40" spans="1:20">
      <c r="A40" s="51" t="s">
        <v>127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2">
        <f t="shared" ref="O40" si="1">SUBTOTAL(9,O5:O39)</f>
        <v>-30537.956000000082</v>
      </c>
      <c r="P40" s="51"/>
      <c r="Q40" s="51"/>
      <c r="R40" s="51"/>
      <c r="S40" s="51"/>
      <c r="T40" s="51"/>
    </row>
  </sheetData>
  <autoFilter ref="A5:T38" xr:uid="{701752CA-0B36-401A-9F1F-2B3E644B3909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Vero Monroy</dc:creator>
  <cp:keywords/>
  <dc:description/>
  <cp:lastModifiedBy>Kari</cp:lastModifiedBy>
  <cp:revision/>
  <dcterms:created xsi:type="dcterms:W3CDTF">2021-08-11T20:46:16Z</dcterms:created>
  <dcterms:modified xsi:type="dcterms:W3CDTF">2022-03-11T22:02:10Z</dcterms:modified>
  <cp:category/>
  <cp:contentStatus/>
</cp:coreProperties>
</file>