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ntro\Desktop\RESPALDO\JAVIER\BTS\179016 ARELLANO\"/>
    </mc:Choice>
  </mc:AlternateContent>
  <bookViews>
    <workbookView xWindow="0" yWindow="0" windowWidth="20460" windowHeight="7620"/>
  </bookViews>
  <sheets>
    <sheet name="INDICE" sheetId="11" r:id="rId1"/>
    <sheet name="F1" sheetId="1" r:id="rId2"/>
    <sheet name="F2" sheetId="3" r:id="rId3"/>
    <sheet name="F3" sheetId="4" r:id="rId4"/>
    <sheet name="F4" sheetId="6" r:id="rId5"/>
    <sheet name="F5" sheetId="5" r:id="rId6"/>
    <sheet name="F6" sheetId="7" r:id="rId7"/>
    <sheet name="F7" sheetId="8" r:id="rId8"/>
    <sheet name="F8" sheetId="10" r:id="rId9"/>
    <sheet name="F9" sheetId="12" r:id="rId10"/>
  </sheets>
  <definedNames>
    <definedName name="_xlnm.Print_Area" localSheetId="1">'F1'!$A$1:$G$56</definedName>
    <definedName name="_xlnm.Print_Area" localSheetId="2">'F2'!$A$1:$H$58</definedName>
    <definedName name="_xlnm.Print_Area" localSheetId="3">'F3'!$A$1:$F$66</definedName>
    <definedName name="_xlnm.Print_Area" localSheetId="4">'F4'!$A$1:$F$64</definedName>
    <definedName name="_xlnm.Print_Area" localSheetId="5">'F5'!$A$1:$G$91</definedName>
    <definedName name="_xlnm.Print_Area" localSheetId="6">'F6'!$A$1:$L$100</definedName>
    <definedName name="_xlnm.Print_Area" localSheetId="7">'F7'!$A$1:$H$56</definedName>
    <definedName name="_xlnm.Print_Area" localSheetId="8">'F8'!$B$1:$O$65</definedName>
    <definedName name="_xlnm.Print_Area" localSheetId="0">INDICE!$A$1:$G$65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2" l="1"/>
  <c r="G8" i="12"/>
  <c r="G9" i="12"/>
  <c r="G10" i="12"/>
  <c r="G11" i="12"/>
  <c r="G6" i="12"/>
  <c r="N6" i="10" s="1"/>
  <c r="B7" i="12"/>
  <c r="B8" i="12"/>
  <c r="B9" i="12"/>
  <c r="B10" i="12"/>
  <c r="B6" i="12"/>
  <c r="A18" i="12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31" i="12" s="1"/>
  <c r="A32" i="12" s="1"/>
  <c r="A33" i="12" s="1"/>
  <c r="A34" i="12" s="1"/>
  <c r="A35" i="12" s="1"/>
  <c r="A36" i="12" s="1"/>
  <c r="A37" i="12" s="1"/>
  <c r="A38" i="12" s="1"/>
  <c r="A39" i="12" s="1"/>
  <c r="A42" i="12" s="1"/>
  <c r="A37" i="1" l="1"/>
  <c r="J54" i="7" l="1"/>
  <c r="H49" i="7"/>
  <c r="H50" i="7"/>
  <c r="H48" i="7"/>
  <c r="H42" i="7"/>
  <c r="H43" i="7"/>
  <c r="H41" i="7"/>
  <c r="D37" i="5"/>
  <c r="B8" i="1" l="1"/>
  <c r="J75" i="7" l="1"/>
  <c r="J49" i="7" l="1"/>
  <c r="J42" i="7"/>
  <c r="J43" i="7"/>
  <c r="J41" i="7"/>
  <c r="J50" i="7"/>
  <c r="J48" i="7"/>
  <c r="E15" i="3"/>
  <c r="E18" i="5" l="1"/>
  <c r="D32" i="8" l="1"/>
  <c r="H69" i="7"/>
  <c r="J69" i="7" s="1"/>
  <c r="H62" i="7"/>
  <c r="J62" i="7" s="1"/>
  <c r="H34" i="7"/>
  <c r="J34" i="7" s="1"/>
  <c r="E43" i="3"/>
  <c r="I43" i="10" l="1"/>
  <c r="E28" i="10"/>
  <c r="E27" i="10"/>
  <c r="E26" i="10"/>
  <c r="E30" i="8"/>
  <c r="H71" i="7"/>
  <c r="J71" i="7" s="1"/>
  <c r="H70" i="7"/>
  <c r="J70" i="7" s="1"/>
  <c r="H63" i="7"/>
  <c r="J63" i="7" s="1"/>
  <c r="H64" i="7"/>
  <c r="J64" i="7" s="1"/>
  <c r="J66" i="7" l="1"/>
  <c r="H41" i="10"/>
  <c r="H43" i="10" s="1"/>
  <c r="D46" i="5" l="1"/>
  <c r="E46" i="5" s="1"/>
  <c r="D43" i="3"/>
  <c r="L30" i="10" l="1"/>
  <c r="K30" i="10"/>
  <c r="J30" i="10"/>
  <c r="I30" i="10"/>
  <c r="E20" i="10"/>
  <c r="E19" i="10"/>
  <c r="E18" i="10"/>
  <c r="G18" i="10" s="1"/>
  <c r="E16" i="10"/>
  <c r="E15" i="10"/>
  <c r="J17" i="7" l="1"/>
  <c r="N26" i="3"/>
  <c r="K43" i="10" l="1"/>
  <c r="J43" i="10"/>
  <c r="G41" i="10"/>
  <c r="G15" i="10"/>
  <c r="G17" i="10"/>
  <c r="G19" i="10"/>
  <c r="G20" i="10"/>
  <c r="G43" i="10" s="1"/>
  <c r="G33" i="10"/>
  <c r="G37" i="10"/>
  <c r="H29" i="10"/>
  <c r="G16" i="10"/>
  <c r="J73" i="7"/>
  <c r="H29" i="7"/>
  <c r="J30" i="7" s="1"/>
  <c r="G30" i="10" l="1"/>
  <c r="H30" i="10"/>
  <c r="E29" i="10"/>
  <c r="B6" i="1" l="1"/>
  <c r="B7" i="1"/>
  <c r="B9" i="1"/>
  <c r="B10" i="1"/>
  <c r="L43" i="10" l="1"/>
  <c r="I37" i="10" l="1"/>
  <c r="J28" i="7" l="1"/>
  <c r="J27" i="7"/>
  <c r="A24" i="5" l="1"/>
  <c r="J36" i="5"/>
  <c r="I36" i="5"/>
  <c r="H21" i="7" l="1"/>
  <c r="J21" i="7" s="1"/>
  <c r="J16" i="7" l="1"/>
  <c r="J18" i="7" s="1"/>
  <c r="J22" i="7" l="1"/>
  <c r="J52" i="7"/>
  <c r="E32" i="8" l="1"/>
  <c r="E37" i="5" l="1"/>
  <c r="N7" i="10"/>
  <c r="N8" i="10"/>
  <c r="N9" i="10"/>
  <c r="N10" i="10"/>
  <c r="N11" i="10"/>
  <c r="C7" i="10"/>
  <c r="C8" i="10"/>
  <c r="C9" i="10"/>
  <c r="C10" i="10"/>
  <c r="C6" i="10"/>
  <c r="G7" i="8"/>
  <c r="G8" i="8"/>
  <c r="G9" i="8"/>
  <c r="G10" i="8"/>
  <c r="G11" i="8"/>
  <c r="G6" i="8"/>
  <c r="B7" i="8"/>
  <c r="B8" i="8"/>
  <c r="B9" i="8"/>
  <c r="B10" i="8"/>
  <c r="B6" i="8"/>
  <c r="K8" i="7"/>
  <c r="K9" i="7"/>
  <c r="K10" i="7"/>
  <c r="K11" i="7"/>
  <c r="K12" i="7"/>
  <c r="K7" i="7"/>
  <c r="B8" i="7"/>
  <c r="B9" i="7"/>
  <c r="B10" i="7"/>
  <c r="B11" i="7"/>
  <c r="B7" i="7"/>
  <c r="G8" i="5"/>
  <c r="G9" i="5"/>
  <c r="G10" i="5"/>
  <c r="G11" i="5"/>
  <c r="G12" i="5"/>
  <c r="G7" i="5"/>
  <c r="B8" i="5"/>
  <c r="B9" i="5"/>
  <c r="B10" i="5"/>
  <c r="B11" i="5"/>
  <c r="B7" i="5"/>
  <c r="F8" i="6"/>
  <c r="F9" i="6"/>
  <c r="F10" i="6"/>
  <c r="F11" i="6"/>
  <c r="F12" i="6"/>
  <c r="F7" i="6"/>
  <c r="B8" i="6"/>
  <c r="B9" i="6"/>
  <c r="B10" i="6"/>
  <c r="B11" i="6"/>
  <c r="B7" i="6"/>
  <c r="F8" i="4"/>
  <c r="F9" i="4"/>
  <c r="F10" i="4"/>
  <c r="F11" i="4"/>
  <c r="F12" i="4"/>
  <c r="F7" i="4"/>
  <c r="B8" i="4"/>
  <c r="B9" i="4"/>
  <c r="B10" i="4"/>
  <c r="B11" i="4"/>
  <c r="B7" i="4"/>
  <c r="G7" i="1"/>
  <c r="G7" i="3" s="1"/>
  <c r="G8" i="1"/>
  <c r="G8" i="3" s="1"/>
  <c r="G9" i="1"/>
  <c r="G9" i="3" s="1"/>
  <c r="G10" i="1"/>
  <c r="G10" i="3" s="1"/>
  <c r="G11" i="1"/>
  <c r="G11" i="3" s="1"/>
  <c r="G6" i="1"/>
  <c r="G6" i="3" s="1"/>
  <c r="B10" i="3"/>
  <c r="B9" i="3"/>
  <c r="B8" i="3"/>
  <c r="B7" i="3"/>
  <c r="B6" i="3"/>
  <c r="J45" i="7" l="1"/>
  <c r="A16" i="8" l="1"/>
  <c r="A24" i="8" s="1"/>
  <c r="A25" i="8" s="1"/>
  <c r="G25" i="10" l="1"/>
  <c r="J33" i="7" l="1"/>
  <c r="J35" i="7" s="1"/>
  <c r="A16" i="6"/>
  <c r="A17" i="6" s="1"/>
  <c r="A18" i="6" s="1"/>
  <c r="A20" i="6" s="1"/>
  <c r="A28" i="6" s="1"/>
  <c r="A29" i="6" s="1"/>
  <c r="A30" i="6" s="1"/>
  <c r="A31" i="6" s="1"/>
  <c r="A32" i="6" s="1"/>
  <c r="A33" i="6" s="1"/>
  <c r="A34" i="6" s="1"/>
  <c r="A38" i="6" s="1"/>
  <c r="K33" i="3"/>
  <c r="K20" i="3"/>
  <c r="K15" i="3"/>
  <c r="K16" i="3"/>
  <c r="K14" i="3"/>
  <c r="A39" i="6" l="1"/>
  <c r="A40" i="6" s="1"/>
  <c r="A41" i="6" s="1"/>
  <c r="A42" i="6" s="1"/>
  <c r="A43" i="6" s="1"/>
  <c r="A15" i="1" l="1"/>
  <c r="A16" i="1" s="1"/>
  <c r="A19" i="1" s="1"/>
  <c r="A16" i="4" l="1"/>
  <c r="A15" i="3"/>
  <c r="A16" i="3" s="1"/>
  <c r="A17" i="3" s="1"/>
  <c r="A20" i="3" s="1"/>
  <c r="A21" i="3" s="1"/>
  <c r="A22" i="3" s="1"/>
  <c r="A20" i="1"/>
  <c r="A21" i="1" s="1"/>
  <c r="A22" i="1" s="1"/>
  <c r="A23" i="1" s="1"/>
  <c r="A24" i="1" s="1"/>
  <c r="A26" i="1" s="1"/>
  <c r="A27" i="1" s="1"/>
  <c r="A17" i="4" l="1"/>
  <c r="A19" i="4" s="1"/>
  <c r="A20" i="4" s="1"/>
  <c r="A18" i="4"/>
  <c r="A28" i="1"/>
  <c r="A29" i="1" s="1"/>
  <c r="A30" i="1" s="1"/>
  <c r="A31" i="1" s="1"/>
  <c r="A32" i="1" s="1"/>
  <c r="A28" i="4" l="1"/>
  <c r="A29" i="4" s="1"/>
  <c r="A32" i="4" s="1"/>
  <c r="A33" i="4" s="1"/>
  <c r="A34" i="4" s="1"/>
  <c r="A35" i="4" s="1"/>
  <c r="A36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16" i="5" l="1"/>
  <c r="A17" i="5" s="1"/>
  <c r="A25" i="5" s="1"/>
  <c r="A26" i="5" l="1"/>
  <c r="A33" i="5" s="1"/>
  <c r="A34" i="5" l="1"/>
  <c r="A35" i="5" l="1"/>
  <c r="A36" i="5" s="1"/>
  <c r="A37" i="5" s="1"/>
  <c r="A38" i="5" s="1"/>
  <c r="A42" i="5" s="1"/>
  <c r="A43" i="5" s="1"/>
  <c r="A44" i="5" s="1"/>
  <c r="A45" i="5" s="1"/>
  <c r="A46" i="5" s="1"/>
  <c r="A47" i="5" s="1"/>
  <c r="A55" i="5" s="1"/>
  <c r="A56" i="5" s="1"/>
  <c r="A57" i="5" s="1"/>
  <c r="A58" i="5" s="1"/>
  <c r="A59" i="5" s="1"/>
  <c r="A63" i="5" s="1"/>
  <c r="A64" i="5" s="1"/>
  <c r="A65" i="5" s="1"/>
  <c r="A66" i="5" l="1"/>
  <c r="A67" i="5" s="1"/>
</calcChain>
</file>

<file path=xl/sharedStrings.xml><?xml version="1.0" encoding="utf-8"?>
<sst xmlns="http://schemas.openxmlformats.org/spreadsheetml/2006/main" count="1287" uniqueCount="361">
  <si>
    <t>MONOPOLO</t>
  </si>
  <si>
    <t>CMS</t>
  </si>
  <si>
    <t>SITIO</t>
  </si>
  <si>
    <t>REGION</t>
  </si>
  <si>
    <t>ESTADO</t>
  </si>
  <si>
    <t>PROY. TIPO</t>
  </si>
  <si>
    <t>AJUSTADO</t>
  </si>
  <si>
    <t>UNIDAD</t>
  </si>
  <si>
    <t>PZA</t>
  </si>
  <si>
    <t>TIPO DE SITIO</t>
  </si>
  <si>
    <t>M</t>
  </si>
  <si>
    <t xml:space="preserve">CINCHOS </t>
  </si>
  <si>
    <t>PZAS</t>
  </si>
  <si>
    <t xml:space="preserve">PROVEEDOR </t>
  </si>
  <si>
    <t>SOLICITAR</t>
  </si>
  <si>
    <t>ARQ. ARTURO</t>
  </si>
  <si>
    <t>GPS</t>
  </si>
  <si>
    <t>ALMACEN</t>
  </si>
  <si>
    <t>PARRES</t>
  </si>
  <si>
    <t>G.E. DIAZ</t>
  </si>
  <si>
    <t>SOLDADURA TIPO CADWELD 115</t>
  </si>
  <si>
    <t>BAJANTE BARRAS AT&amp;T</t>
  </si>
  <si>
    <t>ANILLO SECUNDARIO</t>
  </si>
  <si>
    <t>TOTAL</t>
  </si>
  <si>
    <t xml:space="preserve">ALMACEN </t>
  </si>
  <si>
    <t>FECHA</t>
  </si>
  <si>
    <t>CENTRO DE CARGA A CONTACTO DUPLEX</t>
  </si>
  <si>
    <t>CAMARA DE CONEXIÓN SENCILLA CCS MARCA PARRES</t>
  </si>
  <si>
    <t>BADESA</t>
  </si>
  <si>
    <t>BUS DE ALIMENTACION MODULAR DE 3 FASES MARCA ABB PS3-6</t>
  </si>
  <si>
    <t>INTERRUPTOR  EASYTIKER 3X100 CAT T6033/100 MARCA ABB</t>
  </si>
  <si>
    <t>AUT. O ARR.</t>
  </si>
  <si>
    <t>ALT. TORRE</t>
  </si>
  <si>
    <t>CENTRO DE RF</t>
  </si>
  <si>
    <t>BARRA NEUTRO</t>
  </si>
  <si>
    <t>BARRA TIERRA</t>
  </si>
  <si>
    <t>TECNOLOGIA</t>
  </si>
  <si>
    <t>TAMEX</t>
  </si>
  <si>
    <r>
      <t xml:space="preserve"> BARRA DE ALUMINIO 3G12C MARCA PARRES </t>
    </r>
    <r>
      <rPr>
        <b/>
        <sz val="14"/>
        <color theme="1"/>
        <rFont val="Calibri"/>
        <family val="2"/>
        <scheme val="minor"/>
      </rPr>
      <t>(INC AISLANTES Y CAMARA ABIERTA)</t>
    </r>
  </si>
  <si>
    <t>RIEL DIN 30 CM</t>
  </si>
  <si>
    <t>JUEGO</t>
  </si>
  <si>
    <t>PLATINA PARA GABINETE HIMEL</t>
  </si>
  <si>
    <t>HERRAJE MW (ARMADO 1 PIEZAS)</t>
  </si>
  <si>
    <t>HERRAJE RF (ARMADO EN 2 PIEZAS POR SECTOR)</t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</si>
  <si>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</si>
  <si>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>CURVA VERTICAL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</si>
  <si>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>CURVA HORIZONTAL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</si>
  <si>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BASE DE EQUIPOS AT&amp;T </t>
    </r>
    <r>
      <rPr>
        <b/>
        <sz val="14"/>
        <color theme="1"/>
        <rFont val="Calibri"/>
        <family val="2"/>
        <scheme val="minor"/>
      </rPr>
      <t>(INC. 16 ANCLAS 1/2" /PZA)</t>
    </r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</si>
  <si>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 Y 4 SUJ/PZA)</t>
    </r>
  </si>
  <si>
    <t xml:space="preserve">CONTRA Y MONITOR 2" </t>
  </si>
  <si>
    <r>
      <t xml:space="preserve">BASE DE MEDICION TRIFASICA 7 TERM. </t>
    </r>
    <r>
      <rPr>
        <b/>
        <sz val="14"/>
        <color theme="1"/>
        <rFont val="Calibri"/>
        <family val="2"/>
        <scheme val="minor"/>
      </rPr>
      <t>(INC. 4 TAQ. EXP 3/8")</t>
    </r>
  </si>
  <si>
    <t>CONTRA Y MONITOR PGG DE 2"</t>
  </si>
  <si>
    <t>CONTRA Y MONITOR PGG DE 1 1/2"</t>
  </si>
  <si>
    <t>CONTRA Y MONITOR PARED DELGADA DE 3/4"</t>
  </si>
  <si>
    <t xml:space="preserve">CONDULET LB B41SERIE OVAL PGG 2" </t>
  </si>
  <si>
    <t>TRAYECTORIA VISIBLE</t>
  </si>
  <si>
    <t>METROS</t>
  </si>
  <si>
    <t>TRAYECTORIA SUBTERRANEA</t>
  </si>
  <si>
    <t>TUBO PVC USO RUDO 2" (TRAMOS 3 M)</t>
  </si>
  <si>
    <t xml:space="preserve">PIEZAS </t>
  </si>
  <si>
    <t>PIEZAS</t>
  </si>
  <si>
    <t xml:space="preserve">CODO PVC USO RUDO 2" </t>
  </si>
  <si>
    <t>CODO PVC USO RUDO 1 1/2"</t>
  </si>
  <si>
    <t>CANT/SITIO</t>
  </si>
  <si>
    <t>BLOQUE SIT</t>
  </si>
  <si>
    <t>CANT. TOT</t>
  </si>
  <si>
    <t>CABLE ACERO FORRO TRANSPARENTE 3/8"  (H CENTRO DE RADIACION + 5 M)</t>
  </si>
  <si>
    <t>POSTE DE SUJECION (2/POSTE)</t>
  </si>
  <si>
    <t>BASES METALICAS (4/BASE)</t>
  </si>
  <si>
    <t>GABINETES AT&amp;T (1/BASE)</t>
  </si>
  <si>
    <t xml:space="preserve">FUSIBLES </t>
  </si>
  <si>
    <t>PAQUETE 1 (MUFA ELECTRICA) INCLUYE:</t>
  </si>
  <si>
    <t>PAQUETE 2 (INTERRUPTOR DE CUCHILLAS) INCLUYE:</t>
  </si>
  <si>
    <t>PAQUETE 3 (CENTRO DE CARGA) INCLUYE:</t>
  </si>
  <si>
    <t>ZAPATAS XT1</t>
  </si>
  <si>
    <r>
      <t>GABINETE HIMEL 60X60X25.</t>
    </r>
    <r>
      <rPr>
        <b/>
        <sz val="16"/>
        <color theme="1"/>
        <rFont val="Calibri"/>
        <family val="2"/>
        <scheme val="minor"/>
      </rPr>
      <t xml:space="preserve"> (INC. 4 TAQ. EXT. DE 3/8)</t>
    </r>
  </si>
  <si>
    <t>INTERRUPTOR 3X40 MARCA ABB (PARA RIEL DIN)</t>
  </si>
  <si>
    <t>INTERRUPTOR 1X15 MARCA ABB (PARA RIEL DIN)</t>
  </si>
  <si>
    <t>1. PAQUETE MUFA ELECTRICA</t>
  </si>
  <si>
    <t>2. PAQUETE INTERRUPTOR DE CUCHILLAS</t>
  </si>
  <si>
    <t>3. PAQUETE CENTRO DE CARGAS</t>
  </si>
  <si>
    <t>REQUISICION:</t>
  </si>
  <si>
    <t>2. PAQUETE DISPAROS ALIMENTACION E INTERCONEXIONES EQUIPOS HUAWEI</t>
  </si>
  <si>
    <t>3. PAQUETE DISPAROS ALIMENTACION E INTERCONEXIONES EQUIPOS ERICSON</t>
  </si>
  <si>
    <t>1. PAQUETE DISPAROS ALIMENTADOR PRINCIPAL Y BAJADAS A REGISTRO</t>
  </si>
  <si>
    <r>
      <t xml:space="preserve">INTERRUPTOR DE CUCHILLAS 3X100 MARCA SQUARD.  </t>
    </r>
    <r>
      <rPr>
        <b/>
        <sz val="14"/>
        <color theme="1"/>
        <rFont val="Calibri"/>
        <family val="2"/>
        <scheme val="minor"/>
      </rPr>
      <t>(INC. 4 TAQ. EXP 3/8")</t>
    </r>
  </si>
  <si>
    <t>TOTAL TUBO PVC USO RUDO 1 1/2"</t>
  </si>
  <si>
    <t>1. PAQUETE TUBERIA ALIMENTADOR PRINCIPAL</t>
  </si>
  <si>
    <t>2. PAQUETE TUBERIA ALIMENTACION EQUIPOS HUAWEI</t>
  </si>
  <si>
    <t>3. PAQUETE TUBERIA ALIMENTACION EQUIPOS ERICSON</t>
  </si>
  <si>
    <t>1. PAQUETE CABLEADO ALIMENTADOR PRINCIPAL</t>
  </si>
  <si>
    <t>2. PAQUETE CABLEADO ALIMENTACION EQUIPOS HUAWEI</t>
  </si>
  <si>
    <t>3. PAQUETE CABLEADO ALIMENTACION EQUIPOS ERICSON</t>
  </si>
  <si>
    <t>LONGITUD</t>
  </si>
  <si>
    <t>HILOS</t>
  </si>
  <si>
    <t>ENTRADA</t>
  </si>
  <si>
    <t>SALIDA</t>
  </si>
  <si>
    <t>LONG TIRO</t>
  </si>
  <si>
    <t>1. PAQUETE DE HERRERIA TORRE.</t>
  </si>
  <si>
    <t>2. PAQUETE DE HERRERIA PISO.</t>
  </si>
  <si>
    <t>1. PAQUETE DE SISTEMA DE TIERRAS TORRE.</t>
  </si>
  <si>
    <t>2. PAQUETE DE SISTEMA DE TIERRAS PISO.</t>
  </si>
  <si>
    <t>MEDICION A INTERRUPTOR 3X100</t>
  </si>
  <si>
    <t>INTERRUPTOR 3X100 A CENTRO DE CARGAS AT&amp;T</t>
  </si>
  <si>
    <t xml:space="preserve">CABLE COBRE CAL  1/0. MARCA CONDUMEX (COLOR NEGRO) </t>
  </si>
  <si>
    <t xml:space="preserve">CABLE COBRE CAL 4. MARCA CONDUMEX (COLOR NEGRO) </t>
  </si>
  <si>
    <t>CAL 1/0</t>
  </si>
  <si>
    <t>CAL 4</t>
  </si>
  <si>
    <t>CABLE DE COBRE CAL. 6. MARCO CONDUMEX (COLOR NEGRO)</t>
  </si>
  <si>
    <t>CENTRO DE CARGA A G DE RF.</t>
  </si>
  <si>
    <t>CAL. 6</t>
  </si>
  <si>
    <t>CABLE DE COBRE CAL. 8. MARCO CONDUMEX (COLOR NEGRO)</t>
  </si>
  <si>
    <t>CAL. 8</t>
  </si>
  <si>
    <t>CABLE DE COBRE CAL. 4. MARCO CONDUMEX (COLOR NEGRO)</t>
  </si>
  <si>
    <t>CENTRO DE CARGA A G DE TX.</t>
  </si>
  <si>
    <t>CENTRO DE CARGA A G. EXPANSION</t>
  </si>
  <si>
    <t>CAL. 4</t>
  </si>
  <si>
    <r>
      <t xml:space="preserve">TUBO PGG 2 1/2" PARA TRAYECTORIA EXTERIOR. (TRAMOS 3 M) </t>
    </r>
    <r>
      <rPr>
        <b/>
        <sz val="14"/>
        <color theme="1"/>
        <rFont val="Calibri"/>
        <family val="2"/>
        <scheme val="minor"/>
      </rPr>
      <t xml:space="preserve">LINEA 1 </t>
    </r>
  </si>
  <si>
    <r>
      <t>TUBO PGG 2 1/2" PARA TRAYECTORIA EXTERIOR. (TRAMOS 3 M)</t>
    </r>
    <r>
      <rPr>
        <b/>
        <sz val="14"/>
        <color theme="1"/>
        <rFont val="Calibri"/>
        <family val="2"/>
        <scheme val="minor"/>
      </rPr>
      <t xml:space="preserve"> LINEA 2</t>
    </r>
  </si>
  <si>
    <t>1/2</t>
  </si>
  <si>
    <t>2/2</t>
  </si>
  <si>
    <t>VARILLA COPERWELL 1.5 M, CON CONECTOR.</t>
  </si>
  <si>
    <t>2. PAQUETE TUBERIA ACOMETIDA F.O.</t>
  </si>
  <si>
    <t>2. PAQUETE TUBERIA ACOMETICA F.O.</t>
  </si>
  <si>
    <t>1. DISPAROS TUBERIA ACOMETICA F.O.</t>
  </si>
  <si>
    <t>F1</t>
  </si>
  <si>
    <t>LONG.</t>
  </si>
  <si>
    <t>LONG T</t>
  </si>
  <si>
    <t xml:space="preserve">PORTACABLERA (TRAMO 3.86 M) </t>
  </si>
  <si>
    <t>F3</t>
  </si>
  <si>
    <t>F4</t>
  </si>
  <si>
    <t>ABRAZADERA UNICANAL 2 1/2"</t>
  </si>
  <si>
    <t>ABRAZADERA UNICANAL 2"</t>
  </si>
  <si>
    <t>ABRAZADERA UNICANAL  1 1/2"</t>
  </si>
  <si>
    <t>ABRAZADERA UNICANAL  3/4"</t>
  </si>
  <si>
    <t>F5</t>
  </si>
  <si>
    <t>EQUIPOS HUAWEI</t>
  </si>
  <si>
    <t>EQUIPOS ERICSON</t>
  </si>
  <si>
    <t>F7</t>
  </si>
  <si>
    <t>1. PAQUETE UNICANAL 4X4 (SITIOS CON TRAYECTORIAS ELECTRICAS Y F.O. SUBTERRANEAS).</t>
  </si>
  <si>
    <t>INDICE</t>
  </si>
  <si>
    <t>MUFA F.O., TUBO 2 1/2"</t>
  </si>
  <si>
    <t>TUBERIA PGG 2 1/2"  (CONSIDERAR 2 PIEZAS DE 0.25).  1 TAQ. EXP. 3/8" POR CADA TRAMO DE TUBO (3 M).</t>
  </si>
  <si>
    <t>M (TUBERIA)</t>
  </si>
  <si>
    <t xml:space="preserve"> PZAS (TUBERIA)</t>
  </si>
  <si>
    <t>PZA (UNICANAL)</t>
  </si>
  <si>
    <t>VOLUMEN TOTAL</t>
  </si>
  <si>
    <t xml:space="preserve">1. PAQUETE UNICANAL 4X4, ABRAZADERAS Y TAQ. EXP.  </t>
  </si>
  <si>
    <t xml:space="preserve">1. PAQUETE UNICANAL 4X4, ABRAZADERAS Y TAQ. EXP. </t>
  </si>
  <si>
    <t>HERRERIA</t>
  </si>
  <si>
    <t>S.TIERRAS</t>
  </si>
  <si>
    <t>I. ELECTRICA</t>
  </si>
  <si>
    <t>F.O.</t>
  </si>
  <si>
    <t>UNICANAL</t>
  </si>
  <si>
    <r>
      <t xml:space="preserve">TUBO PVC USO RUDO  1 1/2" (TRAMOS 3 M). </t>
    </r>
    <r>
      <rPr>
        <b/>
        <i/>
        <sz val="14"/>
        <color theme="1"/>
        <rFont val="Calibri"/>
        <family val="2"/>
        <scheme val="minor"/>
      </rPr>
      <t xml:space="preserve"> A GABINETE BATERIAS</t>
    </r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</si>
  <si>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RF</t>
    </r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</si>
  <si>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TX</t>
    </r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</si>
  <si>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EXPANSIÓN</t>
    </r>
  </si>
  <si>
    <r>
      <t>TUBO PVC USO RUDO  1 1/2" (TRAMOS 3 M).</t>
    </r>
    <r>
      <rPr>
        <b/>
        <i/>
        <sz val="14"/>
        <color theme="1"/>
        <rFont val="Calibri"/>
        <family val="2"/>
        <scheme val="minor"/>
      </rPr>
      <t xml:space="preserve">  A GABINETE EXPANSION</t>
    </r>
  </si>
  <si>
    <r>
      <t xml:space="preserve">DISPARO </t>
    </r>
    <r>
      <rPr>
        <b/>
        <i/>
        <sz val="14"/>
        <color theme="1"/>
        <rFont val="Calibri"/>
        <family val="2"/>
        <scheme val="minor"/>
      </rPr>
      <t>(PARTE SUPERIOR DE TUBERIA PARA MUFA)</t>
    </r>
    <r>
      <rPr>
        <sz val="14"/>
        <color theme="1"/>
        <rFont val="Calibri"/>
        <family val="2"/>
        <scheme val="minor"/>
      </rPr>
      <t xml:space="preserve"> TUBO PGG 2 1/2" DE 1.5 M</t>
    </r>
  </si>
  <si>
    <r>
      <t xml:space="preserve">TUBO PGG 2 1/2 PARA MUFA (SOLO </t>
    </r>
    <r>
      <rPr>
        <b/>
        <i/>
        <sz val="14"/>
        <color theme="1"/>
        <rFont val="Calibri"/>
        <family val="2"/>
        <scheme val="minor"/>
      </rPr>
      <t>TRAMO COMPLETO</t>
    </r>
    <r>
      <rPr>
        <sz val="14"/>
        <color theme="1"/>
        <rFont val="Calibri"/>
        <family val="2"/>
        <scheme val="minor"/>
      </rPr>
      <t>) INCLUYE: CONECTOR PVC USO RUDO 2 1/2" Y COPLE PGG 2 1/2".</t>
    </r>
  </si>
  <si>
    <r>
      <t xml:space="preserve">BAJADA DEL TUBO 2" </t>
    </r>
    <r>
      <rPr>
        <b/>
        <i/>
        <sz val="14"/>
        <color theme="1"/>
        <rFont val="Calibri"/>
        <family val="2"/>
        <scheme val="minor"/>
      </rPr>
      <t>DE INT 3X100 A REGISTRO</t>
    </r>
  </si>
  <si>
    <r>
      <t xml:space="preserve">SUBIDA DE TUBO 2" Y BAJADA DE 4 TUBOS 1 1/2" Y 1 3/4" </t>
    </r>
    <r>
      <rPr>
        <b/>
        <i/>
        <sz val="14"/>
        <color theme="1"/>
        <rFont val="Calibri"/>
        <family val="2"/>
        <scheme val="minor"/>
      </rPr>
      <t>(PAQUETE DE TUBOS DEBAJO DE CENTRO DE CARGA.)</t>
    </r>
  </si>
  <si>
    <r>
      <t>INTERCONEXION</t>
    </r>
    <r>
      <rPr>
        <b/>
        <i/>
        <sz val="14"/>
        <color theme="1"/>
        <rFont val="Calibri"/>
        <family val="2"/>
        <scheme val="minor"/>
      </rPr>
      <t xml:space="preserve"> G. DE BATERIAS A G. DE RF.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</si>
  <si>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DE RF A G. DE TX.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</si>
  <si>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DE TX A EXPANSIÓN.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</si>
  <si>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RBS 6120 A G. DE TX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</si>
  <si>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 xml:space="preserve">G. BBS 6101 A G. RBS 6120 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</si>
  <si>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DE TX A EXPANSIÓN</t>
    </r>
  </si>
  <si>
    <t>AEREA</t>
  </si>
  <si>
    <t>SUBTERR</t>
  </si>
  <si>
    <t>SUBTERRANEA</t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</si>
  <si>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TX</t>
    </r>
  </si>
  <si>
    <t>TOTAL PGG 1 1/2"</t>
  </si>
  <si>
    <r>
      <t>TUBO PGG 1 1/2" (TRAMOS 3 M).</t>
    </r>
    <r>
      <rPr>
        <b/>
        <i/>
        <sz val="14"/>
        <color theme="1"/>
        <rFont val="Calibri"/>
        <family val="2"/>
        <scheme val="minor"/>
      </rPr>
      <t xml:space="preserve">  A GABINETE EXPANSION</t>
    </r>
  </si>
  <si>
    <t>TOTAL TUBO PGG 1 1/2"</t>
  </si>
  <si>
    <t>POSTE DE CENTRO DE CARGA</t>
  </si>
  <si>
    <t>REGISTROS</t>
  </si>
  <si>
    <t>SOPORTE GABINETE HIMEL EN POSTE.</t>
  </si>
  <si>
    <t>ING. DE PROYECTO</t>
  </si>
  <si>
    <t>COORDINADOR.</t>
  </si>
  <si>
    <t>FORMATO GENERAL DE REQUISICION BTS ATC</t>
  </si>
  <si>
    <t>F1 BTS ATC 2020</t>
  </si>
  <si>
    <t>F2 BTS ATC 2020</t>
  </si>
  <si>
    <t>F3 BTS ATC 2020</t>
  </si>
  <si>
    <t>F4 BTS ATC 2020</t>
  </si>
  <si>
    <t>F5 BTS ATC 2020</t>
  </si>
  <si>
    <t>F6 BTS ATC 2020</t>
  </si>
  <si>
    <t>F7 BTS ATC 2020</t>
  </si>
  <si>
    <t>F8 BTS ATC 2020</t>
  </si>
  <si>
    <t>MARCO Y CONTRAMARCO ELECTRICO 60X40 AT&amp;T</t>
  </si>
  <si>
    <t>MARCO Y CONTRAMARCO ELECTRICO 150X70 ATC</t>
  </si>
  <si>
    <t>MARCO Y CONTRAMARCO F.O. 60X90 AT&amp;T</t>
  </si>
  <si>
    <t>MARCO Y CONTRAMARCO F.O. 60X40 ATC</t>
  </si>
  <si>
    <t>PUERTA INTERIOR Y EXTERIOR PARA NICHO EN "H" ATC</t>
  </si>
  <si>
    <t>JGO</t>
  </si>
  <si>
    <r>
      <t xml:space="preserve">POSTE PARA CENTRO DE CARGAS EN CASO DE AZOTEA. (TUBO 2 1/2" CED 40.) 2.5 M </t>
    </r>
    <r>
      <rPr>
        <b/>
        <sz val="12"/>
        <color theme="1"/>
        <rFont val="Calibri"/>
        <family val="2"/>
        <scheme val="minor"/>
      </rPr>
      <t>(INC. 2 ABRAZADERAS "U" Y 4 TUERCAS DE RESORTE PARA UNICANAL 3/8")</t>
    </r>
  </si>
  <si>
    <t>ATERRIZAJE DE INTERRUPTORES</t>
  </si>
  <si>
    <t>PORTON Y PUERTA</t>
  </si>
  <si>
    <t>PAJARERA</t>
  </si>
  <si>
    <t>MUFA PGG 1 1/4"  ATC</t>
  </si>
  <si>
    <t>TUBO PGG 1 1/4" PARA MUFA SOBRE MEDICION. (3 M) ATC</t>
  </si>
  <si>
    <t>CONTRA Y MONITOR 1 1/4" ATC</t>
  </si>
  <si>
    <t>CONECTOR PARA MUFA DE 1 1/4" A BASE DE MEDICION. ATC</t>
  </si>
  <si>
    <t>CONTRA Y MONITOR 1"</t>
  </si>
  <si>
    <t>CONTRA Y MONITOR 3/4"</t>
  </si>
  <si>
    <t>PAJARERA PARA CONTROLADOR DE LUCES</t>
  </si>
  <si>
    <t>F4 BTS ATC  2020</t>
  </si>
  <si>
    <t>1. PAQUETE DISPAROS PGG ALIMENTADOR PRINCIPAL, BAJADAS A REGISTRO Y CONTROLADOR DE LUCES</t>
  </si>
  <si>
    <t>TUBO PVC USO RUDO 1" (TRAMOS 3 M)</t>
  </si>
  <si>
    <t xml:space="preserve">CODO PVC USO RUDO 1" </t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</si>
  <si>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6120 (RF)</t>
    </r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</si>
  <si>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6120 (RF)</t>
    </r>
  </si>
  <si>
    <t>1. PAQUETE CABLEADO ALIMENTADOR PRINCIPAL Y ATC</t>
  </si>
  <si>
    <t>1. PAQUETE DISPAROS ALIMENTADOR PRINCIPAL, BAJADAS A REGISTRO Y CONTROLADOR DE LUCES</t>
  </si>
  <si>
    <t>CENTRO DE CARGA A G. DE EXPANSION</t>
  </si>
  <si>
    <t>CENTRO DE CARGA A GABINETE DE BATERIAS</t>
  </si>
  <si>
    <t xml:space="preserve">CENTRO DE CARGA A GABINETE DE BATERIAS </t>
  </si>
  <si>
    <t>CABLE DE COBRE CAL. 1/0. MARCO CONDUMEX (COLOR NEGRO)</t>
  </si>
  <si>
    <t>CENTRO DE CARGA A G. TX.</t>
  </si>
  <si>
    <t>CENTRO DE CARGA A G. 6120 (RF)</t>
  </si>
  <si>
    <t>CENTRO DE CARGA A GABINETE 6101 (BATERIAS)</t>
  </si>
  <si>
    <r>
      <t xml:space="preserve">SALIDA </t>
    </r>
    <r>
      <rPr>
        <b/>
        <i/>
        <sz val="14"/>
        <color theme="1"/>
        <rFont val="Calibri"/>
        <family val="2"/>
        <scheme val="minor"/>
      </rPr>
      <t>DE F.O PARA ATC.</t>
    </r>
    <r>
      <rPr>
        <sz val="14"/>
        <color theme="1"/>
        <rFont val="Calibri"/>
        <family val="2"/>
        <scheme val="minor"/>
      </rPr>
      <t xml:space="preserve"> (TUBO DE 1 1/4" LICUATITE 1.5 M, INCLUYE 2 CONECTORES PARA TUBO LICUATITE DE 1 1/4, UN CONECTOR DE PVC USU RUDO 2 1/2  Y UN COPLE DE PGG DE 2 1/2 Y UN REDUCTOR BUSHING DE 2 1/2 A 1 1/4).</t>
    </r>
  </si>
  <si>
    <r>
      <t>TUBO PGG 2 1/2" PARA TRAYECTORIA EXTERIOR. (TRAMOS 3 M)</t>
    </r>
    <r>
      <rPr>
        <b/>
        <sz val="14"/>
        <color theme="1"/>
        <rFont val="Calibri"/>
        <family val="2"/>
        <scheme val="minor"/>
      </rPr>
      <t xml:space="preserve"> LINEA 1 ATC</t>
    </r>
  </si>
  <si>
    <r>
      <t xml:space="preserve">TUBO PVC USO RUDO 2 1/2" (TRAMOS 3 M) </t>
    </r>
    <r>
      <rPr>
        <b/>
        <sz val="14"/>
        <color theme="1"/>
        <rFont val="Calibri"/>
        <family val="2"/>
        <scheme val="minor"/>
      </rPr>
      <t>LINEA 1 ATC</t>
    </r>
    <r>
      <rPr>
        <sz val="14"/>
        <color theme="1"/>
        <rFont val="Calibri"/>
        <family val="2"/>
        <scheme val="minor"/>
      </rPr>
      <t xml:space="preserve"> (DE PRIMER REGISTRO A PAJARERA)</t>
    </r>
  </si>
  <si>
    <r>
      <t xml:space="preserve">TUBO PVC USO RUDO 2 1/2" (TRAMOS 3 M) </t>
    </r>
    <r>
      <rPr>
        <b/>
        <sz val="14"/>
        <color theme="1"/>
        <rFont val="Calibri"/>
        <family val="2"/>
        <scheme val="minor"/>
      </rPr>
      <t>LINEA 2</t>
    </r>
    <r>
      <rPr>
        <sz val="14"/>
        <color theme="1"/>
        <rFont val="Calibri"/>
        <family val="2"/>
        <scheme val="minor"/>
      </rPr>
      <t xml:space="preserve"> (DE PRIMER REGISTRO A PLANCHA DE CONCRETO)</t>
    </r>
  </si>
  <si>
    <r>
      <t xml:space="preserve">TUBO PVC USO RUDO 2 1/2" (TRAMOS 3 M) </t>
    </r>
    <r>
      <rPr>
        <b/>
        <sz val="14"/>
        <color theme="1"/>
        <rFont val="Calibri"/>
        <family val="2"/>
        <scheme val="minor"/>
      </rPr>
      <t>LINEA 1</t>
    </r>
    <r>
      <rPr>
        <sz val="14"/>
        <color theme="1"/>
        <rFont val="Calibri"/>
        <family val="2"/>
        <scheme val="minor"/>
      </rPr>
      <t xml:space="preserve"> (DE BAJADA DE MUFA A PLANCHA DE CONCRETO)</t>
    </r>
  </si>
  <si>
    <t>F8 BTS AT&amp;T 2020</t>
  </si>
  <si>
    <t>ANILLO PRINCIPAL</t>
  </si>
  <si>
    <t>MUFA PGG 1 1/2"  AT&amp;T</t>
  </si>
  <si>
    <t>PZS</t>
  </si>
  <si>
    <t>BASE DE MECION ATC  de 100 amp. Cuadrada mca Square. (monofasica y/o  bifasica). de  110v, 220 v.</t>
  </si>
  <si>
    <t xml:space="preserve"> </t>
  </si>
  <si>
    <t>CANTIDAD</t>
  </si>
  <si>
    <r>
      <t xml:space="preserve">DISPARO DE TUBO PGG 2" </t>
    </r>
    <r>
      <rPr>
        <b/>
        <i/>
        <sz val="16"/>
        <color theme="1"/>
        <rFont val="Calibri Light"/>
        <family val="2"/>
        <scheme val="major"/>
      </rPr>
      <t>DE MEDICION AL INTERRUPTOR 3X100</t>
    </r>
    <r>
      <rPr>
        <sz val="16"/>
        <color theme="1"/>
        <rFont val="Calibri Light"/>
        <family val="2"/>
        <scheme val="major"/>
      </rPr>
      <t xml:space="preserve">.   0.25 M (5 CM CUERDA DE CADA LADO). </t>
    </r>
  </si>
  <si>
    <r>
      <t xml:space="preserve">DISPARO DE TUBO PGG 2" </t>
    </r>
    <r>
      <rPr>
        <b/>
        <i/>
        <sz val="16"/>
        <color theme="1"/>
        <rFont val="Calibri Light"/>
        <family val="2"/>
        <scheme val="major"/>
      </rPr>
      <t xml:space="preserve">DE REGISTRO A HIMEL. </t>
    </r>
    <r>
      <rPr>
        <sz val="16"/>
        <color theme="1"/>
        <rFont val="Calibri Light"/>
        <family val="2"/>
        <scheme val="major"/>
      </rPr>
      <t>1.25 M (5 CM DE CUERDA POR LADO) INC: 1 CONECTOR DE PVC USO RUDO DE 2" Y 1 COPLE DE 2".</t>
    </r>
  </si>
  <si>
    <r>
      <t xml:space="preserve">DISPARO DE TUBO PGG 1 1/2" </t>
    </r>
    <r>
      <rPr>
        <b/>
        <i/>
        <sz val="16"/>
        <color theme="1"/>
        <rFont val="Calibri Light"/>
        <family val="2"/>
        <scheme val="major"/>
      </rPr>
      <t>DE HIMEL A REGISTRO</t>
    </r>
    <r>
      <rPr>
        <sz val="16"/>
        <color theme="1"/>
        <rFont val="Calibri Light"/>
        <family val="2"/>
        <scheme val="major"/>
      </rPr>
      <t>.   1.25 M (4 CM DE CUERDA POR LADO) INC: 1 CONECTOR DE PVC USO RUDO DE 1 1/2" Y 1 COPLE DE 1 1/ 2".</t>
    </r>
  </si>
  <si>
    <r>
      <t xml:space="preserve">DISPARO DE TUBO PARED DELGADA 3/4" </t>
    </r>
    <r>
      <rPr>
        <b/>
        <i/>
        <sz val="16"/>
        <color theme="1"/>
        <rFont val="Calibri Light"/>
        <family val="2"/>
        <scheme val="major"/>
      </rPr>
      <t>DE HIMEL A REGISTRO Y BASE DE MEDICION.</t>
    </r>
    <r>
      <rPr>
        <sz val="16"/>
        <color theme="1"/>
        <rFont val="Calibri Light"/>
        <family val="2"/>
        <scheme val="major"/>
      </rPr>
      <t xml:space="preserve"> 1.25 M </t>
    </r>
  </si>
  <si>
    <r>
      <t xml:space="preserve">DISPARO DE TUBO PARED GRUESA 3/4" </t>
    </r>
    <r>
      <rPr>
        <b/>
        <i/>
        <sz val="16"/>
        <color theme="1"/>
        <rFont val="Calibri Light"/>
        <family val="2"/>
        <scheme val="major"/>
      </rPr>
      <t>DE INTERRUPTOR ATC A CONTACTO DOBLE</t>
    </r>
    <r>
      <rPr>
        <sz val="16"/>
        <color theme="1"/>
        <rFont val="Calibri Light"/>
        <family val="2"/>
        <scheme val="major"/>
      </rPr>
      <t xml:space="preserve">.   0.25 M (5 CM CUERDA DE CADA LADO). </t>
    </r>
  </si>
  <si>
    <r>
      <t xml:space="preserve">DISPARO DE TUBO PGG 2" </t>
    </r>
    <r>
      <rPr>
        <b/>
        <sz val="16"/>
        <color theme="1"/>
        <rFont val="Calibri Light"/>
        <family val="2"/>
        <scheme val="major"/>
      </rPr>
      <t>EN PAJARERA</t>
    </r>
    <r>
      <rPr>
        <sz val="16"/>
        <color theme="1"/>
        <rFont val="Calibri Light"/>
        <family val="2"/>
        <scheme val="major"/>
      </rPr>
      <t xml:space="preserve">  1 M (5 CM DE CUERDA POR LADO). INC: 1 CONECTOR DE PVC USO RUDO DE 2" Y 1 COPLE DE 2".</t>
    </r>
  </si>
  <si>
    <r>
      <t xml:space="preserve">DISPARO DE TUBO PGG 2" </t>
    </r>
    <r>
      <rPr>
        <b/>
        <sz val="16"/>
        <color theme="1"/>
        <rFont val="Calibri Light"/>
        <family val="2"/>
        <scheme val="major"/>
      </rPr>
      <t>PARA SALIDA A TORRE</t>
    </r>
    <r>
      <rPr>
        <sz val="16"/>
        <color theme="1"/>
        <rFont val="Calibri Light"/>
        <family val="2"/>
        <scheme val="major"/>
      </rPr>
      <t xml:space="preserve">  .5 M (5 CM DE CUERDA POR LADO). INC: 1 CONECTOR DE PVC USO RUDO DE 2" Y 1 COPLE DE 2".</t>
    </r>
  </si>
  <si>
    <r>
      <t xml:space="preserve">DISPARO DE TUBO PARED GRUESA 3/4" </t>
    </r>
    <r>
      <rPr>
        <b/>
        <sz val="16"/>
        <color theme="1"/>
        <rFont val="Calibri Light"/>
        <family val="2"/>
        <scheme val="major"/>
      </rPr>
      <t>PARA LLEGADA A PAJARERA</t>
    </r>
    <r>
      <rPr>
        <b/>
        <i/>
        <sz val="16"/>
        <color theme="1"/>
        <rFont val="Calibri Light"/>
        <family val="2"/>
        <scheme val="major"/>
      </rPr>
      <t>.</t>
    </r>
    <r>
      <rPr>
        <sz val="16"/>
        <color theme="1"/>
        <rFont val="Calibri Light"/>
        <family val="2"/>
        <scheme val="major"/>
      </rPr>
      <t xml:space="preserve"> 1.55 M (5 CM DE CUERDA POR LADO). INC: 1 CONECTOR DE PVC USO RUDO DE 3/4" Y 1 COPLE DE 3/4".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</si>
  <si>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RF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</si>
  <si>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</t>
    </r>
    <r>
      <rPr>
        <sz val="16"/>
        <color theme="1"/>
        <rFont val="Calibri"/>
        <family val="2"/>
        <scheme val="minor"/>
      </rPr>
      <t xml:space="preserve"> </t>
    </r>
    <r>
      <rPr>
        <b/>
        <i/>
        <sz val="16"/>
        <color theme="1"/>
        <rFont val="Calibri"/>
        <family val="2"/>
        <scheme val="minor"/>
      </rPr>
      <t>FIRME DE CONCRETO PARA G. DE TX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</si>
  <si>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EXPANCION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</si>
  <si>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INTERCONEXION  </t>
    </r>
    <r>
      <rPr>
        <b/>
        <i/>
        <sz val="16"/>
        <color theme="1"/>
        <rFont val="Calibri"/>
        <family val="2"/>
        <scheme val="minor"/>
      </rPr>
      <t xml:space="preserve">G. DE BATERIAS A G. DE RF. </t>
    </r>
    <r>
      <rPr>
        <sz val="16"/>
        <color theme="1"/>
        <rFont val="Calibri"/>
        <family val="2"/>
        <scheme val="minor"/>
      </rPr>
      <t>(TUBO 1 1/2" PGG DE 0.5 M CON  DOS COPLES DE PGG DE 1 1/2" Y DOS TUBOS  DE 0.5 M DE LICUATITE CON CUATRO CONECTORES DE 1 1/2" )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</si>
  <si>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>G. DE RF A G. DE TX</t>
    </r>
    <r>
      <rPr>
        <sz val="16"/>
        <color theme="1"/>
        <rFont val="Calibri"/>
        <family val="2"/>
        <scheme val="minor"/>
      </rPr>
      <t>.  (TUBO 1 1/2" PGG DE 0.5 M CON  DOS COPLES DE PGG DE 1 1/2" Y DOS TUBOS  DE 0.5 M DE LICUATITE CON CUATRO CONECTORES DE 1 1/2"  )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</si>
  <si>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>G. DE TX A EXPANSIÓN</t>
    </r>
    <r>
      <rPr>
        <sz val="16"/>
        <color theme="1"/>
        <rFont val="Calibri"/>
        <family val="2"/>
        <scheme val="minor"/>
      </rPr>
      <t>.  (TUBO 1 1/2" PGG DE 0.5 M CON  DOS COPLES DE PGG DE 1 1/2" Y DOS TUBOS  DE 0.5 M DE LICUATITE CON CUATRO CONECTORES DE 1 1/2"  )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</si>
  <si>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RBS 6120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</si>
  <si>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TX.</t>
    </r>
    <r>
      <rPr>
        <sz val="16"/>
        <color theme="1"/>
        <rFont val="Calibri"/>
        <family val="2"/>
        <scheme val="minor"/>
      </rPr>
      <t xml:space="preserve">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</si>
  <si>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EXPANSION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</si>
  <si>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 xml:space="preserve">G. BBS 6101 A G. RBS 6120 </t>
    </r>
    <r>
      <rPr>
        <sz val="16"/>
        <color theme="1"/>
        <rFont val="Calibri"/>
        <family val="2"/>
        <scheme val="minor"/>
      </rPr>
      <t>(TUBO 1 1/2" PGG DE 0.8 M Y DOS PUNTAS DE 0.5 M DE LICUATITE CON 4 CONECTORES PARA LICUATITE DE 1 1/2" Y 2 COPLES PGG 1 1/2")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</si>
  <si>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>G. RBS 6120 A G. DE TX</t>
    </r>
    <r>
      <rPr>
        <sz val="16"/>
        <color theme="1"/>
        <rFont val="Calibri"/>
        <family val="2"/>
        <scheme val="minor"/>
      </rPr>
      <t xml:space="preserve"> (TUBO LICUATITE DE 1 1/2" DE 1.25 M CON 2 CONECTORES PARA TUBO LICUATITE DE 1 1/2") 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</si>
  <si>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>G. DE TX A EXPANSIÓN</t>
    </r>
    <r>
      <rPr>
        <sz val="16"/>
        <color theme="1"/>
        <rFont val="Calibri"/>
        <family val="2"/>
        <scheme val="minor"/>
      </rPr>
      <t>.  (TUBO 1 1/2" PGG DE 0.6 M Y DOS PUNTAS DE 0.5 M DE LICUATITE CON  4 CONECTORES PARA LICUATITE DE 1 1/2" Y 2 COPLES PGG 1 1/2")</t>
    </r>
  </si>
  <si>
    <t>MUFA PGG 2"  ATC Pajarera</t>
  </si>
  <si>
    <t>TUBO PGG 1" PARA TRAYECTORIA EXTERIOR. (TRAMOS 3 M)</t>
  </si>
  <si>
    <t xml:space="preserve">CONDULET LB B41SERIE OVAL PGG 1" </t>
  </si>
  <si>
    <t>MEDICION A CENTRO DE CARGAS</t>
  </si>
  <si>
    <t>CAL 6</t>
  </si>
  <si>
    <t xml:space="preserve">CABLE COBRE CAL 6. MARCA CONDUMEX (COLOR NEGRO) </t>
  </si>
  <si>
    <t>CENTRO DE CARGAS A CONTACTO</t>
  </si>
  <si>
    <t>CENTRO DE CARGAS A LUCES DE OBSTRUCCION</t>
  </si>
  <si>
    <t>MUFA A MEDICION AT&amp;T</t>
  </si>
  <si>
    <t>MUFA A MEDICION ATC</t>
  </si>
  <si>
    <t>1. PAQUETE DE CABLEADO ATC</t>
  </si>
  <si>
    <t>TUBERIA PGG 1"  (CONSIDERAR 2 PIEZAS DE 0.25).  1 TAQ. EXP. 3/8" POR CADA TRAMO DE TUBO (3 M).</t>
  </si>
  <si>
    <t>CANCEL Y PISO DE REJILLA IRVING PARA NICHO AT&amp;T, INC. CORAZA, CADENA Y CANDADO</t>
  </si>
  <si>
    <t>CONECTOR PARA MUFA DE 1 1/2" A BASE DE MEDICION.</t>
  </si>
  <si>
    <t>INTERRUPTOR 3X50 MARCA ABB (PARA RIEL DIN)</t>
  </si>
  <si>
    <t>TUBO PGG 2" PARA TRAYECTORIA EXTERIOR. (TRAMOS 3 M)</t>
  </si>
  <si>
    <t>TUBERIA PGG 2"  (CONSIDERAR 2 PIEZAS DE 0.25).  1 TAQ. EXP. 3/8" POR CADA TRAMO DE TUBO (3 M).</t>
  </si>
  <si>
    <t>TUBO PGG 1  1/2" PARA MUFA SOBRE MEDICION. (3 M)</t>
  </si>
  <si>
    <t>MUFA ELECTRICA, TUBO 1 1/4" Y 1 1/2"</t>
  </si>
  <si>
    <t>ABRAZADERA UNICANAL 1 1/4"</t>
  </si>
  <si>
    <t>CABLE CALIBRE 2 VERDE</t>
  </si>
  <si>
    <t>1. DISPAROS TUBERIA ACOMETIDA F.O. AT&amp;T Y ATC</t>
  </si>
  <si>
    <t xml:space="preserve">MUFA PGG 2 1/2"  </t>
  </si>
  <si>
    <t>MUFAS PAJARERA, TUBOS 2" Y 3/4"</t>
  </si>
  <si>
    <t>Christian Tovar</t>
  </si>
  <si>
    <r>
      <t xml:space="preserve">GABINETES PARA F.O. ATT </t>
    </r>
    <r>
      <rPr>
        <b/>
        <sz val="14"/>
        <color theme="1"/>
        <rFont val="Calibri"/>
        <family val="2"/>
        <scheme val="minor"/>
      </rPr>
      <t>(INC. 4 JUEGOS DE CONTRA Y MONITOR DE 
2 1/2"</t>
    </r>
  </si>
  <si>
    <r>
      <t xml:space="preserve">GABINETES PARA F.O. ATC </t>
    </r>
    <r>
      <rPr>
        <b/>
        <sz val="14"/>
        <color theme="1"/>
        <rFont val="Calibri"/>
        <family val="2"/>
        <scheme val="minor"/>
      </rPr>
      <t>(INC. 4 JUEGOS DE CONTRA Y MONITOR DE 
2 1/2"</t>
    </r>
  </si>
  <si>
    <t xml:space="preserve">PUERTA PARA NICHO ATT </t>
  </si>
  <si>
    <r>
      <t xml:space="preserve">DISPARO DE TUBO PARED DELGADA 3/4" </t>
    </r>
    <r>
      <rPr>
        <b/>
        <i/>
        <sz val="16"/>
        <color theme="1"/>
        <rFont val="Calibri Light"/>
        <family val="2"/>
        <scheme val="major"/>
      </rPr>
      <t>DE HIMEL A REGISTRO Y BASE DE MEDICION.</t>
    </r>
    <r>
      <rPr>
        <sz val="16"/>
        <color theme="1"/>
        <rFont val="Calibri Light"/>
        <family val="2"/>
        <scheme val="major"/>
      </rPr>
      <t xml:space="preserve"> 1.5 M  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</si>
  <si>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BATERIAS</t>
    </r>
    <r>
      <rPr>
        <sz val="16"/>
        <color theme="1"/>
        <rFont val="Calibri"/>
        <family val="2"/>
        <scheme val="minor"/>
      </rPr>
      <t>. 
(TUBO DE 1 1/2" LICUATITE 1.5 M, INCLUYE 2 CONECTORES PARA TUBO LICUATITE DE 1 1/2, UN CONECTOR DE PVC USU RUDO 1 1/2 Y UN COPLE DE PGG DE 1 1/2).</t>
    </r>
  </si>
  <si>
    <r>
      <t xml:space="preserve">TUBO PGG 1 1/2" (TRAMOS 3 M). </t>
    </r>
    <r>
      <rPr>
        <b/>
        <i/>
        <sz val="14"/>
        <color theme="1"/>
        <rFont val="Calibri"/>
        <family val="2"/>
        <scheme val="minor"/>
      </rPr>
      <t xml:space="preserve"> A GABINETE BATERIAS 
(ROSCA 10CM. DE UN LADO Y 5 CM DE OTRO)</t>
    </r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</si>
  <si>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RF
(ROSCA 10CM. DE UN LADO Y 5 CM DE OTRO)</t>
    </r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</si>
  <si>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TX
(ROSCA 10CM. DE UN LADO Y 5 CM DE OTRO)</t>
    </r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</si>
  <si>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EXPANSIÓN
(ROSCA 10CM. DE UN LADO Y 5 CM DE OTRO)</t>
    </r>
  </si>
  <si>
    <t xml:space="preserve">CONDULET LB B41SERIE OVAL PGG 1 1/2" </t>
  </si>
  <si>
    <t>CONDULET LB B41SERIE OVAL PGG  2"</t>
  </si>
  <si>
    <r>
      <t xml:space="preserve">SALIDA </t>
    </r>
    <r>
      <rPr>
        <b/>
        <i/>
        <sz val="14"/>
        <color theme="1"/>
        <rFont val="Calibri"/>
        <family val="2"/>
        <scheme val="minor"/>
      </rPr>
      <t>DE FIRME DE CONCRETO PARA G. DE BATERIAS.</t>
    </r>
    <r>
      <rPr>
        <sz val="14"/>
        <color theme="1"/>
        <rFont val="Calibri"/>
        <family val="2"/>
        <scheme val="minor"/>
      </rPr>
      <t xml:space="preserve"> (TUBO DE 1 1/2" LICUATITE 1.5 M, INCLUYE 2 CONECTORES PARA TUBO LICUATITE DE 1 1/2, UN UN CONDULED SERIE OVAL DE 2 1/2  Y UN COPLE DE PGG DE 2 1/2 Y UN REDUCTOR BUSHING DE 2 1/2 A 1 1/2).</t>
    </r>
  </si>
  <si>
    <t xml:space="preserve">ZAPATA DOBLE OJILLO PARA CABLE CALIBRE 2/0 </t>
  </si>
  <si>
    <t>BARRA DE TIERRAS INTERRUPTORES</t>
  </si>
  <si>
    <t>INTERRUPTOR 1X40 MCA. SQUARE D</t>
  </si>
  <si>
    <t>INTERRUPTOR 1X20 MCA. SQUARE D</t>
  </si>
  <si>
    <t>CONDULET OLL B41SERIE OVAL PGG  2"</t>
  </si>
  <si>
    <t xml:space="preserve">CONDULET 0LL B41SERIE OVAL PGG 1" </t>
  </si>
  <si>
    <t>RAW LAND</t>
  </si>
  <si>
    <t>ATERRIZAJE DE TORRE EN PIERNA</t>
  </si>
  <si>
    <t>ATERRIZAJE DE TORRE EN ANILLO</t>
  </si>
  <si>
    <t>AUT</t>
  </si>
  <si>
    <t>N/A</t>
  </si>
  <si>
    <r>
      <t xml:space="preserve">POSTE SUJECION .50 M </t>
    </r>
    <r>
      <rPr>
        <b/>
        <sz val="14"/>
        <color theme="1"/>
        <rFont val="Calibri"/>
        <family val="2"/>
        <scheme val="minor"/>
      </rPr>
      <t>(SE MANDA ARMADA INC. 2 SUJ /PZA)</t>
    </r>
  </si>
  <si>
    <r>
      <t xml:space="preserve">PUERTA Y PORTON DEACUERDO A ESPECIFICACION ATC </t>
    </r>
    <r>
      <rPr>
        <b/>
        <sz val="14"/>
        <color theme="1"/>
        <rFont val="Calibri"/>
        <family val="2"/>
        <scheme val="minor"/>
      </rPr>
      <t>(INC.CORAZA CADENA Y CANDADO)</t>
    </r>
  </si>
  <si>
    <t>Javier Hernandez</t>
  </si>
  <si>
    <t>CABLE ACERO 1/2" 7 HILOS PARA ANILLO PRINCIPAL (CABLE DE RETENIDA)</t>
  </si>
  <si>
    <r>
      <t xml:space="preserve">CABLE CALIBRE FORRO TRANPARENTE 7/16". </t>
    </r>
    <r>
      <rPr>
        <b/>
        <sz val="14"/>
        <color theme="1"/>
        <rFont val="Calibri"/>
        <family val="2"/>
        <scheme val="minor"/>
      </rPr>
      <t>(PARA CASOS DE SITIO EN AZOTEA, PLATAFORMA METALICA ANILLO SECUNDARIO)</t>
    </r>
  </si>
  <si>
    <t>ELECTRODO QUIMICO ET380 7/16 Fe PARRES</t>
  </si>
  <si>
    <t>36.00 mts</t>
  </si>
  <si>
    <t>HUAWEI</t>
  </si>
  <si>
    <t>Poste para concertina 70 cm 2 1/2"</t>
  </si>
  <si>
    <t>TUBO DE PVC PESADO 8" PARA ELECTRODOS</t>
  </si>
  <si>
    <r>
      <t xml:space="preserve">DISPARO DE TUBO PGG 2" </t>
    </r>
    <r>
      <rPr>
        <b/>
        <i/>
        <sz val="16"/>
        <color theme="1"/>
        <rFont val="Calibri Light"/>
        <family val="2"/>
        <scheme val="major"/>
      </rPr>
      <t>DEL 3X100 A REGISTRO 1.6</t>
    </r>
    <r>
      <rPr>
        <sz val="16"/>
        <color theme="1"/>
        <rFont val="Calibri Light"/>
        <family val="2"/>
        <scheme val="major"/>
      </rPr>
      <t>0 M (5 CM DE CUERDA POR LADO). INC: 1 CONECTOR DE PVC USO RUDO DE 2" Y 1 COPLE DE 2".</t>
    </r>
  </si>
  <si>
    <r>
      <t xml:space="preserve">DISPARO DE TUBO PGG 1" </t>
    </r>
    <r>
      <rPr>
        <b/>
        <i/>
        <sz val="16"/>
        <color theme="1"/>
        <rFont val="Calibri Light"/>
        <family val="2"/>
        <scheme val="major"/>
      </rPr>
      <t>DE INTERRUPTOR ATC A REGISTRO 1</t>
    </r>
    <r>
      <rPr>
        <sz val="16"/>
        <color theme="1"/>
        <rFont val="Calibri Light"/>
        <family val="2"/>
        <scheme val="major"/>
      </rPr>
      <t>.60 M (5 CM DE CUERDA POR LADO). INC: 1 CONECTOR DE PVC USO RUDO DE 1" Y 1 COPLE DE 1".</t>
    </r>
  </si>
  <si>
    <t>Unicanal = 8 pzs</t>
  </si>
  <si>
    <t xml:space="preserve">INTERRUPTOR NQ2 SQUARE D NEMA 3,  PARA EXTERIOR </t>
  </si>
  <si>
    <t>CONTACTO DOBLE PARA EXTERIOR CROUSE-HINDS CON TAPA</t>
  </si>
  <si>
    <t xml:space="preserve">CONTACTO DUPLEX POLARIZADO CON TAPA </t>
  </si>
  <si>
    <t xml:space="preserve">CODO PVC 2 1/2" </t>
  </si>
  <si>
    <t>29/4/2021</t>
  </si>
  <si>
    <t>ARELLANO</t>
  </si>
  <si>
    <t xml:space="preserve">AGUASCALIENTES </t>
  </si>
  <si>
    <t>RF 36.00 MTS</t>
  </si>
  <si>
    <t>HERRAJE DE CANDADO DE HIMELL</t>
  </si>
  <si>
    <t>ZAPATA DOBLE OJILLO PARA CABLE CALIBRE de 1/0 FORRADO</t>
  </si>
  <si>
    <t xml:space="preserve">CABLE COBRE CAL 12. USO RUDO (COLOR NEGRO) </t>
  </si>
  <si>
    <t>CAL 12
USO RUDO</t>
  </si>
  <si>
    <t>ESQUINEROS</t>
  </si>
  <si>
    <t xml:space="preserve">CABLE ACERO FORRO TRANSPARENTE 3/8" ATERRIZAJES </t>
  </si>
  <si>
    <r>
      <t xml:space="preserve">SALIDA </t>
    </r>
    <r>
      <rPr>
        <b/>
        <i/>
        <sz val="14"/>
        <color theme="1"/>
        <rFont val="Calibri"/>
        <family val="2"/>
        <scheme val="minor"/>
      </rPr>
      <t>DE FIRME DE CONCRETO PARA G. DE BATERIAS.</t>
    </r>
    <r>
      <rPr>
        <sz val="14"/>
        <color theme="1"/>
        <rFont val="Calibri"/>
        <family val="2"/>
        <scheme val="minor"/>
      </rPr>
      <t xml:space="preserve"> (TUBO DE 1 1/2" LICUATITE 1.5 M, INCLUYE 2 CONECTORES PARA TUBO LICUATITE DE 1 1/2,  Y UN COPLE DE PGG DE 2 1/2 Y UN REDUCTOR BUSHING DE 2 1/2 A 1 1/2).</t>
    </r>
  </si>
  <si>
    <t>1. MALLA CICLONICA</t>
  </si>
  <si>
    <t>2. PUERTA O PORTON</t>
  </si>
  <si>
    <t>LONG (M).</t>
  </si>
  <si>
    <t>MALLA CICLONICA CAL. 11 GALVANIZADA DE 55X55mm</t>
  </si>
  <si>
    <t>MTS</t>
  </si>
  <si>
    <t>TUBO DE 1 1/2" CED 30</t>
  </si>
  <si>
    <t>TUBO DE 2 1/2". CED. 40</t>
  </si>
  <si>
    <t>CONCERTINA DOBLE NAVAJA GALNAVIZADA DE 30cm DE DIAMETRO</t>
  </si>
  <si>
    <t>ROLLOS</t>
  </si>
  <si>
    <t xml:space="preserve">8 MTS </t>
  </si>
  <si>
    <t>ALAMBRE DE PUAZ GALVANIZADA CAL. 12.5</t>
  </si>
  <si>
    <t xml:space="preserve">CINTA DE PVC PARA MALLA CICLONICA DE 55x55mm </t>
  </si>
  <si>
    <t>SOLERA GALVANIZADA 1”X1/8” DE 6.00M</t>
  </si>
  <si>
    <t>COPLE SIMPLE PARA TUBO DE 1 5/8” CAL 20</t>
  </si>
  <si>
    <t>ABRAZADERA DE ARRANQUE PARA TUBO DE 2½” CED.40</t>
  </si>
  <si>
    <t>ABRAZADRRA TENSION PARA TUBO DE 2 1/2" CED.40</t>
  </si>
  <si>
    <t>TAPON INDUSTRIAL PARA TUBO 2 1/2"</t>
  </si>
  <si>
    <t>ESPADA SENCILLA</t>
  </si>
  <si>
    <t>TUBO DE 1 5/8" CAL 20</t>
  </si>
  <si>
    <t>CANDADO MASTERLOCK MOD. 175 LH CUELLO LARGO</t>
  </si>
  <si>
    <t>CADENA DE ¼” GALVANIZADA</t>
  </si>
  <si>
    <t>PASADOR REDONDO LISO DE ¾”</t>
  </si>
  <si>
    <t>ABRAZADERA DE TENSIÓN PARA TUBO DE 1 5/8” CAL.20</t>
  </si>
  <si>
    <t>CERROJO TIPO MAUSSER EN LAMINA GALVANIZADA CAL.14</t>
  </si>
  <si>
    <t>BISAGRA INDUSTRIAL DE TUBO 2 ½” CED.40 A TUBO 1 5/8” CAL. 20</t>
  </si>
  <si>
    <t>3. MALLA MIRAFI</t>
  </si>
  <si>
    <t>MALLA MIRAFI</t>
  </si>
  <si>
    <t>ML</t>
  </si>
  <si>
    <t>F9 BTS ATC 2020</t>
  </si>
  <si>
    <t>MALLAS</t>
  </si>
  <si>
    <t xml:space="preserve">2.- MALLA MIRAFI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</si>
</sst>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b/>
      <i/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i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/>
      <right/>
      <top/>
      <bottom style="mediumDashDotDot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7" fillId="0" borderId="3" xfId="0" applyFont="1" applyBorder="1"/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5" xfId="0" applyFont="1" applyBorder="1"/>
    <xf numFmtId="0" fontId="9" fillId="0" borderId="0" xfId="0" applyFont="1"/>
    <xf numFmtId="0" fontId="7" fillId="0" borderId="4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3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9" xfId="0" applyFont="1" applyBorder="1" applyAlignment="1">
      <alignment wrapText="1"/>
    </xf>
    <xf numFmtId="0" fontId="7" fillId="0" borderId="3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2" xfId="0" applyFont="1" applyBorder="1"/>
    <xf numFmtId="0" fontId="7" fillId="0" borderId="12" xfId="0" applyFont="1" applyFill="1" applyBorder="1" applyAlignment="1">
      <alignment horizontal="center"/>
    </xf>
    <xf numFmtId="0" fontId="7" fillId="0" borderId="0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7" fillId="3" borderId="3" xfId="0" applyFont="1" applyFill="1" applyBorder="1" applyAlignment="1">
      <alignment horizontal="center"/>
    </xf>
    <xf numFmtId="0" fontId="3" fillId="0" borderId="0" xfId="0" applyFont="1" applyBorder="1"/>
    <xf numFmtId="0" fontId="7" fillId="0" borderId="0" xfId="0" applyFont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8" fillId="0" borderId="15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wrapText="1"/>
    </xf>
    <xf numFmtId="0" fontId="7" fillId="0" borderId="19" xfId="0" applyFont="1" applyBorder="1" applyAlignment="1">
      <alignment horizontal="center"/>
    </xf>
    <xf numFmtId="0" fontId="7" fillId="0" borderId="18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5" xfId="0" applyFont="1" applyBorder="1" applyAlignment="1">
      <alignment wrapText="1"/>
    </xf>
    <xf numFmtId="0" fontId="7" fillId="0" borderId="16" xfId="0" applyFont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21" xfId="0" applyFont="1" applyBorder="1" applyAlignment="1">
      <alignment wrapText="1"/>
    </xf>
    <xf numFmtId="0" fontId="7" fillId="0" borderId="22" xfId="0" applyFont="1" applyBorder="1" applyAlignment="1">
      <alignment horizontal="center" wrapText="1"/>
    </xf>
    <xf numFmtId="0" fontId="7" fillId="0" borderId="23" xfId="0" applyFont="1" applyBorder="1" applyAlignment="1">
      <alignment horizontal="center" wrapText="1"/>
    </xf>
    <xf numFmtId="0" fontId="7" fillId="0" borderId="24" xfId="0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0" fontId="7" fillId="0" borderId="21" xfId="0" applyFont="1" applyFill="1" applyBorder="1" applyAlignment="1">
      <alignment wrapText="1"/>
    </xf>
    <xf numFmtId="0" fontId="7" fillId="0" borderId="15" xfId="0" applyFont="1" applyBorder="1"/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4" xfId="0" applyFont="1" applyBorder="1"/>
    <xf numFmtId="0" fontId="7" fillId="0" borderId="28" xfId="0" applyFont="1" applyBorder="1"/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3" borderId="31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0" borderId="32" xfId="0" applyFont="1" applyBorder="1"/>
    <xf numFmtId="0" fontId="7" fillId="0" borderId="33" xfId="0" applyFont="1" applyBorder="1" applyAlignment="1">
      <alignment wrapText="1"/>
    </xf>
    <xf numFmtId="0" fontId="7" fillId="0" borderId="32" xfId="0" applyFont="1" applyBorder="1" applyAlignment="1">
      <alignment wrapText="1"/>
    </xf>
    <xf numFmtId="0" fontId="7" fillId="0" borderId="33" xfId="0" applyFont="1" applyBorder="1"/>
    <xf numFmtId="0" fontId="2" fillId="0" borderId="18" xfId="0" applyFont="1" applyBorder="1"/>
    <xf numFmtId="0" fontId="2" fillId="0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0" borderId="34" xfId="0" applyFont="1" applyBorder="1"/>
    <xf numFmtId="0" fontId="7" fillId="0" borderId="26" xfId="0" applyFont="1" applyBorder="1"/>
    <xf numFmtId="0" fontId="7" fillId="0" borderId="27" xfId="0" applyFont="1" applyBorder="1"/>
    <xf numFmtId="0" fontId="7" fillId="0" borderId="35" xfId="0" applyFont="1" applyBorder="1"/>
    <xf numFmtId="0" fontId="7" fillId="0" borderId="30" xfId="0" applyFont="1" applyBorder="1"/>
    <xf numFmtId="0" fontId="7" fillId="0" borderId="36" xfId="0" applyFont="1" applyBorder="1"/>
    <xf numFmtId="0" fontId="7" fillId="0" borderId="37" xfId="0" applyFont="1" applyBorder="1"/>
    <xf numFmtId="0" fontId="7" fillId="0" borderId="37" xfId="0" applyFont="1" applyBorder="1" applyAlignment="1">
      <alignment horizontal="center"/>
    </xf>
    <xf numFmtId="0" fontId="7" fillId="0" borderId="37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7" fillId="0" borderId="38" xfId="0" applyFont="1" applyBorder="1"/>
    <xf numFmtId="0" fontId="7" fillId="0" borderId="40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7" fillId="0" borderId="42" xfId="0" applyFont="1" applyBorder="1" applyAlignment="1">
      <alignment horizontal="center" wrapText="1"/>
    </xf>
    <xf numFmtId="0" fontId="7" fillId="0" borderId="43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0" fontId="7" fillId="3" borderId="5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0" borderId="41" xfId="0" applyFont="1" applyBorder="1" applyAlignment="1">
      <alignment horizontal="center" wrapText="1"/>
    </xf>
    <xf numFmtId="0" fontId="7" fillId="0" borderId="43" xfId="0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44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7" fillId="0" borderId="47" xfId="0" applyFont="1" applyBorder="1"/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6" xfId="0" applyFont="1" applyBorder="1" applyAlignment="1">
      <alignment wrapText="1"/>
    </xf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4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wrapText="1"/>
    </xf>
    <xf numFmtId="0" fontId="7" fillId="0" borderId="49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52" xfId="0" applyFont="1" applyBorder="1" applyAlignment="1">
      <alignment horizontal="center"/>
    </xf>
    <xf numFmtId="0" fontId="7" fillId="0" borderId="53" xfId="0" applyFont="1" applyBorder="1" applyAlignment="1">
      <alignment horizontal="center" wrapText="1"/>
    </xf>
    <xf numFmtId="0" fontId="7" fillId="0" borderId="48" xfId="0" applyFont="1" applyBorder="1" applyAlignment="1">
      <alignment horizontal="center"/>
    </xf>
    <xf numFmtId="0" fontId="7" fillId="0" borderId="52" xfId="0" applyFont="1" applyBorder="1" applyAlignment="1">
      <alignment horizontal="center" wrapText="1"/>
    </xf>
    <xf numFmtId="0" fontId="7" fillId="0" borderId="53" xfId="0" applyFont="1" applyBorder="1" applyAlignment="1">
      <alignment horizontal="center"/>
    </xf>
    <xf numFmtId="0" fontId="7" fillId="0" borderId="48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0" xfId="0" applyFont="1" applyBorder="1"/>
    <xf numFmtId="0" fontId="13" fillId="0" borderId="5" xfId="0" applyFont="1" applyBorder="1"/>
    <xf numFmtId="0" fontId="13" fillId="0" borderId="3" xfId="0" applyFont="1" applyBorder="1"/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left"/>
    </xf>
    <xf numFmtId="0" fontId="13" fillId="0" borderId="0" xfId="0" applyFont="1" applyBorder="1"/>
    <xf numFmtId="164" fontId="11" fillId="0" borderId="3" xfId="0" applyNumberFormat="1" applyFont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5" xfId="0" applyFont="1" applyBorder="1"/>
    <xf numFmtId="0" fontId="10" fillId="0" borderId="35" xfId="0" applyFont="1" applyBorder="1"/>
    <xf numFmtId="0" fontId="10" fillId="0" borderId="35" xfId="0" applyFont="1" applyFill="1" applyBorder="1"/>
    <xf numFmtId="0" fontId="4" fillId="0" borderId="27" xfId="0" applyFont="1" applyBorder="1"/>
    <xf numFmtId="0" fontId="15" fillId="0" borderId="3" xfId="0" applyFont="1" applyBorder="1"/>
    <xf numFmtId="0" fontId="15" fillId="3" borderId="3" xfId="0" applyFont="1" applyFill="1" applyBorder="1"/>
    <xf numFmtId="0" fontId="7" fillId="0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6" fillId="0" borderId="0" xfId="0" applyFont="1" applyBorder="1"/>
    <xf numFmtId="0" fontId="13" fillId="2" borderId="5" xfId="0" applyFont="1" applyFill="1" applyBorder="1"/>
    <xf numFmtId="0" fontId="13" fillId="2" borderId="6" xfId="0" applyFont="1" applyFill="1" applyBorder="1"/>
    <xf numFmtId="0" fontId="7" fillId="0" borderId="57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0" fontId="7" fillId="0" borderId="60" xfId="0" applyFont="1" applyBorder="1" applyAlignment="1">
      <alignment horizontal="center"/>
    </xf>
    <xf numFmtId="0" fontId="7" fillId="0" borderId="62" xfId="0" applyFont="1" applyBorder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64" xfId="0" applyFont="1" applyBorder="1"/>
    <xf numFmtId="0" fontId="3" fillId="0" borderId="65" xfId="0" applyFont="1" applyBorder="1"/>
    <xf numFmtId="0" fontId="7" fillId="0" borderId="65" xfId="0" applyFont="1" applyBorder="1" applyAlignment="1">
      <alignment horizontal="center"/>
    </xf>
    <xf numFmtId="0" fontId="7" fillId="0" borderId="65" xfId="0" applyFont="1" applyFill="1" applyBorder="1" applyAlignment="1">
      <alignment horizontal="center"/>
    </xf>
    <xf numFmtId="0" fontId="7" fillId="0" borderId="66" xfId="0" applyFont="1" applyBorder="1"/>
    <xf numFmtId="0" fontId="7" fillId="0" borderId="67" xfId="0" applyFont="1" applyBorder="1"/>
    <xf numFmtId="0" fontId="7" fillId="0" borderId="68" xfId="0" applyFont="1" applyBorder="1"/>
    <xf numFmtId="0" fontId="7" fillId="0" borderId="69" xfId="0" applyFont="1" applyFill="1" applyBorder="1"/>
    <xf numFmtId="0" fontId="7" fillId="0" borderId="70" xfId="0" applyFont="1" applyFill="1" applyBorder="1"/>
    <xf numFmtId="0" fontId="7" fillId="0" borderId="70" xfId="0" applyFont="1" applyFill="1" applyBorder="1" applyAlignment="1">
      <alignment horizontal="center"/>
    </xf>
    <xf numFmtId="0" fontId="7" fillId="0" borderId="71" xfId="0" applyFont="1" applyFill="1" applyBorder="1"/>
    <xf numFmtId="0" fontId="0" fillId="0" borderId="6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8" xfId="0" applyBorder="1" applyAlignment="1">
      <alignment horizontal="center"/>
    </xf>
    <xf numFmtId="0" fontId="7" fillId="0" borderId="69" xfId="0" applyFont="1" applyBorder="1"/>
    <xf numFmtId="0" fontId="7" fillId="0" borderId="70" xfId="0" applyFont="1" applyBorder="1"/>
    <xf numFmtId="0" fontId="7" fillId="0" borderId="70" xfId="0" applyFont="1" applyBorder="1" applyAlignment="1">
      <alignment horizontal="center"/>
    </xf>
    <xf numFmtId="0" fontId="2" fillId="0" borderId="70" xfId="0" applyFont="1" applyFill="1" applyBorder="1" applyAlignment="1">
      <alignment horizontal="center"/>
    </xf>
    <xf numFmtId="0" fontId="7" fillId="0" borderId="71" xfId="0" applyFont="1" applyBorder="1"/>
    <xf numFmtId="0" fontId="7" fillId="0" borderId="72" xfId="0" applyFont="1" applyFill="1" applyBorder="1" applyAlignment="1">
      <alignment horizontal="center"/>
    </xf>
    <xf numFmtId="0" fontId="7" fillId="0" borderId="73" xfId="0" applyFont="1" applyBorder="1"/>
    <xf numFmtId="0" fontId="7" fillId="3" borderId="57" xfId="0" applyFont="1" applyFill="1" applyBorder="1" applyAlignment="1">
      <alignment horizontal="center"/>
    </xf>
    <xf numFmtId="0" fontId="7" fillId="0" borderId="74" xfId="0" applyFont="1" applyBorder="1" applyAlignment="1">
      <alignment wrapText="1"/>
    </xf>
    <xf numFmtId="0" fontId="7" fillId="0" borderId="60" xfId="0" applyFont="1" applyFill="1" applyBorder="1" applyAlignment="1">
      <alignment horizontal="center"/>
    </xf>
    <xf numFmtId="0" fontId="7" fillId="0" borderId="61" xfId="0" applyFont="1" applyBorder="1" applyAlignment="1">
      <alignment wrapText="1"/>
    </xf>
    <xf numFmtId="0" fontId="7" fillId="3" borderId="62" xfId="0" applyFont="1" applyFill="1" applyBorder="1" applyAlignment="1">
      <alignment horizontal="center"/>
    </xf>
    <xf numFmtId="0" fontId="7" fillId="0" borderId="62" xfId="0" applyFont="1" applyFill="1" applyBorder="1" applyAlignment="1">
      <alignment horizontal="center"/>
    </xf>
    <xf numFmtId="0" fontId="7" fillId="0" borderId="63" xfId="0" applyFont="1" applyFill="1" applyBorder="1" applyAlignment="1">
      <alignment horizontal="center"/>
    </xf>
    <xf numFmtId="0" fontId="7" fillId="0" borderId="20" xfId="0" applyFont="1" applyBorder="1" applyAlignment="1">
      <alignment wrapText="1"/>
    </xf>
    <xf numFmtId="0" fontId="7" fillId="4" borderId="39" xfId="0" applyFont="1" applyFill="1" applyBorder="1"/>
    <xf numFmtId="0" fontId="11" fillId="0" borderId="3" xfId="0" applyNumberFormat="1" applyFont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56" xfId="0" applyFont="1" applyBorder="1"/>
    <xf numFmtId="0" fontId="7" fillId="0" borderId="75" xfId="0" applyFont="1" applyBorder="1" applyAlignment="1">
      <alignment horizontal="center"/>
    </xf>
    <xf numFmtId="0" fontId="7" fillId="0" borderId="76" xfId="0" applyFont="1" applyBorder="1"/>
    <xf numFmtId="0" fontId="7" fillId="0" borderId="77" xfId="0" applyFont="1" applyBorder="1"/>
    <xf numFmtId="0" fontId="7" fillId="0" borderId="78" xfId="0" applyFont="1" applyFill="1" applyBorder="1"/>
    <xf numFmtId="0" fontId="7" fillId="0" borderId="79" xfId="0" applyFont="1" applyBorder="1" applyAlignment="1">
      <alignment wrapText="1"/>
    </xf>
    <xf numFmtId="0" fontId="7" fillId="0" borderId="60" xfId="0" applyFont="1" applyBorder="1" applyAlignment="1">
      <alignment horizontal="center" wrapText="1"/>
    </xf>
    <xf numFmtId="0" fontId="7" fillId="0" borderId="77" xfId="0" applyFont="1" applyBorder="1" applyAlignment="1">
      <alignment wrapText="1"/>
    </xf>
    <xf numFmtId="14" fontId="11" fillId="0" borderId="3" xfId="0" applyNumberFormat="1" applyFont="1" applyBorder="1" applyAlignment="1">
      <alignment horizontal="left"/>
    </xf>
    <xf numFmtId="0" fontId="18" fillId="0" borderId="59" xfId="0" applyFont="1" applyFill="1" applyBorder="1" applyAlignment="1">
      <alignment wrapText="1"/>
    </xf>
    <xf numFmtId="0" fontId="8" fillId="0" borderId="15" xfId="0" applyFont="1" applyFill="1" applyBorder="1" applyAlignment="1">
      <alignment wrapText="1"/>
    </xf>
    <xf numFmtId="0" fontId="8" fillId="0" borderId="18" xfId="0" applyFont="1" applyFill="1" applyBorder="1" applyAlignment="1">
      <alignment wrapText="1"/>
    </xf>
    <xf numFmtId="0" fontId="8" fillId="0" borderId="21" xfId="0" applyFont="1" applyFill="1" applyBorder="1" applyAlignment="1">
      <alignment wrapText="1"/>
    </xf>
    <xf numFmtId="0" fontId="4" fillId="0" borderId="0" xfId="0" applyFont="1" applyFill="1" applyBorder="1"/>
    <xf numFmtId="0" fontId="7" fillId="5" borderId="15" xfId="0" applyFont="1" applyFill="1" applyBorder="1"/>
    <xf numFmtId="0" fontId="7" fillId="5" borderId="26" xfId="0" applyFont="1" applyFill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7" fillId="5" borderId="18" xfId="0" applyFont="1" applyFill="1" applyBorder="1"/>
    <xf numFmtId="0" fontId="7" fillId="5" borderId="9" xfId="0" applyFont="1" applyFill="1" applyBorder="1" applyAlignment="1">
      <alignment horizontal="center"/>
    </xf>
    <xf numFmtId="0" fontId="7" fillId="5" borderId="48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/>
    </xf>
    <xf numFmtId="0" fontId="7" fillId="5" borderId="21" xfId="0" applyFont="1" applyFill="1" applyBorder="1"/>
    <xf numFmtId="0" fontId="7" fillId="5" borderId="22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14" xfId="0" applyFont="1" applyFill="1" applyBorder="1"/>
    <xf numFmtId="0" fontId="7" fillId="5" borderId="5" xfId="0" applyFont="1" applyFill="1" applyBorder="1" applyAlignment="1">
      <alignment horizontal="center"/>
    </xf>
    <xf numFmtId="0" fontId="7" fillId="0" borderId="81" xfId="0" applyFont="1" applyFill="1" applyBorder="1" applyAlignment="1">
      <alignment horizontal="center"/>
    </xf>
    <xf numFmtId="0" fontId="2" fillId="0" borderId="35" xfId="0" applyFont="1" applyBorder="1"/>
    <xf numFmtId="0" fontId="2" fillId="0" borderId="0" xfId="0" applyFont="1"/>
    <xf numFmtId="0" fontId="7" fillId="0" borderId="59" xfId="0" applyFont="1" applyFill="1" applyBorder="1" applyAlignment="1">
      <alignment wrapText="1"/>
    </xf>
    <xf numFmtId="0" fontId="7" fillId="0" borderId="5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6" fillId="0" borderId="80" xfId="0" applyFont="1" applyBorder="1" applyAlignment="1">
      <alignment wrapText="1"/>
    </xf>
    <xf numFmtId="0" fontId="7" fillId="0" borderId="14" xfId="0" applyFont="1" applyFill="1" applyBorder="1"/>
    <xf numFmtId="0" fontId="7" fillId="0" borderId="3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9" xfId="0" applyFont="1" applyFill="1" applyBorder="1"/>
    <xf numFmtId="0" fontId="7" fillId="0" borderId="79" xfId="0" applyFont="1" applyFill="1" applyBorder="1" applyAlignment="1">
      <alignment wrapText="1"/>
    </xf>
    <xf numFmtId="0" fontId="7" fillId="6" borderId="14" xfId="0" applyFont="1" applyFill="1" applyBorder="1"/>
    <xf numFmtId="0" fontId="7" fillId="4" borderId="14" xfId="0" applyFont="1" applyFill="1" applyBorder="1"/>
    <xf numFmtId="0" fontId="7" fillId="0" borderId="26" xfId="0" applyFont="1" applyFill="1" applyBorder="1"/>
    <xf numFmtId="0" fontId="7" fillId="5" borderId="18" xfId="0" applyFont="1" applyFill="1" applyBorder="1" applyAlignment="1">
      <alignment wrapText="1"/>
    </xf>
    <xf numFmtId="0" fontId="6" fillId="0" borderId="59" xfId="0" applyFont="1" applyBorder="1" applyAlignment="1">
      <alignment vertical="center" wrapText="1"/>
    </xf>
    <xf numFmtId="0" fontId="7" fillId="0" borderId="82" xfId="0" applyFont="1" applyBorder="1"/>
    <xf numFmtId="0" fontId="7" fillId="0" borderId="83" xfId="0" applyFont="1" applyFill="1" applyBorder="1" applyAlignment="1">
      <alignment horizontal="center"/>
    </xf>
    <xf numFmtId="0" fontId="7" fillId="0" borderId="84" xfId="0" applyFont="1" applyBorder="1" applyAlignment="1">
      <alignment horizontal="center"/>
    </xf>
    <xf numFmtId="0" fontId="7" fillId="0" borderId="77" xfId="0" applyFont="1" applyFill="1" applyBorder="1"/>
    <xf numFmtId="0" fontId="7" fillId="7" borderId="45" xfId="0" applyFont="1" applyFill="1" applyBorder="1"/>
    <xf numFmtId="0" fontId="7" fillId="7" borderId="16" xfId="0" applyFont="1" applyFill="1" applyBorder="1" applyAlignment="1">
      <alignment horizontal="center"/>
    </xf>
    <xf numFmtId="0" fontId="7" fillId="7" borderId="54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/>
    <xf numFmtId="0" fontId="7" fillId="7" borderId="5" xfId="0" applyFont="1" applyFill="1" applyBorder="1" applyAlignment="1">
      <alignment horizontal="center"/>
    </xf>
    <xf numFmtId="0" fontId="7" fillId="7" borderId="48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7" fillId="7" borderId="20" xfId="0" applyFont="1" applyFill="1" applyBorder="1"/>
    <xf numFmtId="0" fontId="7" fillId="7" borderId="10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7" fillId="0" borderId="18" xfId="0" applyFont="1" applyBorder="1" applyAlignment="1"/>
    <xf numFmtId="0" fontId="7" fillId="4" borderId="14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left"/>
    </xf>
    <xf numFmtId="0" fontId="6" fillId="0" borderId="32" xfId="0" applyFont="1" applyBorder="1" applyAlignment="1">
      <alignment wrapText="1"/>
    </xf>
    <xf numFmtId="0" fontId="7" fillId="6" borderId="14" xfId="0" applyFont="1" applyFill="1" applyBorder="1" applyAlignment="1">
      <alignment horizontal="center" vertical="center" wrapText="1"/>
    </xf>
    <xf numFmtId="0" fontId="6" fillId="0" borderId="85" xfId="0" applyFont="1" applyBorder="1" applyAlignment="1">
      <alignment vertical="center" wrapText="1"/>
    </xf>
    <xf numFmtId="0" fontId="7" fillId="0" borderId="18" xfId="0" applyFont="1" applyFill="1" applyBorder="1"/>
    <xf numFmtId="0" fontId="7" fillId="0" borderId="6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32" xfId="0" applyFont="1" applyFill="1" applyBorder="1" applyAlignment="1">
      <alignment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" fillId="0" borderId="12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86" xfId="0" applyFont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7" fillId="0" borderId="78" xfId="0" applyFont="1" applyBorder="1"/>
    <xf numFmtId="0" fontId="7" fillId="0" borderId="13" xfId="0" applyFont="1" applyBorder="1" applyAlignment="1">
      <alignment horizontal="center"/>
    </xf>
    <xf numFmtId="0" fontId="7" fillId="0" borderId="88" xfId="0" applyFont="1" applyBorder="1" applyAlignment="1">
      <alignment horizontal="center"/>
    </xf>
    <xf numFmtId="0" fontId="7" fillId="0" borderId="8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90" xfId="0" applyFont="1" applyBorder="1" applyAlignment="1">
      <alignment horizontal="center"/>
    </xf>
    <xf numFmtId="0" fontId="7" fillId="0" borderId="59" xfId="0" applyFont="1" applyBorder="1" applyAlignment="1">
      <alignment wrapText="1"/>
    </xf>
    <xf numFmtId="0" fontId="7" fillId="0" borderId="91" xfId="0" applyFont="1" applyBorder="1" applyAlignment="1">
      <alignment horizontal="center"/>
    </xf>
    <xf numFmtId="0" fontId="7" fillId="0" borderId="92" xfId="0" applyFont="1" applyBorder="1" applyAlignment="1">
      <alignment wrapText="1"/>
    </xf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62" xfId="0" applyFont="1" applyBorder="1" applyAlignment="1">
      <alignment horizontal="center" wrapText="1"/>
    </xf>
    <xf numFmtId="0" fontId="7" fillId="0" borderId="57" xfId="0" applyFont="1" applyBorder="1" applyAlignment="1">
      <alignment horizontal="center" wrapText="1"/>
    </xf>
    <xf numFmtId="0" fontId="7" fillId="0" borderId="78" xfId="0" applyFont="1" applyBorder="1" applyAlignment="1">
      <alignment wrapText="1"/>
    </xf>
    <xf numFmtId="0" fontId="7" fillId="0" borderId="92" xfId="0" applyFont="1" applyBorder="1"/>
    <xf numFmtId="0" fontId="7" fillId="0" borderId="95" xfId="0" applyFont="1" applyBorder="1"/>
    <xf numFmtId="0" fontId="7" fillId="0" borderId="96" xfId="0" applyFont="1" applyBorder="1" applyAlignment="1">
      <alignment horizontal="center"/>
    </xf>
    <xf numFmtId="0" fontId="7" fillId="0" borderId="96" xfId="0" applyFont="1" applyBorder="1" applyAlignment="1">
      <alignment horizontal="center" wrapText="1"/>
    </xf>
    <xf numFmtId="0" fontId="7" fillId="0" borderId="97" xfId="0" applyFont="1" applyBorder="1" applyAlignment="1">
      <alignment horizontal="center"/>
    </xf>
    <xf numFmtId="0" fontId="10" fillId="0" borderId="8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846366</xdr:colOff>
      <xdr:row>11</xdr:row>
      <xdr:rowOff>186418</xdr:rowOff>
    </xdr:from>
    <xdr:to>
      <xdr:col>6</xdr:col>
      <xdr:colOff>752475</xdr:colOff>
      <xdr:row>29</xdr:row>
      <xdr:rowOff>131989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418491" y="4053568"/>
          <a:ext cx="5163909" cy="51652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COORDINACION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43</xdr:row>
      <xdr:rowOff>0</xdr:rowOff>
    </xdr:from>
    <xdr:to>
      <xdr:col>1</xdr:col>
      <xdr:colOff>2711824</xdr:colOff>
      <xdr:row>46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BC0AA16-3A23-4866-8E37-0E51E1450AE5}"/>
            </a:ext>
          </a:extLst>
        </xdr:cNvPr>
        <xdr:cNvSpPr txBox="1"/>
      </xdr:nvSpPr>
      <xdr:spPr>
        <a:xfrm>
          <a:off x="830356" y="11715750"/>
          <a:ext cx="2700618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43</xdr:row>
      <xdr:rowOff>798</xdr:rowOff>
    </xdr:from>
    <xdr:to>
      <xdr:col>2</xdr:col>
      <xdr:colOff>694765</xdr:colOff>
      <xdr:row>46</xdr:row>
      <xdr:rowOff>799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8B73CC4-9351-4C0A-970F-D0157CE4B01B}"/>
            </a:ext>
          </a:extLst>
        </xdr:cNvPr>
        <xdr:cNvSpPr txBox="1"/>
      </xdr:nvSpPr>
      <xdr:spPr>
        <a:xfrm>
          <a:off x="3676650" y="11716548"/>
          <a:ext cx="3161740" cy="60007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 Tovar Christian</a:t>
          </a:r>
        </a:p>
      </xdr:txBody>
    </xdr:sp>
    <xdr:clientData/>
  </xdr:twoCellAnchor>
  <xdr:twoCellAnchor>
    <xdr:from>
      <xdr:col>1</xdr:col>
      <xdr:colOff>2799710</xdr:colOff>
      <xdr:row>46</xdr:row>
      <xdr:rowOff>152802</xdr:rowOff>
    </xdr:from>
    <xdr:to>
      <xdr:col>2</xdr:col>
      <xdr:colOff>653143</xdr:colOff>
      <xdr:row>48</xdr:row>
      <xdr:rowOff>132070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5C226AB-F33C-4FC4-9589-08097D016DB1}"/>
            </a:ext>
          </a:extLst>
        </xdr:cNvPr>
        <xdr:cNvSpPr txBox="1"/>
      </xdr:nvSpPr>
      <xdr:spPr>
        <a:xfrm>
          <a:off x="3618860" y="12468627"/>
          <a:ext cx="3177908" cy="37931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49</xdr:row>
      <xdr:rowOff>1</xdr:rowOff>
    </xdr:from>
    <xdr:to>
      <xdr:col>2</xdr:col>
      <xdr:colOff>489857</xdr:colOff>
      <xdr:row>59</xdr:row>
      <xdr:rowOff>95251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1B53CF13-B362-4CD4-9817-879E43EE00A2}"/>
            </a:ext>
          </a:extLst>
        </xdr:cNvPr>
        <xdr:cNvSpPr txBox="1"/>
      </xdr:nvSpPr>
      <xdr:spPr>
        <a:xfrm>
          <a:off x="832757" y="12915901"/>
          <a:ext cx="5800725" cy="2095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</a:p>
        <a:p>
          <a:endParaRPr lang="es-MX" sz="1100" baseline="0"/>
        </a:p>
        <a:p>
          <a:r>
            <a:rPr lang="es-MX" sz="1100" baseline="0"/>
            <a:t>anticipo de material</a:t>
          </a:r>
          <a:endParaRPr lang="es-MX" sz="1100"/>
        </a:p>
      </xdr:txBody>
    </xdr:sp>
    <xdr:clientData/>
  </xdr:twoCellAnchor>
  <xdr:twoCellAnchor>
    <xdr:from>
      <xdr:col>3</xdr:col>
      <xdr:colOff>164085</xdr:colOff>
      <xdr:row>55</xdr:row>
      <xdr:rowOff>91248</xdr:rowOff>
    </xdr:from>
    <xdr:to>
      <xdr:col>7</xdr:col>
      <xdr:colOff>8803</xdr:colOff>
      <xdr:row>59</xdr:row>
      <xdr:rowOff>149678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A8B8AC8-AFF6-408B-98B7-6682E9B2EE5A}"/>
            </a:ext>
          </a:extLst>
        </xdr:cNvPr>
        <xdr:cNvSpPr txBox="1"/>
      </xdr:nvSpPr>
      <xdr:spPr>
        <a:xfrm>
          <a:off x="7012560" y="14207298"/>
          <a:ext cx="5207293" cy="85853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52</xdr:row>
      <xdr:rowOff>43463</xdr:rowOff>
    </xdr:from>
    <xdr:to>
      <xdr:col>7</xdr:col>
      <xdr:colOff>0</xdr:colOff>
      <xdr:row>55</xdr:row>
      <xdr:rowOff>38420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927F76D-783A-4B99-914F-EAF0316ADBEF}"/>
            </a:ext>
          </a:extLst>
        </xdr:cNvPr>
        <xdr:cNvSpPr txBox="1"/>
      </xdr:nvSpPr>
      <xdr:spPr>
        <a:xfrm>
          <a:off x="6971739" y="13559438"/>
          <a:ext cx="5239311" cy="5950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43</xdr:row>
      <xdr:rowOff>16249</xdr:rowOff>
    </xdr:from>
    <xdr:to>
      <xdr:col>6</xdr:col>
      <xdr:colOff>1170215</xdr:colOff>
      <xdr:row>51</xdr:row>
      <xdr:rowOff>163285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B7D2666F-FE6F-4FFC-A5FC-DD2AE3C9E555}"/>
            </a:ext>
          </a:extLst>
        </xdr:cNvPr>
        <xdr:cNvSpPr txBox="1"/>
      </xdr:nvSpPr>
      <xdr:spPr>
        <a:xfrm>
          <a:off x="6986307" y="11731999"/>
          <a:ext cx="4013708" cy="174723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46</xdr:row>
      <xdr:rowOff>150720</xdr:rowOff>
    </xdr:from>
    <xdr:to>
      <xdr:col>1</xdr:col>
      <xdr:colOff>2711824</xdr:colOff>
      <xdr:row>48</xdr:row>
      <xdr:rowOff>129989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4BF6882B-A71B-4F2C-9517-C25E33F0A9FE}"/>
            </a:ext>
          </a:extLst>
        </xdr:cNvPr>
        <xdr:cNvSpPr txBox="1"/>
      </xdr:nvSpPr>
      <xdr:spPr>
        <a:xfrm>
          <a:off x="833718" y="12466545"/>
          <a:ext cx="2697256" cy="3793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AE3A4495-9652-4FC3-8E9B-9964CEA03E44}"/>
            </a:ext>
          </a:extLst>
        </xdr:cNvPr>
        <xdr:cNvCxnSpPr/>
      </xdr:nvCxnSpPr>
      <xdr:spPr>
        <a:xfrm>
          <a:off x="819651" y="1614738"/>
          <a:ext cx="0" cy="180473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38</xdr:row>
      <xdr:rowOff>300878</xdr:rowOff>
    </xdr:from>
    <xdr:to>
      <xdr:col>1</xdr:col>
      <xdr:colOff>2711824</xdr:colOff>
      <xdr:row>42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27635" y="11186592"/>
          <a:ext cx="2700618" cy="9509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Javier Hernandez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39</xdr:row>
      <xdr:rowOff>798</xdr:rowOff>
    </xdr:from>
    <xdr:to>
      <xdr:col>2</xdr:col>
      <xdr:colOff>694765</xdr:colOff>
      <xdr:row>42</xdr:row>
      <xdr:rowOff>799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673929" y="11199477"/>
          <a:ext cx="2899122" cy="938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 Tovar Christian</a:t>
          </a:r>
        </a:p>
      </xdr:txBody>
    </xdr:sp>
    <xdr:clientData/>
  </xdr:twoCellAnchor>
  <xdr:twoCellAnchor>
    <xdr:from>
      <xdr:col>1</xdr:col>
      <xdr:colOff>2799710</xdr:colOff>
      <xdr:row>42</xdr:row>
      <xdr:rowOff>152802</xdr:rowOff>
    </xdr:from>
    <xdr:to>
      <xdr:col>2</xdr:col>
      <xdr:colOff>653143</xdr:colOff>
      <xdr:row>44</xdr:row>
      <xdr:rowOff>132070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616139" y="11882159"/>
          <a:ext cx="2915290" cy="60519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45</xdr:row>
      <xdr:rowOff>1</xdr:rowOff>
    </xdr:from>
    <xdr:to>
      <xdr:col>2</xdr:col>
      <xdr:colOff>489857</xdr:colOff>
      <xdr:row>55</xdr:row>
      <xdr:rowOff>95251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830036" y="12695465"/>
          <a:ext cx="5538107" cy="21363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</xdr:txBody>
    </xdr:sp>
    <xdr:clientData/>
  </xdr:twoCellAnchor>
  <xdr:twoCellAnchor>
    <xdr:from>
      <xdr:col>3</xdr:col>
      <xdr:colOff>164085</xdr:colOff>
      <xdr:row>51</xdr:row>
      <xdr:rowOff>91248</xdr:rowOff>
    </xdr:from>
    <xdr:to>
      <xdr:col>7</xdr:col>
      <xdr:colOff>8803</xdr:colOff>
      <xdr:row>55</xdr:row>
      <xdr:rowOff>149678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749942" y="14011355"/>
          <a:ext cx="4022111" cy="8748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48</xdr:row>
      <xdr:rowOff>43463</xdr:rowOff>
    </xdr:from>
    <xdr:to>
      <xdr:col>7</xdr:col>
      <xdr:colOff>0</xdr:colOff>
      <xdr:row>51</xdr:row>
      <xdr:rowOff>38420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6709121" y="13351249"/>
          <a:ext cx="4054129" cy="60727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39</xdr:row>
      <xdr:rowOff>16249</xdr:rowOff>
    </xdr:from>
    <xdr:to>
      <xdr:col>6</xdr:col>
      <xdr:colOff>1170215</xdr:colOff>
      <xdr:row>47</xdr:row>
      <xdr:rowOff>163285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6723689" y="10942785"/>
          <a:ext cx="4012347" cy="23241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42</xdr:row>
      <xdr:rowOff>150720</xdr:rowOff>
    </xdr:from>
    <xdr:to>
      <xdr:col>1</xdr:col>
      <xdr:colOff>2711824</xdr:colOff>
      <xdr:row>44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305921" y="11446249"/>
          <a:ext cx="2697256" cy="6067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780555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44</xdr:row>
      <xdr:rowOff>166408</xdr:rowOff>
    </xdr:from>
    <xdr:to>
      <xdr:col>1</xdr:col>
      <xdr:colOff>2767853</xdr:colOff>
      <xdr:row>46</xdr:row>
      <xdr:rowOff>268941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750794" y="14128937"/>
          <a:ext cx="2700618" cy="73006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44</xdr:row>
      <xdr:rowOff>179292</xdr:rowOff>
    </xdr:from>
    <xdr:to>
      <xdr:col>2</xdr:col>
      <xdr:colOff>952500</xdr:colOff>
      <xdr:row>46</xdr:row>
      <xdr:rowOff>266697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3537857" y="14153828"/>
          <a:ext cx="2299607" cy="71333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2876550</xdr:colOff>
      <xdr:row>47</xdr:row>
      <xdr:rowOff>65554</xdr:rowOff>
    </xdr:from>
    <xdr:to>
      <xdr:col>2</xdr:col>
      <xdr:colOff>952500</xdr:colOff>
      <xdr:row>49</xdr:row>
      <xdr:rowOff>108857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3556907" y="14978983"/>
          <a:ext cx="2280557" cy="45151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100853</xdr:colOff>
      <xdr:row>49</xdr:row>
      <xdr:rowOff>156884</xdr:rowOff>
    </xdr:from>
    <xdr:to>
      <xdr:col>2</xdr:col>
      <xdr:colOff>963705</xdr:colOff>
      <xdr:row>57</xdr:row>
      <xdr:rowOff>78443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784412" y="15464119"/>
          <a:ext cx="5076264" cy="153520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4</xdr:col>
      <xdr:colOff>0</xdr:colOff>
      <xdr:row>53</xdr:row>
      <xdr:rowOff>67236</xdr:rowOff>
    </xdr:from>
    <xdr:to>
      <xdr:col>6</xdr:col>
      <xdr:colOff>1120589</xdr:colOff>
      <xdr:row>57</xdr:row>
      <xdr:rowOff>123266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6107206" y="16181295"/>
          <a:ext cx="4034118" cy="8628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49</xdr:row>
      <xdr:rowOff>161925</xdr:rowOff>
    </xdr:from>
    <xdr:to>
      <xdr:col>6</xdr:col>
      <xdr:colOff>1098177</xdr:colOff>
      <xdr:row>52</xdr:row>
      <xdr:rowOff>156882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6084794" y="15469160"/>
          <a:ext cx="4034118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44</xdr:row>
      <xdr:rowOff>161926</xdr:rowOff>
    </xdr:from>
    <xdr:to>
      <xdr:col>6</xdr:col>
      <xdr:colOff>1154206</xdr:colOff>
      <xdr:row>49</xdr:row>
      <xdr:rowOff>33618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6185647" y="14124455"/>
          <a:ext cx="3989294" cy="1216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81803</xdr:colOff>
      <xdr:row>47</xdr:row>
      <xdr:rowOff>72277</xdr:rowOff>
    </xdr:from>
    <xdr:to>
      <xdr:col>1</xdr:col>
      <xdr:colOff>2779059</xdr:colOff>
      <xdr:row>49</xdr:row>
      <xdr:rowOff>108856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762160" y="14985706"/>
          <a:ext cx="2697256" cy="4447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>
          <a:off x="1253879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81965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54</xdr:row>
      <xdr:rowOff>300878</xdr:rowOff>
    </xdr:from>
    <xdr:to>
      <xdr:col>1</xdr:col>
      <xdr:colOff>2762250</xdr:colOff>
      <xdr:row>56</xdr:row>
      <xdr:rowOff>179294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697006" y="15255128"/>
          <a:ext cx="2751044" cy="39276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2857501</xdr:colOff>
      <xdr:row>54</xdr:row>
      <xdr:rowOff>313764</xdr:rowOff>
    </xdr:from>
    <xdr:to>
      <xdr:col>2</xdr:col>
      <xdr:colOff>238125</xdr:colOff>
      <xdr:row>56</xdr:row>
      <xdr:rowOff>190501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3543301" y="15268014"/>
          <a:ext cx="3371849" cy="3910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2842932</xdr:colOff>
      <xdr:row>57</xdr:row>
      <xdr:rowOff>76761</xdr:rowOff>
    </xdr:from>
    <xdr:to>
      <xdr:col>2</xdr:col>
      <xdr:colOff>209550</xdr:colOff>
      <xdr:row>59</xdr:row>
      <xdr:rowOff>56030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3528732" y="15745386"/>
          <a:ext cx="3357843" cy="3793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11206</xdr:colOff>
      <xdr:row>59</xdr:row>
      <xdr:rowOff>100853</xdr:rowOff>
    </xdr:from>
    <xdr:to>
      <xdr:col>2</xdr:col>
      <xdr:colOff>190500</xdr:colOff>
      <xdr:row>65</xdr:row>
      <xdr:rowOff>168088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694765" y="14915029"/>
          <a:ext cx="6174441" cy="127747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2</xdr:col>
      <xdr:colOff>638735</xdr:colOff>
      <xdr:row>61</xdr:row>
      <xdr:rowOff>44824</xdr:rowOff>
    </xdr:from>
    <xdr:to>
      <xdr:col>5</xdr:col>
      <xdr:colOff>1142999</xdr:colOff>
      <xdr:row>65</xdr:row>
      <xdr:rowOff>100853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7317441" y="15262412"/>
          <a:ext cx="3753970" cy="8628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638737</xdr:colOff>
      <xdr:row>57</xdr:row>
      <xdr:rowOff>173131</xdr:rowOff>
    </xdr:from>
    <xdr:to>
      <xdr:col>5</xdr:col>
      <xdr:colOff>1154207</xdr:colOff>
      <xdr:row>60</xdr:row>
      <xdr:rowOff>168088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7317443" y="14583896"/>
          <a:ext cx="3765176" cy="60007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683560</xdr:colOff>
      <xdr:row>55</xdr:row>
      <xdr:rowOff>16249</xdr:rowOff>
    </xdr:from>
    <xdr:to>
      <xdr:col>5</xdr:col>
      <xdr:colOff>1086970</xdr:colOff>
      <xdr:row>57</xdr:row>
      <xdr:rowOff>89647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7362266" y="14023602"/>
          <a:ext cx="3653116" cy="47681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57</xdr:row>
      <xdr:rowOff>61073</xdr:rowOff>
    </xdr:from>
    <xdr:to>
      <xdr:col>1</xdr:col>
      <xdr:colOff>2745442</xdr:colOff>
      <xdr:row>59</xdr:row>
      <xdr:rowOff>40342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685800" y="15729698"/>
          <a:ext cx="2745442" cy="3793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>
          <a:off x="1253879" y="17867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>
          <a:off x="762501" y="976563"/>
          <a:ext cx="0" cy="1185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45</xdr:row>
      <xdr:rowOff>0</xdr:rowOff>
    </xdr:from>
    <xdr:to>
      <xdr:col>1</xdr:col>
      <xdr:colOff>2711824</xdr:colOff>
      <xdr:row>48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96956" y="18350753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45</xdr:row>
      <xdr:rowOff>0</xdr:rowOff>
    </xdr:from>
    <xdr:to>
      <xdr:col>1</xdr:col>
      <xdr:colOff>8718176</xdr:colOff>
      <xdr:row>47</xdr:row>
      <xdr:rowOff>313763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148853" y="15688234"/>
          <a:ext cx="5860676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48</xdr:row>
      <xdr:rowOff>166408</xdr:rowOff>
    </xdr:from>
    <xdr:to>
      <xdr:col>2</xdr:col>
      <xdr:colOff>0</xdr:colOff>
      <xdr:row>50</xdr:row>
      <xdr:rowOff>145677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3145491" y="16482173"/>
          <a:ext cx="5875244" cy="6067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51</xdr:row>
      <xdr:rowOff>0</xdr:rowOff>
    </xdr:from>
    <xdr:to>
      <xdr:col>2</xdr:col>
      <xdr:colOff>0</xdr:colOff>
      <xdr:row>63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291353" y="17257059"/>
          <a:ext cx="8729382" cy="28350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2</xdr:col>
      <xdr:colOff>190500</xdr:colOff>
      <xdr:row>59</xdr:row>
      <xdr:rowOff>145677</xdr:rowOff>
    </xdr:from>
    <xdr:to>
      <xdr:col>6</xdr:col>
      <xdr:colOff>0</xdr:colOff>
      <xdr:row>64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9616109" y="18781547"/>
          <a:ext cx="4248978" cy="84823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190500</xdr:colOff>
      <xdr:row>56</xdr:row>
      <xdr:rowOff>16249</xdr:rowOff>
    </xdr:from>
    <xdr:to>
      <xdr:col>6</xdr:col>
      <xdr:colOff>0</xdr:colOff>
      <xdr:row>59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9211235" y="18505955"/>
          <a:ext cx="4112559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179294</xdr:colOff>
      <xdr:row>45</xdr:row>
      <xdr:rowOff>16249</xdr:rowOff>
    </xdr:from>
    <xdr:to>
      <xdr:col>6</xdr:col>
      <xdr:colOff>0</xdr:colOff>
      <xdr:row>55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9200029" y="15390720"/>
          <a:ext cx="4123765" cy="29757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48</xdr:row>
      <xdr:rowOff>150720</xdr:rowOff>
    </xdr:from>
    <xdr:to>
      <xdr:col>1</xdr:col>
      <xdr:colOff>2711824</xdr:colOff>
      <xdr:row>50</xdr:row>
      <xdr:rowOff>129989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300318" y="19457895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>
          <a:off x="1248276" y="1937227"/>
          <a:ext cx="9025" cy="15598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238125</xdr:colOff>
      <xdr:row>37</xdr:row>
      <xdr:rowOff>261938</xdr:rowOff>
    </xdr:from>
    <xdr:to>
      <xdr:col>5</xdr:col>
      <xdr:colOff>2071687</xdr:colOff>
      <xdr:row>42</xdr:row>
      <xdr:rowOff>476250</xdr:rowOff>
    </xdr:to>
    <xdr:cxnSp macro="">
      <xdr:nvCxnSpPr>
        <xdr:cNvPr id="12" name="Conector recto 11"/>
        <xdr:cNvCxnSpPr/>
      </xdr:nvCxnSpPr>
      <xdr:spPr>
        <a:xfrm flipV="1">
          <a:off x="238125" y="17478376"/>
          <a:ext cx="17073562" cy="285749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140711</xdr:colOff>
      <xdr:row>36</xdr:row>
      <xdr:rowOff>93084</xdr:rowOff>
    </xdr:from>
    <xdr:to>
      <xdr:col>5</xdr:col>
      <xdr:colOff>2262187</xdr:colOff>
      <xdr:row>43</xdr:row>
      <xdr:rowOff>119062</xdr:rowOff>
    </xdr:to>
    <xdr:cxnSp macro="">
      <xdr:nvCxnSpPr>
        <xdr:cNvPr id="15" name="Conector recto 14"/>
        <xdr:cNvCxnSpPr/>
      </xdr:nvCxnSpPr>
      <xdr:spPr>
        <a:xfrm flipH="1" flipV="1">
          <a:off x="140711" y="16999959"/>
          <a:ext cx="17361476" cy="350260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68</xdr:row>
      <xdr:rowOff>0</xdr:rowOff>
    </xdr:from>
    <xdr:to>
      <xdr:col>1</xdr:col>
      <xdr:colOff>2711824</xdr:colOff>
      <xdr:row>71</xdr:row>
      <xdr:rowOff>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296956" y="10349753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68</xdr:row>
      <xdr:rowOff>0</xdr:rowOff>
    </xdr:from>
    <xdr:to>
      <xdr:col>3</xdr:col>
      <xdr:colOff>11207</xdr:colOff>
      <xdr:row>70</xdr:row>
      <xdr:rowOff>313763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3148853" y="13021234"/>
          <a:ext cx="3697942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71</xdr:row>
      <xdr:rowOff>166408</xdr:rowOff>
    </xdr:from>
    <xdr:to>
      <xdr:col>3</xdr:col>
      <xdr:colOff>0</xdr:colOff>
      <xdr:row>73</xdr:row>
      <xdr:rowOff>145677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3139888" y="11472583"/>
          <a:ext cx="2908487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74</xdr:row>
      <xdr:rowOff>0</xdr:rowOff>
    </xdr:from>
    <xdr:to>
      <xdr:col>3</xdr:col>
      <xdr:colOff>0</xdr:colOff>
      <xdr:row>89</xdr:row>
      <xdr:rowOff>190498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5750" y="12249150"/>
          <a:ext cx="5762625" cy="2819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123264</xdr:colOff>
      <xdr:row>85</xdr:row>
      <xdr:rowOff>145677</xdr:rowOff>
    </xdr:from>
    <xdr:to>
      <xdr:col>7</xdr:col>
      <xdr:colOff>0</xdr:colOff>
      <xdr:row>90</xdr:row>
      <xdr:rowOff>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7351058" y="16259736"/>
          <a:ext cx="4269442" cy="8628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82</xdr:row>
      <xdr:rowOff>16249</xdr:rowOff>
    </xdr:from>
    <xdr:to>
      <xdr:col>7</xdr:col>
      <xdr:colOff>0</xdr:colOff>
      <xdr:row>85</xdr:row>
      <xdr:rowOff>11206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6171639" y="13494124"/>
          <a:ext cx="3905811" cy="5950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68</xdr:row>
      <xdr:rowOff>16249</xdr:rowOff>
    </xdr:from>
    <xdr:to>
      <xdr:col>7</xdr:col>
      <xdr:colOff>0</xdr:colOff>
      <xdr:row>81</xdr:row>
      <xdr:rowOff>78440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6186207" y="10379449"/>
          <a:ext cx="3891243" cy="297684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71</xdr:row>
      <xdr:rowOff>150720</xdr:rowOff>
    </xdr:from>
    <xdr:to>
      <xdr:col>1</xdr:col>
      <xdr:colOff>2711824</xdr:colOff>
      <xdr:row>73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300318" y="11456895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CxnSpPr/>
      </xdr:nvCxnSpPr>
      <xdr:spPr>
        <a:xfrm>
          <a:off x="1253879" y="17867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100854</xdr:colOff>
      <xdr:row>0</xdr:row>
      <xdr:rowOff>369793</xdr:rowOff>
    </xdr:from>
    <xdr:to>
      <xdr:col>4</xdr:col>
      <xdr:colOff>1330140</xdr:colOff>
      <xdr:row>12</xdr:row>
      <xdr:rowOff>257734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6185648" y="369793"/>
          <a:ext cx="4254874" cy="355226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346364</xdr:colOff>
      <xdr:row>61</xdr:row>
      <xdr:rowOff>34636</xdr:rowOff>
    </xdr:from>
    <xdr:to>
      <xdr:col>6</xdr:col>
      <xdr:colOff>2268682</xdr:colOff>
      <xdr:row>66</xdr:row>
      <xdr:rowOff>277092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CxnSpPr/>
      </xdr:nvCxnSpPr>
      <xdr:spPr>
        <a:xfrm flipV="1">
          <a:off x="1039091" y="19760045"/>
          <a:ext cx="13075227" cy="1801092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61</xdr:row>
      <xdr:rowOff>51955</xdr:rowOff>
    </xdr:from>
    <xdr:to>
      <xdr:col>7</xdr:col>
      <xdr:colOff>51954</xdr:colOff>
      <xdr:row>66</xdr:row>
      <xdr:rowOff>277091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/>
      </xdr:nvCxnSpPr>
      <xdr:spPr>
        <a:xfrm>
          <a:off x="692727" y="19777364"/>
          <a:ext cx="13508182" cy="1783772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69273</xdr:colOff>
      <xdr:row>21</xdr:row>
      <xdr:rowOff>34636</xdr:rowOff>
    </xdr:from>
    <xdr:to>
      <xdr:col>7</xdr:col>
      <xdr:colOff>17318</xdr:colOff>
      <xdr:row>26</xdr:row>
      <xdr:rowOff>242455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3019F68A-24A0-46E5-8AEB-B1E263F12AD5}"/>
            </a:ext>
          </a:extLst>
        </xdr:cNvPr>
        <xdr:cNvCxnSpPr/>
      </xdr:nvCxnSpPr>
      <xdr:spPr>
        <a:xfrm flipV="1">
          <a:off x="762000" y="6511636"/>
          <a:ext cx="13404273" cy="176645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34637</xdr:colOff>
      <xdr:row>20</xdr:row>
      <xdr:rowOff>69272</xdr:rowOff>
    </xdr:from>
    <xdr:to>
      <xdr:col>6</xdr:col>
      <xdr:colOff>2234046</xdr:colOff>
      <xdr:row>26</xdr:row>
      <xdr:rowOff>294409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A7EE1488-75FF-463C-9B88-D987426B492B}"/>
            </a:ext>
          </a:extLst>
        </xdr:cNvPr>
        <xdr:cNvCxnSpPr/>
      </xdr:nvCxnSpPr>
      <xdr:spPr>
        <a:xfrm>
          <a:off x="727364" y="6234545"/>
          <a:ext cx="13352318" cy="209550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53</xdr:row>
      <xdr:rowOff>0</xdr:rowOff>
    </xdr:from>
    <xdr:to>
      <xdr:col>6</xdr:col>
      <xdr:colOff>2286000</xdr:colOff>
      <xdr:row>58</xdr:row>
      <xdr:rowOff>294410</xdr:rowOff>
    </xdr:to>
    <xdr:cxnSp macro="">
      <xdr:nvCxnSpPr>
        <xdr:cNvPr id="9" name="Conector recto 8"/>
        <xdr:cNvCxnSpPr/>
      </xdr:nvCxnSpPr>
      <xdr:spPr>
        <a:xfrm flipV="1">
          <a:off x="692727" y="17231591"/>
          <a:ext cx="14114318" cy="185304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225136</xdr:colOff>
      <xdr:row>52</xdr:row>
      <xdr:rowOff>0</xdr:rowOff>
    </xdr:from>
    <xdr:to>
      <xdr:col>7</xdr:col>
      <xdr:colOff>0</xdr:colOff>
      <xdr:row>58</xdr:row>
      <xdr:rowOff>294409</xdr:rowOff>
    </xdr:to>
    <xdr:cxnSp macro="">
      <xdr:nvCxnSpPr>
        <xdr:cNvPr id="25" name="Conector recto 24"/>
        <xdr:cNvCxnSpPr/>
      </xdr:nvCxnSpPr>
      <xdr:spPr>
        <a:xfrm>
          <a:off x="225136" y="16919864"/>
          <a:ext cx="14599228" cy="216477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242455</xdr:colOff>
      <xdr:row>40</xdr:row>
      <xdr:rowOff>0</xdr:rowOff>
    </xdr:from>
    <xdr:to>
      <xdr:col>6</xdr:col>
      <xdr:colOff>2199410</xdr:colOff>
      <xdr:row>46</xdr:row>
      <xdr:rowOff>173182</xdr:rowOff>
    </xdr:to>
    <xdr:cxnSp macro="">
      <xdr:nvCxnSpPr>
        <xdr:cNvPr id="24" name="Conector recto 23"/>
        <xdr:cNvCxnSpPr/>
      </xdr:nvCxnSpPr>
      <xdr:spPr>
        <a:xfrm flipV="1">
          <a:off x="935182" y="12330545"/>
          <a:ext cx="13785273" cy="289213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207818</xdr:colOff>
      <xdr:row>40</xdr:row>
      <xdr:rowOff>103910</xdr:rowOff>
    </xdr:from>
    <xdr:to>
      <xdr:col>6</xdr:col>
      <xdr:colOff>2251364</xdr:colOff>
      <xdr:row>46</xdr:row>
      <xdr:rowOff>242455</xdr:rowOff>
    </xdr:to>
    <xdr:cxnSp macro="">
      <xdr:nvCxnSpPr>
        <xdr:cNvPr id="26" name="Conector recto 25"/>
        <xdr:cNvCxnSpPr/>
      </xdr:nvCxnSpPr>
      <xdr:spPr>
        <a:xfrm>
          <a:off x="900545" y="12434455"/>
          <a:ext cx="13871864" cy="28575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76</xdr:row>
      <xdr:rowOff>300879</xdr:rowOff>
    </xdr:from>
    <xdr:to>
      <xdr:col>1</xdr:col>
      <xdr:colOff>4150179</xdr:colOff>
      <xdr:row>81</xdr:row>
      <xdr:rowOff>136072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96955" y="19337272"/>
          <a:ext cx="4138974" cy="105983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4313464</xdr:colOff>
      <xdr:row>76</xdr:row>
      <xdr:rowOff>300153</xdr:rowOff>
    </xdr:from>
    <xdr:to>
      <xdr:col>4</xdr:col>
      <xdr:colOff>789214</xdr:colOff>
      <xdr:row>81</xdr:row>
      <xdr:rowOff>122463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4599214" y="19336546"/>
          <a:ext cx="3959679" cy="10469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4449536</xdr:colOff>
      <xdr:row>82</xdr:row>
      <xdr:rowOff>3122</xdr:rowOff>
    </xdr:from>
    <xdr:to>
      <xdr:col>4</xdr:col>
      <xdr:colOff>775607</xdr:colOff>
      <xdr:row>83</xdr:row>
      <xdr:rowOff>295356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4735286" y="20577122"/>
          <a:ext cx="3810000" cy="6051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666749</xdr:colOff>
      <xdr:row>85</xdr:row>
      <xdr:rowOff>163285</xdr:rowOff>
    </xdr:from>
    <xdr:to>
      <xdr:col>4</xdr:col>
      <xdr:colOff>816426</xdr:colOff>
      <xdr:row>99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666749" y="21431249"/>
          <a:ext cx="8313963" cy="332014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6</xdr:col>
      <xdr:colOff>13608</xdr:colOff>
      <xdr:row>94</xdr:row>
      <xdr:rowOff>145677</xdr:rowOff>
    </xdr:from>
    <xdr:to>
      <xdr:col>10</xdr:col>
      <xdr:colOff>1042145</xdr:colOff>
      <xdr:row>99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8722179" y="23822106"/>
          <a:ext cx="5178716" cy="87485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13607</xdr:colOff>
      <xdr:row>91</xdr:row>
      <xdr:rowOff>16249</xdr:rowOff>
    </xdr:from>
    <xdr:to>
      <xdr:col>10</xdr:col>
      <xdr:colOff>1047749</xdr:colOff>
      <xdr:row>94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8722178" y="23080356"/>
          <a:ext cx="5184321" cy="6072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13607</xdr:colOff>
      <xdr:row>76</xdr:row>
      <xdr:rowOff>299357</xdr:rowOff>
    </xdr:from>
    <xdr:to>
      <xdr:col>10</xdr:col>
      <xdr:colOff>1047749</xdr:colOff>
      <xdr:row>90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8722178" y="19335750"/>
          <a:ext cx="5184321" cy="360269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14567</xdr:colOff>
      <xdr:row>81</xdr:row>
      <xdr:rowOff>300398</xdr:rowOff>
    </xdr:from>
    <xdr:to>
      <xdr:col>1</xdr:col>
      <xdr:colOff>4150178</xdr:colOff>
      <xdr:row>83</xdr:row>
      <xdr:rowOff>285750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300317" y="20561434"/>
          <a:ext cx="4135611" cy="6112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31696</xdr:colOff>
      <xdr:row>1</xdr:row>
      <xdr:rowOff>40821</xdr:rowOff>
    </xdr:from>
    <xdr:to>
      <xdr:col>8</xdr:col>
      <xdr:colOff>693964</xdr:colOff>
      <xdr:row>12</xdr:row>
      <xdr:rowOff>17319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7270696" y="473776"/>
          <a:ext cx="5338177" cy="330158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1248276" y="1910013"/>
          <a:ext cx="9025" cy="155980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34636</xdr:colOff>
      <xdr:row>57</xdr:row>
      <xdr:rowOff>138546</xdr:rowOff>
    </xdr:from>
    <xdr:to>
      <xdr:col>10</xdr:col>
      <xdr:colOff>2199409</xdr:colOff>
      <xdr:row>77</xdr:row>
      <xdr:rowOff>190501</xdr:rowOff>
    </xdr:to>
    <xdr:cxnSp macro="">
      <xdr:nvCxnSpPr>
        <xdr:cNvPr id="15" name="Conector recto 14"/>
        <xdr:cNvCxnSpPr/>
      </xdr:nvCxnSpPr>
      <xdr:spPr>
        <a:xfrm>
          <a:off x="34636" y="15291955"/>
          <a:ext cx="17006455" cy="503959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57</xdr:row>
      <xdr:rowOff>138546</xdr:rowOff>
    </xdr:from>
    <xdr:to>
      <xdr:col>10</xdr:col>
      <xdr:colOff>2286000</xdr:colOff>
      <xdr:row>76</xdr:row>
      <xdr:rowOff>207818</xdr:rowOff>
    </xdr:to>
    <xdr:cxnSp macro="">
      <xdr:nvCxnSpPr>
        <xdr:cNvPr id="16" name="Conector recto 15"/>
        <xdr:cNvCxnSpPr/>
      </xdr:nvCxnSpPr>
      <xdr:spPr>
        <a:xfrm flipV="1">
          <a:off x="0" y="15291955"/>
          <a:ext cx="17127682" cy="481445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35</xdr:row>
      <xdr:rowOff>300878</xdr:rowOff>
    </xdr:from>
    <xdr:to>
      <xdr:col>1</xdr:col>
      <xdr:colOff>2711824</xdr:colOff>
      <xdr:row>39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296956" y="13045328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35</xdr:row>
      <xdr:rowOff>313763</xdr:rowOff>
    </xdr:from>
    <xdr:to>
      <xdr:col>3</xdr:col>
      <xdr:colOff>11207</xdr:colOff>
      <xdr:row>38</xdr:row>
      <xdr:rowOff>313763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3143250" y="13058213"/>
          <a:ext cx="3697382" cy="9429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39</xdr:row>
      <xdr:rowOff>166408</xdr:rowOff>
    </xdr:from>
    <xdr:to>
      <xdr:col>3</xdr:col>
      <xdr:colOff>0</xdr:colOff>
      <xdr:row>41</xdr:row>
      <xdr:rowOff>145677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3139888" y="14168158"/>
          <a:ext cx="3689537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42</xdr:row>
      <xdr:rowOff>0</xdr:rowOff>
    </xdr:from>
    <xdr:to>
      <xdr:col>3</xdr:col>
      <xdr:colOff>0</xdr:colOff>
      <xdr:row>54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285750" y="14944725"/>
          <a:ext cx="6543675" cy="2819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123264</xdr:colOff>
      <xdr:row>50</xdr:row>
      <xdr:rowOff>145677</xdr:rowOff>
    </xdr:from>
    <xdr:to>
      <xdr:col>6</xdr:col>
      <xdr:colOff>1120588</xdr:colOff>
      <xdr:row>55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7407088" y="16338177"/>
          <a:ext cx="4213412" cy="8628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47</xdr:row>
      <xdr:rowOff>16249</xdr:rowOff>
    </xdr:from>
    <xdr:to>
      <xdr:col>7</xdr:col>
      <xdr:colOff>0</xdr:colOff>
      <xdr:row>50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6952689" y="16189699"/>
          <a:ext cx="4134411" cy="5950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36</xdr:row>
      <xdr:rowOff>16249</xdr:rowOff>
    </xdr:from>
    <xdr:to>
      <xdr:col>7</xdr:col>
      <xdr:colOff>0</xdr:colOff>
      <xdr:row>46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6967257" y="13075024"/>
          <a:ext cx="4119843" cy="297684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39</xdr:row>
      <xdr:rowOff>150720</xdr:rowOff>
    </xdr:from>
    <xdr:to>
      <xdr:col>1</xdr:col>
      <xdr:colOff>2711824</xdr:colOff>
      <xdr:row>41</xdr:row>
      <xdr:rowOff>129989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300318" y="14152470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>
          <a:off x="1253879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11207</xdr:colOff>
      <xdr:row>44</xdr:row>
      <xdr:rowOff>357</xdr:rowOff>
    </xdr:from>
    <xdr:to>
      <xdr:col>5</xdr:col>
      <xdr:colOff>78441</xdr:colOff>
      <xdr:row>47</xdr:row>
      <xdr:rowOff>11206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305616" y="12798493"/>
          <a:ext cx="7721870" cy="94603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257736</xdr:colOff>
      <xdr:row>43</xdr:row>
      <xdr:rowOff>313763</xdr:rowOff>
    </xdr:from>
    <xdr:to>
      <xdr:col>9</xdr:col>
      <xdr:colOff>795619</xdr:colOff>
      <xdr:row>46</xdr:row>
      <xdr:rowOff>313763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7093324" y="10298204"/>
          <a:ext cx="6835589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257735</xdr:colOff>
      <xdr:row>47</xdr:row>
      <xdr:rowOff>235324</xdr:rowOff>
    </xdr:from>
    <xdr:to>
      <xdr:col>9</xdr:col>
      <xdr:colOff>806824</xdr:colOff>
      <xdr:row>50</xdr:row>
      <xdr:rowOff>123265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7093323" y="11474824"/>
          <a:ext cx="6846795" cy="82923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51</xdr:row>
      <xdr:rowOff>0</xdr:rowOff>
    </xdr:from>
    <xdr:to>
      <xdr:col>9</xdr:col>
      <xdr:colOff>806824</xdr:colOff>
      <xdr:row>63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291353" y="12494559"/>
          <a:ext cx="13648765" cy="28350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9</xdr:col>
      <xdr:colOff>1019735</xdr:colOff>
      <xdr:row>59</xdr:row>
      <xdr:rowOff>145677</xdr:rowOff>
    </xdr:from>
    <xdr:to>
      <xdr:col>13</xdr:col>
      <xdr:colOff>1176618</xdr:colOff>
      <xdr:row>64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14791764" y="16730383"/>
          <a:ext cx="4291854" cy="8628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997324</xdr:colOff>
      <xdr:row>56</xdr:row>
      <xdr:rowOff>16249</xdr:rowOff>
    </xdr:from>
    <xdr:to>
      <xdr:col>14</xdr:col>
      <xdr:colOff>0</xdr:colOff>
      <xdr:row>59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14130618" y="13743455"/>
          <a:ext cx="4191000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974912</xdr:colOff>
      <xdr:row>44</xdr:row>
      <xdr:rowOff>11206</xdr:rowOff>
    </xdr:from>
    <xdr:to>
      <xdr:col>14</xdr:col>
      <xdr:colOff>0</xdr:colOff>
      <xdr:row>55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14108206" y="10309412"/>
          <a:ext cx="4213412" cy="329452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47</xdr:row>
      <xdr:rowOff>240367</xdr:rowOff>
    </xdr:from>
    <xdr:to>
      <xdr:col>5</xdr:col>
      <xdr:colOff>89647</xdr:colOff>
      <xdr:row>50</xdr:row>
      <xdr:rowOff>112059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305921" y="11479867"/>
          <a:ext cx="6619314" cy="8129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6"/>
  <sheetViews>
    <sheetView tabSelected="1" view="pageBreakPreview" zoomScale="55" zoomScaleNormal="100" zoomScaleSheetLayoutView="55" workbookViewId="0">
      <selection activeCell="A31" sqref="A31"/>
    </sheetView>
  </sheetViews>
  <sheetFormatPr baseColWidth="10" defaultRowHeight="15" x14ac:dyDescent="0.25"/>
  <cols>
    <col min="1" max="1" width="33.42578125" customWidth="1"/>
    <col min="2" max="2" width="50.140625" customWidth="1"/>
    <col min="3" max="3" width="12.7109375" customWidth="1"/>
    <col min="5" max="5" width="27.42578125" bestFit="1" customWidth="1"/>
    <col min="6" max="6" width="41.5703125" bestFit="1" customWidth="1"/>
  </cols>
  <sheetData>
    <row r="2" spans="1:6" ht="46.5" x14ac:dyDescent="0.7">
      <c r="A2" s="147" t="s">
        <v>181</v>
      </c>
    </row>
    <row r="4" spans="1:6" s="146" customFormat="1" ht="28.5" x14ac:dyDescent="0.45">
      <c r="A4" s="171" t="s">
        <v>25</v>
      </c>
      <c r="B4" s="176" t="s">
        <v>319</v>
      </c>
      <c r="D4" s="173"/>
      <c r="E4" s="172" t="s">
        <v>9</v>
      </c>
      <c r="F4" s="178" t="s">
        <v>297</v>
      </c>
    </row>
    <row r="5" spans="1:6" s="146" customFormat="1" ht="28.5" x14ac:dyDescent="0.45">
      <c r="A5" s="171" t="s">
        <v>1</v>
      </c>
      <c r="B5" s="177">
        <v>179016</v>
      </c>
      <c r="D5" s="173"/>
      <c r="E5" s="172" t="s">
        <v>32</v>
      </c>
      <c r="F5" s="178" t="s">
        <v>308</v>
      </c>
    </row>
    <row r="6" spans="1:6" s="146" customFormat="1" ht="28.5" x14ac:dyDescent="0.45">
      <c r="A6" s="171" t="s">
        <v>2</v>
      </c>
      <c r="B6" s="303" t="s">
        <v>320</v>
      </c>
      <c r="D6" s="173"/>
      <c r="E6" s="172" t="s">
        <v>31</v>
      </c>
      <c r="F6" s="178" t="s">
        <v>300</v>
      </c>
    </row>
    <row r="7" spans="1:6" s="146" customFormat="1" ht="28.5" x14ac:dyDescent="0.45">
      <c r="A7" s="171" t="s">
        <v>3</v>
      </c>
      <c r="B7" s="178">
        <v>6</v>
      </c>
      <c r="D7" s="173"/>
      <c r="E7" s="174" t="s">
        <v>0</v>
      </c>
      <c r="F7" s="178" t="s">
        <v>301</v>
      </c>
    </row>
    <row r="8" spans="1:6" s="146" customFormat="1" ht="28.5" x14ac:dyDescent="0.45">
      <c r="A8" s="171" t="s">
        <v>4</v>
      </c>
      <c r="B8" s="178" t="s">
        <v>321</v>
      </c>
      <c r="D8" s="173"/>
      <c r="E8" s="174" t="s">
        <v>33</v>
      </c>
      <c r="F8" s="178" t="s">
        <v>322</v>
      </c>
    </row>
    <row r="9" spans="1:6" s="146" customFormat="1" ht="28.5" x14ac:dyDescent="0.45">
      <c r="A9" s="175"/>
      <c r="B9" s="175"/>
      <c r="D9" s="173"/>
      <c r="E9" s="174" t="s">
        <v>36</v>
      </c>
      <c r="F9" s="178" t="s">
        <v>309</v>
      </c>
    </row>
    <row r="10" spans="1:6" s="146" customFormat="1" ht="28.5" x14ac:dyDescent="0.45">
      <c r="A10" s="194" t="s">
        <v>179</v>
      </c>
      <c r="B10" s="195" t="s">
        <v>304</v>
      </c>
      <c r="C10" s="196"/>
      <c r="D10" s="173"/>
      <c r="E10" s="192"/>
      <c r="F10" s="193"/>
    </row>
    <row r="11" spans="1:6" s="146" customFormat="1" ht="28.5" x14ac:dyDescent="0.45">
      <c r="A11" s="194" t="s">
        <v>180</v>
      </c>
      <c r="B11" s="195" t="s">
        <v>278</v>
      </c>
      <c r="C11" s="196"/>
      <c r="D11" s="173"/>
      <c r="E11" s="192"/>
      <c r="F11" s="193"/>
    </row>
    <row r="13" spans="1:6" ht="36" x14ac:dyDescent="0.55000000000000004">
      <c r="B13" s="145" t="s">
        <v>140</v>
      </c>
    </row>
    <row r="15" spans="1:6" ht="15.75" thickBot="1" x14ac:dyDescent="0.3"/>
    <row r="16" spans="1:6" s="144" customFormat="1" ht="24" thickTop="1" x14ac:dyDescent="0.35">
      <c r="A16" s="183" t="s">
        <v>149</v>
      </c>
      <c r="B16" s="180" t="s">
        <v>182</v>
      </c>
    </row>
    <row r="17" spans="1:2" s="144" customFormat="1" ht="23.25" x14ac:dyDescent="0.35">
      <c r="B17" s="180" t="s">
        <v>81</v>
      </c>
    </row>
    <row r="18" spans="1:2" s="144" customFormat="1" ht="23.25" x14ac:dyDescent="0.35">
      <c r="B18" s="181" t="s">
        <v>98</v>
      </c>
    </row>
    <row r="19" spans="1:2" s="144" customFormat="1" ht="23.25" x14ac:dyDescent="0.35">
      <c r="B19" s="181" t="s">
        <v>99</v>
      </c>
    </row>
    <row r="20" spans="1:2" s="144" customFormat="1" ht="24" thickBot="1" x14ac:dyDescent="0.4"/>
    <row r="21" spans="1:2" s="144" customFormat="1" ht="24" thickTop="1" x14ac:dyDescent="0.35">
      <c r="A21" s="183" t="s">
        <v>150</v>
      </c>
      <c r="B21" s="180" t="s">
        <v>183</v>
      </c>
    </row>
    <row r="22" spans="1:2" s="144" customFormat="1" ht="23.25" x14ac:dyDescent="0.35">
      <c r="B22" s="180" t="s">
        <v>81</v>
      </c>
    </row>
    <row r="23" spans="1:2" s="144" customFormat="1" ht="23.25" x14ac:dyDescent="0.35">
      <c r="B23" s="182" t="s">
        <v>100</v>
      </c>
    </row>
    <row r="24" spans="1:2" s="144" customFormat="1" ht="23.25" x14ac:dyDescent="0.35">
      <c r="B24" s="182" t="s">
        <v>101</v>
      </c>
    </row>
    <row r="25" spans="1:2" s="144" customFormat="1" ht="24" thickBot="1" x14ac:dyDescent="0.4"/>
    <row r="26" spans="1:2" s="144" customFormat="1" ht="24" thickTop="1" x14ac:dyDescent="0.35">
      <c r="A26" s="183" t="s">
        <v>151</v>
      </c>
      <c r="B26" s="180" t="s">
        <v>184</v>
      </c>
    </row>
    <row r="27" spans="1:2" s="144" customFormat="1" ht="23.25" x14ac:dyDescent="0.35">
      <c r="B27" s="180" t="s">
        <v>81</v>
      </c>
    </row>
    <row r="28" spans="1:2" s="144" customFormat="1" ht="23.25" x14ac:dyDescent="0.35">
      <c r="B28" s="181" t="s">
        <v>78</v>
      </c>
    </row>
    <row r="29" spans="1:2" s="144" customFormat="1" ht="23.25" x14ac:dyDescent="0.35">
      <c r="B29" s="181" t="s">
        <v>79</v>
      </c>
    </row>
    <row r="30" spans="1:2" s="144" customFormat="1" ht="23.25" x14ac:dyDescent="0.35">
      <c r="B30" s="181" t="s">
        <v>80</v>
      </c>
    </row>
    <row r="31" spans="1:2" s="144" customFormat="1" ht="23.25" x14ac:dyDescent="0.35">
      <c r="B31" s="181"/>
    </row>
    <row r="32" spans="1:2" s="144" customFormat="1" ht="23.25" x14ac:dyDescent="0.35">
      <c r="B32" s="180" t="s">
        <v>185</v>
      </c>
    </row>
    <row r="33" spans="2:2" s="144" customFormat="1" ht="23.25" x14ac:dyDescent="0.35">
      <c r="B33" s="180" t="s">
        <v>81</v>
      </c>
    </row>
    <row r="34" spans="2:2" s="144" customFormat="1" ht="23.25" x14ac:dyDescent="0.35">
      <c r="B34" s="181" t="s">
        <v>84</v>
      </c>
    </row>
    <row r="35" spans="2:2" s="144" customFormat="1" ht="23.25" x14ac:dyDescent="0.35">
      <c r="B35" s="181" t="s">
        <v>82</v>
      </c>
    </row>
    <row r="36" spans="2:2" s="144" customFormat="1" ht="23.25" x14ac:dyDescent="0.35">
      <c r="B36" s="181" t="s">
        <v>83</v>
      </c>
    </row>
    <row r="37" spans="2:2" s="144" customFormat="1" ht="23.25" x14ac:dyDescent="0.35">
      <c r="B37" s="181"/>
    </row>
    <row r="38" spans="2:2" s="144" customFormat="1" ht="23.25" x14ac:dyDescent="0.35">
      <c r="B38" s="180" t="s">
        <v>186</v>
      </c>
    </row>
    <row r="39" spans="2:2" s="144" customFormat="1" ht="23.25" x14ac:dyDescent="0.35">
      <c r="B39" s="180" t="s">
        <v>81</v>
      </c>
    </row>
    <row r="40" spans="2:2" s="144" customFormat="1" ht="23.25" x14ac:dyDescent="0.35">
      <c r="B40" s="181" t="s">
        <v>87</v>
      </c>
    </row>
    <row r="41" spans="2:2" s="144" customFormat="1" ht="23.25" x14ac:dyDescent="0.35">
      <c r="B41" s="181" t="s">
        <v>88</v>
      </c>
    </row>
    <row r="42" spans="2:2" s="144" customFormat="1" ht="23.25" x14ac:dyDescent="0.35">
      <c r="B42" s="181" t="s">
        <v>89</v>
      </c>
    </row>
    <row r="43" spans="2:2" s="144" customFormat="1" ht="23.25" x14ac:dyDescent="0.35">
      <c r="B43" s="181"/>
    </row>
    <row r="44" spans="2:2" s="144" customFormat="1" ht="23.25" x14ac:dyDescent="0.35">
      <c r="B44" s="180" t="s">
        <v>187</v>
      </c>
    </row>
    <row r="45" spans="2:2" s="144" customFormat="1" ht="23.25" x14ac:dyDescent="0.35">
      <c r="B45" s="180" t="s">
        <v>81</v>
      </c>
    </row>
    <row r="46" spans="2:2" s="144" customFormat="1" ht="23.25" x14ac:dyDescent="0.35">
      <c r="B46" s="181" t="s">
        <v>90</v>
      </c>
    </row>
    <row r="47" spans="2:2" s="144" customFormat="1" ht="23.25" x14ac:dyDescent="0.35">
      <c r="B47" s="181" t="s">
        <v>91</v>
      </c>
    </row>
    <row r="48" spans="2:2" s="144" customFormat="1" ht="23.25" x14ac:dyDescent="0.35">
      <c r="B48" s="181" t="s">
        <v>92</v>
      </c>
    </row>
    <row r="49" spans="1:2" s="144" customFormat="1" ht="24" thickBot="1" x14ac:dyDescent="0.4"/>
    <row r="50" spans="1:2" s="144" customFormat="1" ht="24" thickTop="1" x14ac:dyDescent="0.35">
      <c r="A50" s="183" t="s">
        <v>152</v>
      </c>
      <c r="B50" s="180" t="s">
        <v>188</v>
      </c>
    </row>
    <row r="51" spans="1:2" s="144" customFormat="1" ht="23.25" x14ac:dyDescent="0.35">
      <c r="B51" s="180" t="s">
        <v>81</v>
      </c>
    </row>
    <row r="52" spans="1:2" s="144" customFormat="1" ht="23.25" x14ac:dyDescent="0.35">
      <c r="B52" s="181" t="s">
        <v>124</v>
      </c>
    </row>
    <row r="53" spans="1:2" s="144" customFormat="1" ht="23.25" x14ac:dyDescent="0.35">
      <c r="B53" s="181" t="s">
        <v>123</v>
      </c>
    </row>
    <row r="54" spans="1:2" s="144" customFormat="1" ht="24" thickBot="1" x14ac:dyDescent="0.4"/>
    <row r="55" spans="1:2" s="144" customFormat="1" ht="24" thickTop="1" x14ac:dyDescent="0.35">
      <c r="A55" s="183" t="s">
        <v>153</v>
      </c>
      <c r="B55" s="180" t="s">
        <v>189</v>
      </c>
    </row>
    <row r="56" spans="1:2" s="144" customFormat="1" ht="23.25" x14ac:dyDescent="0.35">
      <c r="A56" s="3" t="s">
        <v>23</v>
      </c>
      <c r="B56" s="180" t="s">
        <v>81</v>
      </c>
    </row>
    <row r="57" spans="1:2" s="144" customFormat="1" ht="23.25" x14ac:dyDescent="0.35">
      <c r="B57" s="181" t="s">
        <v>139</v>
      </c>
    </row>
    <row r="58" spans="1:2" s="144" customFormat="1" ht="24" thickBot="1" x14ac:dyDescent="0.4"/>
    <row r="59" spans="1:2" s="144" customFormat="1" ht="24" thickTop="1" x14ac:dyDescent="0.35">
      <c r="A59" s="183" t="s">
        <v>359</v>
      </c>
    </row>
    <row r="60" spans="1:2" s="144" customFormat="1" ht="23.25" x14ac:dyDescent="0.35">
      <c r="A60" s="3"/>
      <c r="B60" s="180" t="s">
        <v>358</v>
      </c>
    </row>
    <row r="61" spans="1:2" s="144" customFormat="1" ht="23.25" x14ac:dyDescent="0.35">
      <c r="B61" s="180" t="s">
        <v>81</v>
      </c>
    </row>
    <row r="62" spans="1:2" s="144" customFormat="1" ht="23.25" x14ac:dyDescent="0.35">
      <c r="A62" s="339"/>
      <c r="B62" s="144" t="s">
        <v>330</v>
      </c>
    </row>
    <row r="63" spans="1:2" s="144" customFormat="1" ht="23.25" x14ac:dyDescent="0.35">
      <c r="A63" s="339"/>
      <c r="B63" s="144" t="s">
        <v>360</v>
      </c>
    </row>
    <row r="64" spans="1:2" s="144" customFormat="1" ht="23.25" x14ac:dyDescent="0.35">
      <c r="B64"/>
    </row>
    <row r="65" spans="1:2" s="144" customFormat="1" ht="23.25" x14ac:dyDescent="0.35">
      <c r="B65"/>
    </row>
    <row r="66" spans="1:2" ht="23.25" x14ac:dyDescent="0.35">
      <c r="A66" s="144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5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view="pageBreakPreview" zoomScale="60" zoomScaleNormal="70" workbookViewId="0">
      <selection activeCell="D34" sqref="D34"/>
    </sheetView>
  </sheetViews>
  <sheetFormatPr baseColWidth="10" defaultRowHeight="15" x14ac:dyDescent="0.25"/>
  <cols>
    <col min="1" max="1" width="12.28515625" customWidth="1"/>
    <col min="2" max="2" width="79.85546875" customWidth="1"/>
    <col min="3" max="3" width="10.5703125" bestFit="1" customWidth="1"/>
    <col min="4" max="4" width="14" bestFit="1" customWidth="1"/>
    <col min="5" max="5" width="13.140625" style="5" bestFit="1" customWidth="1"/>
    <col min="6" max="6" width="17.5703125" style="5" bestFit="1" customWidth="1"/>
    <col min="7" max="7" width="35.7109375" style="5" bestFit="1" customWidth="1"/>
    <col min="8" max="8" width="2.5703125" style="5" customWidth="1"/>
  </cols>
  <sheetData>
    <row r="1" spans="1:8" ht="33.75" x14ac:dyDescent="0.5">
      <c r="A1" s="1"/>
      <c r="B1" s="17" t="s">
        <v>358</v>
      </c>
      <c r="C1" s="1"/>
      <c r="D1" s="1"/>
      <c r="E1" s="10"/>
      <c r="F1" s="10"/>
      <c r="G1" s="10"/>
      <c r="H1" s="10"/>
    </row>
    <row r="2" spans="1:8" ht="23.25" x14ac:dyDescent="0.35">
      <c r="A2" s="3"/>
      <c r="B2" s="3" t="s">
        <v>81</v>
      </c>
      <c r="C2" s="3"/>
      <c r="D2" s="3"/>
      <c r="E2" s="4"/>
      <c r="F2" s="4"/>
      <c r="G2" s="4"/>
      <c r="H2" s="4"/>
    </row>
    <row r="3" spans="1:8" ht="23.25" x14ac:dyDescent="0.35">
      <c r="A3" s="3"/>
      <c r="B3" s="3" t="s">
        <v>330</v>
      </c>
      <c r="C3" s="3"/>
      <c r="D3" s="3"/>
      <c r="E3" s="4"/>
      <c r="F3" s="4"/>
      <c r="G3" s="4"/>
      <c r="H3" s="4"/>
    </row>
    <row r="4" spans="1:8" ht="23.25" x14ac:dyDescent="0.35">
      <c r="A4" s="3"/>
      <c r="B4" s="2" t="s">
        <v>331</v>
      </c>
      <c r="C4" s="3"/>
      <c r="D4" s="3"/>
      <c r="E4" s="4"/>
      <c r="F4" s="4"/>
      <c r="G4" s="4"/>
      <c r="H4" s="4"/>
    </row>
    <row r="5" spans="1:8" ht="23.25" x14ac:dyDescent="0.35">
      <c r="A5" s="3"/>
      <c r="B5" s="3"/>
      <c r="C5" s="3"/>
      <c r="D5" s="3"/>
      <c r="E5" s="4"/>
      <c r="F5" s="4"/>
      <c r="G5" s="4"/>
      <c r="H5" s="4"/>
    </row>
    <row r="6" spans="1:8" ht="28.5" x14ac:dyDescent="0.45">
      <c r="A6" s="16" t="s">
        <v>25</v>
      </c>
      <c r="B6" s="176" t="str">
        <f>INDICE!B4</f>
        <v>29/4/2021</v>
      </c>
      <c r="C6" s="18"/>
      <c r="D6" s="170"/>
      <c r="E6" s="12"/>
      <c r="F6" s="11" t="s">
        <v>9</v>
      </c>
      <c r="G6" s="179" t="str">
        <f>INDICE!F4</f>
        <v>RAW LAND</v>
      </c>
      <c r="H6" s="12"/>
    </row>
    <row r="7" spans="1:8" ht="28.5" x14ac:dyDescent="0.45">
      <c r="A7" s="16" t="s">
        <v>1</v>
      </c>
      <c r="B7" s="176">
        <f>INDICE!B5</f>
        <v>179016</v>
      </c>
      <c r="C7" s="18"/>
      <c r="D7" s="170"/>
      <c r="E7" s="12"/>
      <c r="F7" s="11" t="s">
        <v>32</v>
      </c>
      <c r="G7" s="179" t="str">
        <f>INDICE!F5</f>
        <v>36.00 mts</v>
      </c>
      <c r="H7" s="12"/>
    </row>
    <row r="8" spans="1:8" ht="28.5" x14ac:dyDescent="0.45">
      <c r="A8" s="16" t="s">
        <v>2</v>
      </c>
      <c r="B8" s="176" t="str">
        <f>INDICE!B6</f>
        <v>ARELLANO</v>
      </c>
      <c r="C8" s="18"/>
      <c r="D8" s="170"/>
      <c r="E8" s="12"/>
      <c r="F8" s="11" t="s">
        <v>31</v>
      </c>
      <c r="G8" s="179" t="str">
        <f>INDICE!F6</f>
        <v>AUT</v>
      </c>
      <c r="H8" s="12"/>
    </row>
    <row r="9" spans="1:8" ht="28.5" x14ac:dyDescent="0.45">
      <c r="A9" s="16" t="s">
        <v>3</v>
      </c>
      <c r="B9" s="176">
        <f>INDICE!B7</f>
        <v>6</v>
      </c>
      <c r="C9" s="18"/>
      <c r="D9" s="170"/>
      <c r="E9" s="12"/>
      <c r="F9" s="13" t="s">
        <v>0</v>
      </c>
      <c r="G9" s="179" t="str">
        <f>INDICE!F7</f>
        <v>N/A</v>
      </c>
      <c r="H9" s="12"/>
    </row>
    <row r="10" spans="1:8" ht="28.5" x14ac:dyDescent="0.45">
      <c r="A10" s="16" t="s">
        <v>4</v>
      </c>
      <c r="B10" s="176" t="str">
        <f>INDICE!B8</f>
        <v xml:space="preserve">AGUASCALIENTES </v>
      </c>
      <c r="C10" s="18"/>
      <c r="D10" s="170"/>
      <c r="E10" s="12"/>
      <c r="F10" s="13" t="s">
        <v>33</v>
      </c>
      <c r="G10" s="179" t="str">
        <f>INDICE!F8</f>
        <v>RF 36.00 MTS</v>
      </c>
      <c r="H10" s="12"/>
    </row>
    <row r="11" spans="1:8" ht="23.25" x14ac:dyDescent="0.35">
      <c r="A11" s="9"/>
      <c r="B11" s="19"/>
      <c r="C11" s="19"/>
      <c r="D11" s="9"/>
      <c r="E11" s="12"/>
      <c r="F11" s="13" t="s">
        <v>36</v>
      </c>
      <c r="G11" s="179" t="str">
        <f>INDICE!F9</f>
        <v>HUAWEI</v>
      </c>
      <c r="H11" s="12"/>
    </row>
    <row r="12" spans="1:8" ht="18.75" x14ac:dyDescent="0.3">
      <c r="A12" s="9"/>
      <c r="B12" s="9"/>
      <c r="C12" s="9"/>
      <c r="D12" s="15"/>
      <c r="E12" s="12"/>
      <c r="F12" s="12"/>
      <c r="G12" s="12"/>
      <c r="H12" s="12"/>
    </row>
    <row r="13" spans="1:8" ht="21.75" thickBot="1" x14ac:dyDescent="0.4">
      <c r="A13" s="9"/>
      <c r="B13" s="2" t="s">
        <v>330</v>
      </c>
      <c r="C13" s="12" t="s">
        <v>7</v>
      </c>
      <c r="D13" s="12" t="s">
        <v>332</v>
      </c>
      <c r="E13" s="12" t="s">
        <v>233</v>
      </c>
      <c r="F13" s="12" t="s">
        <v>14</v>
      </c>
      <c r="G13" s="12" t="s">
        <v>13</v>
      </c>
      <c r="H13" s="9"/>
    </row>
    <row r="14" spans="1:8" ht="19.5" thickBot="1" x14ac:dyDescent="0.35">
      <c r="A14" s="9">
        <v>1</v>
      </c>
      <c r="B14" s="236" t="s">
        <v>333</v>
      </c>
      <c r="C14" s="197" t="s">
        <v>334</v>
      </c>
      <c r="D14" s="318"/>
      <c r="E14" s="237">
        <v>0</v>
      </c>
      <c r="F14" s="319" t="s">
        <v>17</v>
      </c>
      <c r="G14" s="198" t="s">
        <v>16</v>
      </c>
      <c r="H14" s="9"/>
    </row>
    <row r="15" spans="1:8" ht="19.5" thickBot="1" x14ac:dyDescent="0.35">
      <c r="A15" s="9"/>
      <c r="B15" s="320" t="s">
        <v>335</v>
      </c>
      <c r="C15" s="321"/>
      <c r="D15" s="318">
        <v>3</v>
      </c>
      <c r="E15" s="237">
        <v>0</v>
      </c>
      <c r="F15" s="322"/>
      <c r="G15" s="323"/>
      <c r="H15" s="9"/>
    </row>
    <row r="16" spans="1:8" ht="19.5" thickBot="1" x14ac:dyDescent="0.35">
      <c r="A16" s="9"/>
      <c r="B16" s="320" t="s">
        <v>335</v>
      </c>
      <c r="C16" s="321"/>
      <c r="D16" s="318">
        <v>1</v>
      </c>
      <c r="E16" s="237">
        <v>0</v>
      </c>
      <c r="F16" s="322"/>
      <c r="G16" s="323"/>
      <c r="H16" s="9"/>
    </row>
    <row r="17" spans="1:8" ht="19.5" thickBot="1" x14ac:dyDescent="0.35">
      <c r="A17" s="9"/>
      <c r="B17" s="320" t="s">
        <v>335</v>
      </c>
      <c r="C17" s="321"/>
      <c r="D17" s="318">
        <v>2.2999999999999998</v>
      </c>
      <c r="E17" s="237">
        <v>0</v>
      </c>
      <c r="F17" s="322"/>
      <c r="G17" s="323"/>
      <c r="H17" s="9"/>
    </row>
    <row r="18" spans="1:8" ht="19.5" thickBot="1" x14ac:dyDescent="0.35">
      <c r="A18" s="9">
        <f>A14+1</f>
        <v>2</v>
      </c>
      <c r="B18" s="320" t="s">
        <v>335</v>
      </c>
      <c r="C18" s="28" t="s">
        <v>8</v>
      </c>
      <c r="D18" s="318">
        <v>3.85</v>
      </c>
      <c r="E18" s="237">
        <v>0</v>
      </c>
      <c r="F18" s="324" t="s">
        <v>17</v>
      </c>
      <c r="G18" s="325" t="s">
        <v>16</v>
      </c>
      <c r="H18" s="9"/>
    </row>
    <row r="19" spans="1:8" ht="19.5" thickBot="1" x14ac:dyDescent="0.35">
      <c r="A19" s="9">
        <f t="shared" ref="A19:A28" si="0">A18+1</f>
        <v>3</v>
      </c>
      <c r="B19" s="326" t="s">
        <v>336</v>
      </c>
      <c r="C19" s="14" t="s">
        <v>8</v>
      </c>
      <c r="D19" s="318">
        <v>3</v>
      </c>
      <c r="E19" s="237">
        <v>0</v>
      </c>
      <c r="F19" s="30" t="s">
        <v>17</v>
      </c>
      <c r="G19" s="242" t="s">
        <v>16</v>
      </c>
      <c r="H19" s="29"/>
    </row>
    <row r="20" spans="1:8" ht="19.5" thickBot="1" x14ac:dyDescent="0.35">
      <c r="A20" s="9">
        <f t="shared" si="0"/>
        <v>4</v>
      </c>
      <c r="B20" s="238" t="s">
        <v>337</v>
      </c>
      <c r="C20" s="27" t="s">
        <v>338</v>
      </c>
      <c r="D20" s="318" t="s">
        <v>339</v>
      </c>
      <c r="E20" s="237">
        <v>0</v>
      </c>
      <c r="F20" s="30" t="s">
        <v>17</v>
      </c>
      <c r="G20" s="327" t="s">
        <v>16</v>
      </c>
      <c r="H20" s="9"/>
    </row>
    <row r="21" spans="1:8" ht="19.5" thickBot="1" x14ac:dyDescent="0.35">
      <c r="A21" s="9">
        <f t="shared" si="0"/>
        <v>5</v>
      </c>
      <c r="B21" s="239" t="s">
        <v>340</v>
      </c>
      <c r="C21" s="14" t="s">
        <v>334</v>
      </c>
      <c r="D21" s="318">
        <v>0</v>
      </c>
      <c r="E21" s="237">
        <v>0</v>
      </c>
      <c r="F21" s="30" t="s">
        <v>17</v>
      </c>
      <c r="G21" s="199" t="s">
        <v>16</v>
      </c>
      <c r="H21" s="9"/>
    </row>
    <row r="22" spans="1:8" ht="19.5" thickBot="1" x14ac:dyDescent="0.35">
      <c r="A22" s="9">
        <f t="shared" si="0"/>
        <v>6</v>
      </c>
      <c r="B22" s="239" t="s">
        <v>341</v>
      </c>
      <c r="C22" s="14" t="s">
        <v>334</v>
      </c>
      <c r="D22" s="318">
        <v>0</v>
      </c>
      <c r="E22" s="237">
        <v>0</v>
      </c>
      <c r="F22" s="30" t="s">
        <v>17</v>
      </c>
      <c r="G22" s="199" t="s">
        <v>16</v>
      </c>
      <c r="H22" s="9"/>
    </row>
    <row r="23" spans="1:8" ht="19.5" thickBot="1" x14ac:dyDescent="0.35">
      <c r="A23" s="9">
        <f t="shared" si="0"/>
        <v>7</v>
      </c>
      <c r="B23" s="241" t="s">
        <v>342</v>
      </c>
      <c r="C23" s="14" t="s">
        <v>195</v>
      </c>
      <c r="D23" s="318">
        <v>2.5</v>
      </c>
      <c r="E23" s="237">
        <v>0</v>
      </c>
      <c r="F23" s="30" t="s">
        <v>17</v>
      </c>
      <c r="G23" s="199" t="s">
        <v>16</v>
      </c>
      <c r="H23" s="9"/>
    </row>
    <row r="24" spans="1:8" ht="19.5" thickBot="1" x14ac:dyDescent="0.35">
      <c r="A24" s="9">
        <f t="shared" si="0"/>
        <v>8</v>
      </c>
      <c r="B24" s="239" t="s">
        <v>343</v>
      </c>
      <c r="C24" s="30" t="s">
        <v>195</v>
      </c>
      <c r="D24" s="318">
        <v>0</v>
      </c>
      <c r="E24" s="237">
        <v>0</v>
      </c>
      <c r="F24" s="30" t="s">
        <v>17</v>
      </c>
      <c r="G24" s="242" t="s">
        <v>16</v>
      </c>
      <c r="H24" s="9"/>
    </row>
    <row r="25" spans="1:8" ht="19.5" thickBot="1" x14ac:dyDescent="0.35">
      <c r="A25" s="9">
        <f t="shared" si="0"/>
        <v>9</v>
      </c>
      <c r="B25" s="239" t="s">
        <v>344</v>
      </c>
      <c r="C25" s="14" t="s">
        <v>8</v>
      </c>
      <c r="D25" s="318">
        <v>0</v>
      </c>
      <c r="E25" s="237">
        <v>0</v>
      </c>
      <c r="F25" s="30" t="s">
        <v>17</v>
      </c>
      <c r="G25" s="199" t="s">
        <v>16</v>
      </c>
      <c r="H25" s="9"/>
    </row>
    <row r="26" spans="1:8" ht="19.5" thickBot="1" x14ac:dyDescent="0.35">
      <c r="A26" s="9">
        <f t="shared" si="0"/>
        <v>10</v>
      </c>
      <c r="B26" s="320" t="s">
        <v>345</v>
      </c>
      <c r="C26" s="14" t="s">
        <v>8</v>
      </c>
      <c r="D26" s="318">
        <v>0</v>
      </c>
      <c r="E26" s="237">
        <v>0</v>
      </c>
      <c r="F26" s="30" t="s">
        <v>17</v>
      </c>
      <c r="G26" s="199" t="s">
        <v>16</v>
      </c>
      <c r="H26" s="9"/>
    </row>
    <row r="27" spans="1:8" ht="19.5" thickBot="1" x14ac:dyDescent="0.35">
      <c r="A27" s="9">
        <f t="shared" si="0"/>
        <v>11</v>
      </c>
      <c r="B27" s="328" t="s">
        <v>346</v>
      </c>
      <c r="C27" s="200" t="s">
        <v>8</v>
      </c>
      <c r="D27" s="329">
        <v>0</v>
      </c>
      <c r="E27" s="330">
        <v>0</v>
      </c>
      <c r="F27" s="331" t="s">
        <v>17</v>
      </c>
      <c r="G27" s="201" t="s">
        <v>16</v>
      </c>
      <c r="H27" s="9"/>
    </row>
    <row r="28" spans="1:8" ht="19.5" thickBot="1" x14ac:dyDescent="0.35">
      <c r="A28" s="9">
        <f t="shared" si="0"/>
        <v>12</v>
      </c>
      <c r="B28" s="328" t="s">
        <v>347</v>
      </c>
      <c r="C28" s="200" t="s">
        <v>8</v>
      </c>
      <c r="D28" s="329">
        <v>0</v>
      </c>
      <c r="E28" s="330">
        <v>0</v>
      </c>
      <c r="F28" s="331" t="s">
        <v>17</v>
      </c>
      <c r="G28" s="201" t="s">
        <v>16</v>
      </c>
      <c r="H28" s="9"/>
    </row>
    <row r="29" spans="1:8" ht="18.75" x14ac:dyDescent="0.3">
      <c r="A29" s="9"/>
      <c r="B29" s="34"/>
      <c r="C29" s="20"/>
      <c r="D29" s="20"/>
      <c r="E29" s="20"/>
      <c r="F29" s="46"/>
      <c r="G29" s="20"/>
      <c r="H29" s="9"/>
    </row>
    <row r="30" spans="1:8" ht="21.75" thickBot="1" x14ac:dyDescent="0.4">
      <c r="A30" s="19"/>
      <c r="B30" s="2" t="s">
        <v>331</v>
      </c>
      <c r="C30" s="20"/>
      <c r="D30" s="20"/>
      <c r="E30" s="20"/>
      <c r="F30" s="46"/>
      <c r="G30" s="20"/>
      <c r="H30" s="9"/>
    </row>
    <row r="31" spans="1:8" ht="19.5" thickBot="1" x14ac:dyDescent="0.35">
      <c r="A31" s="9">
        <f>A28+1</f>
        <v>13</v>
      </c>
      <c r="B31" s="202" t="s">
        <v>348</v>
      </c>
      <c r="C31" s="197" t="s">
        <v>8</v>
      </c>
      <c r="D31" s="318">
        <v>0</v>
      </c>
      <c r="E31" s="237">
        <v>0</v>
      </c>
      <c r="F31" s="332" t="s">
        <v>17</v>
      </c>
      <c r="G31" s="198" t="s">
        <v>16</v>
      </c>
      <c r="H31" s="9"/>
    </row>
    <row r="32" spans="1:8" ht="19.5" thickBot="1" x14ac:dyDescent="0.35">
      <c r="A32" s="9">
        <f>A31+1</f>
        <v>14</v>
      </c>
      <c r="B32" s="239" t="s">
        <v>341</v>
      </c>
      <c r="C32" s="14" t="s">
        <v>8</v>
      </c>
      <c r="D32" s="318">
        <v>0</v>
      </c>
      <c r="E32" s="237">
        <v>0</v>
      </c>
      <c r="F32" s="30" t="s">
        <v>17</v>
      </c>
      <c r="G32" s="199" t="s">
        <v>16</v>
      </c>
      <c r="H32" s="9"/>
    </row>
    <row r="33" spans="1:8" ht="19.5" thickBot="1" x14ac:dyDescent="0.35">
      <c r="A33" s="9">
        <f t="shared" ref="A33:A39" si="1">A32+1</f>
        <v>15</v>
      </c>
      <c r="B33" s="240" t="s">
        <v>349</v>
      </c>
      <c r="C33" s="14" t="s">
        <v>8</v>
      </c>
      <c r="D33" s="318">
        <v>0</v>
      </c>
      <c r="E33" s="237">
        <v>0</v>
      </c>
      <c r="F33" s="30" t="s">
        <v>17</v>
      </c>
      <c r="G33" s="199" t="s">
        <v>16</v>
      </c>
      <c r="H33" s="8"/>
    </row>
    <row r="34" spans="1:8" ht="19.5" thickBot="1" x14ac:dyDescent="0.35">
      <c r="A34" s="9">
        <f t="shared" si="1"/>
        <v>16</v>
      </c>
      <c r="B34" s="267" t="s">
        <v>350</v>
      </c>
      <c r="C34" s="14" t="s">
        <v>8</v>
      </c>
      <c r="D34" s="318">
        <v>0</v>
      </c>
      <c r="E34" s="237">
        <v>0</v>
      </c>
      <c r="F34" s="30" t="s">
        <v>17</v>
      </c>
      <c r="G34" s="199" t="s">
        <v>16</v>
      </c>
      <c r="H34" s="8"/>
    </row>
    <row r="35" spans="1:8" ht="19.5" thickBot="1" x14ac:dyDescent="0.35">
      <c r="A35" s="9">
        <f t="shared" si="1"/>
        <v>17</v>
      </c>
      <c r="B35" s="278" t="s">
        <v>351</v>
      </c>
      <c r="C35" s="14" t="s">
        <v>8</v>
      </c>
      <c r="D35" s="318">
        <v>0</v>
      </c>
      <c r="E35" s="237">
        <v>0</v>
      </c>
      <c r="F35" s="30" t="s">
        <v>17</v>
      </c>
      <c r="G35" s="199" t="s">
        <v>16</v>
      </c>
      <c r="H35" s="8"/>
    </row>
    <row r="36" spans="1:8" ht="19.5" thickBot="1" x14ac:dyDescent="0.35">
      <c r="A36" s="9">
        <f t="shared" si="1"/>
        <v>18</v>
      </c>
      <c r="B36" s="241" t="s">
        <v>342</v>
      </c>
      <c r="C36" s="28" t="s">
        <v>8</v>
      </c>
      <c r="D36" s="318">
        <v>0</v>
      </c>
      <c r="E36" s="237">
        <v>0</v>
      </c>
      <c r="F36" s="30" t="s">
        <v>17</v>
      </c>
      <c r="G36" s="325" t="s">
        <v>16</v>
      </c>
      <c r="H36" s="8"/>
    </row>
    <row r="37" spans="1:8" ht="19.5" thickBot="1" x14ac:dyDescent="0.35">
      <c r="A37" s="9">
        <f t="shared" si="1"/>
        <v>19</v>
      </c>
      <c r="B37" s="243" t="s">
        <v>352</v>
      </c>
      <c r="C37" s="14" t="s">
        <v>8</v>
      </c>
      <c r="D37" s="318">
        <v>0</v>
      </c>
      <c r="E37" s="237">
        <v>0</v>
      </c>
      <c r="F37" s="30" t="s">
        <v>17</v>
      </c>
      <c r="G37" s="199" t="s">
        <v>16</v>
      </c>
      <c r="H37" s="8"/>
    </row>
    <row r="38" spans="1:8" ht="19.5" thickBot="1" x14ac:dyDescent="0.35">
      <c r="A38" s="9">
        <f t="shared" si="1"/>
        <v>20</v>
      </c>
      <c r="B38" s="333" t="s">
        <v>353</v>
      </c>
      <c r="C38" s="14" t="s">
        <v>8</v>
      </c>
      <c r="D38" s="318">
        <v>0</v>
      </c>
      <c r="E38" s="237">
        <v>0</v>
      </c>
      <c r="F38" s="30" t="s">
        <v>17</v>
      </c>
      <c r="G38" s="199" t="s">
        <v>16</v>
      </c>
      <c r="H38" s="8"/>
    </row>
    <row r="39" spans="1:8" ht="19.5" thickBot="1" x14ac:dyDescent="0.35">
      <c r="A39" s="9">
        <f t="shared" si="1"/>
        <v>21</v>
      </c>
      <c r="B39" s="334" t="s">
        <v>354</v>
      </c>
      <c r="C39" s="200" t="s">
        <v>8</v>
      </c>
      <c r="D39" s="329">
        <v>0</v>
      </c>
      <c r="E39" s="330">
        <v>0</v>
      </c>
      <c r="F39" s="331" t="s">
        <v>17</v>
      </c>
      <c r="G39" s="201" t="s">
        <v>16</v>
      </c>
      <c r="H39" s="8"/>
    </row>
    <row r="40" spans="1:8" ht="18.75" x14ac:dyDescent="0.3">
      <c r="A40" s="6"/>
      <c r="B40" s="19"/>
      <c r="C40" s="20"/>
      <c r="D40" s="20"/>
      <c r="E40" s="20"/>
      <c r="F40" s="46"/>
      <c r="G40" s="20"/>
      <c r="H40" s="8"/>
    </row>
    <row r="41" spans="1:8" ht="21.75" thickBot="1" x14ac:dyDescent="0.4">
      <c r="A41" s="6"/>
      <c r="B41" s="2" t="s">
        <v>355</v>
      </c>
      <c r="C41" s="20"/>
      <c r="D41" s="20"/>
      <c r="E41" s="20"/>
      <c r="F41" s="46"/>
      <c r="G41" s="20"/>
      <c r="H41" s="8"/>
    </row>
    <row r="42" spans="1:8" ht="19.5" thickBot="1" x14ac:dyDescent="0.35">
      <c r="A42" s="6">
        <f>A39+1</f>
        <v>22</v>
      </c>
      <c r="B42" s="335" t="s">
        <v>356</v>
      </c>
      <c r="C42" s="336" t="s">
        <v>357</v>
      </c>
      <c r="D42" s="329">
        <v>0</v>
      </c>
      <c r="E42" s="330">
        <v>25</v>
      </c>
      <c r="F42" s="337" t="s">
        <v>17</v>
      </c>
      <c r="G42" s="338" t="s">
        <v>16</v>
      </c>
      <c r="H42" s="8"/>
    </row>
    <row r="43" spans="1:8" ht="18.75" x14ac:dyDescent="0.3">
      <c r="A43" s="6"/>
      <c r="B43" s="19"/>
      <c r="C43" s="20"/>
      <c r="D43" s="20"/>
      <c r="E43" s="20"/>
      <c r="F43" s="46"/>
      <c r="G43" s="20"/>
      <c r="H43" s="8"/>
    </row>
    <row r="44" spans="1:8" ht="15.75" x14ac:dyDescent="0.25">
      <c r="A44" s="6"/>
      <c r="B44" s="6"/>
      <c r="C44" s="6"/>
      <c r="D44" s="6"/>
      <c r="E44" s="8"/>
      <c r="F44" s="8"/>
      <c r="G44" s="8"/>
      <c r="H44" s="7"/>
    </row>
    <row r="45" spans="1:8" ht="15.75" x14ac:dyDescent="0.25">
      <c r="A45" s="6"/>
      <c r="B45" s="6"/>
      <c r="C45" s="6"/>
      <c r="D45" s="6"/>
      <c r="E45" s="8"/>
      <c r="F45" s="8"/>
      <c r="G45" s="8"/>
      <c r="H45" s="7"/>
    </row>
    <row r="46" spans="1:8" ht="15.75" x14ac:dyDescent="0.25">
      <c r="A46" s="6"/>
      <c r="B46" s="6"/>
      <c r="C46" s="6"/>
      <c r="D46" s="6"/>
      <c r="E46" s="8"/>
      <c r="F46" s="8"/>
      <c r="G46" s="8"/>
      <c r="H46" s="7"/>
    </row>
    <row r="47" spans="1:8" ht="15.75" x14ac:dyDescent="0.25">
      <c r="A47" s="6"/>
      <c r="B47" s="6"/>
      <c r="C47" s="6"/>
      <c r="D47" s="6"/>
      <c r="E47" s="8"/>
      <c r="F47" s="8"/>
      <c r="G47" s="8"/>
      <c r="H47" s="7"/>
    </row>
    <row r="48" spans="1:8" ht="15.75" x14ac:dyDescent="0.25">
      <c r="A48" s="6"/>
      <c r="B48" s="6"/>
      <c r="C48" s="6"/>
      <c r="D48" s="6"/>
      <c r="E48" s="8"/>
      <c r="F48" s="8"/>
      <c r="G48" s="8"/>
      <c r="H48" s="7"/>
    </row>
    <row r="49" spans="1:8" ht="15.75" x14ac:dyDescent="0.25">
      <c r="A49" s="6"/>
      <c r="B49" s="6"/>
      <c r="C49" s="6"/>
      <c r="D49" s="6"/>
      <c r="E49" s="8"/>
      <c r="F49" s="8"/>
      <c r="G49" s="8"/>
      <c r="H49" s="7"/>
    </row>
    <row r="50" spans="1:8" ht="15.75" x14ac:dyDescent="0.25">
      <c r="A50" s="6"/>
      <c r="B50" s="6"/>
      <c r="C50" s="6"/>
      <c r="D50" s="6"/>
      <c r="E50" s="8"/>
      <c r="F50" s="8"/>
      <c r="G50" s="8"/>
      <c r="H50" s="7"/>
    </row>
    <row r="51" spans="1:8" ht="15.75" x14ac:dyDescent="0.25">
      <c r="A51" s="6"/>
      <c r="B51" s="6"/>
      <c r="C51" s="6"/>
      <c r="D51" s="6"/>
      <c r="E51" s="8"/>
      <c r="F51" s="8"/>
      <c r="G51" s="8"/>
      <c r="H51" s="7"/>
    </row>
    <row r="52" spans="1:8" ht="15.75" x14ac:dyDescent="0.25">
      <c r="A52" s="6"/>
      <c r="B52" s="6"/>
      <c r="C52" s="6"/>
      <c r="D52" s="6"/>
      <c r="E52" s="7"/>
      <c r="F52" s="7"/>
      <c r="G52" s="7"/>
      <c r="H52" s="7"/>
    </row>
    <row r="53" spans="1:8" ht="15.75" x14ac:dyDescent="0.25">
      <c r="A53" s="6"/>
      <c r="B53" s="6"/>
      <c r="C53" s="6"/>
      <c r="D53" s="6"/>
      <c r="E53" s="7"/>
      <c r="F53" s="7"/>
      <c r="G53" s="7"/>
      <c r="H53" s="7"/>
    </row>
    <row r="54" spans="1:8" ht="15.75" x14ac:dyDescent="0.25">
      <c r="A54" s="6"/>
      <c r="B54" s="6"/>
      <c r="C54" s="6"/>
      <c r="D54" s="6"/>
      <c r="E54" s="7"/>
      <c r="F54" s="7"/>
      <c r="G54" s="7"/>
      <c r="H54" s="7"/>
    </row>
    <row r="55" spans="1:8" ht="15.75" x14ac:dyDescent="0.25">
      <c r="A55" s="6"/>
      <c r="B55" s="6"/>
      <c r="C55" s="6"/>
      <c r="D55" s="6"/>
      <c r="E55" s="7"/>
      <c r="F55" s="7"/>
      <c r="G55" s="7"/>
      <c r="H55" s="7"/>
    </row>
    <row r="56" spans="1:8" ht="15.75" x14ac:dyDescent="0.25">
      <c r="B56" s="6"/>
      <c r="C56" s="6"/>
      <c r="D56" s="6"/>
      <c r="E56" s="7"/>
      <c r="F56" s="7"/>
      <c r="G56" s="7"/>
    </row>
    <row r="57" spans="1:8" ht="15.75" x14ac:dyDescent="0.25">
      <c r="B57" s="6"/>
      <c r="C57" s="6"/>
      <c r="D57" s="6"/>
      <c r="E57" s="7"/>
      <c r="F57" s="7"/>
      <c r="G57" s="7"/>
    </row>
    <row r="58" spans="1:8" ht="15.75" x14ac:dyDescent="0.25">
      <c r="B58" s="6"/>
      <c r="C58" s="6"/>
      <c r="D58" s="6"/>
      <c r="E58" s="7"/>
      <c r="F58" s="7"/>
      <c r="G58" s="7"/>
    </row>
    <row r="59" spans="1:8" ht="15.75" x14ac:dyDescent="0.25">
      <c r="B59" s="6"/>
      <c r="C59" s="6"/>
      <c r="D59" s="6"/>
      <c r="E59" s="7"/>
      <c r="F59" s="7"/>
      <c r="G59" s="7"/>
    </row>
    <row r="60" spans="1:8" ht="15.75" x14ac:dyDescent="0.25">
      <c r="B60" s="6"/>
      <c r="C60" s="6"/>
      <c r="D60" s="6"/>
      <c r="E60" s="7"/>
      <c r="F60" s="7"/>
      <c r="G60" s="7"/>
    </row>
    <row r="61" spans="1:8" ht="15.75" x14ac:dyDescent="0.25">
      <c r="B61" s="6"/>
      <c r="C61" s="6"/>
      <c r="D61" s="6"/>
      <c r="E61" s="7"/>
      <c r="F61" s="7"/>
      <c r="G61" s="7"/>
    </row>
    <row r="62" spans="1:8" ht="15.75" x14ac:dyDescent="0.25">
      <c r="B62" s="6"/>
      <c r="C62" s="6"/>
      <c r="D62" s="6"/>
      <c r="E62" s="7"/>
      <c r="F62" s="7"/>
      <c r="G62" s="7"/>
    </row>
    <row r="63" spans="1:8" ht="15.75" x14ac:dyDescent="0.25">
      <c r="B63" s="6"/>
      <c r="C63" s="6"/>
      <c r="D63" s="6"/>
      <c r="E63" s="7"/>
      <c r="F63" s="7"/>
      <c r="G63" s="7"/>
    </row>
  </sheetData>
  <pageMargins left="0.7" right="0.7" top="0.75" bottom="0.75" header="0.3" footer="0.3"/>
  <pageSetup scale="4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view="pageBreakPreview" topLeftCell="A16" zoomScale="70" zoomScaleNormal="80" zoomScaleSheetLayoutView="70" workbookViewId="0">
      <selection activeCell="A40" sqref="A40"/>
    </sheetView>
  </sheetViews>
  <sheetFormatPr baseColWidth="10" defaultRowHeight="15" x14ac:dyDescent="0.25"/>
  <cols>
    <col min="1" max="1" width="12.28515625" customWidth="1"/>
    <col min="2" max="2" width="79.85546875" customWidth="1"/>
    <col min="3" max="3" width="10.5703125" bestFit="1" customWidth="1"/>
    <col min="4" max="4" width="14" bestFit="1" customWidth="1"/>
    <col min="5" max="5" width="13.140625" style="5" bestFit="1" customWidth="1"/>
    <col min="6" max="6" width="17.5703125" style="5" bestFit="1" customWidth="1"/>
    <col min="7" max="7" width="35.7109375" style="5" bestFit="1" customWidth="1"/>
    <col min="8" max="8" width="2.5703125" style="5" customWidth="1"/>
    <col min="9" max="9" width="11.42578125" customWidth="1"/>
  </cols>
  <sheetData>
    <row r="1" spans="1:10" s="1" customFormat="1" ht="33.75" x14ac:dyDescent="0.5">
      <c r="B1" s="17" t="s">
        <v>182</v>
      </c>
      <c r="E1" s="10"/>
      <c r="F1" s="10"/>
      <c r="G1" s="10"/>
      <c r="H1" s="10"/>
      <c r="I1"/>
      <c r="J1"/>
    </row>
    <row r="2" spans="1:10" s="3" customFormat="1" ht="23.25" x14ac:dyDescent="0.35">
      <c r="B2" s="3" t="s">
        <v>81</v>
      </c>
      <c r="E2" s="4"/>
      <c r="F2" s="4"/>
      <c r="G2" s="4"/>
      <c r="H2" s="4"/>
      <c r="I2"/>
      <c r="J2"/>
    </row>
    <row r="3" spans="1:10" s="3" customFormat="1" ht="23.25" x14ac:dyDescent="0.35">
      <c r="B3" s="3" t="s">
        <v>98</v>
      </c>
      <c r="E3" s="4"/>
      <c r="F3" s="4"/>
      <c r="G3" s="4"/>
      <c r="H3" s="4"/>
      <c r="I3"/>
      <c r="J3"/>
    </row>
    <row r="4" spans="1:10" s="3" customFormat="1" ht="23.25" x14ac:dyDescent="0.35">
      <c r="B4" s="3" t="s">
        <v>99</v>
      </c>
      <c r="E4" s="4"/>
      <c r="F4" s="4"/>
      <c r="G4" s="4"/>
      <c r="H4" s="4"/>
      <c r="I4"/>
      <c r="J4"/>
    </row>
    <row r="5" spans="1:10" s="3" customFormat="1" ht="23.25" x14ac:dyDescent="0.35">
      <c r="E5" s="4"/>
      <c r="F5" s="4"/>
      <c r="G5" s="4"/>
      <c r="H5" s="4"/>
      <c r="I5"/>
      <c r="J5"/>
    </row>
    <row r="6" spans="1:10" s="9" customFormat="1" ht="28.5" x14ac:dyDescent="0.45">
      <c r="A6" s="16" t="s">
        <v>25</v>
      </c>
      <c r="B6" s="176" t="str">
        <f>INDICE!B4</f>
        <v>29/4/2021</v>
      </c>
      <c r="C6" s="18"/>
      <c r="D6" s="170"/>
      <c r="E6" s="12"/>
      <c r="F6" s="11" t="s">
        <v>9</v>
      </c>
      <c r="G6" s="179" t="str">
        <f>INDICE!F4</f>
        <v>RAW LAND</v>
      </c>
      <c r="H6" s="12"/>
      <c r="I6"/>
      <c r="J6"/>
    </row>
    <row r="7" spans="1:10" s="9" customFormat="1" ht="28.5" x14ac:dyDescent="0.45">
      <c r="A7" s="16" t="s">
        <v>1</v>
      </c>
      <c r="B7" s="233">
        <f>INDICE!B5</f>
        <v>179016</v>
      </c>
      <c r="C7" s="18"/>
      <c r="D7" s="170"/>
      <c r="E7" s="12"/>
      <c r="F7" s="11" t="s">
        <v>32</v>
      </c>
      <c r="G7" s="179" t="str">
        <f>INDICE!F5</f>
        <v>36.00 mts</v>
      </c>
      <c r="H7" s="12"/>
      <c r="I7"/>
      <c r="J7"/>
    </row>
    <row r="8" spans="1:10" s="9" customFormat="1" ht="28.5" x14ac:dyDescent="0.45">
      <c r="A8" s="16" t="s">
        <v>2</v>
      </c>
      <c r="B8" s="176" t="str">
        <f>INDICE!B6</f>
        <v>ARELLANO</v>
      </c>
      <c r="C8" s="18"/>
      <c r="D8" s="170"/>
      <c r="E8" s="12"/>
      <c r="F8" s="11" t="s">
        <v>31</v>
      </c>
      <c r="G8" s="179" t="str">
        <f>INDICE!F6</f>
        <v>AUT</v>
      </c>
      <c r="H8" s="12"/>
      <c r="I8"/>
      <c r="J8"/>
    </row>
    <row r="9" spans="1:10" s="9" customFormat="1" ht="28.5" x14ac:dyDescent="0.45">
      <c r="A9" s="16" t="s">
        <v>3</v>
      </c>
      <c r="B9" s="233">
        <f>INDICE!B7</f>
        <v>6</v>
      </c>
      <c r="C9" s="18"/>
      <c r="D9" s="170"/>
      <c r="E9" s="12"/>
      <c r="F9" s="13" t="s">
        <v>0</v>
      </c>
      <c r="G9" s="179" t="str">
        <f>INDICE!F7</f>
        <v>N/A</v>
      </c>
      <c r="H9" s="12"/>
      <c r="I9"/>
      <c r="J9"/>
    </row>
    <row r="10" spans="1:10" s="9" customFormat="1" ht="28.5" x14ac:dyDescent="0.45">
      <c r="A10" s="16" t="s">
        <v>4</v>
      </c>
      <c r="B10" s="176" t="str">
        <f>INDICE!B8</f>
        <v xml:space="preserve">AGUASCALIENTES </v>
      </c>
      <c r="C10" s="18"/>
      <c r="D10" s="170"/>
      <c r="E10" s="12"/>
      <c r="F10" s="13" t="s">
        <v>33</v>
      </c>
      <c r="G10" s="179" t="str">
        <f>INDICE!F8</f>
        <v>RF 36.00 MTS</v>
      </c>
      <c r="H10" s="12"/>
      <c r="I10"/>
      <c r="J10"/>
    </row>
    <row r="11" spans="1:10" s="9" customFormat="1" ht="23.25" x14ac:dyDescent="0.35">
      <c r="B11" s="19"/>
      <c r="C11" s="19"/>
      <c r="E11" s="12"/>
      <c r="F11" s="13" t="s">
        <v>36</v>
      </c>
      <c r="G11" s="179" t="str">
        <f>INDICE!F9</f>
        <v>HUAWEI</v>
      </c>
      <c r="H11" s="12"/>
      <c r="I11"/>
      <c r="J11"/>
    </row>
    <row r="12" spans="1:10" s="9" customFormat="1" ht="18.75" x14ac:dyDescent="0.3">
      <c r="D12" s="15"/>
      <c r="E12" s="12"/>
      <c r="F12" s="12"/>
      <c r="G12" s="12"/>
      <c r="H12" s="12"/>
      <c r="I12"/>
      <c r="J12"/>
    </row>
    <row r="13" spans="1:10" s="9" customFormat="1" ht="21.75" thickBot="1" x14ac:dyDescent="0.4">
      <c r="B13" s="2" t="s">
        <v>98</v>
      </c>
      <c r="C13" s="12" t="s">
        <v>7</v>
      </c>
      <c r="D13" s="12" t="s">
        <v>5</v>
      </c>
      <c r="E13" s="12" t="s">
        <v>233</v>
      </c>
      <c r="F13" s="12" t="s">
        <v>14</v>
      </c>
      <c r="G13" s="12" t="s">
        <v>13</v>
      </c>
      <c r="I13"/>
      <c r="J13"/>
    </row>
    <row r="14" spans="1:10" s="9" customFormat="1" ht="20.25" thickTop="1" thickBot="1" x14ac:dyDescent="0.35">
      <c r="A14" s="9">
        <v>1</v>
      </c>
      <c r="B14" s="69" t="s">
        <v>42</v>
      </c>
      <c r="C14" s="50" t="s">
        <v>8</v>
      </c>
      <c r="D14" s="103">
        <v>1</v>
      </c>
      <c r="E14" s="163">
        <v>1</v>
      </c>
      <c r="F14" s="104" t="s">
        <v>15</v>
      </c>
      <c r="G14" s="51" t="s">
        <v>16</v>
      </c>
      <c r="I14"/>
      <c r="J14"/>
    </row>
    <row r="15" spans="1:10" s="9" customFormat="1" ht="19.5" thickBot="1" x14ac:dyDescent="0.35">
      <c r="A15" s="9">
        <f>+A14+1</f>
        <v>2</v>
      </c>
      <c r="B15" s="83" t="s">
        <v>43</v>
      </c>
      <c r="C15" s="14" t="s">
        <v>8</v>
      </c>
      <c r="D15" s="24">
        <v>3</v>
      </c>
      <c r="E15" s="168">
        <v>3</v>
      </c>
      <c r="F15" s="81" t="s">
        <v>15</v>
      </c>
      <c r="G15" s="53" t="s">
        <v>16</v>
      </c>
      <c r="I15"/>
      <c r="J15"/>
    </row>
    <row r="16" spans="1:10" s="29" customFormat="1" ht="19.5" thickBot="1" x14ac:dyDescent="0.35">
      <c r="A16" s="9">
        <f>+A15+1</f>
        <v>3</v>
      </c>
      <c r="B16" s="84" t="s">
        <v>48</v>
      </c>
      <c r="C16" s="57" t="s">
        <v>8</v>
      </c>
      <c r="D16" s="105">
        <v>12</v>
      </c>
      <c r="E16" s="164">
        <v>12</v>
      </c>
      <c r="F16" s="106" t="s">
        <v>15</v>
      </c>
      <c r="G16" s="65" t="s">
        <v>16</v>
      </c>
      <c r="I16"/>
      <c r="J16"/>
    </row>
    <row r="17" spans="1:10" s="9" customFormat="1" ht="19.5" thickTop="1" x14ac:dyDescent="0.3">
      <c r="C17" s="12"/>
      <c r="D17" s="12"/>
      <c r="E17" s="12"/>
      <c r="F17" s="12"/>
      <c r="G17" s="12"/>
      <c r="I17"/>
      <c r="J17"/>
    </row>
    <row r="18" spans="1:10" s="9" customFormat="1" ht="21.75" thickBot="1" x14ac:dyDescent="0.4">
      <c r="B18" s="2" t="s">
        <v>99</v>
      </c>
      <c r="C18" s="12" t="s">
        <v>7</v>
      </c>
      <c r="D18" s="12" t="s">
        <v>5</v>
      </c>
      <c r="E18" s="12" t="s">
        <v>6</v>
      </c>
      <c r="F18" s="12" t="s">
        <v>14</v>
      </c>
      <c r="G18" s="12" t="s">
        <v>13</v>
      </c>
      <c r="I18"/>
      <c r="J18"/>
    </row>
    <row r="19" spans="1:10" s="9" customFormat="1" ht="19.5" thickBot="1" x14ac:dyDescent="0.35">
      <c r="A19" s="9">
        <f>+A16+1</f>
        <v>4</v>
      </c>
      <c r="B19" s="236" t="s">
        <v>190</v>
      </c>
      <c r="C19" s="197" t="s">
        <v>8</v>
      </c>
      <c r="D19" s="197">
        <v>2</v>
      </c>
      <c r="E19" s="237">
        <v>0</v>
      </c>
      <c r="F19" s="197" t="s">
        <v>15</v>
      </c>
      <c r="G19" s="198" t="s">
        <v>16</v>
      </c>
      <c r="I19"/>
      <c r="J19"/>
    </row>
    <row r="20" spans="1:10" s="9" customFormat="1" ht="19.5" thickBot="1" x14ac:dyDescent="0.35">
      <c r="A20" s="9">
        <f t="shared" ref="A20:A32" si="0">+A19+1</f>
        <v>5</v>
      </c>
      <c r="B20" s="238" t="s">
        <v>191</v>
      </c>
      <c r="C20" s="14" t="s">
        <v>8</v>
      </c>
      <c r="D20" s="24">
        <v>1</v>
      </c>
      <c r="E20" s="165">
        <v>1</v>
      </c>
      <c r="F20" s="81" t="s">
        <v>15</v>
      </c>
      <c r="G20" s="199" t="s">
        <v>16</v>
      </c>
      <c r="I20"/>
      <c r="J20"/>
    </row>
    <row r="21" spans="1:10" s="9" customFormat="1" ht="19.5" thickBot="1" x14ac:dyDescent="0.35">
      <c r="A21" s="9">
        <f t="shared" si="0"/>
        <v>6</v>
      </c>
      <c r="B21" s="239" t="s">
        <v>192</v>
      </c>
      <c r="C21" s="14" t="s">
        <v>8</v>
      </c>
      <c r="D21" s="24">
        <v>1</v>
      </c>
      <c r="E21" s="165">
        <v>1</v>
      </c>
      <c r="F21" s="81" t="s">
        <v>15</v>
      </c>
      <c r="G21" s="199" t="s">
        <v>16</v>
      </c>
      <c r="I21"/>
      <c r="J21"/>
    </row>
    <row r="22" spans="1:10" s="9" customFormat="1" ht="19.5" thickBot="1" x14ac:dyDescent="0.35">
      <c r="A22" s="9">
        <f t="shared" si="0"/>
        <v>7</v>
      </c>
      <c r="B22" s="239" t="s">
        <v>193</v>
      </c>
      <c r="C22" s="14" t="s">
        <v>8</v>
      </c>
      <c r="D22" s="24">
        <v>1</v>
      </c>
      <c r="E22" s="165">
        <v>1</v>
      </c>
      <c r="F22" s="81" t="s">
        <v>15</v>
      </c>
      <c r="G22" s="199" t="s">
        <v>16</v>
      </c>
      <c r="I22"/>
      <c r="J22"/>
    </row>
    <row r="23" spans="1:10" s="29" customFormat="1" ht="19.5" thickBot="1" x14ac:dyDescent="0.35">
      <c r="A23" s="29">
        <f t="shared" si="0"/>
        <v>8</v>
      </c>
      <c r="B23" s="240" t="s">
        <v>206</v>
      </c>
      <c r="C23" s="14" t="s">
        <v>8</v>
      </c>
      <c r="D23" s="24">
        <v>1</v>
      </c>
      <c r="E23" s="165">
        <v>1</v>
      </c>
      <c r="F23" s="81" t="s">
        <v>15</v>
      </c>
      <c r="G23" s="199" t="s">
        <v>16</v>
      </c>
      <c r="I23"/>
      <c r="J23"/>
    </row>
    <row r="24" spans="1:10" s="9" customFormat="1" ht="38.25" thickBot="1" x14ac:dyDescent="0.35">
      <c r="A24" s="9">
        <f t="shared" si="0"/>
        <v>9</v>
      </c>
      <c r="B24" s="267" t="s">
        <v>266</v>
      </c>
      <c r="C24" s="120" t="s">
        <v>8</v>
      </c>
      <c r="D24" s="268">
        <v>1</v>
      </c>
      <c r="E24" s="269">
        <v>0</v>
      </c>
      <c r="F24" s="270" t="s">
        <v>15</v>
      </c>
      <c r="G24" s="271" t="s">
        <v>16</v>
      </c>
      <c r="I24"/>
      <c r="J24"/>
    </row>
    <row r="25" spans="1:10" s="9" customFormat="1" ht="19.5" thickBot="1" x14ac:dyDescent="0.35">
      <c r="A25" s="9">
        <v>11</v>
      </c>
      <c r="B25" s="278" t="s">
        <v>281</v>
      </c>
      <c r="C25" s="120" t="s">
        <v>8</v>
      </c>
      <c r="D25" s="268">
        <v>0</v>
      </c>
      <c r="E25" s="269">
        <v>0</v>
      </c>
      <c r="F25" s="270" t="s">
        <v>15</v>
      </c>
      <c r="G25" s="271" t="s">
        <v>16</v>
      </c>
      <c r="I25"/>
      <c r="J25"/>
    </row>
    <row r="26" spans="1:10" s="9" customFormat="1" ht="38.25" thickBot="1" x14ac:dyDescent="0.35">
      <c r="A26" s="9">
        <f>+A24+1</f>
        <v>10</v>
      </c>
      <c r="B26" s="241" t="s">
        <v>303</v>
      </c>
      <c r="C26" s="14" t="s">
        <v>195</v>
      </c>
      <c r="D26" s="24">
        <v>1</v>
      </c>
      <c r="E26" s="165">
        <v>1</v>
      </c>
      <c r="F26" s="81" t="s">
        <v>15</v>
      </c>
      <c r="G26" s="199" t="s">
        <v>16</v>
      </c>
      <c r="I26"/>
      <c r="J26"/>
    </row>
    <row r="27" spans="1:10" s="9" customFormat="1" ht="19.5" thickBot="1" x14ac:dyDescent="0.35">
      <c r="A27" s="9">
        <f>+A26+1</f>
        <v>11</v>
      </c>
      <c r="B27" s="239" t="s">
        <v>194</v>
      </c>
      <c r="C27" s="30" t="s">
        <v>195</v>
      </c>
      <c r="D27" s="30">
        <v>1</v>
      </c>
      <c r="E27" s="165">
        <v>1</v>
      </c>
      <c r="F27" s="30" t="s">
        <v>15</v>
      </c>
      <c r="G27" s="242" t="s">
        <v>16</v>
      </c>
      <c r="I27"/>
      <c r="J27"/>
    </row>
    <row r="28" spans="1:10" s="9" customFormat="1" ht="19.5" thickBot="1" x14ac:dyDescent="0.35">
      <c r="A28" s="9">
        <f t="shared" si="0"/>
        <v>12</v>
      </c>
      <c r="B28" s="239" t="s">
        <v>47</v>
      </c>
      <c r="C28" s="14" t="s">
        <v>8</v>
      </c>
      <c r="D28" s="14">
        <v>4</v>
      </c>
      <c r="E28" s="165">
        <v>4</v>
      </c>
      <c r="F28" s="14" t="s">
        <v>15</v>
      </c>
      <c r="G28" s="199" t="s">
        <v>16</v>
      </c>
      <c r="I28"/>
      <c r="J28"/>
    </row>
    <row r="29" spans="1:10" s="9" customFormat="1" ht="19.5" thickBot="1" x14ac:dyDescent="0.35">
      <c r="A29" s="9">
        <f t="shared" si="0"/>
        <v>13</v>
      </c>
      <c r="B29" s="243" t="s">
        <v>128</v>
      </c>
      <c r="C29" s="14" t="s">
        <v>8</v>
      </c>
      <c r="D29" s="14">
        <v>1</v>
      </c>
      <c r="E29" s="165">
        <v>1</v>
      </c>
      <c r="F29" s="14" t="s">
        <v>15</v>
      </c>
      <c r="G29" s="199" t="s">
        <v>16</v>
      </c>
      <c r="I29"/>
      <c r="J29"/>
    </row>
    <row r="30" spans="1:10" s="9" customFormat="1" ht="19.5" thickBot="1" x14ac:dyDescent="0.35">
      <c r="A30" s="9">
        <f t="shared" si="0"/>
        <v>14</v>
      </c>
      <c r="B30" s="239" t="s">
        <v>44</v>
      </c>
      <c r="C30" s="14" t="s">
        <v>8</v>
      </c>
      <c r="D30" s="14">
        <v>1</v>
      </c>
      <c r="E30" s="165">
        <v>1</v>
      </c>
      <c r="F30" s="14" t="s">
        <v>15</v>
      </c>
      <c r="G30" s="199" t="s">
        <v>16</v>
      </c>
      <c r="I30"/>
      <c r="J30"/>
    </row>
    <row r="31" spans="1:10" s="9" customFormat="1" ht="19.5" thickBot="1" x14ac:dyDescent="0.35">
      <c r="A31" s="9">
        <f t="shared" si="0"/>
        <v>15</v>
      </c>
      <c r="B31" s="287" t="s">
        <v>302</v>
      </c>
      <c r="C31" s="14" t="s">
        <v>8</v>
      </c>
      <c r="D31" s="14">
        <v>1</v>
      </c>
      <c r="E31" s="165">
        <v>1</v>
      </c>
      <c r="F31" s="14" t="s">
        <v>15</v>
      </c>
      <c r="G31" s="199" t="s">
        <v>16</v>
      </c>
      <c r="I31"/>
      <c r="J31"/>
    </row>
    <row r="32" spans="1:10" s="9" customFormat="1" ht="19.5" thickBot="1" x14ac:dyDescent="0.35">
      <c r="A32" s="9">
        <f t="shared" si="0"/>
        <v>16</v>
      </c>
      <c r="B32" s="239" t="s">
        <v>45</v>
      </c>
      <c r="C32" s="14" t="s">
        <v>8</v>
      </c>
      <c r="D32" s="14">
        <v>1</v>
      </c>
      <c r="E32" s="165">
        <v>1</v>
      </c>
      <c r="F32" s="14" t="s">
        <v>15</v>
      </c>
      <c r="G32" s="199" t="s">
        <v>16</v>
      </c>
      <c r="I32"/>
      <c r="J32"/>
    </row>
    <row r="33" spans="1:10" s="9" customFormat="1" ht="19.5" thickBot="1" x14ac:dyDescent="0.35">
      <c r="A33" s="9">
        <v>17</v>
      </c>
      <c r="B33" s="239" t="s">
        <v>46</v>
      </c>
      <c r="C33" s="14" t="s">
        <v>8</v>
      </c>
      <c r="D33" s="14">
        <v>1</v>
      </c>
      <c r="E33" s="165">
        <v>0</v>
      </c>
      <c r="F33" s="14" t="s">
        <v>15</v>
      </c>
      <c r="G33" s="199" t="s">
        <v>16</v>
      </c>
      <c r="I33"/>
      <c r="J33"/>
    </row>
    <row r="34" spans="1:10" s="9" customFormat="1" ht="38.25" customHeight="1" thickBot="1" x14ac:dyDescent="0.35">
      <c r="A34" s="9">
        <v>18</v>
      </c>
      <c r="B34" s="243" t="s">
        <v>279</v>
      </c>
      <c r="C34" s="14" t="s">
        <v>8</v>
      </c>
      <c r="D34" s="14">
        <v>1</v>
      </c>
      <c r="E34" s="165"/>
      <c r="F34" s="14" t="s">
        <v>15</v>
      </c>
      <c r="G34" s="199" t="s">
        <v>16</v>
      </c>
      <c r="I34"/>
      <c r="J34"/>
    </row>
    <row r="35" spans="1:10" s="6" customFormat="1" ht="37.5" customHeight="1" thickBot="1" x14ac:dyDescent="0.35">
      <c r="A35" s="6">
        <v>19</v>
      </c>
      <c r="B35" s="243" t="s">
        <v>280</v>
      </c>
      <c r="C35" s="14" t="s">
        <v>8</v>
      </c>
      <c r="D35" s="14">
        <v>1</v>
      </c>
      <c r="E35" s="165">
        <v>0</v>
      </c>
      <c r="F35" s="14" t="s">
        <v>15</v>
      </c>
      <c r="G35" s="199" t="s">
        <v>16</v>
      </c>
      <c r="H35" s="8"/>
      <c r="I35"/>
      <c r="J35"/>
    </row>
    <row r="36" spans="1:10" s="6" customFormat="1" ht="39.75" customHeight="1" thickBot="1" x14ac:dyDescent="0.35">
      <c r="A36" s="6">
        <v>23</v>
      </c>
      <c r="B36" s="283" t="s">
        <v>196</v>
      </c>
      <c r="C36" s="14" t="s">
        <v>8</v>
      </c>
      <c r="D36" s="14">
        <v>0</v>
      </c>
      <c r="E36" s="165">
        <v>1</v>
      </c>
      <c r="F36" s="14" t="s">
        <v>15</v>
      </c>
      <c r="G36" s="199" t="s">
        <v>16</v>
      </c>
      <c r="H36" s="8"/>
      <c r="I36"/>
      <c r="J36"/>
    </row>
    <row r="37" spans="1:10" s="6" customFormat="1" ht="24" customHeight="1" x14ac:dyDescent="0.3">
      <c r="A37" s="6">
        <f>23+1</f>
        <v>24</v>
      </c>
      <c r="B37" s="306" t="s">
        <v>323</v>
      </c>
      <c r="C37" s="28" t="s">
        <v>230</v>
      </c>
      <c r="D37" s="28">
        <v>1</v>
      </c>
      <c r="E37" s="20">
        <v>1</v>
      </c>
      <c r="F37" s="14" t="s">
        <v>15</v>
      </c>
      <c r="G37" s="199" t="s">
        <v>16</v>
      </c>
      <c r="H37" s="8"/>
      <c r="I37"/>
      <c r="J37"/>
    </row>
    <row r="38" spans="1:10" s="6" customFormat="1" ht="19.5" thickBot="1" x14ac:dyDescent="0.35">
      <c r="A38" s="6">
        <v>25</v>
      </c>
      <c r="B38" s="272" t="s">
        <v>310</v>
      </c>
      <c r="C38" s="200" t="s">
        <v>8</v>
      </c>
      <c r="D38" s="200">
        <v>10</v>
      </c>
      <c r="E38" s="200">
        <v>18</v>
      </c>
      <c r="F38" s="14" t="s">
        <v>15</v>
      </c>
      <c r="G38" s="199" t="s">
        <v>16</v>
      </c>
      <c r="H38" s="8"/>
      <c r="I38"/>
      <c r="J38"/>
    </row>
    <row r="39" spans="1:10" s="6" customFormat="1" ht="15.75" x14ac:dyDescent="0.25">
      <c r="E39" s="8"/>
      <c r="F39" s="8"/>
      <c r="G39" s="8"/>
      <c r="H39" s="8"/>
      <c r="I39"/>
      <c r="J39"/>
    </row>
    <row r="40" spans="1:10" s="6" customFormat="1" ht="15.75" x14ac:dyDescent="0.25">
      <c r="E40" s="8"/>
      <c r="F40" s="8"/>
      <c r="G40" s="8"/>
      <c r="H40" s="8"/>
      <c r="I40"/>
      <c r="J40"/>
    </row>
    <row r="41" spans="1:10" s="6" customFormat="1" ht="15.75" x14ac:dyDescent="0.25">
      <c r="E41" s="8"/>
      <c r="F41" s="8"/>
      <c r="G41" s="8"/>
      <c r="H41" s="8"/>
      <c r="I41"/>
      <c r="J41"/>
    </row>
    <row r="42" spans="1:10" s="6" customFormat="1" ht="15.75" x14ac:dyDescent="0.25">
      <c r="E42" s="8"/>
      <c r="F42" s="8"/>
      <c r="G42" s="8"/>
      <c r="H42" s="8"/>
      <c r="I42"/>
      <c r="J42"/>
    </row>
    <row r="43" spans="1:10" s="6" customFormat="1" ht="15.75" x14ac:dyDescent="0.25">
      <c r="E43" s="8"/>
      <c r="F43" s="8"/>
      <c r="G43" s="8"/>
      <c r="H43" s="8"/>
      <c r="I43"/>
      <c r="J43"/>
    </row>
    <row r="44" spans="1:10" s="6" customFormat="1" ht="15.75" x14ac:dyDescent="0.25">
      <c r="E44" s="8"/>
      <c r="F44" s="8"/>
      <c r="G44" s="8"/>
      <c r="H44" s="8"/>
      <c r="I44"/>
      <c r="J44"/>
    </row>
    <row r="45" spans="1:10" s="6" customFormat="1" ht="15.75" x14ac:dyDescent="0.25">
      <c r="E45" s="8"/>
      <c r="F45" s="8"/>
      <c r="G45" s="8"/>
      <c r="H45" s="7"/>
      <c r="I45"/>
      <c r="J45"/>
    </row>
    <row r="46" spans="1:10" s="6" customFormat="1" ht="15.75" x14ac:dyDescent="0.25">
      <c r="E46" s="8"/>
      <c r="F46" s="8"/>
      <c r="G46" s="8"/>
      <c r="H46" s="7"/>
      <c r="I46"/>
      <c r="J46"/>
    </row>
    <row r="47" spans="1:10" s="6" customFormat="1" ht="15.75" x14ac:dyDescent="0.25">
      <c r="E47" s="8"/>
      <c r="F47" s="8"/>
      <c r="G47" s="8"/>
      <c r="H47" s="7"/>
      <c r="I47"/>
      <c r="J47"/>
    </row>
    <row r="48" spans="1:10" s="6" customFormat="1" ht="15.75" x14ac:dyDescent="0.25">
      <c r="E48" s="7"/>
      <c r="F48" s="7"/>
      <c r="G48" s="7"/>
      <c r="H48" s="7"/>
      <c r="I48"/>
      <c r="J48"/>
    </row>
    <row r="49" spans="2:10" s="6" customFormat="1" ht="15.75" x14ac:dyDescent="0.25">
      <c r="E49" s="7"/>
      <c r="F49" s="7"/>
      <c r="G49" s="7"/>
      <c r="H49" s="7"/>
      <c r="I49"/>
      <c r="J49"/>
    </row>
    <row r="50" spans="2:10" s="6" customFormat="1" ht="15.75" x14ac:dyDescent="0.25">
      <c r="E50" s="7"/>
      <c r="F50" s="7"/>
      <c r="G50" s="7"/>
      <c r="H50" s="7"/>
      <c r="I50"/>
      <c r="J50"/>
    </row>
    <row r="51" spans="2:10" s="6" customFormat="1" ht="15.75" x14ac:dyDescent="0.25">
      <c r="E51" s="7"/>
      <c r="F51" s="7"/>
      <c r="G51" s="7"/>
      <c r="H51" s="7"/>
      <c r="I51"/>
      <c r="J51"/>
    </row>
    <row r="52" spans="2:10" s="6" customFormat="1" ht="15.75" x14ac:dyDescent="0.25">
      <c r="E52" s="7"/>
      <c r="F52" s="7"/>
      <c r="G52" s="7"/>
      <c r="H52" s="7"/>
      <c r="I52"/>
      <c r="J52"/>
    </row>
    <row r="53" spans="2:10" s="6" customFormat="1" ht="15.75" x14ac:dyDescent="0.25">
      <c r="E53" s="7"/>
      <c r="F53" s="7"/>
      <c r="G53" s="7"/>
      <c r="H53" s="7"/>
      <c r="I53"/>
      <c r="J53"/>
    </row>
    <row r="54" spans="2:10" s="6" customFormat="1" ht="15.75" x14ac:dyDescent="0.25">
      <c r="E54" s="7"/>
      <c r="F54" s="7"/>
      <c r="G54" s="7"/>
      <c r="H54" s="7"/>
      <c r="I54"/>
      <c r="J54"/>
    </row>
    <row r="55" spans="2:10" s="6" customFormat="1" ht="15.75" x14ac:dyDescent="0.25">
      <c r="E55" s="7"/>
      <c r="F55" s="7"/>
      <c r="G55" s="7"/>
      <c r="H55" s="7"/>
      <c r="I55"/>
      <c r="J55"/>
    </row>
    <row r="56" spans="2:10" s="6" customFormat="1" ht="15.75" x14ac:dyDescent="0.25">
      <c r="E56" s="7"/>
      <c r="F56" s="7"/>
      <c r="G56" s="7"/>
      <c r="H56" s="7"/>
      <c r="I56"/>
      <c r="J56"/>
    </row>
    <row r="57" spans="2:10" ht="15.75" x14ac:dyDescent="0.25">
      <c r="B57" s="6"/>
      <c r="C57" s="6"/>
      <c r="D57" s="6"/>
      <c r="E57" s="7"/>
      <c r="F57" s="7"/>
      <c r="G57" s="7"/>
    </row>
    <row r="58" spans="2:10" ht="15.75" x14ac:dyDescent="0.25">
      <c r="B58" s="6"/>
      <c r="C58" s="6"/>
      <c r="D58" s="6"/>
      <c r="E58" s="7"/>
      <c r="F58" s="7"/>
      <c r="G58" s="7"/>
    </row>
    <row r="59" spans="2:10" ht="15.75" x14ac:dyDescent="0.25">
      <c r="B59" s="6"/>
      <c r="C59" s="6"/>
      <c r="D59" s="6"/>
      <c r="E59" s="7"/>
      <c r="F59" s="7"/>
      <c r="G59" s="7"/>
    </row>
  </sheetData>
  <phoneticPr fontId="5" type="noConversion"/>
  <printOptions horizontalCentered="1"/>
  <pageMargins left="0.19685039370078741" right="0.19685039370078741" top="0.39370078740157483" bottom="0.19685039370078741" header="0.31496062992125984" footer="0.19685039370078741"/>
  <pageSetup scale="5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view="pageBreakPreview" zoomScale="55" zoomScaleNormal="80" zoomScaleSheetLayoutView="55" workbookViewId="0">
      <selection activeCell="I22" sqref="I22"/>
    </sheetView>
  </sheetViews>
  <sheetFormatPr baseColWidth="10" defaultRowHeight="15" x14ac:dyDescent="0.25"/>
  <cols>
    <col min="1" max="1" width="10.28515625" bestFit="1" customWidth="1"/>
    <col min="2" max="2" width="61.85546875" customWidth="1"/>
    <col min="3" max="3" width="17.140625" customWidth="1"/>
    <col min="4" max="4" width="14" bestFit="1" customWidth="1"/>
    <col min="5" max="5" width="13.140625" style="5" bestFit="1" customWidth="1"/>
    <col min="6" max="6" width="17.5703125" style="5" bestFit="1" customWidth="1"/>
    <col min="7" max="7" width="35.7109375" style="5" bestFit="1" customWidth="1"/>
    <col min="8" max="8" width="7.85546875" style="5" customWidth="1"/>
    <col min="9" max="9" width="14.42578125" style="5" bestFit="1" customWidth="1"/>
    <col min="10" max="10" width="14.5703125" style="5" bestFit="1" customWidth="1"/>
    <col min="11" max="11" width="13.140625" style="5" bestFit="1" customWidth="1"/>
    <col min="12" max="12" width="11.42578125" style="5"/>
  </cols>
  <sheetData>
    <row r="1" spans="1:14" s="1" customFormat="1" ht="33.75" x14ac:dyDescent="0.5">
      <c r="B1" s="17" t="s">
        <v>183</v>
      </c>
      <c r="E1" s="10"/>
      <c r="F1" s="10"/>
      <c r="G1" s="10"/>
      <c r="H1" s="10"/>
      <c r="I1" s="10"/>
      <c r="J1" s="10"/>
      <c r="K1" s="10"/>
      <c r="L1" s="10"/>
    </row>
    <row r="2" spans="1:14" s="3" customFormat="1" ht="23.25" x14ac:dyDescent="0.35">
      <c r="B2" s="3" t="s">
        <v>81</v>
      </c>
      <c r="E2" s="4"/>
      <c r="F2" s="4"/>
      <c r="G2" s="4"/>
      <c r="H2" s="4"/>
      <c r="I2" s="4"/>
      <c r="J2" s="4"/>
      <c r="K2" s="4"/>
      <c r="L2" s="4"/>
    </row>
    <row r="3" spans="1:14" s="3" customFormat="1" ht="23.25" x14ac:dyDescent="0.35">
      <c r="B3" s="3" t="s">
        <v>100</v>
      </c>
      <c r="E3" s="4"/>
      <c r="F3" s="4"/>
      <c r="G3" s="4"/>
      <c r="H3" s="4"/>
      <c r="I3" s="4"/>
      <c r="J3" s="4"/>
      <c r="K3" s="4"/>
      <c r="L3" s="4"/>
    </row>
    <row r="4" spans="1:14" s="3" customFormat="1" ht="23.25" x14ac:dyDescent="0.35">
      <c r="B4" s="3" t="s">
        <v>101</v>
      </c>
      <c r="E4" s="4"/>
      <c r="F4" s="4"/>
      <c r="G4" s="4"/>
      <c r="H4" s="4"/>
      <c r="I4" s="4"/>
      <c r="J4" s="4"/>
      <c r="K4" s="4"/>
      <c r="L4" s="4"/>
    </row>
    <row r="5" spans="1:14" s="3" customFormat="1" ht="23.25" x14ac:dyDescent="0.35">
      <c r="E5" s="4"/>
      <c r="F5" s="4"/>
      <c r="G5" s="4"/>
      <c r="H5" s="4"/>
      <c r="I5" s="4"/>
      <c r="J5" s="4"/>
      <c r="K5" s="4"/>
      <c r="L5" s="4"/>
    </row>
    <row r="6" spans="1:14" s="9" customFormat="1" ht="24.95" customHeight="1" x14ac:dyDescent="0.45">
      <c r="A6" s="16" t="s">
        <v>25</v>
      </c>
      <c r="B6" s="176" t="str">
        <f>INDICE!B4</f>
        <v>29/4/2021</v>
      </c>
      <c r="C6" s="3"/>
      <c r="E6" s="12"/>
      <c r="F6" s="11" t="s">
        <v>9</v>
      </c>
      <c r="G6" s="179" t="str">
        <f>'F1'!G6</f>
        <v>RAW LAND</v>
      </c>
      <c r="H6" s="12"/>
      <c r="I6" s="12"/>
      <c r="J6" s="12"/>
      <c r="K6" s="12"/>
      <c r="L6" s="12"/>
    </row>
    <row r="7" spans="1:14" s="9" customFormat="1" ht="24.95" customHeight="1" x14ac:dyDescent="0.45">
      <c r="A7" s="16" t="s">
        <v>1</v>
      </c>
      <c r="B7" s="177">
        <f>INDICE!B5</f>
        <v>179016</v>
      </c>
      <c r="C7" s="3"/>
      <c r="E7" s="12"/>
      <c r="F7" s="11" t="s">
        <v>32</v>
      </c>
      <c r="G7" s="179" t="str">
        <f>'F1'!G7</f>
        <v>36.00 mts</v>
      </c>
      <c r="H7" s="12"/>
      <c r="I7" s="12"/>
      <c r="J7" s="12"/>
      <c r="K7" s="12"/>
      <c r="L7" s="12"/>
    </row>
    <row r="8" spans="1:14" s="9" customFormat="1" ht="24.95" customHeight="1" x14ac:dyDescent="0.45">
      <c r="A8" s="16" t="s">
        <v>2</v>
      </c>
      <c r="B8" s="178" t="str">
        <f>INDICE!B6</f>
        <v>ARELLANO</v>
      </c>
      <c r="C8" s="3"/>
      <c r="E8" s="12"/>
      <c r="F8" s="11" t="s">
        <v>31</v>
      </c>
      <c r="G8" s="179" t="str">
        <f>'F1'!G8</f>
        <v>AUT</v>
      </c>
      <c r="H8" s="12"/>
      <c r="I8" s="12"/>
      <c r="J8" s="12"/>
      <c r="K8" s="12"/>
      <c r="L8" s="12"/>
    </row>
    <row r="9" spans="1:14" s="9" customFormat="1" ht="24.95" customHeight="1" x14ac:dyDescent="0.45">
      <c r="A9" s="16" t="s">
        <v>3</v>
      </c>
      <c r="B9" s="178">
        <f>INDICE!B7</f>
        <v>6</v>
      </c>
      <c r="C9" s="3"/>
      <c r="E9" s="12"/>
      <c r="F9" s="13" t="s">
        <v>0</v>
      </c>
      <c r="G9" s="179" t="str">
        <f>'F1'!G9</f>
        <v>N/A</v>
      </c>
      <c r="H9" s="12"/>
      <c r="I9" s="12"/>
      <c r="J9" s="12"/>
      <c r="K9" s="12"/>
      <c r="L9" s="12"/>
    </row>
    <row r="10" spans="1:14" s="9" customFormat="1" ht="24.95" customHeight="1" x14ac:dyDescent="0.45">
      <c r="A10" s="16" t="s">
        <v>4</v>
      </c>
      <c r="B10" s="178" t="str">
        <f>INDICE!B8</f>
        <v xml:space="preserve">AGUASCALIENTES </v>
      </c>
      <c r="C10" s="3"/>
      <c r="E10" s="12"/>
      <c r="F10" s="13" t="s">
        <v>33</v>
      </c>
      <c r="G10" s="179" t="str">
        <f>'F1'!G10</f>
        <v>RF 36.00 MTS</v>
      </c>
      <c r="H10" s="12"/>
      <c r="I10" s="12"/>
      <c r="J10" s="12"/>
      <c r="K10" s="12"/>
      <c r="L10" s="12"/>
    </row>
    <row r="11" spans="1:14" s="9" customFormat="1" ht="24.95" customHeight="1" x14ac:dyDescent="0.35">
      <c r="B11" s="19"/>
      <c r="C11" s="19"/>
      <c r="E11" s="12"/>
      <c r="F11" s="13" t="s">
        <v>36</v>
      </c>
      <c r="G11" s="179" t="str">
        <f>'F1'!G11</f>
        <v>HUAWEI</v>
      </c>
      <c r="H11" s="12"/>
      <c r="I11" s="12"/>
      <c r="J11" s="12"/>
      <c r="K11" s="12"/>
      <c r="L11" s="12"/>
    </row>
    <row r="12" spans="1:14" s="9" customFormat="1" ht="24.95" customHeight="1" x14ac:dyDescent="0.3">
      <c r="D12" s="15"/>
      <c r="E12" s="12"/>
      <c r="F12" s="12"/>
      <c r="G12" s="12"/>
      <c r="H12" s="12"/>
      <c r="I12" s="12"/>
      <c r="J12" s="12"/>
      <c r="K12" s="12"/>
      <c r="L12" s="12"/>
    </row>
    <row r="13" spans="1:14" s="9" customFormat="1" ht="24.95" customHeight="1" thickBot="1" x14ac:dyDescent="0.4">
      <c r="B13" s="2" t="s">
        <v>100</v>
      </c>
      <c r="C13" s="12" t="s">
        <v>7</v>
      </c>
      <c r="D13" s="12" t="s">
        <v>5</v>
      </c>
      <c r="E13" s="12" t="s">
        <v>233</v>
      </c>
      <c r="F13" s="12" t="s">
        <v>14</v>
      </c>
      <c r="G13" s="12" t="s">
        <v>13</v>
      </c>
      <c r="I13" s="12" t="s">
        <v>63</v>
      </c>
      <c r="J13" s="12" t="s">
        <v>64</v>
      </c>
      <c r="K13" s="12" t="s">
        <v>65</v>
      </c>
      <c r="L13" s="12" t="s">
        <v>7</v>
      </c>
      <c r="N13" s="9">
        <v>1.5</v>
      </c>
    </row>
    <row r="14" spans="1:14" s="29" customFormat="1" ht="39" thickTop="1" thickBot="1" x14ac:dyDescent="0.35">
      <c r="A14" s="29">
        <v>1</v>
      </c>
      <c r="B14" s="59" t="s">
        <v>38</v>
      </c>
      <c r="C14" s="60" t="s">
        <v>8</v>
      </c>
      <c r="D14" s="107">
        <v>3</v>
      </c>
      <c r="E14" s="166">
        <v>5</v>
      </c>
      <c r="F14" s="110" t="s">
        <v>17</v>
      </c>
      <c r="G14" s="61" t="s">
        <v>18</v>
      </c>
      <c r="I14" s="43">
        <v>3</v>
      </c>
      <c r="J14" s="43">
        <v>15</v>
      </c>
      <c r="K14" s="43">
        <f>+J14*I14</f>
        <v>45</v>
      </c>
      <c r="L14" s="43" t="s">
        <v>60</v>
      </c>
      <c r="N14" s="29">
        <v>0.75</v>
      </c>
    </row>
    <row r="15" spans="1:14" s="9" customFormat="1" ht="24.95" customHeight="1" thickBot="1" x14ac:dyDescent="0.35">
      <c r="A15" s="9">
        <f>+A14+1</f>
        <v>2</v>
      </c>
      <c r="B15" s="83" t="s">
        <v>27</v>
      </c>
      <c r="C15" s="14" t="s">
        <v>8</v>
      </c>
      <c r="D15" s="24">
        <v>36</v>
      </c>
      <c r="E15" s="165">
        <f>E14*12</f>
        <v>60</v>
      </c>
      <c r="F15" s="81" t="s">
        <v>17</v>
      </c>
      <c r="G15" s="53" t="s">
        <v>18</v>
      </c>
      <c r="I15" s="12">
        <v>30</v>
      </c>
      <c r="J15" s="43">
        <v>15</v>
      </c>
      <c r="K15" s="43">
        <f>+J15*I15</f>
        <v>450</v>
      </c>
      <c r="L15" s="43" t="s">
        <v>60</v>
      </c>
      <c r="N15" s="9">
        <v>1</v>
      </c>
    </row>
    <row r="16" spans="1:14" s="9" customFormat="1" ht="38.25" thickBot="1" x14ac:dyDescent="0.35">
      <c r="A16" s="9">
        <f>+A15+1</f>
        <v>3</v>
      </c>
      <c r="B16" s="85" t="s">
        <v>66</v>
      </c>
      <c r="C16" s="14" t="s">
        <v>10</v>
      </c>
      <c r="D16" s="108"/>
      <c r="E16" s="165">
        <v>40</v>
      </c>
      <c r="F16" s="81" t="s">
        <v>17</v>
      </c>
      <c r="G16" s="53" t="s">
        <v>19</v>
      </c>
      <c r="I16" s="12">
        <v>50</v>
      </c>
      <c r="J16" s="43">
        <v>15</v>
      </c>
      <c r="K16" s="43">
        <f>+J16*I16</f>
        <v>750</v>
      </c>
      <c r="L16" s="12" t="s">
        <v>10</v>
      </c>
      <c r="N16" s="9">
        <v>1.25</v>
      </c>
    </row>
    <row r="17" spans="1:14" s="9" customFormat="1" ht="24.95" customHeight="1" thickBot="1" x14ac:dyDescent="0.35">
      <c r="A17" s="9">
        <f>+A16+1</f>
        <v>4</v>
      </c>
      <c r="B17" s="86" t="s">
        <v>11</v>
      </c>
      <c r="C17" s="57" t="s">
        <v>12</v>
      </c>
      <c r="D17" s="109"/>
      <c r="E17" s="167">
        <v>24</v>
      </c>
      <c r="F17" s="111" t="s">
        <v>17</v>
      </c>
      <c r="G17" s="58"/>
      <c r="I17" s="12"/>
      <c r="J17" s="12"/>
      <c r="K17" s="43"/>
      <c r="L17" s="12"/>
      <c r="N17" s="9">
        <v>1.5</v>
      </c>
    </row>
    <row r="18" spans="1:14" s="9" customFormat="1" ht="24.95" customHeight="1" thickTop="1" x14ac:dyDescent="0.3">
      <c r="C18" s="12"/>
      <c r="D18" s="12"/>
      <c r="E18" s="12"/>
      <c r="F18" s="12"/>
      <c r="G18" s="12"/>
      <c r="I18" s="12"/>
      <c r="J18" s="12"/>
      <c r="K18" s="43"/>
      <c r="L18" s="12"/>
      <c r="N18" s="9">
        <v>1.75</v>
      </c>
    </row>
    <row r="19" spans="1:14" s="9" customFormat="1" ht="24.95" customHeight="1" thickBot="1" x14ac:dyDescent="0.4">
      <c r="B19" s="2" t="s">
        <v>101</v>
      </c>
      <c r="C19" s="12" t="s">
        <v>7</v>
      </c>
      <c r="D19" s="12" t="s">
        <v>5</v>
      </c>
      <c r="E19" s="12" t="s">
        <v>233</v>
      </c>
      <c r="F19" s="12" t="s">
        <v>14</v>
      </c>
      <c r="G19" s="12" t="s">
        <v>13</v>
      </c>
      <c r="I19" s="12"/>
      <c r="J19" s="12"/>
      <c r="K19" s="43"/>
      <c r="L19" s="12"/>
      <c r="N19" s="9">
        <v>0.75</v>
      </c>
    </row>
    <row r="20" spans="1:14" s="9" customFormat="1" ht="42" customHeight="1" thickTop="1" thickBot="1" x14ac:dyDescent="0.35">
      <c r="A20" s="9">
        <f>+A17+1</f>
        <v>5</v>
      </c>
      <c r="B20" s="59" t="s">
        <v>305</v>
      </c>
      <c r="C20" s="50" t="s">
        <v>10</v>
      </c>
      <c r="D20" s="103">
        <v>60</v>
      </c>
      <c r="E20" s="191">
        <v>60</v>
      </c>
      <c r="F20" s="104" t="s">
        <v>17</v>
      </c>
      <c r="G20" s="51" t="s">
        <v>19</v>
      </c>
      <c r="I20" s="12">
        <v>36</v>
      </c>
      <c r="J20" s="12">
        <v>15</v>
      </c>
      <c r="K20" s="43">
        <f>+J20*I20</f>
        <v>540</v>
      </c>
      <c r="L20" s="12" t="s">
        <v>10</v>
      </c>
      <c r="N20" s="9">
        <v>0.75</v>
      </c>
    </row>
    <row r="21" spans="1:14" s="186" customFormat="1" ht="40.5" customHeight="1" thickBot="1" x14ac:dyDescent="0.35">
      <c r="A21" s="186">
        <f>+A20+1</f>
        <v>6</v>
      </c>
      <c r="B21" s="310" t="s">
        <v>328</v>
      </c>
      <c r="C21" s="37" t="s">
        <v>10</v>
      </c>
      <c r="D21" s="150">
        <v>50</v>
      </c>
      <c r="E21" s="168">
        <v>80</v>
      </c>
      <c r="F21" s="308" t="s">
        <v>17</v>
      </c>
      <c r="G21" s="309" t="s">
        <v>19</v>
      </c>
      <c r="I21" s="311"/>
      <c r="J21" s="311"/>
      <c r="K21" s="312"/>
      <c r="L21" s="311"/>
      <c r="N21" s="186">
        <v>1</v>
      </c>
    </row>
    <row r="22" spans="1:14" s="9" customFormat="1" ht="57" thickBot="1" x14ac:dyDescent="0.35">
      <c r="A22" s="9">
        <f>+A21+1</f>
        <v>7</v>
      </c>
      <c r="B22" s="85" t="s">
        <v>306</v>
      </c>
      <c r="C22" s="14" t="s">
        <v>10</v>
      </c>
      <c r="D22" s="25">
        <v>20</v>
      </c>
      <c r="E22" s="168">
        <v>0</v>
      </c>
      <c r="F22" s="81" t="s">
        <v>17</v>
      </c>
      <c r="G22" s="53" t="s">
        <v>19</v>
      </c>
      <c r="I22" s="12"/>
      <c r="J22" s="12"/>
      <c r="K22" s="43"/>
      <c r="L22" s="12"/>
      <c r="N22" s="9">
        <v>0.75</v>
      </c>
    </row>
    <row r="23" spans="1:14" s="9" customFormat="1" ht="19.5" thickBot="1" x14ac:dyDescent="0.35">
      <c r="A23" s="9">
        <v>8</v>
      </c>
      <c r="B23" s="85" t="s">
        <v>311</v>
      </c>
      <c r="C23" s="14" t="s">
        <v>8</v>
      </c>
      <c r="D23" s="25">
        <v>4</v>
      </c>
      <c r="E23" s="168">
        <v>4</v>
      </c>
      <c r="F23" s="22" t="s">
        <v>17</v>
      </c>
      <c r="G23" s="74"/>
      <c r="I23" s="12"/>
      <c r="J23" s="12"/>
      <c r="K23" s="43"/>
      <c r="L23" s="12"/>
    </row>
    <row r="24" spans="1:14" s="9" customFormat="1" ht="24.95" customHeight="1" thickBot="1" x14ac:dyDescent="0.35">
      <c r="A24" s="9">
        <v>9</v>
      </c>
      <c r="B24" s="85" t="s">
        <v>307</v>
      </c>
      <c r="C24" s="14" t="s">
        <v>8</v>
      </c>
      <c r="D24" s="14">
        <v>4</v>
      </c>
      <c r="E24" s="165">
        <v>4</v>
      </c>
      <c r="F24" s="22"/>
      <c r="G24" s="74"/>
      <c r="I24" s="12"/>
      <c r="J24" s="12"/>
      <c r="K24" s="43"/>
      <c r="L24" s="12"/>
      <c r="N24" s="9">
        <v>2.5</v>
      </c>
    </row>
    <row r="25" spans="1:14" s="9" customFormat="1" ht="24.95" customHeight="1" thickBot="1" x14ac:dyDescent="0.35">
      <c r="A25" s="9">
        <v>10</v>
      </c>
      <c r="B25" s="85" t="s">
        <v>274</v>
      </c>
      <c r="C25" s="14" t="s">
        <v>10</v>
      </c>
      <c r="D25" s="14">
        <v>16</v>
      </c>
      <c r="E25" s="165">
        <v>16</v>
      </c>
      <c r="F25" s="22"/>
      <c r="G25" s="74"/>
      <c r="I25" s="12"/>
      <c r="J25" s="12"/>
      <c r="K25" s="43"/>
      <c r="L25" s="12"/>
      <c r="N25" s="9">
        <v>1</v>
      </c>
    </row>
    <row r="26" spans="1:14" s="9" customFormat="1" ht="24" customHeight="1" thickBot="1" x14ac:dyDescent="0.35">
      <c r="A26" s="9">
        <v>11</v>
      </c>
      <c r="B26" s="304" t="s">
        <v>291</v>
      </c>
      <c r="C26" s="14" t="s">
        <v>10</v>
      </c>
      <c r="D26" s="14">
        <v>4</v>
      </c>
      <c r="E26" s="165">
        <v>4</v>
      </c>
      <c r="F26" s="22"/>
      <c r="G26" s="74"/>
      <c r="I26" s="12"/>
      <c r="J26" s="12"/>
      <c r="K26" s="43"/>
      <c r="L26" s="12"/>
      <c r="N26" s="9">
        <f>SUM(N13:N25)</f>
        <v>14.5</v>
      </c>
    </row>
    <row r="27" spans="1:14" s="9" customFormat="1" ht="42" customHeight="1" thickBot="1" x14ac:dyDescent="0.35">
      <c r="A27" s="9">
        <v>12</v>
      </c>
      <c r="B27" s="85" t="s">
        <v>324</v>
      </c>
      <c r="C27" s="14" t="s">
        <v>10</v>
      </c>
      <c r="D27" s="14">
        <v>4</v>
      </c>
      <c r="E27" s="165">
        <v>8</v>
      </c>
      <c r="F27" s="22"/>
      <c r="G27" s="74"/>
      <c r="I27" s="12"/>
      <c r="J27" s="12"/>
      <c r="K27" s="43"/>
      <c r="L27" s="12"/>
    </row>
    <row r="28" spans="1:14" s="9" customFormat="1" ht="24.95" customHeight="1" thickBot="1" x14ac:dyDescent="0.35">
      <c r="A28" s="9">
        <v>13</v>
      </c>
      <c r="B28" s="83" t="s">
        <v>20</v>
      </c>
      <c r="C28" s="14"/>
      <c r="D28" s="14"/>
      <c r="E28" s="165"/>
      <c r="F28" s="22"/>
      <c r="G28" s="74"/>
      <c r="I28" s="12"/>
      <c r="J28" s="12"/>
      <c r="K28" s="43"/>
      <c r="L28" s="12"/>
    </row>
    <row r="29" spans="1:14" s="9" customFormat="1" ht="24.95" customHeight="1" thickBot="1" x14ac:dyDescent="0.35">
      <c r="B29" s="117" t="s">
        <v>228</v>
      </c>
      <c r="C29" s="14" t="s">
        <v>8</v>
      </c>
      <c r="D29" s="14">
        <v>12</v>
      </c>
      <c r="E29" s="165">
        <v>16</v>
      </c>
      <c r="F29" s="81" t="s">
        <v>24</v>
      </c>
      <c r="G29" s="53" t="s">
        <v>19</v>
      </c>
      <c r="I29" s="12"/>
      <c r="J29" s="12"/>
      <c r="K29" s="43"/>
      <c r="L29" s="12"/>
    </row>
    <row r="30" spans="1:14" s="9" customFormat="1" ht="24.95" customHeight="1" thickBot="1" x14ac:dyDescent="0.35">
      <c r="B30" s="72" t="s">
        <v>22</v>
      </c>
      <c r="C30" s="27" t="s">
        <v>8</v>
      </c>
      <c r="D30" s="190">
        <v>5</v>
      </c>
      <c r="E30" s="165">
        <v>15</v>
      </c>
      <c r="F30" s="81" t="s">
        <v>24</v>
      </c>
      <c r="G30" s="53" t="s">
        <v>19</v>
      </c>
      <c r="I30" s="12"/>
      <c r="J30" s="12"/>
      <c r="K30" s="43"/>
      <c r="L30" s="12"/>
    </row>
    <row r="31" spans="1:14" s="9" customFormat="1" ht="24.95" customHeight="1" thickBot="1" x14ac:dyDescent="0.35">
      <c r="B31" s="54" t="s">
        <v>68</v>
      </c>
      <c r="C31" s="14" t="s">
        <v>8</v>
      </c>
      <c r="D31" s="24">
        <v>16</v>
      </c>
      <c r="E31" s="165">
        <v>8</v>
      </c>
      <c r="F31" s="81" t="s">
        <v>24</v>
      </c>
      <c r="G31" s="53" t="s">
        <v>19</v>
      </c>
      <c r="I31" s="12"/>
      <c r="J31" s="12"/>
      <c r="K31" s="43"/>
      <c r="L31" s="12"/>
    </row>
    <row r="32" spans="1:14" s="9" customFormat="1" ht="24.95" customHeight="1" thickBot="1" x14ac:dyDescent="0.35">
      <c r="B32" s="54" t="s">
        <v>69</v>
      </c>
      <c r="C32" s="14" t="s">
        <v>8</v>
      </c>
      <c r="D32" s="24">
        <v>4</v>
      </c>
      <c r="E32" s="165">
        <v>4</v>
      </c>
      <c r="F32" s="81" t="s">
        <v>24</v>
      </c>
      <c r="G32" s="53" t="s">
        <v>19</v>
      </c>
      <c r="I32" s="12"/>
      <c r="J32" s="12"/>
      <c r="K32" s="43"/>
      <c r="L32" s="12"/>
    </row>
    <row r="33" spans="1:12" s="9" customFormat="1" ht="24.95" customHeight="1" thickBot="1" x14ac:dyDescent="0.35">
      <c r="B33" s="54" t="s">
        <v>67</v>
      </c>
      <c r="C33" s="14" t="s">
        <v>8</v>
      </c>
      <c r="D33" s="24">
        <v>4</v>
      </c>
      <c r="E33" s="165">
        <v>2</v>
      </c>
      <c r="F33" s="81" t="s">
        <v>24</v>
      </c>
      <c r="G33" s="53" t="s">
        <v>19</v>
      </c>
      <c r="I33" s="12">
        <v>30</v>
      </c>
      <c r="J33" s="12">
        <v>15</v>
      </c>
      <c r="K33" s="43">
        <f>+J33*I33</f>
        <v>450</v>
      </c>
      <c r="L33" s="12" t="s">
        <v>12</v>
      </c>
    </row>
    <row r="34" spans="1:12" s="9" customFormat="1" ht="24.95" customHeight="1" thickBot="1" x14ac:dyDescent="0.35">
      <c r="B34" s="54" t="s">
        <v>21</v>
      </c>
      <c r="C34" s="14" t="s">
        <v>8</v>
      </c>
      <c r="D34" s="24">
        <v>2</v>
      </c>
      <c r="E34" s="165">
        <v>2</v>
      </c>
      <c r="F34" s="81" t="s">
        <v>24</v>
      </c>
      <c r="G34" s="53" t="s">
        <v>19</v>
      </c>
      <c r="I34" s="12"/>
      <c r="J34" s="12"/>
      <c r="K34" s="43"/>
      <c r="L34" s="12"/>
    </row>
    <row r="35" spans="1:12" s="9" customFormat="1" ht="24.95" customHeight="1" thickBot="1" x14ac:dyDescent="0.35">
      <c r="B35" s="54" t="s">
        <v>197</v>
      </c>
      <c r="C35" s="14" t="s">
        <v>8</v>
      </c>
      <c r="D35" s="24">
        <v>2</v>
      </c>
      <c r="E35" s="165">
        <v>2</v>
      </c>
      <c r="F35" s="81" t="s">
        <v>24</v>
      </c>
      <c r="G35" s="53" t="s">
        <v>19</v>
      </c>
      <c r="I35" s="12"/>
      <c r="J35" s="12"/>
      <c r="K35" s="43"/>
      <c r="L35" s="12"/>
    </row>
    <row r="36" spans="1:12" s="9" customFormat="1" ht="24.95" customHeight="1" thickBot="1" x14ac:dyDescent="0.35">
      <c r="B36" s="54" t="s">
        <v>198</v>
      </c>
      <c r="C36" s="14" t="s">
        <v>8</v>
      </c>
      <c r="D36" s="24">
        <v>4</v>
      </c>
      <c r="E36" s="165">
        <v>4</v>
      </c>
      <c r="F36" s="81" t="s">
        <v>24</v>
      </c>
      <c r="G36" s="53" t="s">
        <v>19</v>
      </c>
      <c r="I36" s="12"/>
      <c r="J36" s="12"/>
      <c r="K36" s="43"/>
      <c r="L36" s="12"/>
    </row>
    <row r="37" spans="1:12" s="9" customFormat="1" ht="24.95" customHeight="1" thickBot="1" x14ac:dyDescent="0.35">
      <c r="B37" s="54" t="s">
        <v>199</v>
      </c>
      <c r="C37" s="14" t="s">
        <v>8</v>
      </c>
      <c r="D37" s="24">
        <v>1</v>
      </c>
      <c r="E37" s="165">
        <v>2</v>
      </c>
      <c r="F37" s="81" t="s">
        <v>24</v>
      </c>
      <c r="G37" s="53" t="s">
        <v>19</v>
      </c>
      <c r="I37" s="12"/>
      <c r="J37" s="12"/>
      <c r="K37" s="43"/>
      <c r="L37" s="12"/>
    </row>
    <row r="38" spans="1:12" s="9" customFormat="1" ht="24.95" customHeight="1" thickBot="1" x14ac:dyDescent="0.35">
      <c r="B38" s="54" t="s">
        <v>298</v>
      </c>
      <c r="C38" s="14" t="s">
        <v>8</v>
      </c>
      <c r="D38" s="24">
        <v>3</v>
      </c>
      <c r="E38" s="165">
        <v>3</v>
      </c>
      <c r="F38" s="81" t="s">
        <v>24</v>
      </c>
      <c r="G38" s="53" t="s">
        <v>19</v>
      </c>
      <c r="I38" s="12"/>
      <c r="J38" s="12"/>
      <c r="K38" s="43"/>
      <c r="L38" s="12"/>
    </row>
    <row r="39" spans="1:12" s="6" customFormat="1" ht="24.95" customHeight="1" thickBot="1" x14ac:dyDescent="0.35">
      <c r="A39" s="9"/>
      <c r="B39" s="307" t="s">
        <v>327</v>
      </c>
      <c r="C39" s="37" t="s">
        <v>8</v>
      </c>
      <c r="D39" s="150">
        <v>8</v>
      </c>
      <c r="E39" s="168">
        <v>8</v>
      </c>
      <c r="F39" s="308" t="s">
        <v>24</v>
      </c>
      <c r="G39" s="309" t="s">
        <v>19</v>
      </c>
      <c r="H39" s="8"/>
      <c r="I39" s="8"/>
      <c r="J39" s="7"/>
      <c r="K39" s="7"/>
      <c r="L39" s="7"/>
    </row>
    <row r="40" spans="1:12" s="6" customFormat="1" ht="24.95" customHeight="1" thickBot="1" x14ac:dyDescent="0.35">
      <c r="A40" s="9"/>
      <c r="B40" s="54" t="s">
        <v>299</v>
      </c>
      <c r="C40" s="14" t="s">
        <v>8</v>
      </c>
      <c r="D40" s="24">
        <v>3</v>
      </c>
      <c r="E40" s="165">
        <v>3</v>
      </c>
      <c r="F40" s="81" t="s">
        <v>24</v>
      </c>
      <c r="G40" s="53" t="s">
        <v>19</v>
      </c>
      <c r="H40" s="8"/>
      <c r="I40" s="8"/>
      <c r="J40" s="7"/>
      <c r="K40" s="7"/>
      <c r="L40" s="7"/>
    </row>
    <row r="41" spans="1:12" s="6" customFormat="1" ht="24.95" customHeight="1" thickBot="1" x14ac:dyDescent="0.35">
      <c r="B41" s="54" t="s">
        <v>292</v>
      </c>
      <c r="C41" s="14" t="s">
        <v>8</v>
      </c>
      <c r="D41" s="24">
        <v>3</v>
      </c>
      <c r="E41" s="165">
        <v>3</v>
      </c>
      <c r="F41" s="81" t="s">
        <v>24</v>
      </c>
      <c r="G41" s="53" t="s">
        <v>19</v>
      </c>
      <c r="H41" s="8"/>
      <c r="I41" s="8"/>
      <c r="J41" s="7"/>
      <c r="K41" s="7"/>
      <c r="L41" s="7"/>
    </row>
    <row r="42" spans="1:12" s="6" customFormat="1" ht="24.95" customHeight="1" thickBot="1" x14ac:dyDescent="0.35">
      <c r="B42" s="54" t="s">
        <v>176</v>
      </c>
      <c r="C42" s="14" t="s">
        <v>8</v>
      </c>
      <c r="D42" s="24">
        <v>2</v>
      </c>
      <c r="E42" s="165">
        <v>2</v>
      </c>
      <c r="F42" s="81" t="s">
        <v>24</v>
      </c>
      <c r="G42" s="53" t="s">
        <v>19</v>
      </c>
      <c r="H42" s="8"/>
      <c r="I42" s="8"/>
      <c r="J42" s="7"/>
      <c r="K42" s="7"/>
      <c r="L42" s="7"/>
    </row>
    <row r="43" spans="1:12" s="6" customFormat="1" ht="24.95" customHeight="1" thickBot="1" x14ac:dyDescent="0.35">
      <c r="B43" s="87" t="s">
        <v>23</v>
      </c>
      <c r="C43" s="14" t="s">
        <v>8</v>
      </c>
      <c r="D43" s="24">
        <f>SUM(D29:D42)</f>
        <v>69</v>
      </c>
      <c r="E43" s="165">
        <f>SUM(E29:E42)</f>
        <v>74</v>
      </c>
      <c r="F43" s="14"/>
      <c r="G43" s="53"/>
      <c r="H43" s="8"/>
      <c r="I43" s="8"/>
      <c r="J43" s="7"/>
      <c r="K43" s="7"/>
      <c r="L43" s="7"/>
    </row>
    <row r="44" spans="1:12" s="6" customFormat="1" ht="24.95" customHeight="1" thickBot="1" x14ac:dyDescent="0.35">
      <c r="B44" s="86"/>
      <c r="C44" s="57"/>
      <c r="D44" s="57"/>
      <c r="E44" s="57"/>
      <c r="F44" s="57" t="s">
        <v>17</v>
      </c>
      <c r="G44" s="58" t="s">
        <v>19</v>
      </c>
      <c r="H44" s="8"/>
      <c r="I44" s="8"/>
      <c r="J44" s="7"/>
      <c r="K44" s="7"/>
      <c r="L44" s="7"/>
    </row>
    <row r="45" spans="1:12" s="6" customFormat="1" ht="24.95" customHeight="1" thickTop="1" x14ac:dyDescent="0.25">
      <c r="E45" s="8"/>
      <c r="F45" s="8"/>
      <c r="G45" s="8"/>
      <c r="H45" s="8"/>
      <c r="I45" s="8"/>
      <c r="J45" s="7"/>
      <c r="K45" s="7"/>
      <c r="L45" s="7"/>
    </row>
    <row r="46" spans="1:12" s="6" customFormat="1" ht="24.95" customHeight="1" x14ac:dyDescent="0.25">
      <c r="E46" s="8"/>
      <c r="F46" s="8"/>
      <c r="G46" s="8"/>
      <c r="H46" s="8"/>
      <c r="I46" s="8"/>
      <c r="J46" s="7"/>
      <c r="K46" s="7"/>
      <c r="L46" s="7"/>
    </row>
    <row r="47" spans="1:12" s="6" customFormat="1" ht="24.95" customHeight="1" x14ac:dyDescent="0.25">
      <c r="E47" s="8"/>
      <c r="F47" s="8"/>
      <c r="G47" s="8"/>
      <c r="H47" s="8"/>
      <c r="I47" s="8"/>
      <c r="J47" s="7"/>
      <c r="K47" s="7"/>
      <c r="L47" s="7"/>
    </row>
    <row r="48" spans="1:12" s="6" customFormat="1" ht="15.75" x14ac:dyDescent="0.25">
      <c r="E48" s="8"/>
      <c r="F48" s="8"/>
      <c r="G48" s="8"/>
      <c r="H48" s="7"/>
      <c r="I48" s="7"/>
      <c r="J48" s="7"/>
      <c r="K48" s="7"/>
      <c r="L48" s="7"/>
    </row>
    <row r="49" spans="2:12" s="6" customFormat="1" ht="15.75" x14ac:dyDescent="0.25">
      <c r="E49" s="8"/>
      <c r="F49" s="8"/>
      <c r="G49" s="8"/>
      <c r="H49" s="7"/>
      <c r="I49" s="7"/>
      <c r="J49" s="7"/>
      <c r="K49" s="7"/>
      <c r="L49" s="7"/>
    </row>
    <row r="50" spans="2:12" s="6" customFormat="1" ht="15.75" x14ac:dyDescent="0.25">
      <c r="E50" s="8"/>
      <c r="F50" s="8"/>
      <c r="G50" s="8"/>
      <c r="H50" s="7"/>
      <c r="I50" s="7"/>
      <c r="J50" s="7"/>
      <c r="K50" s="7"/>
      <c r="L50" s="7"/>
    </row>
    <row r="51" spans="2:12" s="6" customFormat="1" ht="15.75" x14ac:dyDescent="0.25">
      <c r="E51" s="8"/>
      <c r="F51" s="8"/>
      <c r="G51" s="8"/>
      <c r="H51" s="7"/>
      <c r="I51" s="7"/>
      <c r="J51" s="7"/>
      <c r="K51" s="7"/>
      <c r="L51" s="7"/>
    </row>
    <row r="52" spans="2:12" s="6" customFormat="1" ht="15.75" x14ac:dyDescent="0.25">
      <c r="E52" s="8"/>
      <c r="F52" s="8"/>
      <c r="G52" s="8"/>
      <c r="H52" s="7"/>
      <c r="I52" s="7"/>
      <c r="J52" s="7"/>
      <c r="K52" s="7"/>
      <c r="L52" s="7"/>
    </row>
    <row r="53" spans="2:12" s="6" customFormat="1" ht="15.75" x14ac:dyDescent="0.25">
      <c r="E53" s="8"/>
      <c r="F53" s="8"/>
      <c r="G53" s="8"/>
      <c r="H53" s="7"/>
      <c r="I53" s="7"/>
      <c r="J53" s="7"/>
      <c r="K53" s="7"/>
      <c r="L53" s="7"/>
    </row>
    <row r="54" spans="2:12" s="6" customFormat="1" ht="15.75" x14ac:dyDescent="0.25">
      <c r="E54" s="8"/>
      <c r="F54" s="8"/>
      <c r="G54" s="8"/>
      <c r="H54" s="7"/>
      <c r="I54" s="7"/>
      <c r="J54" s="7"/>
      <c r="K54" s="7"/>
      <c r="L54" s="7"/>
    </row>
    <row r="55" spans="2:12" s="6" customFormat="1" ht="15.75" x14ac:dyDescent="0.25">
      <c r="E55" s="7"/>
      <c r="F55" s="7"/>
      <c r="G55" s="7"/>
      <c r="H55" s="7"/>
      <c r="I55" s="7"/>
      <c r="J55" s="7"/>
      <c r="K55" s="7"/>
      <c r="L55" s="7"/>
    </row>
    <row r="56" spans="2:12" s="6" customFormat="1" ht="15.75" x14ac:dyDescent="0.25">
      <c r="E56" s="7"/>
      <c r="F56" s="7"/>
      <c r="G56" s="7"/>
      <c r="H56" s="7"/>
      <c r="I56" s="7"/>
      <c r="J56" s="7"/>
      <c r="K56" s="7"/>
      <c r="L56" s="7"/>
    </row>
    <row r="57" spans="2:12" s="6" customFormat="1" ht="15.75" x14ac:dyDescent="0.25">
      <c r="E57" s="7"/>
      <c r="F57" s="7"/>
      <c r="G57" s="7"/>
      <c r="H57" s="7"/>
      <c r="I57" s="7"/>
      <c r="J57" s="7"/>
      <c r="K57" s="7"/>
      <c r="L57" s="7"/>
    </row>
    <row r="58" spans="2:12" s="6" customFormat="1" ht="15.75" x14ac:dyDescent="0.25">
      <c r="E58" s="7"/>
      <c r="F58" s="7"/>
      <c r="G58" s="7"/>
      <c r="H58" s="7"/>
      <c r="I58" s="7"/>
      <c r="J58" s="7"/>
      <c r="K58" s="7"/>
      <c r="L58" s="7"/>
    </row>
    <row r="59" spans="2:12" s="6" customFormat="1" ht="15.75" x14ac:dyDescent="0.25">
      <c r="E59" s="7"/>
      <c r="F59" s="7"/>
      <c r="G59" s="7"/>
      <c r="H59" s="7"/>
      <c r="I59" s="7"/>
      <c r="J59" s="7"/>
      <c r="K59" s="7"/>
      <c r="L59" s="7"/>
    </row>
    <row r="60" spans="2:12" ht="15.75" x14ac:dyDescent="0.25">
      <c r="B60" s="6"/>
      <c r="C60" s="6"/>
      <c r="D60" s="6"/>
      <c r="E60" s="7"/>
      <c r="F60" s="7"/>
      <c r="G60" s="7"/>
    </row>
    <row r="61" spans="2:12" ht="15.75" x14ac:dyDescent="0.25">
      <c r="B61" s="6"/>
      <c r="C61" s="6"/>
      <c r="D61" s="6"/>
      <c r="E61" s="7"/>
      <c r="F61" s="7"/>
      <c r="G61" s="7"/>
    </row>
    <row r="62" spans="2:12" ht="15.75" x14ac:dyDescent="0.25">
      <c r="B62" s="6"/>
      <c r="C62" s="6"/>
      <c r="D62" s="6"/>
      <c r="E62" s="7"/>
      <c r="F62" s="7"/>
      <c r="G62" s="7"/>
    </row>
    <row r="63" spans="2:12" ht="15.75" x14ac:dyDescent="0.25">
      <c r="B63" s="6"/>
      <c r="C63" s="6"/>
      <c r="D63" s="6"/>
      <c r="E63" s="7"/>
      <c r="F63" s="7"/>
      <c r="G63" s="7"/>
    </row>
    <row r="64" spans="2:12" ht="15.75" x14ac:dyDescent="0.25">
      <c r="B64" s="6"/>
      <c r="C64" s="6"/>
      <c r="D64" s="6"/>
      <c r="E64" s="7"/>
      <c r="F64" s="7"/>
      <c r="G64" s="7"/>
    </row>
    <row r="65" spans="2:7" ht="15.75" x14ac:dyDescent="0.25">
      <c r="B65" s="6"/>
      <c r="C65" s="6"/>
      <c r="D65" s="6"/>
      <c r="E65" s="7"/>
      <c r="F65" s="7"/>
      <c r="G65" s="7"/>
    </row>
    <row r="66" spans="2:7" ht="15.75" x14ac:dyDescent="0.25">
      <c r="B66" s="6"/>
      <c r="C66" s="6"/>
      <c r="D66" s="6"/>
      <c r="E66" s="7"/>
      <c r="F66" s="7"/>
      <c r="G66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5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G74"/>
  <sheetViews>
    <sheetView view="pageBreakPreview" topLeftCell="A20" zoomScaleNormal="80" zoomScaleSheetLayoutView="100" workbookViewId="0">
      <selection activeCell="D30" sqref="D30"/>
    </sheetView>
  </sheetViews>
  <sheetFormatPr baseColWidth="10" defaultRowHeight="15" x14ac:dyDescent="0.25"/>
  <cols>
    <col min="1" max="1" width="10.28515625" bestFit="1" customWidth="1"/>
    <col min="2" max="2" width="89.85546875" customWidth="1"/>
    <col min="3" max="3" width="17.140625" customWidth="1"/>
    <col min="4" max="4" width="16.5703125" bestFit="1" customWidth="1"/>
    <col min="5" max="5" width="17.5703125" style="5" bestFit="1" customWidth="1"/>
    <col min="6" max="6" width="34.42578125" style="5" bestFit="1" customWidth="1"/>
    <col min="7" max="7" width="2.5703125" style="5" customWidth="1"/>
  </cols>
  <sheetData>
    <row r="1" spans="1:7" s="1" customFormat="1" ht="33.75" x14ac:dyDescent="0.5">
      <c r="B1" s="17" t="s">
        <v>184</v>
      </c>
      <c r="E1" s="10"/>
      <c r="F1" s="10"/>
      <c r="G1" s="10"/>
    </row>
    <row r="2" spans="1:7" s="3" customFormat="1" ht="23.25" x14ac:dyDescent="0.35">
      <c r="B2" s="3" t="s">
        <v>81</v>
      </c>
      <c r="E2" s="4"/>
      <c r="F2" s="4"/>
      <c r="G2" s="4"/>
    </row>
    <row r="3" spans="1:7" s="3" customFormat="1" ht="23.25" x14ac:dyDescent="0.35">
      <c r="B3" s="3" t="s">
        <v>78</v>
      </c>
      <c r="E3" s="4"/>
      <c r="F3" s="4"/>
      <c r="G3" s="4"/>
    </row>
    <row r="4" spans="1:7" s="3" customFormat="1" ht="23.25" x14ac:dyDescent="0.35">
      <c r="B4" s="3" t="s">
        <v>79</v>
      </c>
      <c r="E4" s="4"/>
      <c r="F4" s="4"/>
      <c r="G4" s="4"/>
    </row>
    <row r="5" spans="1:7" s="3" customFormat="1" ht="23.25" x14ac:dyDescent="0.35">
      <c r="B5" s="3" t="s">
        <v>80</v>
      </c>
      <c r="E5" s="4"/>
      <c r="F5" s="4"/>
      <c r="G5" s="4"/>
    </row>
    <row r="6" spans="1:7" ht="23.25" x14ac:dyDescent="0.35">
      <c r="C6" s="3"/>
    </row>
    <row r="7" spans="1:7" s="9" customFormat="1" ht="24.95" customHeight="1" x14ac:dyDescent="0.45">
      <c r="A7" s="16" t="s">
        <v>25</v>
      </c>
      <c r="B7" s="176" t="str">
        <f>INDICE!B4</f>
        <v>29/4/2021</v>
      </c>
      <c r="C7" s="3"/>
      <c r="E7" s="11" t="s">
        <v>9</v>
      </c>
      <c r="F7" s="179" t="str">
        <f>INDICE!F4</f>
        <v>RAW LAND</v>
      </c>
      <c r="G7" s="12"/>
    </row>
    <row r="8" spans="1:7" s="9" customFormat="1" ht="24.95" customHeight="1" x14ac:dyDescent="0.45">
      <c r="A8" s="16" t="s">
        <v>1</v>
      </c>
      <c r="B8" s="233">
        <f>INDICE!B5</f>
        <v>179016</v>
      </c>
      <c r="C8" s="3"/>
      <c r="E8" s="11" t="s">
        <v>32</v>
      </c>
      <c r="F8" s="179" t="str">
        <f>INDICE!F5</f>
        <v>36.00 mts</v>
      </c>
      <c r="G8" s="12"/>
    </row>
    <row r="9" spans="1:7" s="9" customFormat="1" ht="24.95" customHeight="1" x14ac:dyDescent="0.45">
      <c r="A9" s="16" t="s">
        <v>2</v>
      </c>
      <c r="B9" s="176" t="str">
        <f>INDICE!B6</f>
        <v>ARELLANO</v>
      </c>
      <c r="C9" s="3"/>
      <c r="E9" s="11" t="s">
        <v>31</v>
      </c>
      <c r="F9" s="179" t="str">
        <f>INDICE!F6</f>
        <v>AUT</v>
      </c>
      <c r="G9" s="12"/>
    </row>
    <row r="10" spans="1:7" s="9" customFormat="1" ht="24.95" customHeight="1" x14ac:dyDescent="0.45">
      <c r="A10" s="16" t="s">
        <v>3</v>
      </c>
      <c r="B10" s="176">
        <f>INDICE!B7</f>
        <v>6</v>
      </c>
      <c r="C10" s="3"/>
      <c r="E10" s="13" t="s">
        <v>0</v>
      </c>
      <c r="F10" s="179" t="str">
        <f>INDICE!F7</f>
        <v>N/A</v>
      </c>
      <c r="G10" s="12"/>
    </row>
    <row r="11" spans="1:7" s="9" customFormat="1" ht="24.95" customHeight="1" x14ac:dyDescent="0.45">
      <c r="A11" s="16" t="s">
        <v>4</v>
      </c>
      <c r="B11" s="176" t="str">
        <f>INDICE!B8</f>
        <v xml:space="preserve">AGUASCALIENTES </v>
      </c>
      <c r="C11" s="3"/>
      <c r="E11" s="13" t="s">
        <v>33</v>
      </c>
      <c r="F11" s="179" t="str">
        <f>INDICE!F8</f>
        <v>RF 36.00 MTS</v>
      </c>
      <c r="G11" s="12"/>
    </row>
    <row r="12" spans="1:7" s="9" customFormat="1" ht="24.95" customHeight="1" x14ac:dyDescent="0.35">
      <c r="B12" s="19"/>
      <c r="C12" s="19"/>
      <c r="E12" s="13" t="s">
        <v>36</v>
      </c>
      <c r="F12" s="179" t="str">
        <f>INDICE!F9</f>
        <v>HUAWEI</v>
      </c>
      <c r="G12" s="12"/>
    </row>
    <row r="13" spans="1:7" s="9" customFormat="1" ht="24.95" customHeight="1" x14ac:dyDescent="0.3">
      <c r="B13" s="15"/>
      <c r="C13" s="15"/>
      <c r="D13" s="15"/>
      <c r="E13" s="12"/>
      <c r="F13" s="12"/>
      <c r="G13" s="12"/>
    </row>
    <row r="14" spans="1:7" s="9" customFormat="1" ht="21.75" thickBot="1" x14ac:dyDescent="0.4">
      <c r="B14" s="2" t="s">
        <v>71</v>
      </c>
      <c r="C14" s="12" t="s">
        <v>7</v>
      </c>
      <c r="D14" s="12" t="s">
        <v>5</v>
      </c>
      <c r="E14" s="12" t="s">
        <v>14</v>
      </c>
      <c r="F14" s="12" t="s">
        <v>13</v>
      </c>
    </row>
    <row r="15" spans="1:7" s="9" customFormat="1" ht="21.75" thickTop="1" x14ac:dyDescent="0.35">
      <c r="A15" s="9">
        <v>1</v>
      </c>
      <c r="B15" s="49" t="s">
        <v>229</v>
      </c>
      <c r="C15" s="50" t="s">
        <v>8</v>
      </c>
      <c r="D15" s="50">
        <v>1</v>
      </c>
      <c r="E15" s="50" t="s">
        <v>17</v>
      </c>
      <c r="F15" s="51" t="s">
        <v>37</v>
      </c>
    </row>
    <row r="16" spans="1:7" s="29" customFormat="1" ht="18.75" x14ac:dyDescent="0.3">
      <c r="A16" s="29">
        <f>+A15+1</f>
        <v>2</v>
      </c>
      <c r="B16" s="52" t="s">
        <v>271</v>
      </c>
      <c r="C16" s="31" t="s">
        <v>8</v>
      </c>
      <c r="D16" s="31">
        <v>1</v>
      </c>
      <c r="E16" s="14" t="s">
        <v>17</v>
      </c>
      <c r="F16" s="53" t="s">
        <v>37</v>
      </c>
    </row>
    <row r="17" spans="1:7" s="9" customFormat="1" ht="18.75" x14ac:dyDescent="0.3">
      <c r="A17" s="9">
        <f>+A16+1</f>
        <v>3</v>
      </c>
      <c r="B17" s="54" t="s">
        <v>267</v>
      </c>
      <c r="C17" s="14" t="s">
        <v>8</v>
      </c>
      <c r="D17" s="14">
        <v>1</v>
      </c>
      <c r="E17" s="14" t="s">
        <v>17</v>
      </c>
      <c r="F17" s="53" t="s">
        <v>37</v>
      </c>
    </row>
    <row r="18" spans="1:7" s="9" customFormat="1" ht="18.75" x14ac:dyDescent="0.3">
      <c r="A18" s="9">
        <f>+A16+1</f>
        <v>3</v>
      </c>
      <c r="B18" s="55" t="s">
        <v>254</v>
      </c>
      <c r="C18" s="14" t="s">
        <v>8</v>
      </c>
      <c r="D18" s="28">
        <v>2</v>
      </c>
      <c r="E18" s="14" t="s">
        <v>17</v>
      </c>
      <c r="F18" s="53" t="s">
        <v>37</v>
      </c>
    </row>
    <row r="19" spans="1:7" s="9" customFormat="1" ht="18.75" x14ac:dyDescent="0.3">
      <c r="A19" s="9">
        <f>+A17+1</f>
        <v>4</v>
      </c>
      <c r="B19" s="55" t="s">
        <v>200</v>
      </c>
      <c r="C19" s="14" t="s">
        <v>8</v>
      </c>
      <c r="D19" s="28">
        <v>1</v>
      </c>
      <c r="E19" s="14" t="s">
        <v>17</v>
      </c>
      <c r="F19" s="53" t="s">
        <v>37</v>
      </c>
    </row>
    <row r="20" spans="1:7" s="9" customFormat="1" ht="18.75" x14ac:dyDescent="0.3">
      <c r="A20" s="9">
        <f>+A19+1</f>
        <v>5</v>
      </c>
      <c r="B20" s="55" t="s">
        <v>201</v>
      </c>
      <c r="C20" s="14" t="s">
        <v>8</v>
      </c>
      <c r="D20" s="28">
        <v>1</v>
      </c>
      <c r="E20" s="14" t="s">
        <v>17</v>
      </c>
      <c r="F20" s="53" t="s">
        <v>37</v>
      </c>
    </row>
    <row r="21" spans="1:7" s="9" customFormat="1" ht="18.75" x14ac:dyDescent="0.3">
      <c r="A21" s="9">
        <v>6</v>
      </c>
      <c r="B21" s="55" t="s">
        <v>203</v>
      </c>
      <c r="C21" s="14" t="s">
        <v>8</v>
      </c>
      <c r="D21" s="28">
        <v>1</v>
      </c>
      <c r="E21" s="14" t="s">
        <v>17</v>
      </c>
      <c r="F21" s="53" t="s">
        <v>37</v>
      </c>
      <c r="G21" s="19"/>
    </row>
    <row r="22" spans="1:7" s="9" customFormat="1" ht="18.75" x14ac:dyDescent="0.3">
      <c r="A22" s="9">
        <v>7</v>
      </c>
      <c r="B22" s="55" t="s">
        <v>202</v>
      </c>
      <c r="C22" s="28" t="s">
        <v>40</v>
      </c>
      <c r="D22" s="28">
        <v>1</v>
      </c>
      <c r="E22" s="14" t="s">
        <v>17</v>
      </c>
      <c r="F22" s="53" t="s">
        <v>37</v>
      </c>
      <c r="G22" s="19"/>
    </row>
    <row r="23" spans="1:7" s="29" customFormat="1" ht="18.75" x14ac:dyDescent="0.3">
      <c r="A23" s="29">
        <v>8</v>
      </c>
      <c r="B23" s="55" t="s">
        <v>49</v>
      </c>
      <c r="C23" s="28" t="s">
        <v>40</v>
      </c>
      <c r="D23" s="28">
        <v>1</v>
      </c>
      <c r="E23" s="14" t="s">
        <v>17</v>
      </c>
      <c r="F23" s="53" t="s">
        <v>37</v>
      </c>
    </row>
    <row r="24" spans="1:7" s="29" customFormat="1" ht="37.5" x14ac:dyDescent="0.3">
      <c r="A24" s="140">
        <v>9</v>
      </c>
      <c r="B24" s="231" t="s">
        <v>231</v>
      </c>
      <c r="C24" s="234" t="s">
        <v>230</v>
      </c>
      <c r="D24" s="234">
        <v>1</v>
      </c>
      <c r="E24" s="120" t="s">
        <v>17</v>
      </c>
      <c r="F24" s="235" t="s">
        <v>37</v>
      </c>
    </row>
    <row r="25" spans="1:7" s="29" customFormat="1" ht="19.5" thickBot="1" x14ac:dyDescent="0.35">
      <c r="A25" s="29">
        <v>10</v>
      </c>
      <c r="B25" s="56" t="s">
        <v>50</v>
      </c>
      <c r="C25" s="57" t="s">
        <v>8</v>
      </c>
      <c r="D25" s="57">
        <v>1</v>
      </c>
      <c r="E25" s="57" t="s">
        <v>17</v>
      </c>
      <c r="F25" s="58" t="s">
        <v>37</v>
      </c>
    </row>
    <row r="26" spans="1:7" s="29" customFormat="1" ht="19.5" thickTop="1" x14ac:dyDescent="0.3">
      <c r="B26" s="19"/>
      <c r="C26" s="20"/>
      <c r="D26" s="20"/>
      <c r="E26" s="20"/>
      <c r="F26" s="20"/>
    </row>
    <row r="27" spans="1:7" s="41" customFormat="1" ht="21.75" thickBot="1" x14ac:dyDescent="0.4">
      <c r="B27" s="45" t="s">
        <v>72</v>
      </c>
      <c r="C27" s="20"/>
      <c r="D27" s="20"/>
      <c r="E27" s="20"/>
      <c r="F27" s="20"/>
    </row>
    <row r="28" spans="1:7" s="19" customFormat="1" ht="19.5" thickTop="1" x14ac:dyDescent="0.3">
      <c r="A28" s="29">
        <f>+A25+1</f>
        <v>11</v>
      </c>
      <c r="B28" s="59" t="s">
        <v>85</v>
      </c>
      <c r="C28" s="60" t="s">
        <v>8</v>
      </c>
      <c r="D28" s="60">
        <v>1</v>
      </c>
      <c r="E28" s="60" t="s">
        <v>17</v>
      </c>
      <c r="F28" s="61" t="s">
        <v>37</v>
      </c>
    </row>
    <row r="29" spans="1:7" s="9" customFormat="1" ht="18.75" x14ac:dyDescent="0.3">
      <c r="A29" s="9">
        <f>+A28+1</f>
        <v>12</v>
      </c>
      <c r="B29" s="55" t="s">
        <v>49</v>
      </c>
      <c r="C29" s="31" t="s">
        <v>40</v>
      </c>
      <c r="D29" s="31">
        <v>1</v>
      </c>
      <c r="E29" s="30" t="s">
        <v>17</v>
      </c>
      <c r="F29" s="62" t="s">
        <v>37</v>
      </c>
    </row>
    <row r="30" spans="1:7" s="9" customFormat="1" ht="18.75" x14ac:dyDescent="0.3">
      <c r="B30" s="55" t="s">
        <v>293</v>
      </c>
      <c r="C30" s="31" t="s">
        <v>8</v>
      </c>
      <c r="D30" s="31">
        <v>1</v>
      </c>
      <c r="E30" s="30" t="s">
        <v>17</v>
      </c>
      <c r="F30" s="62" t="s">
        <v>37</v>
      </c>
    </row>
    <row r="31" spans="1:7" s="9" customFormat="1" ht="18.75" x14ac:dyDescent="0.3">
      <c r="B31" s="55" t="s">
        <v>294</v>
      </c>
      <c r="C31" s="31" t="s">
        <v>8</v>
      </c>
      <c r="D31" s="31">
        <v>1</v>
      </c>
      <c r="E31" s="30" t="s">
        <v>17</v>
      </c>
      <c r="F31" s="62" t="s">
        <v>37</v>
      </c>
    </row>
    <row r="32" spans="1:7" s="29" customFormat="1" ht="18.75" x14ac:dyDescent="0.3">
      <c r="A32" s="29">
        <f>+A29+1</f>
        <v>13</v>
      </c>
      <c r="B32" s="231" t="s">
        <v>315</v>
      </c>
      <c r="C32" s="31" t="s">
        <v>8</v>
      </c>
      <c r="D32" s="31">
        <v>1</v>
      </c>
      <c r="E32" s="30" t="s">
        <v>17</v>
      </c>
      <c r="F32" s="62" t="s">
        <v>37</v>
      </c>
    </row>
    <row r="33" spans="1:7" s="29" customFormat="1" ht="18.75" x14ac:dyDescent="0.3">
      <c r="A33" s="29">
        <f>+A32+1</f>
        <v>14</v>
      </c>
      <c r="B33" s="55" t="s">
        <v>204</v>
      </c>
      <c r="C33" s="31" t="s">
        <v>40</v>
      </c>
      <c r="D33" s="31">
        <v>1</v>
      </c>
      <c r="E33" s="30" t="s">
        <v>17</v>
      </c>
      <c r="F33" s="62" t="s">
        <v>37</v>
      </c>
    </row>
    <row r="34" spans="1:7" s="29" customFormat="1" ht="18.75" x14ac:dyDescent="0.3">
      <c r="A34" s="29">
        <f t="shared" ref="A34:A36" si="0">+A33+1</f>
        <v>15</v>
      </c>
      <c r="B34" s="55" t="s">
        <v>205</v>
      </c>
      <c r="C34" s="31" t="s">
        <v>40</v>
      </c>
      <c r="D34" s="31">
        <v>1</v>
      </c>
      <c r="E34" s="30" t="s">
        <v>17</v>
      </c>
      <c r="F34" s="62" t="s">
        <v>37</v>
      </c>
    </row>
    <row r="35" spans="1:7" s="29" customFormat="1" ht="18.75" x14ac:dyDescent="0.3">
      <c r="A35" s="29">
        <f t="shared" si="0"/>
        <v>16</v>
      </c>
      <c r="B35" s="55" t="s">
        <v>316</v>
      </c>
      <c r="C35" s="31" t="s">
        <v>8</v>
      </c>
      <c r="D35" s="31">
        <v>1</v>
      </c>
      <c r="E35" s="30" t="s">
        <v>17</v>
      </c>
      <c r="F35" s="62" t="s">
        <v>37</v>
      </c>
    </row>
    <row r="36" spans="1:7" s="9" customFormat="1" ht="19.5" thickBot="1" x14ac:dyDescent="0.35">
      <c r="A36" s="29">
        <f t="shared" si="0"/>
        <v>17</v>
      </c>
      <c r="B36" s="63" t="s">
        <v>70</v>
      </c>
      <c r="C36" s="64" t="s">
        <v>8</v>
      </c>
      <c r="D36" s="64">
        <v>3</v>
      </c>
      <c r="E36" s="64" t="s">
        <v>17</v>
      </c>
      <c r="F36" s="65" t="s">
        <v>37</v>
      </c>
    </row>
    <row r="37" spans="1:7" s="9" customFormat="1" ht="19.5" thickTop="1" x14ac:dyDescent="0.3">
      <c r="B37" s="41"/>
      <c r="C37" s="46"/>
      <c r="D37" s="46"/>
      <c r="E37" s="46"/>
      <c r="F37" s="46"/>
    </row>
    <row r="38" spans="1:7" s="9" customFormat="1" ht="21.75" thickBot="1" x14ac:dyDescent="0.4">
      <c r="B38" s="45" t="s">
        <v>73</v>
      </c>
      <c r="C38" s="20"/>
      <c r="D38" s="20"/>
      <c r="E38" s="20"/>
      <c r="F38" s="20"/>
    </row>
    <row r="39" spans="1:7" s="9" customFormat="1" ht="21.75" thickTop="1" x14ac:dyDescent="0.35">
      <c r="A39" s="29">
        <f>+A36+1</f>
        <v>18</v>
      </c>
      <c r="B39" s="49" t="s">
        <v>75</v>
      </c>
      <c r="C39" s="50" t="s">
        <v>8</v>
      </c>
      <c r="D39" s="50">
        <v>1</v>
      </c>
      <c r="E39" s="50" t="s">
        <v>17</v>
      </c>
      <c r="F39" s="51" t="s">
        <v>37</v>
      </c>
    </row>
    <row r="40" spans="1:7" s="9" customFormat="1" ht="18.75" x14ac:dyDescent="0.3">
      <c r="A40" s="29">
        <f t="shared" ref="A40:A48" si="1">+A39+1</f>
        <v>19</v>
      </c>
      <c r="B40" s="66" t="s">
        <v>41</v>
      </c>
      <c r="C40" s="33" t="s">
        <v>8</v>
      </c>
      <c r="D40" s="33">
        <v>1</v>
      </c>
      <c r="E40" s="30" t="s">
        <v>17</v>
      </c>
      <c r="F40" s="67" t="s">
        <v>37</v>
      </c>
    </row>
    <row r="41" spans="1:7" s="9" customFormat="1" ht="18.75" x14ac:dyDescent="0.3">
      <c r="A41" s="29">
        <f t="shared" si="1"/>
        <v>20</v>
      </c>
      <c r="B41" s="66" t="s">
        <v>51</v>
      </c>
      <c r="C41" s="33" t="s">
        <v>8</v>
      </c>
      <c r="D41" s="33">
        <v>1</v>
      </c>
      <c r="E41" s="30" t="s">
        <v>17</v>
      </c>
      <c r="F41" s="67" t="s">
        <v>37</v>
      </c>
    </row>
    <row r="42" spans="1:7" s="9" customFormat="1" ht="18.75" x14ac:dyDescent="0.3">
      <c r="A42" s="29">
        <f t="shared" si="1"/>
        <v>21</v>
      </c>
      <c r="B42" s="66" t="s">
        <v>52</v>
      </c>
      <c r="C42" s="33" t="s">
        <v>8</v>
      </c>
      <c r="D42" s="33">
        <v>4</v>
      </c>
      <c r="E42" s="30" t="s">
        <v>17</v>
      </c>
      <c r="F42" s="67" t="s">
        <v>37</v>
      </c>
    </row>
    <row r="43" spans="1:7" s="9" customFormat="1" ht="18.75" x14ac:dyDescent="0.3">
      <c r="A43" s="29">
        <f t="shared" si="1"/>
        <v>22</v>
      </c>
      <c r="B43" s="66" t="s">
        <v>53</v>
      </c>
      <c r="C43" s="33" t="s">
        <v>8</v>
      </c>
      <c r="D43" s="33">
        <v>1</v>
      </c>
      <c r="E43" s="30" t="s">
        <v>17</v>
      </c>
      <c r="F43" s="67" t="s">
        <v>37</v>
      </c>
    </row>
    <row r="44" spans="1:7" s="9" customFormat="1" ht="18.75" x14ac:dyDescent="0.3">
      <c r="A44" s="29">
        <f t="shared" si="1"/>
        <v>23</v>
      </c>
      <c r="B44" s="54" t="s">
        <v>30</v>
      </c>
      <c r="C44" s="14" t="s">
        <v>8</v>
      </c>
      <c r="D44" s="14">
        <v>2</v>
      </c>
      <c r="E44" s="14" t="s">
        <v>17</v>
      </c>
      <c r="F44" s="53" t="s">
        <v>28</v>
      </c>
    </row>
    <row r="45" spans="1:7" s="9" customFormat="1" ht="18.75" x14ac:dyDescent="0.3">
      <c r="A45" s="29">
        <f t="shared" si="1"/>
        <v>24</v>
      </c>
      <c r="B45" s="54" t="s">
        <v>74</v>
      </c>
      <c r="C45" s="14" t="s">
        <v>8</v>
      </c>
      <c r="D45" s="14">
        <v>2</v>
      </c>
      <c r="E45" s="14" t="s">
        <v>17</v>
      </c>
      <c r="F45" s="53" t="s">
        <v>28</v>
      </c>
    </row>
    <row r="46" spans="1:7" s="9" customFormat="1" ht="18.75" x14ac:dyDescent="0.3">
      <c r="A46" s="29">
        <f t="shared" si="1"/>
        <v>25</v>
      </c>
      <c r="B46" s="54" t="s">
        <v>29</v>
      </c>
      <c r="C46" s="14" t="s">
        <v>8</v>
      </c>
      <c r="D46" s="14">
        <v>1</v>
      </c>
      <c r="E46" s="14" t="s">
        <v>17</v>
      </c>
      <c r="F46" s="53" t="s">
        <v>28</v>
      </c>
    </row>
    <row r="47" spans="1:7" s="6" customFormat="1" ht="24.95" customHeight="1" x14ac:dyDescent="0.3">
      <c r="A47" s="29">
        <f t="shared" si="1"/>
        <v>26</v>
      </c>
      <c r="B47" s="54" t="s">
        <v>39</v>
      </c>
      <c r="C47" s="14" t="s">
        <v>8</v>
      </c>
      <c r="D47" s="14">
        <v>1</v>
      </c>
      <c r="E47" s="14" t="s">
        <v>17</v>
      </c>
      <c r="F47" s="53" t="s">
        <v>28</v>
      </c>
      <c r="G47" s="8"/>
    </row>
    <row r="48" spans="1:7" s="6" customFormat="1" ht="24.95" customHeight="1" x14ac:dyDescent="0.3">
      <c r="A48" s="29">
        <f t="shared" si="1"/>
        <v>27</v>
      </c>
      <c r="B48" s="54" t="s">
        <v>268</v>
      </c>
      <c r="C48" s="14" t="s">
        <v>8</v>
      </c>
      <c r="D48" s="14">
        <v>3</v>
      </c>
      <c r="E48" s="14" t="s">
        <v>17</v>
      </c>
      <c r="F48" s="53" t="s">
        <v>28</v>
      </c>
      <c r="G48" s="8"/>
    </row>
    <row r="49" spans="1:7" s="6" customFormat="1" ht="24.95" customHeight="1" x14ac:dyDescent="0.3">
      <c r="A49" s="29">
        <f t="shared" ref="A49:A54" si="2">+A48+1</f>
        <v>28</v>
      </c>
      <c r="B49" s="54" t="s">
        <v>76</v>
      </c>
      <c r="C49" s="14" t="s">
        <v>8</v>
      </c>
      <c r="D49" s="14">
        <v>1</v>
      </c>
      <c r="E49" s="14" t="s">
        <v>17</v>
      </c>
      <c r="F49" s="53" t="s">
        <v>28</v>
      </c>
      <c r="G49" s="8"/>
    </row>
    <row r="50" spans="1:7" s="6" customFormat="1" ht="24.95" customHeight="1" x14ac:dyDescent="0.3">
      <c r="A50" s="29">
        <f t="shared" si="2"/>
        <v>29</v>
      </c>
      <c r="B50" s="54" t="s">
        <v>77</v>
      </c>
      <c r="C50" s="14" t="s">
        <v>8</v>
      </c>
      <c r="D50" s="14">
        <v>1</v>
      </c>
      <c r="E50" s="14" t="s">
        <v>17</v>
      </c>
      <c r="F50" s="53" t="s">
        <v>28</v>
      </c>
      <c r="G50" s="8"/>
    </row>
    <row r="51" spans="1:7" s="6" customFormat="1" ht="24.95" customHeight="1" x14ac:dyDescent="0.3">
      <c r="A51" s="29">
        <f t="shared" si="2"/>
        <v>30</v>
      </c>
      <c r="B51" s="54" t="s">
        <v>317</v>
      </c>
      <c r="C51" s="14" t="s">
        <v>8</v>
      </c>
      <c r="D51" s="14">
        <v>1</v>
      </c>
      <c r="E51" s="14" t="s">
        <v>17</v>
      </c>
      <c r="F51" s="53" t="s">
        <v>37</v>
      </c>
      <c r="G51" s="8"/>
    </row>
    <row r="52" spans="1:7" s="6" customFormat="1" ht="24.95" customHeight="1" x14ac:dyDescent="0.3">
      <c r="A52" s="29">
        <f t="shared" si="2"/>
        <v>31</v>
      </c>
      <c r="B52" s="54" t="s">
        <v>34</v>
      </c>
      <c r="C52" s="14" t="s">
        <v>8</v>
      </c>
      <c r="D52" s="14">
        <v>2</v>
      </c>
      <c r="E52" s="14" t="s">
        <v>17</v>
      </c>
      <c r="F52" s="53" t="s">
        <v>28</v>
      </c>
      <c r="G52" s="8"/>
    </row>
    <row r="53" spans="1:7" s="6" customFormat="1" ht="24.95" customHeight="1" x14ac:dyDescent="0.3">
      <c r="A53" s="29">
        <f t="shared" si="2"/>
        <v>32</v>
      </c>
      <c r="B53" s="55" t="s">
        <v>35</v>
      </c>
      <c r="C53" s="28" t="s">
        <v>8</v>
      </c>
      <c r="D53" s="28">
        <v>2</v>
      </c>
      <c r="E53" s="28" t="s">
        <v>17</v>
      </c>
      <c r="F53" s="76" t="s">
        <v>28</v>
      </c>
      <c r="G53" s="8"/>
    </row>
    <row r="54" spans="1:7" s="6" customFormat="1" ht="24.95" customHeight="1" thickBot="1" x14ac:dyDescent="0.35">
      <c r="A54" s="29">
        <f t="shared" si="2"/>
        <v>33</v>
      </c>
      <c r="B54" s="56" t="s">
        <v>121</v>
      </c>
      <c r="C54" s="57" t="s">
        <v>8</v>
      </c>
      <c r="D54" s="57">
        <v>2</v>
      </c>
      <c r="E54" s="57" t="s">
        <v>17</v>
      </c>
      <c r="F54" s="58" t="s">
        <v>37</v>
      </c>
      <c r="G54" s="8"/>
    </row>
    <row r="55" spans="1:7" s="6" customFormat="1" ht="24.95" customHeight="1" thickTop="1" x14ac:dyDescent="0.25">
      <c r="E55" s="8"/>
      <c r="F55" s="8"/>
      <c r="G55" s="8"/>
    </row>
    <row r="56" spans="1:7" s="6" customFormat="1" ht="15.75" x14ac:dyDescent="0.25">
      <c r="E56" s="8"/>
      <c r="F56" s="8"/>
      <c r="G56" s="7"/>
    </row>
    <row r="57" spans="1:7" s="6" customFormat="1" ht="15.75" x14ac:dyDescent="0.25">
      <c r="E57" s="8"/>
      <c r="F57" s="8"/>
      <c r="G57" s="7"/>
    </row>
    <row r="58" spans="1:7" s="6" customFormat="1" ht="15.75" x14ac:dyDescent="0.25">
      <c r="E58" s="8"/>
      <c r="F58" s="8"/>
      <c r="G58" s="7"/>
    </row>
    <row r="59" spans="1:7" s="6" customFormat="1" ht="15.75" x14ac:dyDescent="0.25">
      <c r="E59" s="8"/>
      <c r="F59" s="8"/>
      <c r="G59" s="7"/>
    </row>
    <row r="60" spans="1:7" s="6" customFormat="1" ht="15.75" x14ac:dyDescent="0.25">
      <c r="E60" s="8"/>
      <c r="F60" s="8"/>
      <c r="G60" s="7"/>
    </row>
    <row r="61" spans="1:7" s="6" customFormat="1" ht="15.75" x14ac:dyDescent="0.25">
      <c r="E61" s="8"/>
      <c r="F61" s="8"/>
      <c r="G61" s="7"/>
    </row>
    <row r="62" spans="1:7" s="6" customFormat="1" ht="15.75" x14ac:dyDescent="0.25">
      <c r="E62" s="8"/>
      <c r="F62" s="8"/>
      <c r="G62" s="7"/>
    </row>
    <row r="63" spans="1:7" s="6" customFormat="1" ht="15.75" x14ac:dyDescent="0.25">
      <c r="E63" s="8"/>
      <c r="F63" s="8"/>
      <c r="G63" s="7"/>
    </row>
    <row r="64" spans="1:7" s="6" customFormat="1" ht="15.75" x14ac:dyDescent="0.25">
      <c r="E64" s="7"/>
      <c r="F64" s="7"/>
      <c r="G64" s="7"/>
    </row>
    <row r="65" spans="2:7" s="6" customFormat="1" ht="15.75" x14ac:dyDescent="0.25">
      <c r="E65" s="7"/>
      <c r="F65" s="7"/>
      <c r="G65" s="7"/>
    </row>
    <row r="66" spans="2:7" s="6" customFormat="1" ht="15.75" x14ac:dyDescent="0.25">
      <c r="E66" s="7"/>
      <c r="F66" s="7"/>
      <c r="G66" s="7"/>
    </row>
    <row r="67" spans="2:7" ht="15.75" x14ac:dyDescent="0.25">
      <c r="B67" s="6"/>
      <c r="C67" s="6"/>
      <c r="D67" s="6"/>
      <c r="E67" s="7"/>
      <c r="F67" s="7"/>
    </row>
    <row r="68" spans="2:7" ht="15.75" x14ac:dyDescent="0.25">
      <c r="B68" s="6"/>
      <c r="C68" s="6"/>
      <c r="D68" s="6"/>
      <c r="E68" s="7"/>
      <c r="F68" s="7"/>
    </row>
    <row r="69" spans="2:7" ht="15.75" x14ac:dyDescent="0.25">
      <c r="B69" s="6"/>
      <c r="C69" s="6"/>
      <c r="D69" s="6"/>
      <c r="E69" s="7"/>
      <c r="F69" s="7"/>
    </row>
    <row r="70" spans="2:7" ht="15.75" x14ac:dyDescent="0.25">
      <c r="B70" s="6"/>
      <c r="C70" s="6"/>
      <c r="D70" s="6"/>
      <c r="E70" s="7"/>
      <c r="F70" s="7"/>
    </row>
    <row r="71" spans="2:7" ht="15.75" x14ac:dyDescent="0.25">
      <c r="B71" s="6"/>
      <c r="C71" s="6"/>
      <c r="D71" s="6"/>
      <c r="E71" s="7"/>
      <c r="F71" s="7"/>
    </row>
    <row r="72" spans="2:7" ht="15.75" x14ac:dyDescent="0.25">
      <c r="B72" s="6"/>
      <c r="C72" s="6"/>
      <c r="D72" s="6"/>
      <c r="E72" s="7"/>
      <c r="F72" s="7"/>
    </row>
    <row r="73" spans="2:7" ht="15.75" x14ac:dyDescent="0.25">
      <c r="B73" s="6"/>
      <c r="C73" s="6"/>
      <c r="D73" s="6"/>
      <c r="E73" s="7"/>
      <c r="F73" s="7"/>
    </row>
    <row r="74" spans="2:7" ht="15.75" x14ac:dyDescent="0.25">
      <c r="B74" s="6"/>
      <c r="C74" s="6"/>
      <c r="D74" s="6"/>
      <c r="E74" s="7"/>
      <c r="F74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5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"/>
  <sheetViews>
    <sheetView view="pageBreakPreview" topLeftCell="A34" zoomScale="55" zoomScaleNormal="80" zoomScaleSheetLayoutView="55" workbookViewId="0">
      <selection activeCell="B28" sqref="B28"/>
    </sheetView>
  </sheetViews>
  <sheetFormatPr baseColWidth="10" defaultRowHeight="15" x14ac:dyDescent="0.25"/>
  <cols>
    <col min="1" max="1" width="10.28515625" bestFit="1" customWidth="1"/>
    <col min="2" max="2" width="164.7109375" customWidth="1"/>
    <col min="3" max="3" width="17.140625" customWidth="1"/>
    <col min="4" max="4" width="16.5703125" bestFit="1" customWidth="1"/>
    <col min="5" max="5" width="20.140625" style="5" bestFit="1" customWidth="1"/>
    <col min="6" max="6" width="34.42578125" style="5" bestFit="1" customWidth="1"/>
    <col min="7" max="7" width="2.5703125" style="5" customWidth="1"/>
    <col min="8" max="8" width="14.42578125" style="5" bestFit="1" customWidth="1"/>
    <col min="9" max="9" width="14.5703125" bestFit="1" customWidth="1"/>
    <col min="10" max="10" width="13.140625" bestFit="1" customWidth="1"/>
    <col min="11" max="11" width="10.5703125" bestFit="1" customWidth="1"/>
  </cols>
  <sheetData>
    <row r="1" spans="1:8" s="1" customFormat="1" ht="33.75" x14ac:dyDescent="0.5">
      <c r="B1" s="17" t="s">
        <v>207</v>
      </c>
      <c r="E1" s="10"/>
      <c r="F1" s="10"/>
      <c r="G1" s="10"/>
      <c r="H1" s="10"/>
    </row>
    <row r="2" spans="1:8" s="3" customFormat="1" ht="23.25" x14ac:dyDescent="0.35">
      <c r="B2" s="3" t="s">
        <v>81</v>
      </c>
      <c r="E2" s="4"/>
      <c r="F2" s="4"/>
      <c r="G2" s="4"/>
      <c r="H2" s="4"/>
    </row>
    <row r="3" spans="1:8" s="3" customFormat="1" ht="23.25" x14ac:dyDescent="0.35">
      <c r="B3" s="3" t="s">
        <v>214</v>
      </c>
      <c r="E3" s="4"/>
      <c r="F3" s="4"/>
      <c r="G3" s="4"/>
      <c r="H3" s="4"/>
    </row>
    <row r="4" spans="1:8" s="3" customFormat="1" ht="23.25" x14ac:dyDescent="0.35">
      <c r="B4" s="3" t="s">
        <v>82</v>
      </c>
      <c r="E4" s="4"/>
      <c r="F4" s="4"/>
      <c r="G4" s="4"/>
      <c r="H4" s="4"/>
    </row>
    <row r="5" spans="1:8" s="3" customFormat="1" ht="23.25" x14ac:dyDescent="0.35">
      <c r="B5" s="3" t="s">
        <v>83</v>
      </c>
      <c r="E5" s="4"/>
      <c r="F5" s="4"/>
      <c r="G5" s="4"/>
      <c r="H5" s="4"/>
    </row>
    <row r="6" spans="1:8" s="3" customFormat="1" ht="23.25" x14ac:dyDescent="0.35">
      <c r="E6" s="4"/>
      <c r="F6" s="4"/>
      <c r="G6" s="4"/>
      <c r="H6" s="4"/>
    </row>
    <row r="7" spans="1:8" s="9" customFormat="1" ht="28.5" x14ac:dyDescent="0.45">
      <c r="A7" s="16" t="s">
        <v>25</v>
      </c>
      <c r="B7" s="176" t="str">
        <f>INDICE!B4</f>
        <v>29/4/2021</v>
      </c>
      <c r="C7" s="18"/>
      <c r="E7" s="11" t="s">
        <v>9</v>
      </c>
      <c r="F7" s="179" t="str">
        <f>INDICE!F4</f>
        <v>RAW LAND</v>
      </c>
      <c r="G7" s="12"/>
      <c r="H7" s="12"/>
    </row>
    <row r="8" spans="1:8" s="9" customFormat="1" ht="28.5" x14ac:dyDescent="0.45">
      <c r="A8" s="16" t="s">
        <v>1</v>
      </c>
      <c r="B8" s="233">
        <f>INDICE!B5</f>
        <v>179016</v>
      </c>
      <c r="C8" s="18"/>
      <c r="E8" s="11" t="s">
        <v>32</v>
      </c>
      <c r="F8" s="179" t="str">
        <f>INDICE!F5</f>
        <v>36.00 mts</v>
      </c>
      <c r="G8" s="12"/>
      <c r="H8" s="12"/>
    </row>
    <row r="9" spans="1:8" s="9" customFormat="1" ht="28.5" x14ac:dyDescent="0.45">
      <c r="A9" s="16" t="s">
        <v>2</v>
      </c>
      <c r="B9" s="176" t="str">
        <f>INDICE!B6</f>
        <v>ARELLANO</v>
      </c>
      <c r="C9" s="18"/>
      <c r="E9" s="11" t="s">
        <v>31</v>
      </c>
      <c r="F9" s="179" t="str">
        <f>INDICE!F6</f>
        <v>AUT</v>
      </c>
      <c r="G9" s="12"/>
      <c r="H9" s="12"/>
    </row>
    <row r="10" spans="1:8" s="9" customFormat="1" ht="28.5" x14ac:dyDescent="0.45">
      <c r="A10" s="16" t="s">
        <v>3</v>
      </c>
      <c r="B10" s="176">
        <f>INDICE!B7</f>
        <v>6</v>
      </c>
      <c r="C10" s="18"/>
      <c r="E10" s="13" t="s">
        <v>0</v>
      </c>
      <c r="F10" s="179" t="str">
        <f>INDICE!F7</f>
        <v>N/A</v>
      </c>
      <c r="G10" s="12"/>
      <c r="H10" s="12"/>
    </row>
    <row r="11" spans="1:8" s="9" customFormat="1" ht="28.5" x14ac:dyDescent="0.45">
      <c r="A11" s="16" t="s">
        <v>4</v>
      </c>
      <c r="B11" s="176" t="str">
        <f>INDICE!B8</f>
        <v xml:space="preserve">AGUASCALIENTES </v>
      </c>
      <c r="C11" s="18"/>
      <c r="E11" s="13" t="s">
        <v>33</v>
      </c>
      <c r="F11" s="179" t="str">
        <f>INDICE!F8</f>
        <v>RF 36.00 MTS</v>
      </c>
      <c r="G11" s="12"/>
      <c r="H11" s="12"/>
    </row>
    <row r="12" spans="1:8" s="9" customFormat="1" ht="23.25" x14ac:dyDescent="0.35">
      <c r="B12" s="19"/>
      <c r="C12" s="19"/>
      <c r="E12" s="13" t="s">
        <v>36</v>
      </c>
      <c r="F12" s="179" t="str">
        <f>INDICE!F9</f>
        <v>HUAWEI</v>
      </c>
      <c r="G12" s="12"/>
      <c r="H12" s="12"/>
    </row>
    <row r="13" spans="1:8" s="9" customFormat="1" ht="18.75" x14ac:dyDescent="0.3">
      <c r="B13" s="15"/>
      <c r="C13" s="26"/>
      <c r="D13" s="26"/>
      <c r="E13" s="26"/>
      <c r="F13" s="26"/>
      <c r="G13" s="15"/>
      <c r="H13" s="12"/>
    </row>
    <row r="14" spans="1:8" s="9" customFormat="1" ht="24" thickBot="1" x14ac:dyDescent="0.4">
      <c r="B14" s="3" t="s">
        <v>208</v>
      </c>
      <c r="C14" s="12" t="s">
        <v>7</v>
      </c>
      <c r="D14" s="12" t="s">
        <v>233</v>
      </c>
      <c r="E14" s="12" t="s">
        <v>14</v>
      </c>
      <c r="F14" s="12" t="s">
        <v>13</v>
      </c>
    </row>
    <row r="15" spans="1:8" s="9" customFormat="1" ht="45.75" customHeight="1" x14ac:dyDescent="0.35">
      <c r="A15" s="9">
        <v>1</v>
      </c>
      <c r="B15" s="245" t="s">
        <v>234</v>
      </c>
      <c r="C15" s="197" t="s">
        <v>8</v>
      </c>
      <c r="D15" s="197">
        <v>1</v>
      </c>
      <c r="E15" s="197" t="s">
        <v>17</v>
      </c>
      <c r="F15" s="198" t="s">
        <v>16</v>
      </c>
    </row>
    <row r="16" spans="1:8" s="9" customFormat="1" ht="42" x14ac:dyDescent="0.35">
      <c r="A16" s="9">
        <f>+A15+1</f>
        <v>2</v>
      </c>
      <c r="B16" s="245" t="s">
        <v>312</v>
      </c>
      <c r="C16" s="14" t="s">
        <v>8</v>
      </c>
      <c r="D16" s="14">
        <v>1</v>
      </c>
      <c r="E16" s="14" t="s">
        <v>17</v>
      </c>
      <c r="F16" s="199" t="s">
        <v>16</v>
      </c>
    </row>
    <row r="17" spans="1:6" s="9" customFormat="1" ht="42" x14ac:dyDescent="0.35">
      <c r="A17" s="9">
        <f>+A16+1</f>
        <v>3</v>
      </c>
      <c r="B17" s="245" t="s">
        <v>235</v>
      </c>
      <c r="C17" s="14" t="s">
        <v>8</v>
      </c>
      <c r="D17" s="14">
        <v>1</v>
      </c>
      <c r="E17" s="14" t="s">
        <v>17</v>
      </c>
      <c r="F17" s="199" t="s">
        <v>16</v>
      </c>
    </row>
    <row r="18" spans="1:6" s="9" customFormat="1" ht="42" x14ac:dyDescent="0.35">
      <c r="A18" s="9">
        <f>+A17+1</f>
        <v>4</v>
      </c>
      <c r="B18" s="245" t="s">
        <v>236</v>
      </c>
      <c r="C18" s="14" t="s">
        <v>8</v>
      </c>
      <c r="D18" s="14">
        <v>4</v>
      </c>
      <c r="E18" s="14" t="s">
        <v>17</v>
      </c>
      <c r="F18" s="199" t="s">
        <v>16</v>
      </c>
    </row>
    <row r="19" spans="1:6" s="9" customFormat="1" ht="43.5" customHeight="1" x14ac:dyDescent="0.35">
      <c r="B19" s="245" t="s">
        <v>282</v>
      </c>
      <c r="C19" s="14" t="s">
        <v>8</v>
      </c>
      <c r="D19" s="14">
        <v>2</v>
      </c>
      <c r="E19" s="14" t="s">
        <v>17</v>
      </c>
      <c r="F19" s="199" t="s">
        <v>16</v>
      </c>
    </row>
    <row r="20" spans="1:6" s="9" customFormat="1" ht="45.75" customHeight="1" x14ac:dyDescent="0.35">
      <c r="A20" s="9">
        <f>+A18+1</f>
        <v>5</v>
      </c>
      <c r="B20" s="245" t="s">
        <v>237</v>
      </c>
      <c r="C20" s="14" t="s">
        <v>8</v>
      </c>
      <c r="D20" s="14">
        <v>1</v>
      </c>
      <c r="E20" s="14" t="s">
        <v>17</v>
      </c>
      <c r="F20" s="199" t="s">
        <v>16</v>
      </c>
    </row>
    <row r="21" spans="1:6" s="9" customFormat="1" ht="42" x14ac:dyDescent="0.35">
      <c r="A21" s="9">
        <v>6</v>
      </c>
      <c r="B21" s="245" t="s">
        <v>238</v>
      </c>
      <c r="C21" s="14" t="s">
        <v>8</v>
      </c>
      <c r="D21" s="14">
        <v>1</v>
      </c>
      <c r="E21" s="14" t="s">
        <v>17</v>
      </c>
      <c r="F21" s="199" t="s">
        <v>16</v>
      </c>
    </row>
    <row r="22" spans="1:6" s="19" customFormat="1" ht="59.25" customHeight="1" x14ac:dyDescent="0.35">
      <c r="A22" s="9">
        <v>7</v>
      </c>
      <c r="B22" s="245" t="s">
        <v>313</v>
      </c>
      <c r="C22" s="14" t="s">
        <v>8</v>
      </c>
      <c r="D22" s="14">
        <v>1</v>
      </c>
      <c r="E22" s="14" t="s">
        <v>17</v>
      </c>
      <c r="F22" s="199" t="s">
        <v>16</v>
      </c>
    </row>
    <row r="23" spans="1:6" s="9" customFormat="1" ht="42" x14ac:dyDescent="0.35">
      <c r="B23" s="245" t="s">
        <v>239</v>
      </c>
      <c r="C23" s="14" t="s">
        <v>8</v>
      </c>
      <c r="D23" s="14">
        <v>1</v>
      </c>
      <c r="E23" s="14" t="s">
        <v>17</v>
      </c>
      <c r="F23" s="199" t="s">
        <v>16</v>
      </c>
    </row>
    <row r="24" spans="1:6" s="9" customFormat="1" ht="42" x14ac:dyDescent="0.35">
      <c r="B24" s="245" t="s">
        <v>240</v>
      </c>
      <c r="C24" s="14" t="s">
        <v>8</v>
      </c>
      <c r="D24" s="14">
        <v>1</v>
      </c>
      <c r="E24" s="14" t="s">
        <v>17</v>
      </c>
      <c r="F24" s="199" t="s">
        <v>16</v>
      </c>
    </row>
    <row r="25" spans="1:6" s="9" customFormat="1" ht="42.75" thickBot="1" x14ac:dyDescent="0.4">
      <c r="B25" s="245" t="s">
        <v>241</v>
      </c>
      <c r="C25" s="200" t="s">
        <v>8</v>
      </c>
      <c r="D25" s="200">
        <v>1</v>
      </c>
      <c r="E25" s="200" t="s">
        <v>17</v>
      </c>
      <c r="F25" s="201" t="s">
        <v>16</v>
      </c>
    </row>
    <row r="26" spans="1:6" s="9" customFormat="1" ht="19.5" thickBot="1" x14ac:dyDescent="0.35">
      <c r="B26" s="42"/>
      <c r="C26" s="20"/>
      <c r="D26" s="20"/>
      <c r="E26" s="20"/>
      <c r="F26" s="20"/>
    </row>
    <row r="27" spans="1:6" s="9" customFormat="1" ht="24.75" thickTop="1" thickBot="1" x14ac:dyDescent="0.4">
      <c r="A27" s="280"/>
      <c r="B27" s="170" t="s">
        <v>82</v>
      </c>
      <c r="C27" s="20" t="s">
        <v>7</v>
      </c>
      <c r="D27" s="20" t="s">
        <v>5</v>
      </c>
      <c r="E27" s="20" t="s">
        <v>14</v>
      </c>
      <c r="F27" s="20" t="s">
        <v>13</v>
      </c>
    </row>
    <row r="28" spans="1:6" s="9" customFormat="1" ht="63.75" thickTop="1" x14ac:dyDescent="0.35">
      <c r="A28" s="9">
        <f>+A20+1</f>
        <v>6</v>
      </c>
      <c r="B28" s="247" t="s">
        <v>283</v>
      </c>
      <c r="C28" s="50" t="s">
        <v>8</v>
      </c>
      <c r="D28" s="50">
        <v>1</v>
      </c>
      <c r="E28" s="50" t="s">
        <v>17</v>
      </c>
      <c r="F28" s="51" t="s">
        <v>16</v>
      </c>
    </row>
    <row r="29" spans="1:6" s="9" customFormat="1" ht="60.75" customHeight="1" x14ac:dyDescent="0.35">
      <c r="A29" s="9">
        <f t="shared" ref="A29:A34" si="0">+A28+1</f>
        <v>7</v>
      </c>
      <c r="B29" s="247" t="s">
        <v>242</v>
      </c>
      <c r="C29" s="14" t="s">
        <v>8</v>
      </c>
      <c r="D29" s="14">
        <v>1</v>
      </c>
      <c r="E29" s="14" t="s">
        <v>17</v>
      </c>
      <c r="F29" s="53" t="s">
        <v>16</v>
      </c>
    </row>
    <row r="30" spans="1:6" s="9" customFormat="1" ht="64.5" customHeight="1" x14ac:dyDescent="0.35">
      <c r="A30" s="9">
        <f t="shared" si="0"/>
        <v>8</v>
      </c>
      <c r="B30" s="247" t="s">
        <v>243</v>
      </c>
      <c r="C30" s="14" t="s">
        <v>8</v>
      </c>
      <c r="D30" s="14">
        <v>1</v>
      </c>
      <c r="E30" s="14" t="s">
        <v>17</v>
      </c>
      <c r="F30" s="53" t="s">
        <v>16</v>
      </c>
    </row>
    <row r="31" spans="1:6" s="9" customFormat="1" ht="42" x14ac:dyDescent="0.35">
      <c r="A31" s="9">
        <f t="shared" si="0"/>
        <v>9</v>
      </c>
      <c r="B31" s="247" t="s">
        <v>244</v>
      </c>
      <c r="C31" s="14" t="s">
        <v>8</v>
      </c>
      <c r="D31" s="14">
        <v>1</v>
      </c>
      <c r="E31" s="14" t="s">
        <v>17</v>
      </c>
      <c r="F31" s="53" t="s">
        <v>16</v>
      </c>
    </row>
    <row r="32" spans="1:6" s="9" customFormat="1" ht="59.25" customHeight="1" x14ac:dyDescent="0.35">
      <c r="A32" s="9">
        <f t="shared" si="0"/>
        <v>10</v>
      </c>
      <c r="B32" s="247" t="s">
        <v>245</v>
      </c>
      <c r="C32" s="14" t="s">
        <v>8</v>
      </c>
      <c r="D32" s="14">
        <v>1</v>
      </c>
      <c r="E32" s="14" t="s">
        <v>17</v>
      </c>
      <c r="F32" s="53" t="s">
        <v>16</v>
      </c>
    </row>
    <row r="33" spans="1:8" s="9" customFormat="1" ht="64.5" customHeight="1" x14ac:dyDescent="0.35">
      <c r="A33" s="9">
        <f t="shared" si="0"/>
        <v>11</v>
      </c>
      <c r="B33" s="247" t="s">
        <v>246</v>
      </c>
      <c r="C33" s="14" t="s">
        <v>8</v>
      </c>
      <c r="D33" s="14">
        <v>1</v>
      </c>
      <c r="E33" s="14" t="s">
        <v>17</v>
      </c>
      <c r="F33" s="53" t="s">
        <v>16</v>
      </c>
    </row>
    <row r="34" spans="1:8" s="9" customFormat="1" ht="59.25" customHeight="1" x14ac:dyDescent="0.35">
      <c r="A34" s="9">
        <f t="shared" si="0"/>
        <v>12</v>
      </c>
      <c r="B34" s="247" t="s">
        <v>247</v>
      </c>
      <c r="C34" s="14" t="s">
        <v>8</v>
      </c>
      <c r="D34" s="14">
        <v>1</v>
      </c>
      <c r="E34" s="14" t="s">
        <v>17</v>
      </c>
      <c r="F34" s="53" t="s">
        <v>16</v>
      </c>
    </row>
    <row r="35" spans="1:8" s="19" customFormat="1" ht="19.5" thickBot="1" x14ac:dyDescent="0.35">
      <c r="A35" s="9"/>
      <c r="B35" s="68"/>
      <c r="C35" s="57"/>
      <c r="D35" s="57"/>
      <c r="E35" s="57"/>
      <c r="F35" s="58"/>
    </row>
    <row r="36" spans="1:8" s="9" customFormat="1" ht="20.25" thickTop="1" thickBot="1" x14ac:dyDescent="0.35">
      <c r="B36" s="42"/>
      <c r="C36" s="35"/>
      <c r="D36" s="35"/>
      <c r="E36" s="35"/>
      <c r="F36" s="35"/>
    </row>
    <row r="37" spans="1:8" s="9" customFormat="1" ht="24.75" thickTop="1" thickBot="1" x14ac:dyDescent="0.4">
      <c r="A37" s="273"/>
      <c r="B37" s="249" t="s">
        <v>83</v>
      </c>
      <c r="C37" s="35" t="s">
        <v>7</v>
      </c>
      <c r="D37" s="35" t="s">
        <v>5</v>
      </c>
      <c r="E37" s="35" t="s">
        <v>14</v>
      </c>
      <c r="F37" s="35" t="s">
        <v>13</v>
      </c>
    </row>
    <row r="38" spans="1:8" s="9" customFormat="1" ht="42.75" thickTop="1" x14ac:dyDescent="0.35">
      <c r="A38" s="9">
        <f>+A34+1</f>
        <v>13</v>
      </c>
      <c r="B38" s="246" t="s">
        <v>248</v>
      </c>
      <c r="C38" s="50" t="s">
        <v>8</v>
      </c>
      <c r="D38" s="50">
        <v>1</v>
      </c>
      <c r="E38" s="50" t="s">
        <v>17</v>
      </c>
      <c r="F38" s="51" t="s">
        <v>16</v>
      </c>
    </row>
    <row r="39" spans="1:8" s="9" customFormat="1" ht="42" x14ac:dyDescent="0.35">
      <c r="A39" s="9">
        <f>+A38+1</f>
        <v>14</v>
      </c>
      <c r="B39" s="247" t="s">
        <v>249</v>
      </c>
      <c r="C39" s="14" t="s">
        <v>8</v>
      </c>
      <c r="D39" s="14">
        <v>1</v>
      </c>
      <c r="E39" s="14" t="s">
        <v>17</v>
      </c>
      <c r="F39" s="53" t="s">
        <v>16</v>
      </c>
    </row>
    <row r="40" spans="1:8" s="9" customFormat="1" ht="42" x14ac:dyDescent="0.35">
      <c r="A40" s="9">
        <f>+A39+1</f>
        <v>15</v>
      </c>
      <c r="B40" s="247" t="s">
        <v>250</v>
      </c>
      <c r="C40" s="14" t="s">
        <v>8</v>
      </c>
      <c r="D40" s="14">
        <v>1</v>
      </c>
      <c r="E40" s="14" t="s">
        <v>17</v>
      </c>
      <c r="F40" s="53" t="s">
        <v>16</v>
      </c>
    </row>
    <row r="41" spans="1:8" s="9" customFormat="1" ht="42" x14ac:dyDescent="0.35">
      <c r="A41" s="9">
        <f>+A40+1</f>
        <v>16</v>
      </c>
      <c r="B41" s="247" t="s">
        <v>251</v>
      </c>
      <c r="C41" s="14" t="s">
        <v>8</v>
      </c>
      <c r="D41" s="14">
        <v>1</v>
      </c>
      <c r="E41" s="14" t="s">
        <v>17</v>
      </c>
      <c r="F41" s="53" t="s">
        <v>16</v>
      </c>
    </row>
    <row r="42" spans="1:8" s="9" customFormat="1" ht="42" x14ac:dyDescent="0.35">
      <c r="A42" s="9">
        <f>+A41+1</f>
        <v>17</v>
      </c>
      <c r="B42" s="247" t="s">
        <v>252</v>
      </c>
      <c r="C42" s="14" t="s">
        <v>8</v>
      </c>
      <c r="D42" s="14">
        <v>1</v>
      </c>
      <c r="E42" s="14" t="s">
        <v>17</v>
      </c>
      <c r="F42" s="53" t="s">
        <v>16</v>
      </c>
    </row>
    <row r="43" spans="1:8" s="9" customFormat="1" ht="42" x14ac:dyDescent="0.35">
      <c r="A43" s="9">
        <f>+A42+1</f>
        <v>18</v>
      </c>
      <c r="B43" s="247" t="s">
        <v>253</v>
      </c>
      <c r="C43" s="14" t="s">
        <v>8</v>
      </c>
      <c r="D43" s="14">
        <v>1</v>
      </c>
      <c r="E43" s="14" t="s">
        <v>17</v>
      </c>
      <c r="F43" s="53" t="s">
        <v>16</v>
      </c>
    </row>
    <row r="44" spans="1:8" s="6" customFormat="1" ht="21.75" thickBot="1" x14ac:dyDescent="0.4">
      <c r="A44" s="9"/>
      <c r="B44" s="248"/>
      <c r="C44" s="57"/>
      <c r="D44" s="57"/>
      <c r="E44" s="57"/>
      <c r="F44" s="58"/>
      <c r="G44" s="8"/>
      <c r="H44" s="8"/>
    </row>
    <row r="45" spans="1:8" s="6" customFormat="1" ht="19.5" thickTop="1" x14ac:dyDescent="0.3">
      <c r="A45" s="9"/>
      <c r="B45" s="42"/>
      <c r="C45" s="20"/>
      <c r="D45" s="20"/>
      <c r="E45" s="20"/>
      <c r="F45" s="20"/>
      <c r="G45" s="8"/>
      <c r="H45" s="8"/>
    </row>
    <row r="46" spans="1:8" s="6" customFormat="1" ht="15.75" x14ac:dyDescent="0.25">
      <c r="E46" s="8"/>
      <c r="F46" s="8"/>
      <c r="G46" s="8"/>
      <c r="H46" s="8"/>
    </row>
    <row r="47" spans="1:8" s="6" customFormat="1" ht="15.75" x14ac:dyDescent="0.25">
      <c r="E47" s="8"/>
      <c r="F47" s="8"/>
      <c r="G47" s="8"/>
      <c r="H47" s="8"/>
    </row>
    <row r="48" spans="1:8" s="6" customFormat="1" ht="15.75" x14ac:dyDescent="0.25">
      <c r="E48" s="8"/>
      <c r="F48" s="8"/>
      <c r="G48" s="8"/>
      <c r="H48" s="8"/>
    </row>
    <row r="49" spans="1:8" s="6" customFormat="1" ht="15.75" x14ac:dyDescent="0.25">
      <c r="E49" s="8"/>
      <c r="F49" s="8"/>
      <c r="G49" s="8"/>
      <c r="H49" s="8"/>
    </row>
    <row r="50" spans="1:8" s="6" customFormat="1" ht="15.75" x14ac:dyDescent="0.25">
      <c r="E50" s="8"/>
      <c r="F50" s="8"/>
      <c r="G50" s="8"/>
      <c r="H50" s="8"/>
    </row>
    <row r="51" spans="1:8" s="6" customFormat="1" ht="15.75" x14ac:dyDescent="0.25">
      <c r="E51" s="8"/>
      <c r="F51" s="8"/>
      <c r="G51" s="8"/>
      <c r="H51" s="8"/>
    </row>
    <row r="52" spans="1:8" s="6" customFormat="1" ht="15.75" x14ac:dyDescent="0.25">
      <c r="E52" s="8"/>
      <c r="F52" s="8"/>
      <c r="G52" s="7"/>
      <c r="H52" s="7"/>
    </row>
    <row r="53" spans="1:8" s="6" customFormat="1" ht="15.75" x14ac:dyDescent="0.25">
      <c r="E53" s="8"/>
      <c r="F53" s="8"/>
      <c r="G53" s="7"/>
      <c r="H53" s="7"/>
    </row>
    <row r="54" spans="1:8" s="6" customFormat="1" ht="15.75" x14ac:dyDescent="0.25">
      <c r="E54" s="7"/>
      <c r="F54" s="7"/>
      <c r="G54" s="7"/>
      <c r="H54" s="7"/>
    </row>
    <row r="55" spans="1:8" s="6" customFormat="1" ht="15.75" x14ac:dyDescent="0.25">
      <c r="E55" s="7"/>
      <c r="F55" s="7"/>
      <c r="G55" s="7"/>
      <c r="H55" s="7"/>
    </row>
    <row r="56" spans="1:8" s="6" customFormat="1" ht="15.75" x14ac:dyDescent="0.25">
      <c r="E56" s="7"/>
      <c r="F56" s="7"/>
      <c r="G56" s="7"/>
      <c r="H56" s="7"/>
    </row>
    <row r="57" spans="1:8" s="6" customFormat="1" ht="15.75" x14ac:dyDescent="0.25">
      <c r="E57" s="7"/>
      <c r="F57" s="7"/>
      <c r="G57" s="7"/>
      <c r="H57" s="7"/>
    </row>
    <row r="58" spans="1:8" s="6" customFormat="1" ht="15.75" x14ac:dyDescent="0.25">
      <c r="E58" s="7"/>
      <c r="F58" s="7"/>
      <c r="G58" s="7"/>
      <c r="H58" s="7"/>
    </row>
    <row r="59" spans="1:8" s="6" customFormat="1" ht="15.75" x14ac:dyDescent="0.25">
      <c r="E59" s="7"/>
      <c r="F59" s="7"/>
      <c r="G59" s="7"/>
      <c r="H59" s="7"/>
    </row>
    <row r="60" spans="1:8" s="6" customFormat="1" ht="15.75" x14ac:dyDescent="0.25">
      <c r="E60" s="7"/>
      <c r="F60" s="7"/>
      <c r="G60" s="7"/>
      <c r="H60" s="7"/>
    </row>
    <row r="61" spans="1:8" s="6" customFormat="1" ht="15.75" x14ac:dyDescent="0.25">
      <c r="E61" s="7"/>
      <c r="F61" s="7"/>
      <c r="G61" s="7"/>
      <c r="H61" s="7"/>
    </row>
    <row r="62" spans="1:8" s="6" customFormat="1" ht="15.75" x14ac:dyDescent="0.25">
      <c r="E62" s="7"/>
      <c r="F62" s="7"/>
      <c r="G62" s="7"/>
      <c r="H62" s="7"/>
    </row>
    <row r="63" spans="1:8" ht="15.75" x14ac:dyDescent="0.25">
      <c r="A63" s="6"/>
      <c r="B63" s="6"/>
      <c r="C63" s="6"/>
      <c r="D63" s="6"/>
      <c r="E63" s="7"/>
      <c r="F63" s="7"/>
    </row>
    <row r="64" spans="1:8" ht="15.75" x14ac:dyDescent="0.25">
      <c r="A64" s="6"/>
      <c r="B64" s="6"/>
      <c r="C64" s="6"/>
      <c r="D64" s="6"/>
      <c r="E64" s="7"/>
      <c r="F64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39" orientation="portrait" r:id="rId1"/>
  <rowBreaks count="1" manualBreakCount="1">
    <brk id="21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4"/>
  <sheetViews>
    <sheetView view="pageBreakPreview" zoomScale="55" zoomScaleNormal="80" zoomScaleSheetLayoutView="55" workbookViewId="0">
      <selection activeCell="E92" sqref="E92"/>
    </sheetView>
  </sheetViews>
  <sheetFormatPr baseColWidth="10" defaultRowHeight="15" x14ac:dyDescent="0.25"/>
  <cols>
    <col min="1" max="1" width="10.28515625" bestFit="1" customWidth="1"/>
    <col min="2" max="2" width="91.28515625" customWidth="1"/>
    <col min="3" max="3" width="23.42578125" customWidth="1"/>
    <col min="4" max="4" width="22" customWidth="1"/>
    <col min="5" max="5" width="23.140625" style="5" customWidth="1"/>
    <col min="6" max="6" width="17.5703125" style="5" bestFit="1" customWidth="1"/>
    <col min="7" max="7" width="34.42578125" style="5" bestFit="1" customWidth="1"/>
    <col min="8" max="8" width="2.5703125" style="5" customWidth="1"/>
    <col min="9" max="9" width="11.42578125" style="5" customWidth="1"/>
  </cols>
  <sheetData>
    <row r="1" spans="1:9" s="1" customFormat="1" ht="33.75" x14ac:dyDescent="0.5">
      <c r="B1" s="17" t="s">
        <v>186</v>
      </c>
      <c r="E1" s="10"/>
      <c r="F1" s="10"/>
      <c r="G1" s="10"/>
      <c r="H1" s="10"/>
      <c r="I1" s="10"/>
    </row>
    <row r="2" spans="1:9" s="3" customFormat="1" ht="23.25" x14ac:dyDescent="0.35">
      <c r="B2" s="3" t="s">
        <v>81</v>
      </c>
      <c r="E2" s="4"/>
      <c r="F2" s="4"/>
      <c r="G2" s="116" t="s">
        <v>119</v>
      </c>
      <c r="H2" s="4"/>
      <c r="I2" s="4"/>
    </row>
    <row r="3" spans="1:9" s="3" customFormat="1" ht="23.25" x14ac:dyDescent="0.35">
      <c r="B3" s="3" t="s">
        <v>87</v>
      </c>
      <c r="E3" s="4"/>
      <c r="F3" s="4"/>
      <c r="G3" s="4"/>
      <c r="H3" s="4"/>
      <c r="I3" s="4"/>
    </row>
    <row r="4" spans="1:9" s="3" customFormat="1" ht="23.25" x14ac:dyDescent="0.35">
      <c r="B4" s="3" t="s">
        <v>88</v>
      </c>
      <c r="E4" s="4"/>
      <c r="F4" s="4"/>
      <c r="G4" s="4"/>
      <c r="H4" s="4"/>
      <c r="I4" s="4"/>
    </row>
    <row r="5" spans="1:9" s="3" customFormat="1" ht="23.25" x14ac:dyDescent="0.35">
      <c r="B5" s="3" t="s">
        <v>89</v>
      </c>
      <c r="E5" s="4"/>
      <c r="F5" s="4"/>
      <c r="G5" s="4"/>
      <c r="H5" s="4"/>
      <c r="I5" s="4"/>
    </row>
    <row r="7" spans="1:9" s="9" customFormat="1" ht="24.95" customHeight="1" x14ac:dyDescent="0.45">
      <c r="A7" s="16" t="s">
        <v>25</v>
      </c>
      <c r="B7" s="244" t="str">
        <f>INDICE!B4</f>
        <v>29/4/2021</v>
      </c>
      <c r="C7" s="18"/>
      <c r="E7" s="12"/>
      <c r="F7" s="11" t="s">
        <v>9</v>
      </c>
      <c r="G7" s="179" t="str">
        <f>INDICE!F4</f>
        <v>RAW LAND</v>
      </c>
      <c r="H7" s="12"/>
      <c r="I7" s="12"/>
    </row>
    <row r="8" spans="1:9" s="9" customFormat="1" ht="24.95" customHeight="1" x14ac:dyDescent="0.45">
      <c r="A8" s="16" t="s">
        <v>1</v>
      </c>
      <c r="B8" s="233">
        <f>INDICE!B5</f>
        <v>179016</v>
      </c>
      <c r="C8" s="18"/>
      <c r="E8" s="12"/>
      <c r="F8" s="11" t="s">
        <v>32</v>
      </c>
      <c r="G8" s="179" t="str">
        <f>INDICE!F5</f>
        <v>36.00 mts</v>
      </c>
      <c r="H8" s="12"/>
      <c r="I8" s="12"/>
    </row>
    <row r="9" spans="1:9" s="9" customFormat="1" ht="24.95" customHeight="1" x14ac:dyDescent="0.45">
      <c r="A9" s="16" t="s">
        <v>2</v>
      </c>
      <c r="B9" s="176" t="str">
        <f>INDICE!B6</f>
        <v>ARELLANO</v>
      </c>
      <c r="C9" s="18"/>
      <c r="E9" s="12"/>
      <c r="F9" s="11" t="s">
        <v>31</v>
      </c>
      <c r="G9" s="179" t="str">
        <f>INDICE!F6</f>
        <v>AUT</v>
      </c>
      <c r="H9" s="12"/>
      <c r="I9" s="12"/>
    </row>
    <row r="10" spans="1:9" s="9" customFormat="1" ht="24.95" customHeight="1" x14ac:dyDescent="0.45">
      <c r="A10" s="16" t="s">
        <v>3</v>
      </c>
      <c r="B10" s="176">
        <f>INDICE!B7</f>
        <v>6</v>
      </c>
      <c r="C10" s="18"/>
      <c r="E10" s="12"/>
      <c r="F10" s="13" t="s">
        <v>0</v>
      </c>
      <c r="G10" s="179" t="str">
        <f>INDICE!F7</f>
        <v>N/A</v>
      </c>
      <c r="H10" s="12"/>
      <c r="I10" s="12"/>
    </row>
    <row r="11" spans="1:9" s="9" customFormat="1" ht="24.95" customHeight="1" x14ac:dyDescent="0.45">
      <c r="A11" s="16" t="s">
        <v>4</v>
      </c>
      <c r="B11" s="176" t="str">
        <f>INDICE!B8</f>
        <v xml:space="preserve">AGUASCALIENTES </v>
      </c>
      <c r="C11" s="18"/>
      <c r="E11" s="12"/>
      <c r="F11" s="13" t="s">
        <v>33</v>
      </c>
      <c r="G11" s="179" t="str">
        <f>INDICE!F8</f>
        <v>RF 36.00 MTS</v>
      </c>
      <c r="H11" s="12"/>
      <c r="I11" s="12"/>
    </row>
    <row r="12" spans="1:9" s="9" customFormat="1" ht="24.95" customHeight="1" x14ac:dyDescent="0.35">
      <c r="B12" s="19"/>
      <c r="C12" s="19"/>
      <c r="E12" s="12"/>
      <c r="F12" s="13" t="s">
        <v>36</v>
      </c>
      <c r="G12" s="179" t="str">
        <f>INDICE!F9</f>
        <v>HUAWEI</v>
      </c>
      <c r="H12" s="12"/>
      <c r="I12" s="12"/>
    </row>
    <row r="13" spans="1:9" s="9" customFormat="1" ht="24.95" customHeight="1" x14ac:dyDescent="0.3">
      <c r="B13" s="19"/>
      <c r="C13" s="19"/>
      <c r="E13" s="12"/>
      <c r="F13" s="26"/>
      <c r="G13" s="20"/>
      <c r="H13" s="12"/>
      <c r="I13" s="12"/>
    </row>
    <row r="14" spans="1:9" s="9" customFormat="1" ht="24.95" customHeight="1" thickBot="1" x14ac:dyDescent="0.4">
      <c r="B14" s="2" t="s">
        <v>87</v>
      </c>
    </row>
    <row r="15" spans="1:9" s="19" customFormat="1" ht="24.95" customHeight="1" thickTop="1" thickBot="1" x14ac:dyDescent="0.35">
      <c r="B15" s="69" t="s">
        <v>57</v>
      </c>
      <c r="C15" s="70" t="s">
        <v>7</v>
      </c>
      <c r="D15" s="70" t="s">
        <v>56</v>
      </c>
      <c r="E15" s="70" t="s">
        <v>59</v>
      </c>
      <c r="F15" s="70" t="s">
        <v>14</v>
      </c>
      <c r="G15" s="71" t="s">
        <v>13</v>
      </c>
    </row>
    <row r="16" spans="1:9" s="9" customFormat="1" ht="24.95" customHeight="1" thickBot="1" x14ac:dyDescent="0.35">
      <c r="A16" s="9">
        <f>+A15+1</f>
        <v>1</v>
      </c>
      <c r="B16" s="72" t="s">
        <v>58</v>
      </c>
      <c r="C16" s="24" t="s">
        <v>8</v>
      </c>
      <c r="D16" s="168">
        <v>2.33</v>
      </c>
      <c r="E16" s="168">
        <v>2</v>
      </c>
      <c r="F16" s="81" t="s">
        <v>17</v>
      </c>
      <c r="G16" s="53" t="s">
        <v>37</v>
      </c>
    </row>
    <row r="17" spans="1:10" s="9" customFormat="1" ht="24.95" customHeight="1" thickBot="1" x14ac:dyDescent="0.35">
      <c r="A17" s="9">
        <f>+A16+1</f>
        <v>2</v>
      </c>
      <c r="B17" s="72" t="s">
        <v>61</v>
      </c>
      <c r="C17" s="14" t="s">
        <v>8</v>
      </c>
      <c r="D17" s="90"/>
      <c r="E17" s="112">
        <v>2</v>
      </c>
      <c r="F17" s="14" t="s">
        <v>17</v>
      </c>
      <c r="G17" s="53" t="s">
        <v>37</v>
      </c>
    </row>
    <row r="18" spans="1:10" s="9" customFormat="1" ht="24.95" customHeight="1" thickBot="1" x14ac:dyDescent="0.35">
      <c r="A18" s="9">
        <v>3</v>
      </c>
      <c r="B18" s="72" t="s">
        <v>209</v>
      </c>
      <c r="C18" s="14" t="s">
        <v>8</v>
      </c>
      <c r="D18" s="168">
        <v>3.95</v>
      </c>
      <c r="E18" s="168">
        <f>ROUNDUP(D18/3,0)</f>
        <v>2</v>
      </c>
      <c r="F18" s="14" t="s">
        <v>17</v>
      </c>
      <c r="G18" s="53" t="s">
        <v>37</v>
      </c>
    </row>
    <row r="19" spans="1:10" s="9" customFormat="1" ht="24.95" customHeight="1" x14ac:dyDescent="0.3">
      <c r="A19" s="9">
        <v>4</v>
      </c>
      <c r="B19" s="72" t="s">
        <v>210</v>
      </c>
      <c r="C19" s="14" t="s">
        <v>8</v>
      </c>
      <c r="D19" s="90"/>
      <c r="E19" s="112">
        <v>2</v>
      </c>
      <c r="F19" s="14" t="s">
        <v>17</v>
      </c>
      <c r="G19" s="53" t="s">
        <v>37</v>
      </c>
    </row>
    <row r="20" spans="1:10" s="9" customFormat="1" ht="24.95" customHeight="1" x14ac:dyDescent="0.3">
      <c r="A20" s="19"/>
      <c r="B20" s="73"/>
      <c r="C20" s="22"/>
      <c r="D20" s="22"/>
      <c r="E20" s="40"/>
      <c r="F20" s="22"/>
      <c r="G20" s="74"/>
    </row>
    <row r="21" spans="1:10" s="9" customFormat="1" ht="24.95" customHeight="1" thickBot="1" x14ac:dyDescent="0.35">
      <c r="B21" s="54" t="s">
        <v>55</v>
      </c>
      <c r="C21" s="20" t="s">
        <v>7</v>
      </c>
      <c r="D21" s="20" t="s">
        <v>56</v>
      </c>
      <c r="E21" s="20" t="s">
        <v>60</v>
      </c>
      <c r="F21" s="20" t="s">
        <v>14</v>
      </c>
      <c r="G21" s="75" t="s">
        <v>13</v>
      </c>
    </row>
    <row r="22" spans="1:10" s="9" customFormat="1" ht="24.95" customHeight="1" thickBot="1" x14ac:dyDescent="0.35">
      <c r="B22" s="55" t="s">
        <v>269</v>
      </c>
      <c r="C22" s="28" t="s">
        <v>8</v>
      </c>
      <c r="D22" s="168">
        <v>0</v>
      </c>
      <c r="E22" s="168">
        <v>0</v>
      </c>
      <c r="F22" s="28" t="s">
        <v>17</v>
      </c>
      <c r="G22" s="76" t="s">
        <v>37</v>
      </c>
    </row>
    <row r="23" spans="1:10" s="9" customFormat="1" ht="24.95" customHeight="1" thickBot="1" x14ac:dyDescent="0.35">
      <c r="B23" s="55" t="s">
        <v>295</v>
      </c>
      <c r="C23" s="28" t="s">
        <v>8</v>
      </c>
      <c r="D23" s="48"/>
      <c r="E23" s="168">
        <v>0</v>
      </c>
      <c r="F23" s="28" t="s">
        <v>17</v>
      </c>
      <c r="G23" s="76" t="s">
        <v>37</v>
      </c>
    </row>
    <row r="24" spans="1:10" s="9" customFormat="1" ht="24.95" customHeight="1" thickBot="1" x14ac:dyDescent="0.35">
      <c r="A24" s="9">
        <f>+A22+1</f>
        <v>1</v>
      </c>
      <c r="B24" s="55" t="s">
        <v>289</v>
      </c>
      <c r="C24" s="28" t="s">
        <v>8</v>
      </c>
      <c r="D24" s="48"/>
      <c r="E24" s="168">
        <v>0</v>
      </c>
      <c r="F24" s="28" t="s">
        <v>17</v>
      </c>
      <c r="G24" s="76" t="s">
        <v>37</v>
      </c>
      <c r="I24" s="9">
        <v>1.9</v>
      </c>
      <c r="J24" s="9">
        <v>1.9</v>
      </c>
    </row>
    <row r="25" spans="1:10" s="9" customFormat="1" ht="24.95" customHeight="1" thickBot="1" x14ac:dyDescent="0.35">
      <c r="A25" s="9">
        <f>+A17+1</f>
        <v>3</v>
      </c>
      <c r="B25" s="55" t="s">
        <v>255</v>
      </c>
      <c r="C25" s="28" t="s">
        <v>8</v>
      </c>
      <c r="D25" s="168">
        <v>0</v>
      </c>
      <c r="E25" s="168">
        <v>0</v>
      </c>
      <c r="F25" s="28" t="s">
        <v>17</v>
      </c>
      <c r="G25" s="76" t="s">
        <v>37</v>
      </c>
      <c r="I25" s="9">
        <v>0.35</v>
      </c>
      <c r="J25" s="9">
        <v>0.35</v>
      </c>
    </row>
    <row r="26" spans="1:10" s="9" customFormat="1" ht="24.95" customHeight="1" thickBot="1" x14ac:dyDescent="0.35">
      <c r="A26" s="9">
        <f>+A25+1</f>
        <v>4</v>
      </c>
      <c r="B26" s="55" t="s">
        <v>256</v>
      </c>
      <c r="C26" s="28" t="s">
        <v>8</v>
      </c>
      <c r="D26" s="48"/>
      <c r="E26" s="168">
        <v>0</v>
      </c>
      <c r="F26" s="28" t="s">
        <v>17</v>
      </c>
      <c r="G26" s="76" t="s">
        <v>37</v>
      </c>
      <c r="I26" s="9">
        <v>1.9</v>
      </c>
      <c r="J26" s="9">
        <v>1.9</v>
      </c>
    </row>
    <row r="27" spans="1:10" s="186" customFormat="1" ht="24.95" customHeight="1" thickBot="1" x14ac:dyDescent="0.35">
      <c r="B27" s="284" t="s">
        <v>296</v>
      </c>
      <c r="C27" s="200" t="s">
        <v>8</v>
      </c>
      <c r="D27" s="228"/>
      <c r="E27" s="285">
        <v>0</v>
      </c>
      <c r="F27" s="200" t="s">
        <v>17</v>
      </c>
      <c r="G27" s="286" t="s">
        <v>37</v>
      </c>
      <c r="I27" s="186">
        <v>2.5</v>
      </c>
      <c r="J27" s="186">
        <v>2</v>
      </c>
    </row>
    <row r="28" spans="1:10" s="9" customFormat="1" ht="19.5" thickBot="1" x14ac:dyDescent="0.35">
      <c r="B28" s="41"/>
      <c r="C28" s="20"/>
      <c r="D28" s="35"/>
      <c r="E28" s="35"/>
      <c r="F28" s="20"/>
      <c r="G28" s="20"/>
      <c r="I28" s="9">
        <v>3</v>
      </c>
      <c r="J28" s="9">
        <v>3</v>
      </c>
    </row>
    <row r="29" spans="1:10" s="9" customFormat="1" ht="24.95" customHeight="1" thickTop="1" thickBot="1" x14ac:dyDescent="0.4">
      <c r="A29" s="280"/>
      <c r="B29" s="2" t="s">
        <v>88</v>
      </c>
      <c r="C29" s="187"/>
      <c r="D29" s="187"/>
      <c r="E29" s="35"/>
      <c r="F29" s="35"/>
      <c r="I29" s="9">
        <v>1</v>
      </c>
      <c r="J29" s="9">
        <v>1</v>
      </c>
    </row>
    <row r="30" spans="1:10" s="9" customFormat="1" ht="24.95" customHeight="1" thickTop="1" thickBot="1" x14ac:dyDescent="0.4">
      <c r="A30" s="19"/>
      <c r="B30" s="2"/>
      <c r="C30" s="19"/>
      <c r="D30" s="187"/>
      <c r="E30" s="35"/>
      <c r="F30" s="35"/>
      <c r="G30" s="187"/>
      <c r="I30" s="9">
        <v>0.5</v>
      </c>
      <c r="J30" s="9">
        <v>0.5</v>
      </c>
    </row>
    <row r="31" spans="1:10" s="9" customFormat="1" ht="24.95" customHeight="1" thickTop="1" thickBot="1" x14ac:dyDescent="0.4">
      <c r="A31" s="280"/>
      <c r="B31" s="2" t="s">
        <v>171</v>
      </c>
      <c r="C31" s="187"/>
      <c r="D31" s="187"/>
      <c r="E31" s="35"/>
      <c r="F31" s="19"/>
      <c r="G31" s="187"/>
      <c r="I31" s="9">
        <v>1</v>
      </c>
      <c r="J31" s="9">
        <v>1</v>
      </c>
    </row>
    <row r="32" spans="1:10" s="9" customFormat="1" ht="24.95" customHeight="1" thickTop="1" thickBot="1" x14ac:dyDescent="0.35">
      <c r="B32" s="69"/>
      <c r="C32" s="70" t="s">
        <v>7</v>
      </c>
      <c r="D32" s="70" t="s">
        <v>56</v>
      </c>
      <c r="E32" s="70" t="s">
        <v>59</v>
      </c>
      <c r="F32" s="70" t="s">
        <v>14</v>
      </c>
      <c r="G32" s="71" t="s">
        <v>13</v>
      </c>
      <c r="I32" s="9">
        <v>0.5</v>
      </c>
      <c r="J32" s="9">
        <v>0.5</v>
      </c>
    </row>
    <row r="33" spans="1:10" s="9" customFormat="1" ht="24.95" customHeight="1" thickBot="1" x14ac:dyDescent="0.35">
      <c r="A33" s="9">
        <f>+A26+1</f>
        <v>5</v>
      </c>
      <c r="B33" s="301" t="s">
        <v>154</v>
      </c>
      <c r="C33" s="21" t="s">
        <v>8</v>
      </c>
      <c r="D33" s="168">
        <v>0.62</v>
      </c>
      <c r="E33" s="113"/>
      <c r="F33" s="48"/>
      <c r="G33" s="79"/>
      <c r="I33" s="9">
        <v>1.5</v>
      </c>
      <c r="J33" s="9">
        <v>1.5</v>
      </c>
    </row>
    <row r="34" spans="1:10" s="9" customFormat="1" ht="24.95" customHeight="1" thickBot="1" x14ac:dyDescent="0.35">
      <c r="A34" s="9">
        <f>+A33+1</f>
        <v>6</v>
      </c>
      <c r="B34" s="54" t="s">
        <v>155</v>
      </c>
      <c r="C34" s="21" t="s">
        <v>8</v>
      </c>
      <c r="D34" s="168">
        <v>1.52</v>
      </c>
      <c r="E34" s="113"/>
      <c r="F34" s="48"/>
      <c r="G34" s="79"/>
      <c r="I34" s="9">
        <v>9.5</v>
      </c>
      <c r="J34" s="9">
        <v>6</v>
      </c>
    </row>
    <row r="35" spans="1:10" s="9" customFormat="1" ht="24.95" customHeight="1" thickBot="1" x14ac:dyDescent="0.35">
      <c r="A35" s="9">
        <f>+A34+1</f>
        <v>7</v>
      </c>
      <c r="B35" s="54" t="s">
        <v>156</v>
      </c>
      <c r="C35" s="21" t="s">
        <v>8</v>
      </c>
      <c r="D35" s="168">
        <v>2.4700000000000002</v>
      </c>
      <c r="E35" s="113"/>
      <c r="F35" s="48"/>
      <c r="G35" s="48"/>
      <c r="J35" s="9">
        <v>1</v>
      </c>
    </row>
    <row r="36" spans="1:10" s="9" customFormat="1" ht="24.95" customHeight="1" thickBot="1" x14ac:dyDescent="0.35">
      <c r="A36" s="9">
        <f>+A35+1</f>
        <v>8</v>
      </c>
      <c r="B36" s="54" t="s">
        <v>157</v>
      </c>
      <c r="C36" s="24" t="s">
        <v>8</v>
      </c>
      <c r="D36" s="168">
        <v>3.42</v>
      </c>
      <c r="E36" s="82"/>
      <c r="F36" s="44"/>
      <c r="G36" s="80"/>
      <c r="I36" s="9">
        <f>SUM(I25:I35)</f>
        <v>21.75</v>
      </c>
      <c r="J36" s="9">
        <f>SUM(J25:J35)</f>
        <v>18.75</v>
      </c>
    </row>
    <row r="37" spans="1:10" s="9" customFormat="1" ht="24.95" customHeight="1" thickBot="1" x14ac:dyDescent="0.35">
      <c r="A37" s="9">
        <f>+A36+1</f>
        <v>9</v>
      </c>
      <c r="B37" s="54" t="s">
        <v>86</v>
      </c>
      <c r="C37" s="24" t="s">
        <v>8</v>
      </c>
      <c r="D37" s="168">
        <f>SUM(D33:D36)</f>
        <v>8.0300000000000011</v>
      </c>
      <c r="E37" s="168">
        <f>ROUNDUP(D37/3,0)</f>
        <v>3</v>
      </c>
      <c r="F37" s="14" t="s">
        <v>17</v>
      </c>
      <c r="G37" s="53" t="s">
        <v>37</v>
      </c>
    </row>
    <row r="38" spans="1:10" s="9" customFormat="1" ht="24.95" customHeight="1" thickBot="1" x14ac:dyDescent="0.35">
      <c r="A38" s="9">
        <f>+A37+1</f>
        <v>10</v>
      </c>
      <c r="B38" s="56" t="s">
        <v>62</v>
      </c>
      <c r="C38" s="57" t="s">
        <v>8</v>
      </c>
      <c r="D38" s="114"/>
      <c r="E38" s="78">
        <v>8</v>
      </c>
      <c r="F38" s="57" t="s">
        <v>17</v>
      </c>
      <c r="G38" s="58" t="s">
        <v>37</v>
      </c>
    </row>
    <row r="39" spans="1:10" s="9" customFormat="1" ht="24.75" customHeight="1" thickTop="1" thickBot="1" x14ac:dyDescent="0.4">
      <c r="B39" s="19"/>
      <c r="C39" s="20"/>
      <c r="D39" s="20"/>
      <c r="E39" s="35"/>
      <c r="F39" s="20"/>
      <c r="G39" s="116"/>
    </row>
    <row r="40" spans="1:10" s="9" customFormat="1" ht="24.95" customHeight="1" thickTop="1" thickBot="1" x14ac:dyDescent="0.35">
      <c r="A40" s="279"/>
      <c r="B40" s="188" t="s">
        <v>169</v>
      </c>
      <c r="C40" s="20"/>
      <c r="D40" s="35"/>
      <c r="E40" s="35"/>
      <c r="F40" s="20"/>
      <c r="G40" s="20"/>
    </row>
    <row r="41" spans="1:10" s="9" customFormat="1" ht="24.95" customHeight="1" thickTop="1" thickBot="1" x14ac:dyDescent="0.35">
      <c r="B41" s="250"/>
      <c r="C41" s="251" t="s">
        <v>7</v>
      </c>
      <c r="D41" s="251" t="s">
        <v>56</v>
      </c>
      <c r="E41" s="251" t="s">
        <v>59</v>
      </c>
      <c r="F41" s="251" t="s">
        <v>14</v>
      </c>
      <c r="G41" s="252" t="s">
        <v>13</v>
      </c>
    </row>
    <row r="42" spans="1:10" s="9" customFormat="1" ht="39.75" customHeight="1" thickBot="1" x14ac:dyDescent="0.35">
      <c r="A42" s="9">
        <f>+A38+1</f>
        <v>11</v>
      </c>
      <c r="B42" s="282" t="s">
        <v>284</v>
      </c>
      <c r="C42" s="261" t="s">
        <v>8</v>
      </c>
      <c r="D42" s="255">
        <v>0</v>
      </c>
      <c r="E42" s="113"/>
      <c r="F42" s="48"/>
      <c r="G42" s="79"/>
    </row>
    <row r="43" spans="1:10" s="9" customFormat="1" ht="42" customHeight="1" thickBot="1" x14ac:dyDescent="0.35">
      <c r="A43" s="9">
        <f>+A42+1</f>
        <v>12</v>
      </c>
      <c r="B43" s="282" t="s">
        <v>285</v>
      </c>
      <c r="C43" s="261" t="s">
        <v>8</v>
      </c>
      <c r="D43" s="255">
        <v>0</v>
      </c>
      <c r="E43" s="113"/>
      <c r="F43" s="48"/>
      <c r="G43" s="79"/>
    </row>
    <row r="44" spans="1:10" s="9" customFormat="1" ht="43.5" customHeight="1" thickTop="1" thickBot="1" x14ac:dyDescent="0.35">
      <c r="A44" s="9">
        <f>+A43+1</f>
        <v>13</v>
      </c>
      <c r="B44" s="282" t="s">
        <v>286</v>
      </c>
      <c r="C44" s="261" t="s">
        <v>8</v>
      </c>
      <c r="D44" s="255">
        <v>0</v>
      </c>
      <c r="E44" s="113"/>
      <c r="F44" s="48"/>
      <c r="G44" s="262"/>
    </row>
    <row r="45" spans="1:10" s="9" customFormat="1" ht="39.75" customHeight="1" thickBot="1" x14ac:dyDescent="0.35">
      <c r="A45" s="9">
        <f>+A44+1</f>
        <v>14</v>
      </c>
      <c r="B45" s="282" t="s">
        <v>287</v>
      </c>
      <c r="C45" s="263" t="s">
        <v>8</v>
      </c>
      <c r="D45" s="255">
        <v>0</v>
      </c>
      <c r="E45" s="82"/>
      <c r="F45" s="44"/>
      <c r="G45" s="80"/>
    </row>
    <row r="46" spans="1:10" s="9" customFormat="1" ht="24.95" customHeight="1" thickBot="1" x14ac:dyDescent="0.35">
      <c r="A46" s="9">
        <f>+A45+1</f>
        <v>15</v>
      </c>
      <c r="B46" s="253" t="s">
        <v>173</v>
      </c>
      <c r="C46" s="263" t="s">
        <v>8</v>
      </c>
      <c r="D46" s="255">
        <f>SUM(D42:D45)</f>
        <v>0</v>
      </c>
      <c r="E46" s="255">
        <f>D46/3</f>
        <v>0</v>
      </c>
      <c r="F46" s="256" t="s">
        <v>17</v>
      </c>
      <c r="G46" s="257" t="s">
        <v>37</v>
      </c>
    </row>
    <row r="47" spans="1:10" s="9" customFormat="1" ht="24.95" customHeight="1" thickBot="1" x14ac:dyDescent="0.35">
      <c r="A47" s="9">
        <f>+A46+1</f>
        <v>16</v>
      </c>
      <c r="B47" s="258" t="s">
        <v>288</v>
      </c>
      <c r="C47" s="259" t="s">
        <v>8</v>
      </c>
      <c r="D47" s="114"/>
      <c r="E47" s="259">
        <v>0</v>
      </c>
      <c r="F47" s="259" t="s">
        <v>17</v>
      </c>
      <c r="G47" s="260" t="s">
        <v>37</v>
      </c>
    </row>
    <row r="48" spans="1:10" s="9" customFormat="1" ht="24.95" customHeight="1" thickTop="1" x14ac:dyDescent="0.3">
      <c r="B48" s="19"/>
      <c r="C48" s="20"/>
      <c r="D48" s="35"/>
      <c r="E48" s="35"/>
      <c r="F48" s="20"/>
      <c r="G48" s="20"/>
    </row>
    <row r="49" spans="1:7" s="9" customFormat="1" ht="24.95" customHeight="1" x14ac:dyDescent="0.5">
      <c r="B49" s="17" t="s">
        <v>186</v>
      </c>
      <c r="C49" s="20"/>
      <c r="D49" s="20"/>
      <c r="E49" s="35"/>
      <c r="F49" s="20"/>
      <c r="G49" s="20"/>
    </row>
    <row r="50" spans="1:7" s="9" customFormat="1" ht="24.95" customHeight="1" thickBot="1" x14ac:dyDescent="0.4">
      <c r="B50" s="19"/>
      <c r="C50" s="20"/>
      <c r="D50" s="20"/>
      <c r="E50" s="35"/>
      <c r="F50" s="20"/>
      <c r="G50" s="116" t="s">
        <v>120</v>
      </c>
    </row>
    <row r="51" spans="1:7" s="9" customFormat="1" ht="24.95" customHeight="1" thickTop="1" thickBot="1" x14ac:dyDescent="0.4">
      <c r="A51" s="273"/>
      <c r="B51" s="2" t="s">
        <v>89</v>
      </c>
      <c r="C51" s="273"/>
      <c r="D51" s="187" t="s">
        <v>170</v>
      </c>
      <c r="E51" s="35"/>
      <c r="F51" s="273"/>
      <c r="G51" s="187" t="s">
        <v>169</v>
      </c>
    </row>
    <row r="52" spans="1:7" s="9" customFormat="1" ht="24.95" customHeight="1" thickTop="1" thickBot="1" x14ac:dyDescent="0.4">
      <c r="A52" s="19"/>
      <c r="B52" s="2"/>
      <c r="C52" s="281"/>
      <c r="D52" s="187"/>
      <c r="E52" s="35"/>
      <c r="F52" s="93"/>
      <c r="G52" s="187"/>
    </row>
    <row r="53" spans="1:7" s="9" customFormat="1" ht="24.95" customHeight="1" thickTop="1" thickBot="1" x14ac:dyDescent="0.4">
      <c r="A53" s="273"/>
      <c r="B53" s="2" t="s">
        <v>171</v>
      </c>
      <c r="C53" s="187"/>
      <c r="D53" s="187"/>
      <c r="E53" s="35"/>
      <c r="F53" s="19"/>
      <c r="G53" s="187"/>
    </row>
    <row r="54" spans="1:7" s="9" customFormat="1" ht="24.95" customHeight="1" thickTop="1" thickBot="1" x14ac:dyDescent="0.35">
      <c r="B54" s="250" t="s">
        <v>57</v>
      </c>
      <c r="C54" s="251" t="s">
        <v>7</v>
      </c>
      <c r="D54" s="251" t="s">
        <v>56</v>
      </c>
      <c r="E54" s="251" t="s">
        <v>59</v>
      </c>
      <c r="F54" s="251" t="s">
        <v>14</v>
      </c>
      <c r="G54" s="252" t="s">
        <v>13</v>
      </c>
    </row>
    <row r="55" spans="1:7" s="9" customFormat="1" ht="24.95" customHeight="1" thickBot="1" x14ac:dyDescent="0.35">
      <c r="A55" s="9">
        <f>+A47+1</f>
        <v>17</v>
      </c>
      <c r="B55" s="253" t="s">
        <v>211</v>
      </c>
      <c r="C55" s="254" t="s">
        <v>8</v>
      </c>
      <c r="D55" s="255"/>
      <c r="E55" s="48"/>
      <c r="F55" s="48"/>
      <c r="G55" s="79"/>
    </row>
    <row r="56" spans="1:7" s="9" customFormat="1" ht="24.95" customHeight="1" thickBot="1" x14ac:dyDescent="0.35">
      <c r="A56" s="9">
        <f>+A55+1</f>
        <v>18</v>
      </c>
      <c r="B56" s="253" t="s">
        <v>156</v>
      </c>
      <c r="C56" s="254" t="s">
        <v>8</v>
      </c>
      <c r="D56" s="255"/>
      <c r="E56" s="48"/>
      <c r="F56" s="48"/>
      <c r="G56" s="79"/>
    </row>
    <row r="57" spans="1:7" s="9" customFormat="1" ht="24.95" customHeight="1" thickBot="1" x14ac:dyDescent="0.35">
      <c r="A57" s="9">
        <f>+A56+1</f>
        <v>19</v>
      </c>
      <c r="B57" s="253" t="s">
        <v>158</v>
      </c>
      <c r="C57" s="254" t="s">
        <v>8</v>
      </c>
      <c r="D57" s="255"/>
      <c r="E57" s="48"/>
      <c r="F57" s="48"/>
      <c r="G57" s="79"/>
    </row>
    <row r="58" spans="1:7" s="9" customFormat="1" ht="24.95" customHeight="1" thickBot="1" x14ac:dyDescent="0.35">
      <c r="A58" s="9">
        <f>+A57+1</f>
        <v>20</v>
      </c>
      <c r="B58" s="253" t="s">
        <v>86</v>
      </c>
      <c r="C58" s="256" t="s">
        <v>8</v>
      </c>
      <c r="D58" s="255"/>
      <c r="E58" s="255"/>
      <c r="F58" s="256" t="s">
        <v>17</v>
      </c>
      <c r="G58" s="257" t="s">
        <v>37</v>
      </c>
    </row>
    <row r="59" spans="1:7" s="9" customFormat="1" ht="24.95" customHeight="1" thickBot="1" x14ac:dyDescent="0.35">
      <c r="A59" s="9">
        <f>+A58+1</f>
        <v>21</v>
      </c>
      <c r="B59" s="258" t="s">
        <v>62</v>
      </c>
      <c r="C59" s="259" t="s">
        <v>8</v>
      </c>
      <c r="D59" s="77"/>
      <c r="E59" s="259"/>
      <c r="F59" s="259" t="s">
        <v>17</v>
      </c>
      <c r="G59" s="260" t="s">
        <v>37</v>
      </c>
    </row>
    <row r="60" spans="1:7" s="34" customFormat="1" ht="24.95" customHeight="1" thickTop="1" thickBot="1" x14ac:dyDescent="0.35">
      <c r="C60" s="35"/>
      <c r="D60" s="35"/>
      <c r="E60" s="35"/>
      <c r="F60" s="35"/>
      <c r="G60" s="35"/>
    </row>
    <row r="61" spans="1:7" s="9" customFormat="1" ht="24.95" customHeight="1" thickTop="1" thickBot="1" x14ac:dyDescent="0.35">
      <c r="A61" s="273"/>
      <c r="B61" s="188" t="s">
        <v>169</v>
      </c>
      <c r="C61" s="20"/>
      <c r="D61" s="35"/>
      <c r="E61" s="35"/>
      <c r="F61" s="20"/>
      <c r="G61" s="20"/>
    </row>
    <row r="62" spans="1:7" s="9" customFormat="1" ht="24.95" customHeight="1" thickTop="1" thickBot="1" x14ac:dyDescent="0.35">
      <c r="B62" s="250" t="s">
        <v>57</v>
      </c>
      <c r="C62" s="251" t="s">
        <v>7</v>
      </c>
      <c r="D62" s="251" t="s">
        <v>56</v>
      </c>
      <c r="E62" s="251" t="s">
        <v>59</v>
      </c>
      <c r="F62" s="251" t="s">
        <v>14</v>
      </c>
      <c r="G62" s="252" t="s">
        <v>13</v>
      </c>
    </row>
    <row r="63" spans="1:7" s="9" customFormat="1" ht="24.95" customHeight="1" thickBot="1" x14ac:dyDescent="0.35">
      <c r="A63" s="9">
        <f>+A59+1</f>
        <v>22</v>
      </c>
      <c r="B63" s="253" t="s">
        <v>212</v>
      </c>
      <c r="C63" s="254" t="s">
        <v>8</v>
      </c>
      <c r="D63" s="255"/>
      <c r="E63" s="48"/>
      <c r="F63" s="48"/>
      <c r="G63" s="79"/>
    </row>
    <row r="64" spans="1:7" s="9" customFormat="1" ht="24.95" customHeight="1" thickBot="1" x14ac:dyDescent="0.35">
      <c r="A64" s="9">
        <f>+A63+1</f>
        <v>23</v>
      </c>
      <c r="B64" s="253" t="s">
        <v>172</v>
      </c>
      <c r="C64" s="254" t="s">
        <v>8</v>
      </c>
      <c r="D64" s="255"/>
      <c r="E64" s="48"/>
      <c r="F64" s="48"/>
      <c r="G64" s="79"/>
    </row>
    <row r="65" spans="1:9" s="9" customFormat="1" ht="24.95" customHeight="1" thickBot="1" x14ac:dyDescent="0.35">
      <c r="A65" s="9">
        <f>+A64+1</f>
        <v>24</v>
      </c>
      <c r="B65" s="253" t="s">
        <v>174</v>
      </c>
      <c r="C65" s="254" t="s">
        <v>8</v>
      </c>
      <c r="D65" s="255"/>
      <c r="E65" s="48"/>
      <c r="F65" s="48"/>
      <c r="G65" s="79"/>
    </row>
    <row r="66" spans="1:9" s="9" customFormat="1" ht="24.95" customHeight="1" thickBot="1" x14ac:dyDescent="0.35">
      <c r="A66" s="9">
        <f>+A65+1</f>
        <v>25</v>
      </c>
      <c r="B66" s="253" t="s">
        <v>175</v>
      </c>
      <c r="C66" s="256" t="s">
        <v>8</v>
      </c>
      <c r="D66" s="255"/>
      <c r="E66" s="255"/>
      <c r="F66" s="256" t="s">
        <v>17</v>
      </c>
      <c r="G66" s="257" t="s">
        <v>37</v>
      </c>
    </row>
    <row r="67" spans="1:9" s="9" customFormat="1" ht="24.95" customHeight="1" thickBot="1" x14ac:dyDescent="0.35">
      <c r="A67" s="9">
        <f>+A66+1</f>
        <v>26</v>
      </c>
      <c r="B67" s="258" t="s">
        <v>54</v>
      </c>
      <c r="C67" s="259" t="s">
        <v>8</v>
      </c>
      <c r="D67" s="77"/>
      <c r="E67" s="259"/>
      <c r="F67" s="259" t="s">
        <v>17</v>
      </c>
      <c r="G67" s="260" t="s">
        <v>37</v>
      </c>
    </row>
    <row r="68" spans="1:9" s="34" customFormat="1" ht="24.95" customHeight="1" thickTop="1" x14ac:dyDescent="0.3">
      <c r="C68" s="35"/>
      <c r="D68" s="35"/>
      <c r="E68" s="35"/>
      <c r="F68" s="35"/>
      <c r="G68" s="35"/>
    </row>
    <row r="69" spans="1:9" s="6" customFormat="1" ht="24.95" customHeight="1" x14ac:dyDescent="0.25">
      <c r="E69" s="8"/>
      <c r="F69" s="8"/>
      <c r="G69" s="8"/>
      <c r="H69" s="8"/>
      <c r="I69" s="8"/>
    </row>
    <row r="70" spans="1:9" s="6" customFormat="1" ht="24.95" customHeight="1" x14ac:dyDescent="0.25">
      <c r="E70" s="8"/>
      <c r="F70" s="8"/>
      <c r="G70" s="8"/>
      <c r="H70" s="8"/>
      <c r="I70" s="8"/>
    </row>
    <row r="71" spans="1:9" s="6" customFormat="1" ht="24.95" customHeight="1" x14ac:dyDescent="0.25">
      <c r="E71" s="8"/>
      <c r="F71" s="8"/>
      <c r="G71" s="8"/>
      <c r="H71" s="8"/>
      <c r="I71" s="8"/>
    </row>
    <row r="72" spans="1:9" s="6" customFormat="1" ht="24.95" customHeight="1" x14ac:dyDescent="0.25">
      <c r="E72" s="8"/>
      <c r="F72" s="8"/>
      <c r="G72" s="8"/>
      <c r="H72" s="8"/>
      <c r="I72" s="8"/>
    </row>
    <row r="73" spans="1:9" s="6" customFormat="1" ht="24.95" customHeight="1" x14ac:dyDescent="0.25">
      <c r="E73" s="8"/>
      <c r="F73" s="8"/>
      <c r="G73" s="8"/>
      <c r="H73" s="8"/>
      <c r="I73" s="8"/>
    </row>
    <row r="74" spans="1:9" s="6" customFormat="1" ht="24.95" customHeight="1" x14ac:dyDescent="0.25">
      <c r="E74" s="8"/>
      <c r="F74" s="8"/>
      <c r="G74" s="8"/>
      <c r="H74" s="8"/>
      <c r="I74" s="8"/>
    </row>
    <row r="75" spans="1:9" s="6" customFormat="1" ht="24.95" customHeight="1" x14ac:dyDescent="0.25">
      <c r="E75" s="8"/>
      <c r="F75" s="8"/>
      <c r="G75" s="8"/>
      <c r="H75" s="8"/>
      <c r="I75" s="8"/>
    </row>
    <row r="76" spans="1:9" s="6" customFormat="1" ht="24.95" customHeight="1" x14ac:dyDescent="0.25">
      <c r="E76" s="8"/>
      <c r="F76" s="8"/>
      <c r="G76" s="8"/>
      <c r="H76" s="8"/>
      <c r="I76" s="8"/>
    </row>
    <row r="77" spans="1:9" s="6" customFormat="1" ht="24.95" customHeight="1" x14ac:dyDescent="0.25">
      <c r="E77" s="8"/>
      <c r="F77" s="8"/>
      <c r="G77" s="8"/>
      <c r="H77" s="8"/>
      <c r="I77" s="8"/>
    </row>
    <row r="78" spans="1:9" s="6" customFormat="1" ht="24.95" customHeight="1" x14ac:dyDescent="0.25">
      <c r="E78" s="8"/>
      <c r="F78" s="8"/>
      <c r="G78" s="8"/>
      <c r="H78" s="8"/>
      <c r="I78" s="8"/>
    </row>
    <row r="79" spans="1:9" s="6" customFormat="1" ht="24.95" customHeight="1" x14ac:dyDescent="0.25">
      <c r="E79" s="8"/>
      <c r="F79" s="8"/>
      <c r="G79" s="8"/>
      <c r="H79" s="8"/>
      <c r="I79" s="8"/>
    </row>
    <row r="80" spans="1:9" s="6" customFormat="1" ht="15.75" x14ac:dyDescent="0.25">
      <c r="E80" s="7"/>
      <c r="F80" s="7"/>
      <c r="G80" s="7"/>
      <c r="H80" s="7"/>
      <c r="I80" s="7"/>
    </row>
    <row r="81" spans="5:9" s="6" customFormat="1" ht="15.75" x14ac:dyDescent="0.25">
      <c r="E81" s="7"/>
      <c r="F81" s="7"/>
      <c r="G81" s="7"/>
      <c r="H81" s="7"/>
      <c r="I81" s="7"/>
    </row>
    <row r="82" spans="5:9" s="6" customFormat="1" ht="15.75" x14ac:dyDescent="0.25">
      <c r="E82" s="7"/>
      <c r="F82" s="7"/>
      <c r="G82" s="7"/>
      <c r="H82" s="7"/>
      <c r="I82" s="7"/>
    </row>
    <row r="83" spans="5:9" s="6" customFormat="1" ht="15.75" x14ac:dyDescent="0.25">
      <c r="E83" s="7"/>
      <c r="F83" s="7"/>
      <c r="G83" s="7"/>
      <c r="H83" s="7"/>
      <c r="I83" s="7"/>
    </row>
    <row r="84" spans="5:9" s="6" customFormat="1" ht="15.75" x14ac:dyDescent="0.25">
      <c r="E84" s="7"/>
      <c r="F84" s="7"/>
      <c r="G84" s="7"/>
      <c r="H84" s="7"/>
      <c r="I84" s="7"/>
    </row>
    <row r="85" spans="5:9" s="6" customFormat="1" ht="15.75" x14ac:dyDescent="0.25">
      <c r="E85" s="7"/>
      <c r="F85" s="7"/>
      <c r="G85" s="7"/>
      <c r="H85" s="7"/>
      <c r="I85" s="7"/>
    </row>
    <row r="86" spans="5:9" s="6" customFormat="1" ht="15.75" x14ac:dyDescent="0.25">
      <c r="E86" s="7"/>
      <c r="F86" s="7"/>
      <c r="G86" s="7"/>
      <c r="H86" s="7"/>
      <c r="I86" s="7"/>
    </row>
    <row r="87" spans="5:9" s="6" customFormat="1" ht="15.75" x14ac:dyDescent="0.25">
      <c r="E87" s="7"/>
      <c r="F87" s="7"/>
      <c r="G87" s="7"/>
      <c r="H87" s="7"/>
      <c r="I87" s="7"/>
    </row>
    <row r="88" spans="5:9" s="6" customFormat="1" ht="15.75" x14ac:dyDescent="0.25">
      <c r="E88" s="7"/>
      <c r="F88" s="7"/>
      <c r="G88" s="7"/>
      <c r="H88" s="7"/>
      <c r="I88" s="7"/>
    </row>
    <row r="89" spans="5:9" s="6" customFormat="1" ht="15.75" x14ac:dyDescent="0.25">
      <c r="E89" s="7"/>
      <c r="F89" s="7"/>
      <c r="G89" s="7"/>
      <c r="H89" s="7"/>
      <c r="I89" s="7"/>
    </row>
    <row r="90" spans="5:9" s="6" customFormat="1" ht="15.75" x14ac:dyDescent="0.25">
      <c r="E90" s="7"/>
      <c r="F90" s="7"/>
      <c r="G90" s="7"/>
      <c r="H90" s="7"/>
      <c r="I90" s="7"/>
    </row>
    <row r="91" spans="5:9" s="6" customFormat="1" ht="15.75" x14ac:dyDescent="0.25">
      <c r="E91" s="7"/>
      <c r="F91" s="7"/>
      <c r="G91" s="7"/>
      <c r="H91" s="7"/>
      <c r="I91" s="7"/>
    </row>
    <row r="93" spans="5:9" s="6" customFormat="1" ht="15.75" x14ac:dyDescent="0.25">
      <c r="E93" s="7"/>
      <c r="F93" s="7"/>
      <c r="G93" s="7"/>
      <c r="H93" s="7"/>
      <c r="I93" s="7"/>
    </row>
    <row r="94" spans="5:9" s="6" customFormat="1" ht="15.75" x14ac:dyDescent="0.25">
      <c r="E94" s="7"/>
      <c r="F94" s="7"/>
      <c r="G94" s="7"/>
      <c r="H94" s="7"/>
      <c r="I94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35" orientation="portrait" r:id="rId1"/>
  <rowBreaks count="1" manualBreakCount="1">
    <brk id="48" max="16383" man="1"/>
  </rowBreaks>
  <colBreaks count="1" manualBreakCount="1">
    <brk id="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100"/>
  <sheetViews>
    <sheetView view="pageBreakPreview" topLeftCell="C24" zoomScale="70" zoomScaleNormal="80" zoomScaleSheetLayoutView="70" workbookViewId="0">
      <selection activeCell="J54" sqref="J54"/>
    </sheetView>
  </sheetViews>
  <sheetFormatPr baseColWidth="10" defaultRowHeight="15" x14ac:dyDescent="0.25"/>
  <cols>
    <col min="1" max="1" width="10.28515625" bestFit="1" customWidth="1"/>
    <col min="2" max="2" width="86.7109375" bestFit="1" customWidth="1"/>
    <col min="3" max="3" width="17.140625" customWidth="1"/>
    <col min="4" max="4" width="14" bestFit="1" customWidth="1"/>
    <col min="5" max="5" width="14" customWidth="1"/>
    <col min="6" max="6" width="16.140625" customWidth="1"/>
    <col min="7" max="7" width="14" customWidth="1"/>
    <col min="8" max="8" width="15.7109375" bestFit="1" customWidth="1"/>
    <col min="9" max="9" width="16.5703125" style="5" bestFit="1" customWidth="1"/>
    <col min="10" max="10" width="17.5703125" style="5" bestFit="1" customWidth="1"/>
    <col min="11" max="11" width="34.42578125" style="5" bestFit="1" customWidth="1"/>
    <col min="12" max="12" width="2.5703125" style="5" customWidth="1"/>
    <col min="13" max="13" width="11.42578125" style="5" customWidth="1"/>
  </cols>
  <sheetData>
    <row r="1" spans="1:13" s="1" customFormat="1" ht="33.75" x14ac:dyDescent="0.5">
      <c r="B1" s="17" t="s">
        <v>187</v>
      </c>
      <c r="I1" s="10"/>
      <c r="J1" s="10"/>
      <c r="K1" s="10"/>
      <c r="L1" s="10"/>
      <c r="M1" s="10"/>
    </row>
    <row r="2" spans="1:13" s="3" customFormat="1" ht="23.25" x14ac:dyDescent="0.35">
      <c r="B2" s="3" t="s">
        <v>81</v>
      </c>
      <c r="I2" s="4"/>
      <c r="J2" s="4"/>
      <c r="K2" s="116" t="s">
        <v>119</v>
      </c>
      <c r="L2" s="4"/>
      <c r="M2" s="4"/>
    </row>
    <row r="3" spans="1:13" s="3" customFormat="1" ht="23.25" x14ac:dyDescent="0.35">
      <c r="B3" s="3" t="s">
        <v>213</v>
      </c>
      <c r="I3" s="4"/>
      <c r="J3" s="4"/>
      <c r="K3" s="4"/>
      <c r="L3" s="4"/>
      <c r="M3" s="4"/>
    </row>
    <row r="4" spans="1:13" s="3" customFormat="1" ht="23.25" x14ac:dyDescent="0.35">
      <c r="B4" s="3" t="s">
        <v>91</v>
      </c>
      <c r="I4" s="4"/>
      <c r="J4" s="4"/>
      <c r="K4" s="4"/>
      <c r="L4" s="4"/>
      <c r="M4" s="4"/>
    </row>
    <row r="5" spans="1:13" s="3" customFormat="1" ht="23.25" x14ac:dyDescent="0.35">
      <c r="B5" s="3" t="s">
        <v>92</v>
      </c>
      <c r="I5" s="4"/>
      <c r="J5" s="4"/>
      <c r="K5" s="4"/>
      <c r="L5" s="4"/>
      <c r="M5" s="4"/>
    </row>
    <row r="6" spans="1:13" s="3" customFormat="1" ht="23.25" x14ac:dyDescent="0.35">
      <c r="I6" s="4"/>
      <c r="J6" s="4"/>
      <c r="K6" s="4"/>
      <c r="L6" s="4"/>
      <c r="M6" s="4"/>
    </row>
    <row r="7" spans="1:13" s="9" customFormat="1" ht="28.5" x14ac:dyDescent="0.45">
      <c r="A7" s="16" t="s">
        <v>25</v>
      </c>
      <c r="B7" s="176" t="str">
        <f>INDICE!B4</f>
        <v>29/4/2021</v>
      </c>
      <c r="C7" s="3"/>
      <c r="I7" s="12"/>
      <c r="J7" s="11" t="s">
        <v>9</v>
      </c>
      <c r="K7" s="179" t="str">
        <f>INDICE!F4</f>
        <v>RAW LAND</v>
      </c>
      <c r="L7" s="12"/>
      <c r="M7" s="12"/>
    </row>
    <row r="8" spans="1:13" s="9" customFormat="1" ht="28.5" x14ac:dyDescent="0.45">
      <c r="A8" s="16" t="s">
        <v>1</v>
      </c>
      <c r="B8" s="233">
        <f>INDICE!B5</f>
        <v>179016</v>
      </c>
      <c r="C8" s="3"/>
      <c r="I8" s="12"/>
      <c r="J8" s="11" t="s">
        <v>32</v>
      </c>
      <c r="K8" s="179" t="str">
        <f>INDICE!F5</f>
        <v>36.00 mts</v>
      </c>
      <c r="L8" s="12"/>
      <c r="M8" s="12"/>
    </row>
    <row r="9" spans="1:13" s="9" customFormat="1" ht="28.5" x14ac:dyDescent="0.45">
      <c r="A9" s="16" t="s">
        <v>2</v>
      </c>
      <c r="B9" s="176" t="str">
        <f>INDICE!B6</f>
        <v>ARELLANO</v>
      </c>
      <c r="C9" s="3"/>
      <c r="I9" s="12"/>
      <c r="J9" s="11" t="s">
        <v>31</v>
      </c>
      <c r="K9" s="179" t="str">
        <f>INDICE!F6</f>
        <v>AUT</v>
      </c>
      <c r="L9" s="12"/>
      <c r="M9" s="12"/>
    </row>
    <row r="10" spans="1:13" s="9" customFormat="1" ht="28.5" x14ac:dyDescent="0.45">
      <c r="A10" s="16" t="s">
        <v>3</v>
      </c>
      <c r="B10" s="176">
        <f>INDICE!B7</f>
        <v>6</v>
      </c>
      <c r="C10" s="3"/>
      <c r="I10" s="12"/>
      <c r="J10" s="13" t="s">
        <v>0</v>
      </c>
      <c r="K10" s="179" t="str">
        <f>INDICE!F7</f>
        <v>N/A</v>
      </c>
      <c r="L10" s="12"/>
      <c r="M10" s="12"/>
    </row>
    <row r="11" spans="1:13" s="9" customFormat="1" ht="28.5" x14ac:dyDescent="0.45">
      <c r="A11" s="16" t="s">
        <v>4</v>
      </c>
      <c r="B11" s="176" t="str">
        <f>INDICE!B8</f>
        <v xml:space="preserve">AGUASCALIENTES </v>
      </c>
      <c r="C11" s="3"/>
      <c r="I11" s="12"/>
      <c r="J11" s="13" t="s">
        <v>33</v>
      </c>
      <c r="K11" s="179" t="str">
        <f>INDICE!F8</f>
        <v>RF 36.00 MTS</v>
      </c>
      <c r="L11" s="12"/>
      <c r="M11" s="12"/>
    </row>
    <row r="12" spans="1:13" s="9" customFormat="1" ht="23.25" x14ac:dyDescent="0.35">
      <c r="B12" s="19"/>
      <c r="C12" s="19"/>
      <c r="I12" s="12"/>
      <c r="J12" s="13" t="s">
        <v>36</v>
      </c>
      <c r="K12" s="179" t="str">
        <f>INDICE!F9</f>
        <v>HUAWEI</v>
      </c>
      <c r="L12" s="12"/>
      <c r="M12" s="12"/>
    </row>
    <row r="13" spans="1:13" s="9" customFormat="1" ht="21.75" thickBot="1" x14ac:dyDescent="0.4">
      <c r="A13" s="266"/>
      <c r="B13" s="2" t="s">
        <v>264</v>
      </c>
      <c r="C13" s="19"/>
      <c r="I13" s="12"/>
      <c r="J13" s="26"/>
      <c r="K13" s="20"/>
      <c r="L13" s="12"/>
      <c r="M13" s="12"/>
    </row>
    <row r="14" spans="1:13" s="9" customFormat="1" ht="19.5" thickTop="1" x14ac:dyDescent="0.3">
      <c r="A14" s="92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4"/>
    </row>
    <row r="15" spans="1:13" s="19" customFormat="1" ht="18.75" x14ac:dyDescent="0.3">
      <c r="A15" s="265">
        <v>1</v>
      </c>
      <c r="B15" s="32" t="s">
        <v>259</v>
      </c>
      <c r="C15" s="14" t="s">
        <v>7</v>
      </c>
      <c r="D15" s="14" t="s">
        <v>93</v>
      </c>
      <c r="E15" s="14" t="s">
        <v>95</v>
      </c>
      <c r="F15" s="14" t="s">
        <v>177</v>
      </c>
      <c r="G15" s="14" t="s">
        <v>96</v>
      </c>
      <c r="H15" s="14" t="s">
        <v>97</v>
      </c>
      <c r="I15" s="14" t="s">
        <v>94</v>
      </c>
      <c r="J15" s="14" t="s">
        <v>23</v>
      </c>
      <c r="K15" s="14" t="s">
        <v>13</v>
      </c>
      <c r="L15" s="96"/>
    </row>
    <row r="16" spans="1:13" s="9" customFormat="1" ht="18.75" x14ac:dyDescent="0.3">
      <c r="A16" s="95"/>
      <c r="B16" s="32" t="s">
        <v>257</v>
      </c>
      <c r="C16" s="14" t="s">
        <v>10</v>
      </c>
      <c r="D16" s="14">
        <v>1</v>
      </c>
      <c r="E16" s="44"/>
      <c r="F16" s="44"/>
      <c r="G16" s="44"/>
      <c r="H16" s="44"/>
      <c r="I16" s="14">
        <v>2</v>
      </c>
      <c r="J16" s="14">
        <f>+I16*D16</f>
        <v>2</v>
      </c>
      <c r="K16" s="91"/>
      <c r="L16" s="96"/>
    </row>
    <row r="17" spans="1:13" s="9" customFormat="1" ht="18.75" x14ac:dyDescent="0.3">
      <c r="A17" s="95"/>
      <c r="B17" s="32" t="s">
        <v>260</v>
      </c>
      <c r="C17" s="14" t="s">
        <v>10</v>
      </c>
      <c r="D17" s="37">
        <v>1</v>
      </c>
      <c r="E17" s="44"/>
      <c r="F17" s="44"/>
      <c r="G17" s="44"/>
      <c r="H17" s="44"/>
      <c r="I17" s="37">
        <v>3</v>
      </c>
      <c r="J17" s="14">
        <f>I17*D17</f>
        <v>3</v>
      </c>
      <c r="K17" s="44"/>
      <c r="L17" s="96"/>
    </row>
    <row r="18" spans="1:13" ht="19.5" thickBot="1" x14ac:dyDescent="0.35">
      <c r="I18" s="89" t="s">
        <v>258</v>
      </c>
      <c r="J18" s="264">
        <f>SUM(J16:J17)</f>
        <v>5</v>
      </c>
      <c r="K18" s="37" t="s">
        <v>37</v>
      </c>
      <c r="L18"/>
      <c r="M18"/>
    </row>
    <row r="19" spans="1:13" x14ac:dyDescent="0.25">
      <c r="I19"/>
      <c r="J19"/>
      <c r="K19"/>
      <c r="L19"/>
      <c r="M19"/>
    </row>
    <row r="20" spans="1:13" s="19" customFormat="1" ht="18.75" x14ac:dyDescent="0.3">
      <c r="A20" s="265">
        <v>2</v>
      </c>
      <c r="B20" s="32" t="s">
        <v>325</v>
      </c>
      <c r="C20" s="14" t="s">
        <v>7</v>
      </c>
      <c r="D20" s="14" t="s">
        <v>93</v>
      </c>
      <c r="E20" s="14" t="s">
        <v>95</v>
      </c>
      <c r="F20" s="14" t="s">
        <v>177</v>
      </c>
      <c r="G20" s="14" t="s">
        <v>96</v>
      </c>
      <c r="H20" s="14" t="s">
        <v>97</v>
      </c>
      <c r="I20" s="14" t="s">
        <v>94</v>
      </c>
      <c r="J20" s="14" t="s">
        <v>23</v>
      </c>
      <c r="K20" s="14" t="s">
        <v>13</v>
      </c>
      <c r="L20" s="96"/>
    </row>
    <row r="21" spans="1:13" s="9" customFormat="1" ht="18.75" x14ac:dyDescent="0.3">
      <c r="A21" s="95"/>
      <c r="B21" s="32" t="s">
        <v>261</v>
      </c>
      <c r="C21" s="14" t="s">
        <v>10</v>
      </c>
      <c r="D21" s="37">
        <v>3.95</v>
      </c>
      <c r="E21" s="14">
        <v>2.5</v>
      </c>
      <c r="F21" s="14">
        <v>2</v>
      </c>
      <c r="G21" s="14">
        <v>2.5</v>
      </c>
      <c r="H21" s="37">
        <f>SUM(D21:G21)</f>
        <v>10.95</v>
      </c>
      <c r="I21" s="37">
        <v>1</v>
      </c>
      <c r="J21" s="14">
        <f>I21*H21</f>
        <v>10.95</v>
      </c>
      <c r="K21" s="44"/>
      <c r="L21" s="96"/>
    </row>
    <row r="22" spans="1:13" s="9" customFormat="1" ht="19.5" thickBot="1" x14ac:dyDescent="0.35">
      <c r="A22" s="95"/>
      <c r="B22" s="41"/>
      <c r="C22" s="20"/>
      <c r="D22" s="35"/>
      <c r="E22" s="35"/>
      <c r="F22" s="35"/>
      <c r="G22" s="35"/>
      <c r="H22" s="35"/>
      <c r="I22" s="313" t="s">
        <v>326</v>
      </c>
      <c r="J22" s="264">
        <f>SUM(J21:J21)</f>
        <v>10.95</v>
      </c>
      <c r="K22" s="112" t="s">
        <v>37</v>
      </c>
      <c r="L22" s="96"/>
    </row>
    <row r="23" spans="1:13" s="19" customFormat="1" ht="18.75" x14ac:dyDescent="0.3">
      <c r="C23" s="20"/>
      <c r="D23" s="35"/>
      <c r="E23" s="20"/>
      <c r="F23" s="20"/>
      <c r="G23" s="20"/>
      <c r="H23" s="35"/>
      <c r="I23" s="314"/>
      <c r="J23" s="35"/>
      <c r="K23" s="35"/>
    </row>
    <row r="24" spans="1:13" s="9" customFormat="1" ht="21.75" thickBot="1" x14ac:dyDescent="0.4">
      <c r="B24" s="2" t="s">
        <v>90</v>
      </c>
      <c r="C24" s="19"/>
      <c r="I24" s="12"/>
      <c r="J24" s="26"/>
      <c r="K24" s="20"/>
      <c r="L24" s="12"/>
      <c r="M24" s="12"/>
    </row>
    <row r="25" spans="1:13" s="9" customFormat="1" ht="19.5" thickTop="1" x14ac:dyDescent="0.3">
      <c r="A25" s="92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4"/>
    </row>
    <row r="26" spans="1:13" s="19" customFormat="1" ht="18.75" x14ac:dyDescent="0.3">
      <c r="A26" s="95">
        <v>1</v>
      </c>
      <c r="B26" s="32" t="s">
        <v>105</v>
      </c>
      <c r="C26" s="14" t="s">
        <v>7</v>
      </c>
      <c r="D26" s="14" t="s">
        <v>93</v>
      </c>
      <c r="E26" s="14" t="s">
        <v>95</v>
      </c>
      <c r="F26" s="14" t="s">
        <v>177</v>
      </c>
      <c r="G26" s="14" t="s">
        <v>96</v>
      </c>
      <c r="H26" s="14" t="s">
        <v>97</v>
      </c>
      <c r="I26" s="14" t="s">
        <v>94</v>
      </c>
      <c r="J26" s="14" t="s">
        <v>23</v>
      </c>
      <c r="K26" s="14" t="s">
        <v>13</v>
      </c>
      <c r="L26" s="96"/>
    </row>
    <row r="27" spans="1:13" s="9" customFormat="1" ht="18.75" x14ac:dyDescent="0.3">
      <c r="A27" s="95"/>
      <c r="B27" s="32" t="s">
        <v>262</v>
      </c>
      <c r="C27" s="14" t="s">
        <v>10</v>
      </c>
      <c r="D27" s="14">
        <v>4</v>
      </c>
      <c r="E27" s="44"/>
      <c r="F27" s="44"/>
      <c r="G27" s="44"/>
      <c r="H27" s="44"/>
      <c r="I27" s="14">
        <v>4</v>
      </c>
      <c r="J27" s="14">
        <f>+I27*D27</f>
        <v>16</v>
      </c>
      <c r="K27" s="91"/>
      <c r="L27" s="96"/>
    </row>
    <row r="28" spans="1:13" s="9" customFormat="1" ht="18.75" x14ac:dyDescent="0.3">
      <c r="A28" s="95"/>
      <c r="B28" s="32" t="s">
        <v>263</v>
      </c>
      <c r="C28" s="14" t="s">
        <v>10</v>
      </c>
      <c r="D28" s="14">
        <v>4</v>
      </c>
      <c r="E28" s="44"/>
      <c r="F28" s="44"/>
      <c r="G28" s="44"/>
      <c r="H28" s="44"/>
      <c r="I28" s="14">
        <v>4</v>
      </c>
      <c r="J28" s="14">
        <f>+I28*D28</f>
        <v>16</v>
      </c>
      <c r="K28" s="91"/>
      <c r="L28" s="96"/>
    </row>
    <row r="29" spans="1:13" s="9" customFormat="1" ht="18.75" x14ac:dyDescent="0.3">
      <c r="A29" s="95"/>
      <c r="B29" s="32" t="s">
        <v>257</v>
      </c>
      <c r="C29" s="14" t="s">
        <v>10</v>
      </c>
      <c r="D29" s="37">
        <v>1</v>
      </c>
      <c r="E29" s="14">
        <v>2.5</v>
      </c>
      <c r="F29" s="14">
        <v>1</v>
      </c>
      <c r="G29" s="14">
        <v>2.5</v>
      </c>
      <c r="H29" s="37">
        <f>SUM(D29:G29)</f>
        <v>7</v>
      </c>
      <c r="I29" s="37">
        <v>1</v>
      </c>
      <c r="J29" s="14">
        <v>10</v>
      </c>
      <c r="K29" s="48"/>
      <c r="L29" s="96"/>
    </row>
    <row r="30" spans="1:13" s="9" customFormat="1" ht="19.5" thickBot="1" x14ac:dyDescent="0.35">
      <c r="A30" s="95"/>
      <c r="B30" s="41"/>
      <c r="C30" s="20"/>
      <c r="D30" s="35" t="s">
        <v>232</v>
      </c>
      <c r="E30" s="35"/>
      <c r="F30" s="35"/>
      <c r="G30" s="35"/>
      <c r="H30" s="35"/>
      <c r="I30" s="89" t="s">
        <v>107</v>
      </c>
      <c r="J30" s="264">
        <f>SUM(J27:J29)</f>
        <v>42</v>
      </c>
      <c r="K30" s="37" t="s">
        <v>37</v>
      </c>
      <c r="L30" s="96"/>
    </row>
    <row r="31" spans="1:13" s="9" customFormat="1" ht="18.75" x14ac:dyDescent="0.3">
      <c r="A31" s="95"/>
      <c r="B31" s="41"/>
      <c r="C31" s="20"/>
      <c r="D31" s="35"/>
      <c r="E31" s="35"/>
      <c r="F31" s="35"/>
      <c r="G31" s="35"/>
      <c r="H31" s="35"/>
      <c r="I31" s="89"/>
      <c r="J31" s="35"/>
      <c r="K31" s="35"/>
      <c r="L31" s="96"/>
    </row>
    <row r="32" spans="1:13" s="9" customFormat="1" ht="18.75" x14ac:dyDescent="0.3">
      <c r="A32" s="95">
        <v>2</v>
      </c>
      <c r="B32" s="36" t="s">
        <v>104</v>
      </c>
      <c r="C32" s="14" t="s">
        <v>7</v>
      </c>
      <c r="D32" s="14" t="s">
        <v>93</v>
      </c>
      <c r="E32" s="14" t="s">
        <v>95</v>
      </c>
      <c r="F32" s="14" t="s">
        <v>177</v>
      </c>
      <c r="G32" s="14" t="s">
        <v>96</v>
      </c>
      <c r="H32" s="14" t="s">
        <v>97</v>
      </c>
      <c r="I32" s="14" t="s">
        <v>94</v>
      </c>
      <c r="J32" s="14" t="s">
        <v>23</v>
      </c>
      <c r="K32" s="14" t="s">
        <v>13</v>
      </c>
      <c r="L32" s="96"/>
    </row>
    <row r="33" spans="1:12" s="9" customFormat="1" ht="19.5" thickBot="1" x14ac:dyDescent="0.35">
      <c r="A33" s="95"/>
      <c r="B33" s="32" t="s">
        <v>102</v>
      </c>
      <c r="C33" s="28" t="s">
        <v>10</v>
      </c>
      <c r="D33" s="38">
        <v>3</v>
      </c>
      <c r="E33" s="48"/>
      <c r="F33" s="48"/>
      <c r="G33" s="48"/>
      <c r="H33" s="48"/>
      <c r="I33" s="38">
        <v>4</v>
      </c>
      <c r="J33" s="28">
        <f>+I33*D33</f>
        <v>12</v>
      </c>
      <c r="K33" s="48"/>
      <c r="L33" s="96"/>
    </row>
    <row r="34" spans="1:12" s="9" customFormat="1" ht="19.5" thickBot="1" x14ac:dyDescent="0.35">
      <c r="A34" s="95"/>
      <c r="B34" s="11" t="s">
        <v>103</v>
      </c>
      <c r="C34" s="28" t="s">
        <v>10</v>
      </c>
      <c r="D34" s="168">
        <v>2.35</v>
      </c>
      <c r="E34" s="81">
        <v>2.5</v>
      </c>
      <c r="F34" s="81">
        <v>1</v>
      </c>
      <c r="G34" s="14">
        <v>2.5</v>
      </c>
      <c r="H34" s="168">
        <f>SUM(D34:G34)</f>
        <v>8.35</v>
      </c>
      <c r="I34" s="37">
        <v>4</v>
      </c>
      <c r="J34" s="168">
        <f>H34*I34</f>
        <v>33.4</v>
      </c>
      <c r="K34" s="44"/>
      <c r="L34" s="96"/>
    </row>
    <row r="35" spans="1:12" s="19" customFormat="1" ht="19.5" thickBot="1" x14ac:dyDescent="0.35">
      <c r="A35" s="95"/>
      <c r="B35" s="39"/>
      <c r="C35" s="22"/>
      <c r="D35" s="35"/>
      <c r="E35" s="22"/>
      <c r="F35" s="22"/>
      <c r="G35" s="22"/>
      <c r="H35" s="35"/>
      <c r="I35" s="88" t="s">
        <v>106</v>
      </c>
      <c r="J35" s="168">
        <f>SUM(J33:J34)</f>
        <v>45.4</v>
      </c>
      <c r="K35" s="37" t="s">
        <v>37</v>
      </c>
      <c r="L35" s="96"/>
    </row>
    <row r="36" spans="1:12" s="19" customFormat="1" ht="19.5" thickBot="1" x14ac:dyDescent="0.35">
      <c r="A36" s="97"/>
      <c r="B36" s="98"/>
      <c r="C36" s="99"/>
      <c r="D36" s="100"/>
      <c r="E36" s="99"/>
      <c r="F36" s="99"/>
      <c r="G36" s="99"/>
      <c r="H36" s="100"/>
      <c r="I36" s="101"/>
      <c r="J36" s="100"/>
      <c r="K36" s="100"/>
      <c r="L36" s="102"/>
    </row>
    <row r="37" spans="1:12" s="19" customFormat="1" ht="20.25" thickTop="1" thickBot="1" x14ac:dyDescent="0.35">
      <c r="C37" s="20"/>
      <c r="D37" s="35"/>
      <c r="E37" s="20"/>
      <c r="F37" s="20"/>
      <c r="G37" s="20"/>
      <c r="H37" s="35"/>
      <c r="I37" s="89"/>
      <c r="J37" s="35"/>
      <c r="K37" s="35"/>
    </row>
    <row r="38" spans="1:12" s="9" customFormat="1" ht="21.75" thickBot="1" x14ac:dyDescent="0.4">
      <c r="A38" s="232"/>
      <c r="B38" s="2" t="s">
        <v>91</v>
      </c>
      <c r="C38" s="20"/>
      <c r="D38" s="20"/>
      <c r="E38" s="20"/>
      <c r="F38" s="20"/>
      <c r="G38" s="20"/>
      <c r="H38" s="20"/>
      <c r="I38" s="35"/>
      <c r="J38" s="20"/>
      <c r="K38" s="20"/>
    </row>
    <row r="39" spans="1:12" s="9" customFormat="1" ht="21" x14ac:dyDescent="0.35">
      <c r="A39" s="202"/>
      <c r="B39" s="203"/>
      <c r="C39" s="204"/>
      <c r="D39" s="204"/>
      <c r="E39" s="204"/>
      <c r="F39" s="204"/>
      <c r="G39" s="204"/>
      <c r="H39" s="204"/>
      <c r="I39" s="205"/>
      <c r="J39" s="204"/>
      <c r="K39" s="204"/>
      <c r="L39" s="206"/>
    </row>
    <row r="40" spans="1:12" s="9" customFormat="1" ht="19.5" thickBot="1" x14ac:dyDescent="0.35">
      <c r="A40" s="207">
        <v>3</v>
      </c>
      <c r="B40" s="11" t="s">
        <v>108</v>
      </c>
      <c r="C40" s="28" t="s">
        <v>7</v>
      </c>
      <c r="D40" s="28" t="s">
        <v>93</v>
      </c>
      <c r="E40" s="28" t="s">
        <v>95</v>
      </c>
      <c r="F40" s="28" t="s">
        <v>177</v>
      </c>
      <c r="G40" s="28" t="s">
        <v>96</v>
      </c>
      <c r="H40" s="28" t="s">
        <v>97</v>
      </c>
      <c r="I40" s="28" t="s">
        <v>94</v>
      </c>
      <c r="J40" s="28" t="s">
        <v>23</v>
      </c>
      <c r="K40" s="28" t="s">
        <v>13</v>
      </c>
      <c r="L40" s="208"/>
    </row>
    <row r="41" spans="1:12" s="9" customFormat="1" ht="19.5" thickBot="1" x14ac:dyDescent="0.35">
      <c r="A41" s="207"/>
      <c r="B41" s="184" t="s">
        <v>215</v>
      </c>
      <c r="C41" s="28" t="s">
        <v>8</v>
      </c>
      <c r="D41" s="255">
        <v>0.78</v>
      </c>
      <c r="E41" s="28">
        <v>2.5</v>
      </c>
      <c r="F41" s="28">
        <v>1</v>
      </c>
      <c r="G41" s="28">
        <v>2.5</v>
      </c>
      <c r="H41" s="168">
        <f>SUM(D41:G41)</f>
        <v>6.78</v>
      </c>
      <c r="I41" s="38">
        <v>4</v>
      </c>
      <c r="J41" s="168">
        <f>H41*I41</f>
        <v>27.12</v>
      </c>
      <c r="K41" s="48"/>
      <c r="L41" s="208"/>
    </row>
    <row r="42" spans="1:12" s="9" customFormat="1" ht="19.5" thickBot="1" x14ac:dyDescent="0.35">
      <c r="A42" s="207"/>
      <c r="B42" s="184" t="s">
        <v>109</v>
      </c>
      <c r="C42" s="28" t="s">
        <v>8</v>
      </c>
      <c r="D42" s="255">
        <v>1.6</v>
      </c>
      <c r="E42" s="28">
        <v>2.5</v>
      </c>
      <c r="F42" s="28">
        <v>1</v>
      </c>
      <c r="G42" s="28">
        <v>2.5</v>
      </c>
      <c r="H42" s="168">
        <f t="shared" ref="H42:H43" si="0">SUM(D42:G42)</f>
        <v>7.6</v>
      </c>
      <c r="I42" s="38">
        <v>4</v>
      </c>
      <c r="J42" s="168">
        <f t="shared" ref="J42:J43" si="1">H42*I42</f>
        <v>30.4</v>
      </c>
      <c r="K42" s="48"/>
      <c r="L42" s="208"/>
    </row>
    <row r="43" spans="1:12" s="9" customFormat="1" ht="19.5" thickBot="1" x14ac:dyDescent="0.35">
      <c r="A43" s="207"/>
      <c r="B43" s="184" t="s">
        <v>219</v>
      </c>
      <c r="C43" s="28" t="s">
        <v>8</v>
      </c>
      <c r="D43" s="255">
        <v>2.5</v>
      </c>
      <c r="E43" s="28">
        <v>2.5</v>
      </c>
      <c r="F43" s="28">
        <v>1</v>
      </c>
      <c r="G43" s="28">
        <v>2.5</v>
      </c>
      <c r="H43" s="168">
        <f t="shared" si="0"/>
        <v>8.5</v>
      </c>
      <c r="I43" s="38">
        <v>4</v>
      </c>
      <c r="J43" s="168">
        <f t="shared" si="1"/>
        <v>34</v>
      </c>
      <c r="K43" s="48"/>
      <c r="L43" s="208"/>
    </row>
    <row r="44" spans="1:12" s="9" customFormat="1" ht="19.5" thickBot="1" x14ac:dyDescent="0.35">
      <c r="A44" s="207"/>
      <c r="B44" s="185" t="s">
        <v>216</v>
      </c>
      <c r="C44" s="14" t="s">
        <v>8</v>
      </c>
      <c r="D44" s="44"/>
      <c r="E44" s="44"/>
      <c r="F44" s="44"/>
      <c r="G44" s="44"/>
      <c r="H44" s="44"/>
      <c r="I44" s="44"/>
      <c r="J44" s="44"/>
      <c r="K44" s="44"/>
      <c r="L44" s="208"/>
    </row>
    <row r="45" spans="1:12" s="19" customFormat="1" ht="19.5" thickBot="1" x14ac:dyDescent="0.35">
      <c r="A45" s="207"/>
      <c r="B45" s="39"/>
      <c r="C45" s="22"/>
      <c r="D45" s="35"/>
      <c r="E45" s="22"/>
      <c r="F45" s="22"/>
      <c r="G45" s="22"/>
      <c r="H45" s="35"/>
      <c r="I45" s="88" t="s">
        <v>110</v>
      </c>
      <c r="J45" s="168">
        <f>SUM(J41:J44)</f>
        <v>91.52</v>
      </c>
      <c r="K45" s="37" t="s">
        <v>37</v>
      </c>
      <c r="L45" s="208"/>
    </row>
    <row r="46" spans="1:12" s="19" customFormat="1" ht="18.75" x14ac:dyDescent="0.3">
      <c r="A46" s="207"/>
      <c r="C46" s="20"/>
      <c r="D46" s="35"/>
      <c r="E46" s="20"/>
      <c r="F46" s="20"/>
      <c r="G46" s="20"/>
      <c r="H46" s="35"/>
      <c r="I46" s="89"/>
      <c r="J46" s="35"/>
      <c r="K46" s="35"/>
      <c r="L46" s="208"/>
    </row>
    <row r="47" spans="1:12" s="9" customFormat="1" ht="19.5" thickBot="1" x14ac:dyDescent="0.35">
      <c r="A47" s="207">
        <v>4</v>
      </c>
      <c r="B47" s="11" t="s">
        <v>111</v>
      </c>
      <c r="C47" s="28" t="s">
        <v>7</v>
      </c>
      <c r="D47" s="28" t="s">
        <v>93</v>
      </c>
      <c r="E47" s="28" t="s">
        <v>95</v>
      </c>
      <c r="F47" s="28" t="s">
        <v>177</v>
      </c>
      <c r="G47" s="28" t="s">
        <v>96</v>
      </c>
      <c r="H47" s="28" t="s">
        <v>97</v>
      </c>
      <c r="I47" s="28" t="s">
        <v>94</v>
      </c>
      <c r="J47" s="28" t="s">
        <v>23</v>
      </c>
      <c r="K47" s="28" t="s">
        <v>13</v>
      </c>
      <c r="L47" s="208"/>
    </row>
    <row r="48" spans="1:12" s="9" customFormat="1" ht="19.5" thickBot="1" x14ac:dyDescent="0.35">
      <c r="A48" s="207"/>
      <c r="B48" s="184" t="s">
        <v>215</v>
      </c>
      <c r="C48" s="28" t="s">
        <v>8</v>
      </c>
      <c r="D48" s="255">
        <v>0.78</v>
      </c>
      <c r="E48" s="28">
        <v>2.5</v>
      </c>
      <c r="F48" s="28">
        <v>1</v>
      </c>
      <c r="G48" s="28">
        <v>2.5</v>
      </c>
      <c r="H48" s="168">
        <f>SUM(D48:G48)</f>
        <v>6.78</v>
      </c>
      <c r="I48" s="38">
        <v>1</v>
      </c>
      <c r="J48" s="168">
        <f>H48*I48</f>
        <v>6.78</v>
      </c>
      <c r="K48" s="48"/>
      <c r="L48" s="208"/>
    </row>
    <row r="49" spans="1:12" s="9" customFormat="1" ht="19.5" thickBot="1" x14ac:dyDescent="0.35">
      <c r="A49" s="207"/>
      <c r="B49" s="184" t="s">
        <v>109</v>
      </c>
      <c r="C49" s="28" t="s">
        <v>8</v>
      </c>
      <c r="D49" s="255">
        <v>1.6</v>
      </c>
      <c r="E49" s="28">
        <v>2.5</v>
      </c>
      <c r="F49" s="28">
        <v>1</v>
      </c>
      <c r="G49" s="28">
        <v>2.5</v>
      </c>
      <c r="H49" s="168">
        <f t="shared" ref="H49:H50" si="2">SUM(D49:G49)</f>
        <v>7.6</v>
      </c>
      <c r="I49" s="38">
        <v>1</v>
      </c>
      <c r="J49" s="168">
        <f t="shared" ref="J49:J50" si="3">H49*I49</f>
        <v>7.6</v>
      </c>
      <c r="K49" s="48"/>
      <c r="L49" s="208"/>
    </row>
    <row r="50" spans="1:12" s="9" customFormat="1" ht="19.5" thickBot="1" x14ac:dyDescent="0.35">
      <c r="A50" s="207"/>
      <c r="B50" s="184" t="s">
        <v>219</v>
      </c>
      <c r="C50" s="28" t="s">
        <v>8</v>
      </c>
      <c r="D50" s="255">
        <v>2.5</v>
      </c>
      <c r="E50" s="28">
        <v>2.5</v>
      </c>
      <c r="F50" s="28">
        <v>1</v>
      </c>
      <c r="G50" s="28">
        <v>2.5</v>
      </c>
      <c r="H50" s="168">
        <f t="shared" si="2"/>
        <v>8.5</v>
      </c>
      <c r="I50" s="38">
        <v>1</v>
      </c>
      <c r="J50" s="168">
        <f t="shared" si="3"/>
        <v>8.5</v>
      </c>
      <c r="K50" s="48"/>
      <c r="L50" s="208"/>
    </row>
    <row r="51" spans="1:12" s="9" customFormat="1" ht="19.5" thickBot="1" x14ac:dyDescent="0.35">
      <c r="A51" s="207"/>
      <c r="B51" s="185" t="s">
        <v>217</v>
      </c>
      <c r="C51" s="14" t="s">
        <v>8</v>
      </c>
      <c r="D51" s="48"/>
      <c r="E51" s="48"/>
      <c r="F51" s="48"/>
      <c r="G51" s="48"/>
      <c r="H51" s="48"/>
      <c r="I51" s="44"/>
      <c r="J51" s="44"/>
      <c r="K51" s="44"/>
      <c r="L51" s="208"/>
    </row>
    <row r="52" spans="1:12" s="19" customFormat="1" ht="18.75" x14ac:dyDescent="0.3">
      <c r="A52" s="207"/>
      <c r="B52" s="39"/>
      <c r="C52" s="22"/>
      <c r="D52" s="35"/>
      <c r="E52" s="20"/>
      <c r="F52" s="20"/>
      <c r="G52" s="20"/>
      <c r="H52" s="35"/>
      <c r="I52" s="88" t="s">
        <v>112</v>
      </c>
      <c r="J52" s="222">
        <f>SUM(J48:J51)</f>
        <v>22.88</v>
      </c>
      <c r="K52" s="38" t="s">
        <v>37</v>
      </c>
      <c r="L52" s="208"/>
    </row>
    <row r="53" spans="1:12" s="19" customFormat="1" ht="18.75" x14ac:dyDescent="0.3">
      <c r="A53" s="207">
        <v>5</v>
      </c>
      <c r="B53" s="11" t="s">
        <v>218</v>
      </c>
      <c r="C53" s="14" t="s">
        <v>7</v>
      </c>
      <c r="D53" s="14" t="s">
        <v>93</v>
      </c>
      <c r="E53" s="14" t="s">
        <v>95</v>
      </c>
      <c r="F53" s="14" t="s">
        <v>177</v>
      </c>
      <c r="G53" s="14" t="s">
        <v>96</v>
      </c>
      <c r="H53" s="14" t="s">
        <v>97</v>
      </c>
      <c r="I53" s="14" t="s">
        <v>94</v>
      </c>
      <c r="J53" s="14" t="s">
        <v>23</v>
      </c>
      <c r="K53" s="14" t="s">
        <v>13</v>
      </c>
      <c r="L53" s="208"/>
    </row>
    <row r="54" spans="1:12" s="19" customFormat="1" ht="18.75" x14ac:dyDescent="0.3">
      <c r="A54" s="207"/>
      <c r="B54" s="184" t="s">
        <v>26</v>
      </c>
      <c r="C54" s="14" t="s">
        <v>8</v>
      </c>
      <c r="D54" s="44"/>
      <c r="E54" s="44"/>
      <c r="F54" s="44"/>
      <c r="G54" s="44"/>
      <c r="H54" s="37">
        <v>1</v>
      </c>
      <c r="I54" s="37">
        <v>3</v>
      </c>
      <c r="J54" s="37">
        <f>H54*I54</f>
        <v>3</v>
      </c>
      <c r="K54" s="44"/>
      <c r="L54" s="208"/>
    </row>
    <row r="55" spans="1:12" x14ac:dyDescent="0.25">
      <c r="A55" s="213"/>
      <c r="B55" s="214"/>
      <c r="C55" s="214"/>
      <c r="D55" s="214"/>
      <c r="E55" s="214"/>
      <c r="F55" s="214"/>
      <c r="G55" s="214"/>
      <c r="H55" s="214"/>
      <c r="I55" s="215"/>
      <c r="J55" s="215"/>
      <c r="K55" s="215"/>
      <c r="L55" s="216"/>
    </row>
    <row r="56" spans="1:12" s="19" customFormat="1" ht="19.5" thickBot="1" x14ac:dyDescent="0.35">
      <c r="A56" s="217"/>
      <c r="B56" s="218"/>
      <c r="C56" s="219"/>
      <c r="D56" s="211"/>
      <c r="E56" s="219"/>
      <c r="F56" s="219"/>
      <c r="G56" s="219"/>
      <c r="H56" s="211"/>
      <c r="I56" s="220"/>
      <c r="J56" s="211"/>
      <c r="K56" s="211"/>
      <c r="L56" s="221"/>
    </row>
    <row r="57" spans="1:12" s="19" customFormat="1" ht="33.75" x14ac:dyDescent="0.5">
      <c r="B57" s="17" t="s">
        <v>187</v>
      </c>
      <c r="C57" s="20"/>
      <c r="D57" s="35"/>
      <c r="E57" s="20"/>
      <c r="F57" s="20"/>
      <c r="G57" s="20"/>
      <c r="H57" s="35"/>
      <c r="I57" s="89"/>
      <c r="J57" s="35"/>
    </row>
    <row r="58" spans="1:12" s="19" customFormat="1" ht="24" thickBot="1" x14ac:dyDescent="0.4">
      <c r="C58" s="20"/>
      <c r="D58" s="35"/>
      <c r="E58" s="20"/>
      <c r="F58" s="20"/>
      <c r="G58" s="20"/>
      <c r="H58" s="35"/>
      <c r="I58" s="89"/>
      <c r="J58" s="35"/>
      <c r="K58" s="116" t="s">
        <v>120</v>
      </c>
    </row>
    <row r="59" spans="1:12" s="9" customFormat="1" ht="21.75" thickBot="1" x14ac:dyDescent="0.4">
      <c r="A59" s="277"/>
      <c r="B59" s="2" t="s">
        <v>92</v>
      </c>
      <c r="C59" s="20"/>
      <c r="D59" s="20"/>
      <c r="E59" s="20"/>
      <c r="F59" s="20"/>
      <c r="G59" s="20"/>
      <c r="H59" s="20"/>
      <c r="I59" s="35"/>
      <c r="J59" s="20"/>
      <c r="K59" s="20"/>
    </row>
    <row r="60" spans="1:12" s="9" customFormat="1" ht="21" x14ac:dyDescent="0.35">
      <c r="A60" s="202"/>
      <c r="B60" s="203"/>
      <c r="C60" s="204"/>
      <c r="D60" s="204"/>
      <c r="E60" s="204"/>
      <c r="F60" s="204"/>
      <c r="G60" s="204"/>
      <c r="H60" s="204"/>
      <c r="I60" s="205"/>
      <c r="J60" s="204"/>
      <c r="K60" s="204"/>
      <c r="L60" s="206"/>
    </row>
    <row r="61" spans="1:12" s="9" customFormat="1" ht="19.5" thickBot="1" x14ac:dyDescent="0.35">
      <c r="A61" s="207">
        <v>6</v>
      </c>
      <c r="B61" s="11" t="s">
        <v>113</v>
      </c>
      <c r="C61" s="28" t="s">
        <v>7</v>
      </c>
      <c r="D61" s="28" t="s">
        <v>93</v>
      </c>
      <c r="E61" s="28" t="s">
        <v>95</v>
      </c>
      <c r="F61" s="28" t="s">
        <v>177</v>
      </c>
      <c r="G61" s="28" t="s">
        <v>96</v>
      </c>
      <c r="H61" s="28" t="s">
        <v>97</v>
      </c>
      <c r="I61" s="28" t="s">
        <v>94</v>
      </c>
      <c r="J61" s="28" t="s">
        <v>23</v>
      </c>
      <c r="K61" s="28" t="s">
        <v>13</v>
      </c>
      <c r="L61" s="208"/>
    </row>
    <row r="62" spans="1:12" s="9" customFormat="1" ht="19.5" thickBot="1" x14ac:dyDescent="0.35">
      <c r="A62" s="207"/>
      <c r="B62" s="184" t="s">
        <v>220</v>
      </c>
      <c r="C62" s="28" t="s">
        <v>8</v>
      </c>
      <c r="D62" s="255"/>
      <c r="E62" s="28">
        <v>2.5</v>
      </c>
      <c r="F62" s="28">
        <v>1</v>
      </c>
      <c r="G62" s="28">
        <v>2.5</v>
      </c>
      <c r="H62" s="168">
        <f>SUM(D62:G62)</f>
        <v>6</v>
      </c>
      <c r="I62" s="38"/>
      <c r="J62" s="168">
        <f>H62*I62</f>
        <v>0</v>
      </c>
      <c r="K62" s="48"/>
      <c r="L62" s="208"/>
    </row>
    <row r="63" spans="1:12" s="9" customFormat="1" ht="19.5" thickBot="1" x14ac:dyDescent="0.35">
      <c r="A63" s="207"/>
      <c r="B63" s="184" t="s">
        <v>114</v>
      </c>
      <c r="C63" s="28" t="s">
        <v>8</v>
      </c>
      <c r="D63" s="255"/>
      <c r="E63" s="28">
        <v>2.5</v>
      </c>
      <c r="F63" s="28">
        <v>1</v>
      </c>
      <c r="G63" s="28">
        <v>2.5</v>
      </c>
      <c r="H63" s="168">
        <f t="shared" ref="H63:H64" si="4">SUM(D63:G63)</f>
        <v>6</v>
      </c>
      <c r="I63" s="38"/>
      <c r="J63" s="168">
        <f t="shared" ref="J63:J64" si="5">H63*I63</f>
        <v>0</v>
      </c>
      <c r="K63" s="48"/>
      <c r="L63" s="208"/>
    </row>
    <row r="64" spans="1:12" s="9" customFormat="1" ht="19.5" thickBot="1" x14ac:dyDescent="0.35">
      <c r="A64" s="207"/>
      <c r="B64" s="184" t="s">
        <v>115</v>
      </c>
      <c r="C64" s="28" t="s">
        <v>8</v>
      </c>
      <c r="D64" s="255"/>
      <c r="E64" s="28">
        <v>2.5</v>
      </c>
      <c r="F64" s="28">
        <v>1</v>
      </c>
      <c r="G64" s="28">
        <v>2.5</v>
      </c>
      <c r="H64" s="168">
        <f t="shared" si="4"/>
        <v>6</v>
      </c>
      <c r="I64" s="38"/>
      <c r="J64" s="168">
        <f t="shared" si="5"/>
        <v>0</v>
      </c>
      <c r="K64" s="48"/>
      <c r="L64" s="208"/>
    </row>
    <row r="65" spans="1:13" s="9" customFormat="1" ht="19.5" thickBot="1" x14ac:dyDescent="0.35">
      <c r="A65" s="207"/>
      <c r="B65" s="185" t="s">
        <v>221</v>
      </c>
      <c r="C65" s="14" t="s">
        <v>8</v>
      </c>
      <c r="D65" s="44"/>
      <c r="E65" s="44"/>
      <c r="F65" s="44"/>
      <c r="G65" s="44"/>
      <c r="H65" s="44"/>
      <c r="I65" s="44"/>
      <c r="J65" s="44"/>
      <c r="K65" s="44"/>
      <c r="L65" s="208"/>
    </row>
    <row r="66" spans="1:13" s="19" customFormat="1" ht="19.5" thickBot="1" x14ac:dyDescent="0.35">
      <c r="A66" s="207"/>
      <c r="B66" s="39"/>
      <c r="C66" s="22"/>
      <c r="D66" s="35"/>
      <c r="E66" s="22"/>
      <c r="F66" s="22"/>
      <c r="G66" s="22"/>
      <c r="H66" s="35"/>
      <c r="I66" s="88" t="s">
        <v>116</v>
      </c>
      <c r="J66" s="168">
        <f>SUM(J62:J64)</f>
        <v>0</v>
      </c>
      <c r="K66" s="37" t="s">
        <v>37</v>
      </c>
      <c r="L66" s="208"/>
    </row>
    <row r="67" spans="1:13" s="9" customFormat="1" ht="21" x14ac:dyDescent="0.35">
      <c r="A67" s="207"/>
      <c r="B67" s="45"/>
      <c r="C67" s="20"/>
      <c r="D67" s="20"/>
      <c r="E67" s="20"/>
      <c r="F67" s="20"/>
      <c r="G67" s="20"/>
      <c r="H67" s="20"/>
      <c r="I67" s="35"/>
      <c r="J67" s="20"/>
      <c r="K67" s="20"/>
      <c r="L67" s="208"/>
    </row>
    <row r="68" spans="1:13" s="9" customFormat="1" ht="19.5" thickBot="1" x14ac:dyDescent="0.35">
      <c r="A68" s="207">
        <v>7</v>
      </c>
      <c r="B68" s="11" t="s">
        <v>108</v>
      </c>
      <c r="C68" s="28" t="s">
        <v>7</v>
      </c>
      <c r="D68" s="28" t="s">
        <v>93</v>
      </c>
      <c r="E68" s="28" t="s">
        <v>95</v>
      </c>
      <c r="F68" s="28" t="s">
        <v>177</v>
      </c>
      <c r="G68" s="28" t="s">
        <v>96</v>
      </c>
      <c r="H68" s="28" t="s">
        <v>97</v>
      </c>
      <c r="I68" s="28" t="s">
        <v>94</v>
      </c>
      <c r="J68" s="28" t="s">
        <v>23</v>
      </c>
      <c r="K68" s="28" t="s">
        <v>13</v>
      </c>
      <c r="L68" s="208"/>
    </row>
    <row r="69" spans="1:13" s="9" customFormat="1" ht="19.5" thickBot="1" x14ac:dyDescent="0.35">
      <c r="A69" s="207"/>
      <c r="B69" s="184" t="s">
        <v>220</v>
      </c>
      <c r="C69" s="28" t="s">
        <v>8</v>
      </c>
      <c r="D69" s="255"/>
      <c r="E69" s="28">
        <v>2.5</v>
      </c>
      <c r="F69" s="28">
        <v>1</v>
      </c>
      <c r="G69" s="28">
        <v>2.5</v>
      </c>
      <c r="H69" s="168">
        <f>SUM(D69:G69)</f>
        <v>6</v>
      </c>
      <c r="I69" s="38"/>
      <c r="J69" s="168">
        <f>H69*I69</f>
        <v>0</v>
      </c>
      <c r="K69" s="48"/>
      <c r="L69" s="208"/>
    </row>
    <row r="70" spans="1:13" s="9" customFormat="1" ht="19.5" thickBot="1" x14ac:dyDescent="0.35">
      <c r="A70" s="207"/>
      <c r="B70" s="184" t="s">
        <v>114</v>
      </c>
      <c r="C70" s="28" t="s">
        <v>8</v>
      </c>
      <c r="D70" s="255"/>
      <c r="E70" s="28">
        <v>2.5</v>
      </c>
      <c r="F70" s="28">
        <v>1</v>
      </c>
      <c r="G70" s="28">
        <v>2.5</v>
      </c>
      <c r="H70" s="168">
        <f>SUM(D70:G70)</f>
        <v>6</v>
      </c>
      <c r="I70" s="38"/>
      <c r="J70" s="168">
        <f t="shared" ref="J70:J71" si="6">H70*I70</f>
        <v>0</v>
      </c>
      <c r="K70" s="48"/>
      <c r="L70" s="208"/>
    </row>
    <row r="71" spans="1:13" s="9" customFormat="1" ht="19.5" thickBot="1" x14ac:dyDescent="0.35">
      <c r="A71" s="207"/>
      <c r="B71" s="184" t="s">
        <v>115</v>
      </c>
      <c r="C71" s="28" t="s">
        <v>8</v>
      </c>
      <c r="D71" s="255"/>
      <c r="E71" s="28">
        <v>2.5</v>
      </c>
      <c r="F71" s="28">
        <v>1</v>
      </c>
      <c r="G71" s="28">
        <v>2.5</v>
      </c>
      <c r="H71" s="168">
        <f>SUM(D71:G71)</f>
        <v>6</v>
      </c>
      <c r="I71" s="38"/>
      <c r="J71" s="168">
        <f t="shared" si="6"/>
        <v>0</v>
      </c>
      <c r="K71" s="48"/>
      <c r="L71" s="208"/>
    </row>
    <row r="72" spans="1:13" s="9" customFormat="1" ht="19.5" thickBot="1" x14ac:dyDescent="0.35">
      <c r="A72" s="207"/>
      <c r="B72" s="185" t="s">
        <v>221</v>
      </c>
      <c r="C72" s="14" t="s">
        <v>8</v>
      </c>
      <c r="D72" s="48"/>
      <c r="E72" s="48"/>
      <c r="F72" s="48"/>
      <c r="G72" s="48"/>
      <c r="H72" s="48"/>
      <c r="I72" s="44"/>
      <c r="J72" s="44"/>
      <c r="K72" s="44"/>
      <c r="L72" s="208"/>
    </row>
    <row r="73" spans="1:13" s="9" customFormat="1" ht="18.75" x14ac:dyDescent="0.3">
      <c r="A73" s="207"/>
      <c r="B73" s="39"/>
      <c r="C73" s="22"/>
      <c r="D73" s="35"/>
      <c r="E73" s="20"/>
      <c r="F73" s="20"/>
      <c r="G73" s="20"/>
      <c r="H73" s="35"/>
      <c r="I73" s="88" t="s">
        <v>110</v>
      </c>
      <c r="J73" s="222">
        <f>J69+J70+J71</f>
        <v>0</v>
      </c>
      <c r="K73" s="38" t="s">
        <v>37</v>
      </c>
      <c r="L73" s="208"/>
    </row>
    <row r="74" spans="1:13" s="19" customFormat="1" ht="19.5" thickBot="1" x14ac:dyDescent="0.35">
      <c r="A74" s="207"/>
      <c r="B74" s="11" t="s">
        <v>218</v>
      </c>
      <c r="C74" s="14" t="s">
        <v>7</v>
      </c>
      <c r="D74" s="14" t="s">
        <v>93</v>
      </c>
      <c r="E74" s="14" t="s">
        <v>95</v>
      </c>
      <c r="F74" s="14" t="s">
        <v>177</v>
      </c>
      <c r="G74" s="14" t="s">
        <v>96</v>
      </c>
      <c r="H74" s="14" t="s">
        <v>97</v>
      </c>
      <c r="I74" s="14" t="s">
        <v>94</v>
      </c>
      <c r="J74" s="14" t="s">
        <v>23</v>
      </c>
      <c r="K74" s="14" t="s">
        <v>13</v>
      </c>
      <c r="L74" s="208"/>
    </row>
    <row r="75" spans="1:13" s="19" customFormat="1" ht="19.5" thickBot="1" x14ac:dyDescent="0.35">
      <c r="A75" s="19">
        <v>5</v>
      </c>
      <c r="B75" s="184" t="s">
        <v>26</v>
      </c>
      <c r="C75" s="14" t="s">
        <v>8</v>
      </c>
      <c r="D75" s="44"/>
      <c r="E75" s="44"/>
      <c r="F75" s="44"/>
      <c r="G75" s="44"/>
      <c r="H75" s="37">
        <v>0.5</v>
      </c>
      <c r="I75" s="37">
        <v>3</v>
      </c>
      <c r="J75" s="168">
        <f>3</f>
        <v>3</v>
      </c>
      <c r="K75" s="44"/>
      <c r="L75" s="208"/>
    </row>
    <row r="76" spans="1:13" s="34" customFormat="1" ht="19.5" thickBot="1" x14ac:dyDescent="0.35">
      <c r="A76" s="207"/>
      <c r="B76" s="210"/>
      <c r="C76" s="211"/>
      <c r="D76" s="211"/>
      <c r="E76" s="211"/>
      <c r="F76" s="211"/>
      <c r="G76" s="211"/>
      <c r="H76" s="211"/>
      <c r="I76" s="211"/>
      <c r="J76" s="211"/>
      <c r="K76" s="211"/>
    </row>
    <row r="77" spans="1:13" s="34" customFormat="1" ht="19.5" thickBot="1" x14ac:dyDescent="0.35">
      <c r="L77" s="212"/>
    </row>
    <row r="78" spans="1:13" ht="19.5" thickBot="1" x14ac:dyDescent="0.35">
      <c r="A78" s="209"/>
    </row>
    <row r="79" spans="1:13" s="6" customFormat="1" ht="15.75" x14ac:dyDescent="0.25">
      <c r="A79"/>
      <c r="I79" s="7"/>
      <c r="J79" s="7"/>
      <c r="K79" s="7"/>
      <c r="L79" s="7"/>
      <c r="M79" s="7"/>
    </row>
    <row r="80" spans="1:13" s="6" customFormat="1" ht="15.75" x14ac:dyDescent="0.25">
      <c r="I80" s="7"/>
      <c r="J80" s="7"/>
      <c r="K80" s="7"/>
      <c r="L80" s="7"/>
      <c r="M80" s="7"/>
    </row>
    <row r="81" spans="9:13" s="6" customFormat="1" ht="15.75" x14ac:dyDescent="0.25">
      <c r="I81" s="8"/>
      <c r="J81" s="8"/>
      <c r="K81" s="8"/>
      <c r="L81" s="8"/>
      <c r="M81" s="8"/>
    </row>
    <row r="82" spans="9:13" s="6" customFormat="1" ht="15.75" x14ac:dyDescent="0.25">
      <c r="I82" s="8"/>
      <c r="J82" s="8"/>
      <c r="K82" s="8"/>
      <c r="L82" s="8"/>
      <c r="M82" s="8"/>
    </row>
    <row r="83" spans="9:13" s="6" customFormat="1" ht="15.75" x14ac:dyDescent="0.25">
      <c r="I83" s="8"/>
      <c r="J83" s="8"/>
      <c r="K83" s="8"/>
      <c r="L83" s="8"/>
      <c r="M83" s="8"/>
    </row>
    <row r="84" spans="9:13" s="6" customFormat="1" ht="15.75" x14ac:dyDescent="0.25">
      <c r="I84" s="8"/>
      <c r="J84" s="8"/>
      <c r="K84" s="8"/>
      <c r="L84" s="8"/>
      <c r="M84" s="8"/>
    </row>
    <row r="85" spans="9:13" s="6" customFormat="1" ht="15.75" x14ac:dyDescent="0.25">
      <c r="I85" s="8"/>
      <c r="J85" s="8"/>
      <c r="K85" s="8"/>
      <c r="L85" s="8"/>
      <c r="M85" s="8"/>
    </row>
    <row r="86" spans="9:13" s="6" customFormat="1" ht="15.75" x14ac:dyDescent="0.25">
      <c r="I86" s="8"/>
      <c r="J86" s="8"/>
      <c r="K86" s="8"/>
      <c r="L86" s="8"/>
      <c r="M86" s="8"/>
    </row>
    <row r="87" spans="9:13" s="6" customFormat="1" ht="15.75" x14ac:dyDescent="0.25">
      <c r="I87" s="8"/>
      <c r="J87" s="8"/>
      <c r="K87" s="8"/>
      <c r="L87" s="8"/>
      <c r="M87" s="8"/>
    </row>
    <row r="88" spans="9:13" s="6" customFormat="1" ht="15.75" x14ac:dyDescent="0.25">
      <c r="I88" s="8"/>
      <c r="J88" s="8"/>
      <c r="K88" s="8"/>
      <c r="L88" s="8"/>
      <c r="M88" s="8"/>
    </row>
    <row r="89" spans="9:13" s="6" customFormat="1" ht="15.75" x14ac:dyDescent="0.25">
      <c r="I89" s="7"/>
      <c r="J89" s="7"/>
      <c r="K89" s="7"/>
      <c r="L89" s="7"/>
      <c r="M89" s="7"/>
    </row>
    <row r="90" spans="9:13" s="6" customFormat="1" ht="15.75" x14ac:dyDescent="0.25">
      <c r="I90" s="7"/>
      <c r="J90" s="7"/>
      <c r="K90" s="7"/>
      <c r="L90" s="7"/>
      <c r="M90" s="7"/>
    </row>
    <row r="91" spans="9:13" s="6" customFormat="1" ht="15.75" x14ac:dyDescent="0.25">
      <c r="I91" s="7"/>
      <c r="J91" s="7"/>
      <c r="K91" s="7"/>
      <c r="L91" s="7"/>
      <c r="M91" s="7"/>
    </row>
    <row r="92" spans="9:13" s="6" customFormat="1" ht="15.75" x14ac:dyDescent="0.25">
      <c r="I92" s="7"/>
      <c r="J92" s="7"/>
      <c r="K92" s="7"/>
      <c r="L92" s="7"/>
      <c r="M92" s="7"/>
    </row>
    <row r="93" spans="9:13" s="6" customFormat="1" ht="15.75" x14ac:dyDescent="0.25">
      <c r="I93" s="7"/>
      <c r="J93" s="7"/>
      <c r="K93" s="7"/>
      <c r="L93" s="7"/>
      <c r="M93" s="7"/>
    </row>
    <row r="94" spans="9:13" s="6" customFormat="1" ht="15.75" x14ac:dyDescent="0.25">
      <c r="I94" s="7"/>
      <c r="J94" s="7"/>
      <c r="K94" s="7"/>
      <c r="L94" s="7"/>
      <c r="M94" s="7"/>
    </row>
    <row r="95" spans="9:13" s="6" customFormat="1" ht="15.75" x14ac:dyDescent="0.25">
      <c r="I95" s="7"/>
      <c r="J95" s="7"/>
      <c r="K95" s="7"/>
      <c r="L95" s="7"/>
      <c r="M95" s="7"/>
    </row>
    <row r="96" spans="9:13" s="6" customFormat="1" ht="15.75" x14ac:dyDescent="0.25">
      <c r="I96" s="7"/>
      <c r="J96" s="7"/>
      <c r="K96" s="7"/>
      <c r="L96" s="7"/>
      <c r="M96" s="7"/>
    </row>
    <row r="97" spans="2:13" s="6" customFormat="1" ht="15.75" x14ac:dyDescent="0.25">
      <c r="I97" s="7"/>
      <c r="J97" s="7"/>
      <c r="K97" s="7"/>
      <c r="L97" s="7"/>
      <c r="M97" s="7"/>
    </row>
    <row r="98" spans="2:13" s="6" customFormat="1" ht="15.75" x14ac:dyDescent="0.25">
      <c r="I98" s="7"/>
      <c r="J98" s="7"/>
      <c r="K98" s="7"/>
      <c r="L98" s="7"/>
      <c r="M98" s="7"/>
    </row>
    <row r="99" spans="2:13" s="6" customFormat="1" ht="15.75" x14ac:dyDescent="0.25">
      <c r="I99" s="7"/>
      <c r="J99" s="7"/>
      <c r="K99" s="7"/>
      <c r="L99" s="7"/>
      <c r="M99" s="7"/>
    </row>
    <row r="100" spans="2:13" s="6" customFormat="1" ht="15.75" x14ac:dyDescent="0.25">
      <c r="B100"/>
      <c r="C100"/>
      <c r="D100"/>
      <c r="E100"/>
      <c r="F100"/>
      <c r="G100"/>
      <c r="H100"/>
      <c r="I100" s="5"/>
      <c r="J100" s="5"/>
      <c r="K100" s="5"/>
      <c r="L100" s="7"/>
      <c r="M100" s="7"/>
    </row>
  </sheetData>
  <mergeCells count="1">
    <mergeCell ref="I22:I23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scale="44" orientation="landscape" r:id="rId1"/>
  <rowBreaks count="1" manualBreakCount="1">
    <brk id="56" max="11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view="pageBreakPreview" topLeftCell="A7" zoomScale="55" zoomScaleNormal="80" zoomScaleSheetLayoutView="55" workbookViewId="0">
      <selection activeCell="B20" sqref="B20"/>
    </sheetView>
  </sheetViews>
  <sheetFormatPr baseColWidth="10" defaultRowHeight="15" x14ac:dyDescent="0.25"/>
  <cols>
    <col min="1" max="1" width="10.28515625" bestFit="1" customWidth="1"/>
    <col min="2" max="2" width="87.42578125" customWidth="1"/>
    <col min="3" max="3" width="17.140625" customWidth="1"/>
    <col min="4" max="4" width="14" bestFit="1" customWidth="1"/>
    <col min="5" max="5" width="16.5703125" style="5" bestFit="1" customWidth="1"/>
    <col min="6" max="6" width="17.5703125" style="5" bestFit="1" customWidth="1"/>
    <col min="7" max="7" width="34.42578125" style="5" bestFit="1" customWidth="1"/>
    <col min="8" max="8" width="2.5703125" style="5" customWidth="1"/>
    <col min="9" max="9" width="11.42578125" style="5" customWidth="1"/>
  </cols>
  <sheetData>
    <row r="1" spans="1:9" s="1" customFormat="1" ht="33.75" x14ac:dyDescent="0.5">
      <c r="B1" s="17" t="s">
        <v>188</v>
      </c>
      <c r="E1" s="10"/>
      <c r="F1" s="10"/>
      <c r="G1" s="10"/>
      <c r="H1" s="10"/>
      <c r="I1" s="10"/>
    </row>
    <row r="2" spans="1:9" s="3" customFormat="1" ht="23.25" x14ac:dyDescent="0.35">
      <c r="B2" s="3" t="s">
        <v>81</v>
      </c>
      <c r="E2" s="4"/>
      <c r="F2" s="4"/>
      <c r="G2" s="4"/>
      <c r="H2" s="4"/>
      <c r="I2" s="4"/>
    </row>
    <row r="3" spans="1:9" s="3" customFormat="1" ht="23.25" x14ac:dyDescent="0.35">
      <c r="B3" s="3" t="s">
        <v>124</v>
      </c>
      <c r="E3" s="4"/>
      <c r="F3" s="4"/>
      <c r="G3" s="4"/>
      <c r="H3" s="4"/>
      <c r="I3" s="4"/>
    </row>
    <row r="4" spans="1:9" s="3" customFormat="1" ht="23.25" x14ac:dyDescent="0.35">
      <c r="B4" s="3" t="s">
        <v>123</v>
      </c>
      <c r="E4" s="4"/>
      <c r="F4" s="4"/>
      <c r="G4" s="4"/>
      <c r="H4" s="4"/>
      <c r="I4" s="4"/>
    </row>
    <row r="5" spans="1:9" s="3" customFormat="1" ht="23.25" x14ac:dyDescent="0.35">
      <c r="E5" s="4"/>
      <c r="F5" s="4"/>
      <c r="G5" s="4"/>
      <c r="H5" s="4"/>
      <c r="I5" s="4"/>
    </row>
    <row r="6" spans="1:9" s="9" customFormat="1" ht="24.95" customHeight="1" x14ac:dyDescent="0.45">
      <c r="A6" s="16" t="s">
        <v>25</v>
      </c>
      <c r="B6" s="176" t="str">
        <f>INDICE!B4</f>
        <v>29/4/2021</v>
      </c>
      <c r="C6" s="3"/>
      <c r="E6" s="12"/>
      <c r="F6" s="11" t="s">
        <v>9</v>
      </c>
      <c r="G6" s="179" t="str">
        <f>INDICE!F4</f>
        <v>RAW LAND</v>
      </c>
      <c r="H6" s="12"/>
      <c r="I6" s="12"/>
    </row>
    <row r="7" spans="1:9" s="9" customFormat="1" ht="24.95" customHeight="1" x14ac:dyDescent="0.45">
      <c r="A7" s="16" t="s">
        <v>1</v>
      </c>
      <c r="B7" s="233">
        <f>INDICE!B5</f>
        <v>179016</v>
      </c>
      <c r="C7" s="3"/>
      <c r="E7" s="12"/>
      <c r="F7" s="11" t="s">
        <v>32</v>
      </c>
      <c r="G7" s="179" t="str">
        <f>INDICE!F5</f>
        <v>36.00 mts</v>
      </c>
      <c r="H7" s="12"/>
      <c r="I7" s="12"/>
    </row>
    <row r="8" spans="1:9" s="9" customFormat="1" ht="24.95" customHeight="1" x14ac:dyDescent="0.45">
      <c r="A8" s="16" t="s">
        <v>2</v>
      </c>
      <c r="B8" s="176" t="str">
        <f>INDICE!B6</f>
        <v>ARELLANO</v>
      </c>
      <c r="C8" s="3"/>
      <c r="E8" s="12"/>
      <c r="F8" s="11" t="s">
        <v>31</v>
      </c>
      <c r="G8" s="179" t="str">
        <f>INDICE!F6</f>
        <v>AUT</v>
      </c>
      <c r="H8" s="12"/>
      <c r="I8" s="12"/>
    </row>
    <row r="9" spans="1:9" s="9" customFormat="1" ht="24.95" customHeight="1" x14ac:dyDescent="0.45">
      <c r="A9" s="16" t="s">
        <v>3</v>
      </c>
      <c r="B9" s="176">
        <f>INDICE!B7</f>
        <v>6</v>
      </c>
      <c r="C9" s="3"/>
      <c r="E9" s="12"/>
      <c r="F9" s="13" t="s">
        <v>0</v>
      </c>
      <c r="G9" s="179" t="str">
        <f>INDICE!F7</f>
        <v>N/A</v>
      </c>
      <c r="H9" s="12"/>
      <c r="I9" s="12"/>
    </row>
    <row r="10" spans="1:9" s="9" customFormat="1" ht="24.95" customHeight="1" x14ac:dyDescent="0.45">
      <c r="A10" s="16" t="s">
        <v>4</v>
      </c>
      <c r="B10" s="176" t="str">
        <f>INDICE!B8</f>
        <v xml:space="preserve">AGUASCALIENTES </v>
      </c>
      <c r="C10" s="3"/>
      <c r="E10" s="12"/>
      <c r="F10" s="13" t="s">
        <v>33</v>
      </c>
      <c r="G10" s="179" t="str">
        <f>INDICE!F8</f>
        <v>RF 36.00 MTS</v>
      </c>
      <c r="H10" s="12"/>
      <c r="I10" s="12"/>
    </row>
    <row r="11" spans="1:9" s="9" customFormat="1" ht="24.95" customHeight="1" x14ac:dyDescent="0.35">
      <c r="B11" s="19"/>
      <c r="C11" s="19"/>
      <c r="E11" s="12"/>
      <c r="F11" s="13" t="s">
        <v>36</v>
      </c>
      <c r="G11" s="179" t="str">
        <f>INDICE!F9</f>
        <v>HUAWEI</v>
      </c>
      <c r="H11" s="12"/>
      <c r="I11" s="12"/>
    </row>
    <row r="12" spans="1:9" s="9" customFormat="1" ht="24.95" customHeight="1" x14ac:dyDescent="0.3">
      <c r="B12" s="19"/>
      <c r="C12" s="19"/>
      <c r="E12" s="12"/>
      <c r="F12" s="26"/>
      <c r="G12" s="20"/>
      <c r="H12" s="12"/>
      <c r="I12" s="12"/>
    </row>
    <row r="13" spans="1:9" s="9" customFormat="1" ht="24.95" customHeight="1" thickBot="1" x14ac:dyDescent="0.4">
      <c r="B13" s="2" t="s">
        <v>275</v>
      </c>
      <c r="C13" s="19"/>
      <c r="E13" s="12"/>
      <c r="F13" s="26"/>
      <c r="G13" s="20"/>
      <c r="H13" s="12"/>
      <c r="I13" s="12"/>
    </row>
    <row r="14" spans="1:9" s="9" customFormat="1" ht="24.95" customHeight="1" x14ac:dyDescent="0.3">
      <c r="B14" s="223" t="s">
        <v>55</v>
      </c>
      <c r="C14" s="197" t="s">
        <v>7</v>
      </c>
      <c r="D14" s="224"/>
      <c r="E14" s="197" t="s">
        <v>60</v>
      </c>
      <c r="F14" s="197" t="s">
        <v>14</v>
      </c>
      <c r="G14" s="198" t="s">
        <v>13</v>
      </c>
      <c r="H14" s="12"/>
      <c r="I14" s="12"/>
    </row>
    <row r="15" spans="1:9" s="9" customFormat="1" ht="37.5" x14ac:dyDescent="0.3">
      <c r="A15" s="9">
        <v>1</v>
      </c>
      <c r="B15" s="225" t="s">
        <v>159</v>
      </c>
      <c r="C15" s="14" t="s">
        <v>8</v>
      </c>
      <c r="D15" s="91"/>
      <c r="E15" s="14">
        <v>1</v>
      </c>
      <c r="F15" s="37" t="s">
        <v>17</v>
      </c>
      <c r="G15" s="226" t="s">
        <v>37</v>
      </c>
      <c r="H15" s="12"/>
      <c r="I15" s="12"/>
    </row>
    <row r="16" spans="1:9" s="9" customFormat="1" ht="37.5" x14ac:dyDescent="0.3">
      <c r="A16" s="9">
        <f>+A15+1</f>
        <v>2</v>
      </c>
      <c r="B16" s="225" t="s">
        <v>160</v>
      </c>
      <c r="C16" s="14" t="s">
        <v>8</v>
      </c>
      <c r="D16" s="48"/>
      <c r="E16" s="28">
        <v>1</v>
      </c>
      <c r="F16" s="37" t="s">
        <v>17</v>
      </c>
      <c r="G16" s="226" t="s">
        <v>37</v>
      </c>
    </row>
    <row r="17" spans="1:9" s="9" customFormat="1" ht="18.75" x14ac:dyDescent="0.3">
      <c r="A17" s="9">
        <v>3</v>
      </c>
      <c r="B17" s="225" t="s">
        <v>276</v>
      </c>
      <c r="C17" s="14" t="s">
        <v>8</v>
      </c>
      <c r="D17" s="48"/>
      <c r="E17" s="28">
        <v>3</v>
      </c>
      <c r="F17" s="37" t="s">
        <v>17</v>
      </c>
      <c r="G17" s="226" t="s">
        <v>37</v>
      </c>
    </row>
    <row r="18" spans="1:9" s="9" customFormat="1" ht="56.25" x14ac:dyDescent="0.3">
      <c r="A18" s="9">
        <v>4</v>
      </c>
      <c r="B18" s="225" t="s">
        <v>329</v>
      </c>
      <c r="C18" s="14" t="s">
        <v>8</v>
      </c>
      <c r="D18" s="44"/>
      <c r="E18" s="14">
        <v>1</v>
      </c>
      <c r="F18" s="37" t="s">
        <v>17</v>
      </c>
      <c r="G18" s="226" t="s">
        <v>37</v>
      </c>
      <c r="H18" s="12"/>
      <c r="I18" s="12"/>
    </row>
    <row r="19" spans="1:9" s="9" customFormat="1" ht="75" x14ac:dyDescent="0.3">
      <c r="A19" s="9">
        <v>5</v>
      </c>
      <c r="B19" s="225" t="s">
        <v>290</v>
      </c>
      <c r="C19" s="14" t="s">
        <v>8</v>
      </c>
      <c r="D19" s="44"/>
      <c r="E19" s="14">
        <v>1</v>
      </c>
      <c r="F19" s="37" t="s">
        <v>17</v>
      </c>
      <c r="G19" s="226" t="s">
        <v>37</v>
      </c>
      <c r="H19" s="12"/>
      <c r="I19" s="12"/>
    </row>
    <row r="20" spans="1:9" s="9" customFormat="1" ht="75.75" thickBot="1" x14ac:dyDescent="0.35">
      <c r="A20" s="9">
        <v>6</v>
      </c>
      <c r="B20" s="227" t="s">
        <v>222</v>
      </c>
      <c r="C20" s="200" t="s">
        <v>8</v>
      </c>
      <c r="D20" s="228"/>
      <c r="E20" s="200">
        <v>1</v>
      </c>
      <c r="F20" s="229" t="s">
        <v>17</v>
      </c>
      <c r="G20" s="230" t="s">
        <v>37</v>
      </c>
      <c r="H20" s="12"/>
      <c r="I20" s="12"/>
    </row>
    <row r="21" spans="1:9" s="9" customFormat="1" ht="24.95" customHeight="1" x14ac:dyDescent="0.3">
      <c r="B21" s="19" t="s">
        <v>232</v>
      </c>
      <c r="C21" s="19"/>
      <c r="E21" s="12"/>
      <c r="F21" s="26"/>
      <c r="G21" s="20"/>
      <c r="H21" s="12"/>
      <c r="I21" s="12"/>
    </row>
    <row r="22" spans="1:9" s="9" customFormat="1" ht="24.95" customHeight="1" thickBot="1" x14ac:dyDescent="0.4">
      <c r="B22" s="2" t="s">
        <v>122</v>
      </c>
    </row>
    <row r="23" spans="1:9" s="9" customFormat="1" ht="24.95" customHeight="1" thickTop="1" thickBot="1" x14ac:dyDescent="0.35">
      <c r="B23" s="288" t="s">
        <v>55</v>
      </c>
      <c r="C23" s="289" t="s">
        <v>7</v>
      </c>
      <c r="D23" s="290" t="s">
        <v>56</v>
      </c>
      <c r="E23" s="290" t="s">
        <v>60</v>
      </c>
      <c r="F23" s="289" t="s">
        <v>14</v>
      </c>
      <c r="G23" s="291" t="s">
        <v>13</v>
      </c>
    </row>
    <row r="24" spans="1:9" s="9" customFormat="1" ht="24.95" customHeight="1" thickBot="1" x14ac:dyDescent="0.35">
      <c r="A24" s="9">
        <f>+A19+1</f>
        <v>6</v>
      </c>
      <c r="B24" s="292" t="s">
        <v>117</v>
      </c>
      <c r="C24" s="293" t="s">
        <v>8</v>
      </c>
      <c r="D24" s="294">
        <v>0</v>
      </c>
      <c r="E24" s="294">
        <v>0</v>
      </c>
      <c r="F24" s="295"/>
      <c r="G24" s="296"/>
    </row>
    <row r="25" spans="1:9" s="9" customFormat="1" ht="24.95" customHeight="1" thickBot="1" x14ac:dyDescent="0.35">
      <c r="A25" s="9">
        <f>+A24+1</f>
        <v>7</v>
      </c>
      <c r="B25" s="297" t="s">
        <v>118</v>
      </c>
      <c r="C25" s="298" t="s">
        <v>8</v>
      </c>
      <c r="D25" s="294">
        <v>0</v>
      </c>
      <c r="E25" s="294">
        <v>0</v>
      </c>
      <c r="F25" s="299" t="s">
        <v>17</v>
      </c>
      <c r="G25" s="300" t="s">
        <v>37</v>
      </c>
    </row>
    <row r="26" spans="1:9" s="9" customFormat="1" ht="24.95" customHeight="1" thickBot="1" x14ac:dyDescent="0.35">
      <c r="A26" s="9">
        <v>7</v>
      </c>
      <c r="B26" s="297" t="s">
        <v>223</v>
      </c>
      <c r="C26" s="298" t="s">
        <v>8</v>
      </c>
      <c r="D26" s="294">
        <v>0</v>
      </c>
      <c r="E26" s="294">
        <v>0</v>
      </c>
      <c r="F26" s="299" t="s">
        <v>17</v>
      </c>
      <c r="G26" s="300" t="s">
        <v>37</v>
      </c>
    </row>
    <row r="27" spans="1:9" s="9" customFormat="1" ht="18.75" x14ac:dyDescent="0.3">
      <c r="B27" s="85"/>
      <c r="C27" s="25"/>
      <c r="D27" s="47"/>
      <c r="E27" s="47"/>
      <c r="F27" s="25"/>
      <c r="G27" s="115"/>
    </row>
    <row r="28" spans="1:9" s="19" customFormat="1" ht="24.95" customHeight="1" thickBot="1" x14ac:dyDescent="0.35">
      <c r="B28" s="72" t="s">
        <v>57</v>
      </c>
      <c r="C28" s="20" t="s">
        <v>7</v>
      </c>
      <c r="D28" s="20" t="s">
        <v>56</v>
      </c>
      <c r="E28" s="20" t="s">
        <v>59</v>
      </c>
      <c r="F28" s="20" t="s">
        <v>14</v>
      </c>
      <c r="G28" s="75" t="s">
        <v>13</v>
      </c>
    </row>
    <row r="29" spans="1:9" s="9" customFormat="1" ht="38.25" thickBot="1" x14ac:dyDescent="0.35">
      <c r="A29" s="9">
        <v>8</v>
      </c>
      <c r="B29" s="66" t="s">
        <v>226</v>
      </c>
      <c r="C29" s="24" t="s">
        <v>8</v>
      </c>
      <c r="D29" s="168">
        <v>5.55</v>
      </c>
      <c r="E29" s="168">
        <v>2</v>
      </c>
      <c r="F29" s="82"/>
      <c r="G29" s="80"/>
    </row>
    <row r="30" spans="1:9" s="9" customFormat="1" ht="38.25" thickBot="1" x14ac:dyDescent="0.35">
      <c r="A30" s="9">
        <v>9</v>
      </c>
      <c r="B30" s="66" t="s">
        <v>225</v>
      </c>
      <c r="C30" s="24" t="s">
        <v>8</v>
      </c>
      <c r="D30" s="168">
        <v>4.53</v>
      </c>
      <c r="E30" s="168">
        <f t="shared" ref="E30" si="0">ROUNDUP(D30/3,0)</f>
        <v>2</v>
      </c>
      <c r="F30" s="82"/>
      <c r="G30" s="80"/>
    </row>
    <row r="31" spans="1:9" s="9" customFormat="1" ht="38.25" thickBot="1" x14ac:dyDescent="0.35">
      <c r="A31" s="9">
        <v>10</v>
      </c>
      <c r="B31" s="66" t="s">
        <v>224</v>
      </c>
      <c r="C31" s="24" t="s">
        <v>8</v>
      </c>
      <c r="D31" s="168">
        <v>4.1500000000000004</v>
      </c>
      <c r="E31" s="168">
        <v>2</v>
      </c>
      <c r="F31" s="82"/>
      <c r="G31" s="80"/>
    </row>
    <row r="32" spans="1:9" s="9" customFormat="1" ht="24.95" customHeight="1" thickBot="1" x14ac:dyDescent="0.35">
      <c r="B32" s="73"/>
      <c r="C32" s="22"/>
      <c r="D32" s="168">
        <f>D29+D30+D31</f>
        <v>14.23</v>
      </c>
      <c r="E32" s="168">
        <f>E29+E30+E31</f>
        <v>6</v>
      </c>
      <c r="F32" s="81" t="s">
        <v>17</v>
      </c>
      <c r="G32" s="53" t="s">
        <v>37</v>
      </c>
    </row>
    <row r="33" spans="1:9" s="9" customFormat="1" ht="24.95" customHeight="1" thickBot="1" x14ac:dyDescent="0.35">
      <c r="B33" s="117"/>
      <c r="C33" s="23"/>
      <c r="D33" s="35"/>
      <c r="E33" s="35"/>
      <c r="F33" s="81"/>
      <c r="G33" s="53"/>
    </row>
    <row r="34" spans="1:9" s="9" customFormat="1" ht="24.95" customHeight="1" thickBot="1" x14ac:dyDescent="0.35">
      <c r="A34" s="9">
        <v>11</v>
      </c>
      <c r="B34" s="72" t="s">
        <v>318</v>
      </c>
      <c r="C34" s="14" t="s">
        <v>8</v>
      </c>
      <c r="D34" s="14">
        <v>5</v>
      </c>
      <c r="E34" s="168">
        <v>5</v>
      </c>
      <c r="F34" s="14" t="s">
        <v>17</v>
      </c>
      <c r="G34" s="53" t="s">
        <v>37</v>
      </c>
    </row>
    <row r="35" spans="1:9" s="34" customFormat="1" ht="24.95" customHeight="1" x14ac:dyDescent="0.3">
      <c r="C35" s="35"/>
      <c r="D35" s="35"/>
      <c r="E35" s="35"/>
      <c r="F35" s="35"/>
      <c r="G35" s="35"/>
    </row>
    <row r="36" spans="1:9" s="34" customFormat="1" ht="24.95" customHeight="1" x14ac:dyDescent="0.3">
      <c r="C36" s="35"/>
      <c r="D36" s="35"/>
      <c r="E36" s="35"/>
      <c r="F36" s="35"/>
      <c r="G36" s="35"/>
    </row>
    <row r="37" spans="1:9" s="34" customFormat="1" ht="24.95" customHeight="1" x14ac:dyDescent="0.3">
      <c r="B37" s="6"/>
      <c r="C37" s="6"/>
      <c r="D37" s="6"/>
      <c r="E37" s="8"/>
      <c r="F37" s="8"/>
      <c r="G37" s="8"/>
    </row>
    <row r="38" spans="1:9" s="6" customFormat="1" ht="24.95" customHeight="1" x14ac:dyDescent="0.25">
      <c r="E38" s="8"/>
      <c r="F38" s="8"/>
      <c r="G38" s="8"/>
      <c r="H38" s="8"/>
      <c r="I38" s="8"/>
    </row>
    <row r="39" spans="1:9" s="6" customFormat="1" ht="24.95" customHeight="1" x14ac:dyDescent="0.25">
      <c r="E39" s="8"/>
      <c r="F39" s="8"/>
      <c r="G39" s="8"/>
      <c r="H39" s="8"/>
      <c r="I39" s="8"/>
    </row>
    <row r="40" spans="1:9" s="6" customFormat="1" ht="24.95" customHeight="1" x14ac:dyDescent="0.25">
      <c r="E40" s="8"/>
      <c r="F40" s="8"/>
      <c r="G40" s="8"/>
      <c r="H40" s="8"/>
      <c r="I40" s="8"/>
    </row>
    <row r="41" spans="1:9" s="6" customFormat="1" ht="24.95" customHeight="1" x14ac:dyDescent="0.25">
      <c r="E41" s="8"/>
      <c r="F41" s="8"/>
      <c r="G41" s="8"/>
      <c r="H41" s="8"/>
      <c r="I41" s="8"/>
    </row>
    <row r="42" spans="1:9" s="6" customFormat="1" ht="24.95" customHeight="1" x14ac:dyDescent="0.25">
      <c r="E42" s="8"/>
      <c r="F42" s="8"/>
      <c r="G42" s="8"/>
      <c r="H42" s="8"/>
      <c r="I42" s="8"/>
    </row>
    <row r="43" spans="1:9" s="6" customFormat="1" ht="24.95" customHeight="1" x14ac:dyDescent="0.25">
      <c r="E43" s="8"/>
      <c r="F43" s="8"/>
      <c r="G43" s="8"/>
      <c r="H43" s="8"/>
      <c r="I43" s="8"/>
    </row>
    <row r="44" spans="1:9" s="6" customFormat="1" ht="24.95" customHeight="1" x14ac:dyDescent="0.25">
      <c r="E44" s="8"/>
      <c r="F44" s="8"/>
      <c r="G44" s="8"/>
      <c r="H44" s="8"/>
      <c r="I44" s="8"/>
    </row>
    <row r="45" spans="1:9" s="6" customFormat="1" ht="24.95" customHeight="1" x14ac:dyDescent="0.25">
      <c r="E45" s="7"/>
      <c r="F45" s="7"/>
      <c r="G45" s="7"/>
      <c r="H45" s="8"/>
      <c r="I45" s="8"/>
    </row>
    <row r="46" spans="1:9" s="6" customFormat="1" ht="15.75" x14ac:dyDescent="0.25">
      <c r="E46" s="7"/>
      <c r="F46" s="7"/>
      <c r="G46" s="7"/>
      <c r="H46" s="7"/>
      <c r="I46" s="7"/>
    </row>
    <row r="47" spans="1:9" s="6" customFormat="1" ht="15.75" x14ac:dyDescent="0.25">
      <c r="E47" s="7"/>
      <c r="F47" s="7"/>
      <c r="G47" s="7"/>
      <c r="H47" s="7"/>
      <c r="I47" s="7"/>
    </row>
    <row r="48" spans="1:9" s="6" customFormat="1" ht="15.75" x14ac:dyDescent="0.25">
      <c r="E48" s="7"/>
      <c r="F48" s="7"/>
      <c r="G48" s="7"/>
      <c r="H48" s="7"/>
      <c r="I48" s="7"/>
    </row>
    <row r="49" spans="5:9" s="6" customFormat="1" ht="15.75" x14ac:dyDescent="0.25">
      <c r="E49" s="7"/>
      <c r="F49" s="7"/>
      <c r="G49" s="7"/>
      <c r="H49" s="7"/>
      <c r="I49" s="7"/>
    </row>
    <row r="50" spans="5:9" s="6" customFormat="1" ht="15.75" x14ac:dyDescent="0.25">
      <c r="E50" s="7"/>
      <c r="F50" s="7"/>
      <c r="G50" s="7"/>
      <c r="H50" s="7"/>
      <c r="I50" s="7"/>
    </row>
    <row r="51" spans="5:9" s="6" customFormat="1" ht="15.75" x14ac:dyDescent="0.25">
      <c r="E51" s="7"/>
      <c r="F51" s="7"/>
      <c r="G51" s="7"/>
      <c r="H51" s="7"/>
      <c r="I51" s="7"/>
    </row>
    <row r="52" spans="5:9" s="6" customFormat="1" ht="15.75" x14ac:dyDescent="0.25">
      <c r="E52" s="7"/>
      <c r="F52" s="7"/>
      <c r="G52" s="7"/>
      <c r="H52" s="7"/>
      <c r="I52" s="7"/>
    </row>
    <row r="53" spans="5:9" s="6" customFormat="1" ht="15.75" x14ac:dyDescent="0.25">
      <c r="E53" s="7"/>
      <c r="F53" s="7"/>
      <c r="G53" s="7"/>
      <c r="H53" s="7"/>
      <c r="I53" s="7"/>
    </row>
    <row r="54" spans="5:9" s="6" customFormat="1" ht="15.75" x14ac:dyDescent="0.25">
      <c r="E54" s="7"/>
      <c r="F54" s="7"/>
      <c r="G54" s="7"/>
      <c r="H54" s="7"/>
      <c r="I54" s="7"/>
    </row>
    <row r="55" spans="5:9" s="6" customFormat="1" ht="15.75" x14ac:dyDescent="0.25">
      <c r="E55" s="7"/>
      <c r="F55" s="7"/>
      <c r="G55" s="7"/>
      <c r="H55" s="7"/>
      <c r="I55" s="7"/>
    </row>
    <row r="56" spans="5:9" s="6" customFormat="1" ht="15.75" x14ac:dyDescent="0.25">
      <c r="H56" s="7"/>
      <c r="I56" s="7"/>
    </row>
    <row r="57" spans="5:9" s="6" customFormat="1" ht="15.75" x14ac:dyDescent="0.25">
      <c r="E57" s="7"/>
      <c r="F57" s="7"/>
      <c r="G57" s="7"/>
      <c r="H57" s="7"/>
      <c r="I57" s="7"/>
    </row>
    <row r="59" spans="5:9" s="6" customFormat="1" ht="15.75" x14ac:dyDescent="0.25">
      <c r="E59" s="7"/>
      <c r="F59" s="7"/>
      <c r="G59" s="7"/>
      <c r="H59" s="7"/>
      <c r="I59" s="7"/>
    </row>
    <row r="60" spans="5:9" s="6" customFormat="1" ht="15.75" x14ac:dyDescent="0.25">
      <c r="E60" s="7"/>
      <c r="F60" s="7"/>
      <c r="G60" s="7"/>
      <c r="H60" s="7"/>
      <c r="I60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51" orientation="portrait" r:id="rId1"/>
  <rowBreaks count="1" manualBreakCount="1">
    <brk id="36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view="pageBreakPreview" zoomScale="85" zoomScaleNormal="80" zoomScaleSheetLayoutView="85" workbookViewId="0">
      <selection activeCell="N7" sqref="N7"/>
    </sheetView>
  </sheetViews>
  <sheetFormatPr baseColWidth="10" defaultRowHeight="15" x14ac:dyDescent="0.25"/>
  <cols>
    <col min="1" max="1" width="4.28515625" customWidth="1"/>
    <col min="2" max="2" width="11.140625" customWidth="1"/>
    <col min="3" max="3" width="59.85546875" customWidth="1"/>
    <col min="4" max="4" width="22.42578125" bestFit="1" customWidth="1"/>
    <col min="5" max="5" width="21.42578125" style="138" bestFit="1" customWidth="1"/>
    <col min="6" max="6" width="10" style="133" bestFit="1" customWidth="1"/>
    <col min="7" max="7" width="11.28515625" style="133" bestFit="1" customWidth="1"/>
    <col min="8" max="8" width="22" style="133" bestFit="1" customWidth="1"/>
    <col min="9" max="12" width="22.140625" style="133" customWidth="1"/>
    <col min="13" max="13" width="17.5703125" style="5" bestFit="1" customWidth="1"/>
    <col min="14" max="14" width="34.42578125" style="5" bestFit="1" customWidth="1"/>
    <col min="15" max="15" width="2.5703125" style="5" customWidth="1"/>
    <col min="16" max="16" width="11.42578125" style="5" customWidth="1"/>
  </cols>
  <sheetData>
    <row r="1" spans="2:16" s="1" customFormat="1" ht="33.75" x14ac:dyDescent="0.5">
      <c r="B1" s="17" t="s">
        <v>227</v>
      </c>
      <c r="C1" s="17"/>
      <c r="E1" s="134"/>
      <c r="F1" s="129"/>
      <c r="G1" s="129"/>
      <c r="H1" s="129"/>
      <c r="I1" s="129"/>
      <c r="J1" s="129"/>
      <c r="K1" s="129"/>
      <c r="L1" s="129"/>
      <c r="M1" s="10"/>
      <c r="N1" s="10"/>
      <c r="O1" s="10"/>
      <c r="P1" s="10"/>
    </row>
    <row r="2" spans="2:16" s="3" customFormat="1" ht="23.25" x14ac:dyDescent="0.35">
      <c r="B2" s="3" t="s">
        <v>81</v>
      </c>
      <c r="E2" s="135"/>
      <c r="F2" s="130"/>
      <c r="G2" s="130"/>
      <c r="H2" s="130"/>
      <c r="I2" s="130"/>
      <c r="J2" s="130"/>
      <c r="K2" s="130"/>
      <c r="L2" s="130"/>
      <c r="M2" s="4"/>
      <c r="N2" s="4"/>
      <c r="O2" s="4"/>
      <c r="P2" s="4"/>
    </row>
    <row r="3" spans="2:16" s="3" customFormat="1" ht="23.25" x14ac:dyDescent="0.35">
      <c r="B3" s="3" t="s">
        <v>147</v>
      </c>
      <c r="E3" s="135"/>
      <c r="F3" s="130"/>
      <c r="G3" s="130"/>
      <c r="H3" s="130"/>
      <c r="I3" s="130"/>
      <c r="J3" s="130"/>
      <c r="K3" s="130"/>
      <c r="L3" s="130"/>
      <c r="M3" s="4"/>
      <c r="N3" s="4"/>
      <c r="O3" s="4"/>
      <c r="P3" s="4"/>
    </row>
    <row r="4" spans="2:16" s="3" customFormat="1" ht="23.25" x14ac:dyDescent="0.35">
      <c r="E4" s="135"/>
      <c r="F4" s="130"/>
      <c r="G4" s="130"/>
      <c r="H4" s="130"/>
      <c r="I4" s="130"/>
      <c r="J4" s="130"/>
      <c r="K4" s="130"/>
      <c r="L4" s="130"/>
      <c r="M4" s="4"/>
      <c r="N4" s="4"/>
      <c r="O4" s="4"/>
      <c r="P4" s="4"/>
    </row>
    <row r="5" spans="2:16" s="3" customFormat="1" ht="23.25" x14ac:dyDescent="0.35">
      <c r="E5" s="135"/>
      <c r="F5" s="130"/>
      <c r="G5" s="130"/>
      <c r="H5" s="130"/>
      <c r="I5" s="130"/>
      <c r="J5" s="130"/>
      <c r="K5" s="130"/>
      <c r="L5" s="130"/>
      <c r="M5" s="4"/>
      <c r="N5" s="4"/>
      <c r="O5" s="4"/>
      <c r="P5" s="4"/>
    </row>
    <row r="6" spans="2:16" s="9" customFormat="1" ht="24.95" customHeight="1" x14ac:dyDescent="0.45">
      <c r="B6" s="16" t="s">
        <v>25</v>
      </c>
      <c r="C6" s="176" t="str">
        <f>INDICE!B4</f>
        <v>29/4/2021</v>
      </c>
      <c r="D6" s="3"/>
      <c r="E6" s="123"/>
      <c r="F6" s="131"/>
      <c r="G6" s="131"/>
      <c r="H6" s="131"/>
      <c r="I6" s="131"/>
      <c r="J6" s="131"/>
      <c r="K6" s="131"/>
      <c r="L6" s="131"/>
      <c r="M6" s="11" t="s">
        <v>9</v>
      </c>
      <c r="N6" s="179" t="b">
        <f>'F9'!G6=INDICE!F4</f>
        <v>1</v>
      </c>
      <c r="O6" s="12"/>
      <c r="P6" s="12"/>
    </row>
    <row r="7" spans="2:16" s="9" customFormat="1" ht="24.95" customHeight="1" x14ac:dyDescent="0.45">
      <c r="B7" s="16" t="s">
        <v>1</v>
      </c>
      <c r="C7" s="233">
        <f>INDICE!B5</f>
        <v>179016</v>
      </c>
      <c r="D7" s="3"/>
      <c r="E7" s="123"/>
      <c r="F7" s="131"/>
      <c r="G7" s="131"/>
      <c r="H7" s="131"/>
      <c r="I7" s="131"/>
      <c r="J7" s="131"/>
      <c r="K7" s="131"/>
      <c r="L7" s="131"/>
      <c r="M7" s="11" t="s">
        <v>32</v>
      </c>
      <c r="N7" s="179" t="str">
        <f>INDICE!F5</f>
        <v>36.00 mts</v>
      </c>
      <c r="O7" s="12"/>
      <c r="P7" s="12"/>
    </row>
    <row r="8" spans="2:16" s="9" customFormat="1" ht="24.95" customHeight="1" x14ac:dyDescent="0.45">
      <c r="B8" s="16" t="s">
        <v>2</v>
      </c>
      <c r="C8" s="176" t="str">
        <f>INDICE!B6</f>
        <v>ARELLANO</v>
      </c>
      <c r="D8" s="3"/>
      <c r="E8" s="123"/>
      <c r="F8" s="131"/>
      <c r="G8" s="131"/>
      <c r="H8" s="131"/>
      <c r="I8" s="131"/>
      <c r="J8" s="131"/>
      <c r="K8" s="131"/>
      <c r="L8" s="131"/>
      <c r="M8" s="11" t="s">
        <v>31</v>
      </c>
      <c r="N8" s="179" t="str">
        <f>INDICE!F6</f>
        <v>AUT</v>
      </c>
      <c r="O8" s="12"/>
      <c r="P8" s="12"/>
    </row>
    <row r="9" spans="2:16" s="9" customFormat="1" ht="24.95" customHeight="1" x14ac:dyDescent="0.45">
      <c r="B9" s="16" t="s">
        <v>3</v>
      </c>
      <c r="C9" s="176">
        <f>INDICE!B7</f>
        <v>6</v>
      </c>
      <c r="D9" s="3"/>
      <c r="E9" s="123"/>
      <c r="F9" s="131"/>
      <c r="G9" s="131"/>
      <c r="H9" s="131"/>
      <c r="I9" s="131"/>
      <c r="J9" s="131"/>
      <c r="K9" s="131"/>
      <c r="L9" s="131"/>
      <c r="M9" s="13" t="s">
        <v>0</v>
      </c>
      <c r="N9" s="179" t="str">
        <f>INDICE!F7</f>
        <v>N/A</v>
      </c>
      <c r="O9" s="12"/>
      <c r="P9" s="12"/>
    </row>
    <row r="10" spans="2:16" s="9" customFormat="1" ht="24.95" customHeight="1" x14ac:dyDescent="0.45">
      <c r="B10" s="16" t="s">
        <v>4</v>
      </c>
      <c r="C10" s="176" t="str">
        <f>INDICE!B8</f>
        <v xml:space="preserve">AGUASCALIENTES </v>
      </c>
      <c r="D10" s="3"/>
      <c r="E10" s="123"/>
      <c r="F10" s="131"/>
      <c r="G10" s="131"/>
      <c r="H10" s="131"/>
      <c r="I10" s="131"/>
      <c r="J10" s="131"/>
      <c r="K10" s="131"/>
      <c r="L10" s="131"/>
      <c r="M10" s="13" t="s">
        <v>33</v>
      </c>
      <c r="N10" s="179" t="str">
        <f>INDICE!F8</f>
        <v>RF 36.00 MTS</v>
      </c>
      <c r="O10" s="12"/>
      <c r="P10" s="12"/>
    </row>
    <row r="11" spans="2:16" s="9" customFormat="1" ht="24.95" customHeight="1" x14ac:dyDescent="0.35">
      <c r="B11" s="19"/>
      <c r="C11" s="19"/>
      <c r="D11" s="3"/>
      <c r="E11" s="123"/>
      <c r="F11" s="131"/>
      <c r="G11" s="131"/>
      <c r="H11" s="131"/>
      <c r="I11" s="131"/>
      <c r="J11" s="131"/>
      <c r="K11" s="131"/>
      <c r="L11" s="131"/>
      <c r="M11" s="13" t="s">
        <v>36</v>
      </c>
      <c r="N11" s="179" t="str">
        <f>INDICE!F9</f>
        <v>HUAWEI</v>
      </c>
      <c r="O11" s="12"/>
      <c r="P11" s="12"/>
    </row>
    <row r="12" spans="2:16" s="9" customFormat="1" ht="24.95" customHeight="1" x14ac:dyDescent="0.3">
      <c r="B12" s="19"/>
      <c r="C12" s="19"/>
      <c r="D12" s="19"/>
      <c r="E12" s="123"/>
      <c r="F12" s="131"/>
      <c r="G12" s="131"/>
      <c r="H12" s="131"/>
      <c r="I12" s="131"/>
      <c r="J12" s="131"/>
      <c r="K12" s="131"/>
      <c r="L12" s="131"/>
      <c r="M12" s="26"/>
      <c r="N12" s="20"/>
      <c r="O12" s="12"/>
      <c r="P12" s="12"/>
    </row>
    <row r="13" spans="2:16" s="9" customFormat="1" ht="24.95" customHeight="1" x14ac:dyDescent="0.35">
      <c r="B13" s="2" t="s">
        <v>148</v>
      </c>
      <c r="C13" s="2"/>
      <c r="D13" s="19"/>
      <c r="E13" s="123"/>
      <c r="F13" s="131"/>
      <c r="G13" s="131"/>
      <c r="H13" s="131"/>
      <c r="I13" s="131"/>
      <c r="J13" s="131"/>
      <c r="K13" s="131"/>
      <c r="L13" s="131"/>
      <c r="M13" s="26"/>
      <c r="N13" s="20"/>
      <c r="O13" s="12"/>
      <c r="P13" s="12"/>
    </row>
    <row r="14" spans="2:16" s="140" customFormat="1" ht="38.25" thickBot="1" x14ac:dyDescent="0.3">
      <c r="B14" s="119"/>
      <c r="C14" s="119"/>
      <c r="D14" s="124" t="s">
        <v>7</v>
      </c>
      <c r="E14" s="124" t="s">
        <v>60</v>
      </c>
      <c r="F14" s="127" t="s">
        <v>126</v>
      </c>
      <c r="G14" s="127" t="s">
        <v>127</v>
      </c>
      <c r="H14" s="127" t="s">
        <v>131</v>
      </c>
      <c r="I14" s="127" t="s">
        <v>132</v>
      </c>
      <c r="J14" s="127" t="s">
        <v>133</v>
      </c>
      <c r="K14" s="274" t="s">
        <v>273</v>
      </c>
      <c r="L14" s="127" t="s">
        <v>134</v>
      </c>
      <c r="M14" s="124" t="s">
        <v>14</v>
      </c>
      <c r="N14" s="124" t="s">
        <v>13</v>
      </c>
      <c r="O14" s="139"/>
      <c r="P14" s="139"/>
    </row>
    <row r="15" spans="2:16" s="118" customFormat="1" ht="19.5" thickBot="1" x14ac:dyDescent="0.3">
      <c r="B15" s="124" t="s">
        <v>125</v>
      </c>
      <c r="C15" s="119" t="s">
        <v>128</v>
      </c>
      <c r="D15" s="120" t="s">
        <v>8</v>
      </c>
      <c r="E15" s="120">
        <f t="shared" ref="E15:E20" si="0">SUM(H15:L15)</f>
        <v>5</v>
      </c>
      <c r="F15" s="122">
        <v>0.5</v>
      </c>
      <c r="G15" s="151">
        <f t="shared" ref="G15:G20" si="1">F15*E15</f>
        <v>2.5</v>
      </c>
      <c r="H15" s="121"/>
      <c r="I15" s="122">
        <v>5</v>
      </c>
      <c r="J15" s="121"/>
      <c r="K15" s="121"/>
      <c r="L15" s="121"/>
      <c r="M15" s="122" t="s">
        <v>17</v>
      </c>
      <c r="N15" s="122" t="s">
        <v>37</v>
      </c>
      <c r="O15" s="123"/>
      <c r="P15" s="123"/>
    </row>
    <row r="16" spans="2:16" s="9" customFormat="1" ht="19.5" thickBot="1" x14ac:dyDescent="0.35">
      <c r="B16" s="124" t="s">
        <v>129</v>
      </c>
      <c r="C16" s="32" t="s">
        <v>272</v>
      </c>
      <c r="D16" s="14" t="s">
        <v>8</v>
      </c>
      <c r="E16" s="120">
        <f t="shared" si="0"/>
        <v>4</v>
      </c>
      <c r="F16" s="122">
        <v>0.25</v>
      </c>
      <c r="G16" s="151">
        <f t="shared" si="1"/>
        <v>1</v>
      </c>
      <c r="H16" s="121"/>
      <c r="I16" s="121"/>
      <c r="J16" s="122">
        <v>2</v>
      </c>
      <c r="K16" s="122">
        <v>2</v>
      </c>
      <c r="L16" s="121"/>
      <c r="M16" s="37" t="s">
        <v>17</v>
      </c>
      <c r="N16" s="37" t="s">
        <v>37</v>
      </c>
    </row>
    <row r="17" spans="2:16" s="9" customFormat="1" ht="19.5" thickBot="1" x14ac:dyDescent="0.35">
      <c r="B17" s="189" t="s">
        <v>129</v>
      </c>
      <c r="C17" s="32" t="s">
        <v>178</v>
      </c>
      <c r="D17" s="14" t="s">
        <v>8</v>
      </c>
      <c r="E17" s="120">
        <v>4</v>
      </c>
      <c r="F17" s="122">
        <v>0.7</v>
      </c>
      <c r="G17" s="151">
        <f t="shared" si="1"/>
        <v>2.8</v>
      </c>
      <c r="H17" s="121"/>
      <c r="I17" s="122">
        <v>4</v>
      </c>
      <c r="J17" s="121"/>
      <c r="K17" s="121"/>
      <c r="L17" s="121"/>
      <c r="M17" s="37"/>
      <c r="N17" s="37"/>
    </row>
    <row r="18" spans="2:16" s="9" customFormat="1" ht="19.5" thickBot="1" x14ac:dyDescent="0.35">
      <c r="B18" s="276" t="s">
        <v>129</v>
      </c>
      <c r="C18" s="32" t="s">
        <v>277</v>
      </c>
      <c r="D18" s="14" t="s">
        <v>8</v>
      </c>
      <c r="E18" s="120">
        <f t="shared" si="0"/>
        <v>6</v>
      </c>
      <c r="F18" s="122">
        <v>0.25</v>
      </c>
      <c r="G18" s="151">
        <f t="shared" si="1"/>
        <v>1.5</v>
      </c>
      <c r="H18" s="121"/>
      <c r="I18" s="122">
        <v>3</v>
      </c>
      <c r="J18" s="121"/>
      <c r="K18" s="121"/>
      <c r="L18" s="122">
        <v>3</v>
      </c>
      <c r="M18" s="37"/>
      <c r="N18" s="37"/>
    </row>
    <row r="19" spans="2:16" s="9" customFormat="1" ht="19.5" thickBot="1" x14ac:dyDescent="0.35">
      <c r="B19" s="124" t="s">
        <v>130</v>
      </c>
      <c r="C19" s="32" t="s">
        <v>161</v>
      </c>
      <c r="D19" s="14" t="s">
        <v>8</v>
      </c>
      <c r="E19" s="120">
        <f t="shared" si="0"/>
        <v>2</v>
      </c>
      <c r="F19" s="122">
        <v>0.25</v>
      </c>
      <c r="G19" s="151">
        <f t="shared" si="1"/>
        <v>0.5</v>
      </c>
      <c r="H19" s="121"/>
      <c r="I19" s="122">
        <v>2</v>
      </c>
      <c r="J19" s="121"/>
      <c r="K19" s="121"/>
      <c r="L19" s="121"/>
      <c r="M19" s="37" t="s">
        <v>17</v>
      </c>
      <c r="N19" s="37" t="s">
        <v>37</v>
      </c>
      <c r="O19" s="12"/>
      <c r="P19" s="12"/>
    </row>
    <row r="20" spans="2:16" s="9" customFormat="1" ht="57" thickBot="1" x14ac:dyDescent="0.35">
      <c r="B20" s="142" t="s">
        <v>130</v>
      </c>
      <c r="C20" s="32" t="s">
        <v>162</v>
      </c>
      <c r="D20" s="14" t="s">
        <v>8</v>
      </c>
      <c r="E20" s="120">
        <f t="shared" si="0"/>
        <v>22</v>
      </c>
      <c r="F20" s="122">
        <v>0.15</v>
      </c>
      <c r="G20" s="151">
        <f t="shared" si="1"/>
        <v>3.3</v>
      </c>
      <c r="H20" s="121"/>
      <c r="I20" s="121"/>
      <c r="J20" s="122">
        <v>12</v>
      </c>
      <c r="K20" s="122">
        <v>8</v>
      </c>
      <c r="L20" s="122">
        <v>2</v>
      </c>
      <c r="M20" s="37" t="s">
        <v>17</v>
      </c>
      <c r="N20" s="37" t="s">
        <v>37</v>
      </c>
      <c r="O20" s="12"/>
      <c r="P20" s="12"/>
    </row>
    <row r="21" spans="2:16" s="9" customFormat="1" ht="20.25" thickTop="1" thickBot="1" x14ac:dyDescent="0.35">
      <c r="B21" s="302"/>
      <c r="C21" s="141" t="s">
        <v>136</v>
      </c>
      <c r="D21" s="14"/>
      <c r="E21" s="120"/>
      <c r="F21" s="122"/>
      <c r="G21" s="122"/>
      <c r="H21" s="121"/>
      <c r="I21" s="121"/>
      <c r="J21" s="121"/>
      <c r="K21" s="121"/>
      <c r="L21" s="121"/>
      <c r="M21" s="37" t="s">
        <v>17</v>
      </c>
      <c r="N21" s="37" t="s">
        <v>37</v>
      </c>
      <c r="O21" s="12"/>
      <c r="P21" s="12"/>
    </row>
    <row r="22" spans="2:16" s="9" customFormat="1" ht="19.5" thickTop="1" x14ac:dyDescent="0.3">
      <c r="B22" s="143" t="s">
        <v>130</v>
      </c>
      <c r="C22" s="32" t="s">
        <v>163</v>
      </c>
      <c r="D22" s="14" t="s">
        <v>8</v>
      </c>
      <c r="E22" s="120">
        <v>2</v>
      </c>
      <c r="F22" s="122">
        <v>0.25</v>
      </c>
      <c r="G22" s="122">
        <v>0.5</v>
      </c>
      <c r="H22" s="121"/>
      <c r="I22" s="121"/>
      <c r="J22" s="122">
        <v>2</v>
      </c>
      <c r="K22" s="121"/>
      <c r="L22" s="121"/>
      <c r="M22" s="37" t="s">
        <v>17</v>
      </c>
      <c r="N22" s="37" t="s">
        <v>37</v>
      </c>
      <c r="O22" s="12"/>
      <c r="P22" s="12"/>
    </row>
    <row r="23" spans="2:16" s="9" customFormat="1" ht="24.95" customHeight="1" x14ac:dyDescent="0.3">
      <c r="B23" s="124" t="s">
        <v>130</v>
      </c>
      <c r="C23" s="11" t="s">
        <v>164</v>
      </c>
      <c r="D23" s="14" t="s">
        <v>8</v>
      </c>
      <c r="E23" s="120">
        <v>2</v>
      </c>
      <c r="F23" s="122">
        <v>0.25</v>
      </c>
      <c r="G23" s="122">
        <v>0.5</v>
      </c>
      <c r="H23" s="121"/>
      <c r="I23" s="121"/>
      <c r="J23" s="122">
        <v>2</v>
      </c>
      <c r="K23" s="121"/>
      <c r="L23" s="121"/>
      <c r="M23" s="37" t="s">
        <v>17</v>
      </c>
      <c r="N23" s="37" t="s">
        <v>37</v>
      </c>
      <c r="O23" s="12"/>
      <c r="P23" s="12"/>
    </row>
    <row r="24" spans="2:16" s="9" customFormat="1" ht="24.95" customHeight="1" thickBot="1" x14ac:dyDescent="0.35">
      <c r="B24" s="124" t="s">
        <v>130</v>
      </c>
      <c r="C24" s="11" t="s">
        <v>165</v>
      </c>
      <c r="D24" s="14" t="s">
        <v>8</v>
      </c>
      <c r="E24" s="120">
        <v>2</v>
      </c>
      <c r="F24" s="122">
        <v>0.25</v>
      </c>
      <c r="G24" s="122">
        <v>0.5</v>
      </c>
      <c r="H24" s="121"/>
      <c r="I24" s="121"/>
      <c r="J24" s="122">
        <v>2</v>
      </c>
      <c r="K24" s="121"/>
      <c r="L24" s="121"/>
      <c r="M24" s="37" t="s">
        <v>17</v>
      </c>
      <c r="N24" s="37" t="s">
        <v>37</v>
      </c>
    </row>
    <row r="25" spans="2:16" s="9" customFormat="1" ht="24.95" customHeight="1" thickTop="1" thickBot="1" x14ac:dyDescent="0.35">
      <c r="B25" s="305"/>
      <c r="C25" s="125" t="s">
        <v>137</v>
      </c>
      <c r="D25" s="37"/>
      <c r="E25" s="122"/>
      <c r="F25" s="122"/>
      <c r="G25" s="122">
        <f t="shared" ref="G25" si="2">+F25*E25</f>
        <v>0</v>
      </c>
      <c r="H25" s="121"/>
      <c r="I25" s="121"/>
      <c r="J25" s="121"/>
      <c r="K25" s="121"/>
      <c r="L25" s="121"/>
      <c r="M25" s="37" t="s">
        <v>17</v>
      </c>
      <c r="N25" s="37" t="s">
        <v>37</v>
      </c>
    </row>
    <row r="26" spans="2:16" s="9" customFormat="1" ht="24.95" customHeight="1" thickTop="1" thickBot="1" x14ac:dyDescent="0.35">
      <c r="B26" s="124" t="s">
        <v>130</v>
      </c>
      <c r="C26" s="125" t="s">
        <v>167</v>
      </c>
      <c r="D26" s="37" t="s">
        <v>8</v>
      </c>
      <c r="E26" s="120">
        <f>SUM(H26:L26)</f>
        <v>0</v>
      </c>
      <c r="F26" s="122">
        <v>0.25</v>
      </c>
      <c r="G26" s="151">
        <v>0</v>
      </c>
      <c r="H26" s="121"/>
      <c r="I26" s="121"/>
      <c r="J26" s="122">
        <v>0</v>
      </c>
      <c r="K26" s="121"/>
      <c r="L26" s="121"/>
      <c r="M26" s="37" t="s">
        <v>17</v>
      </c>
      <c r="N26" s="37" t="s">
        <v>37</v>
      </c>
    </row>
    <row r="27" spans="2:16" s="9" customFormat="1" ht="24.95" customHeight="1" thickBot="1" x14ac:dyDescent="0.35">
      <c r="B27" s="124" t="s">
        <v>130</v>
      </c>
      <c r="C27" s="125" t="s">
        <v>166</v>
      </c>
      <c r="D27" s="37" t="s">
        <v>8</v>
      </c>
      <c r="E27" s="120">
        <f>SUM(H27:L27)</f>
        <v>0</v>
      </c>
      <c r="F27" s="122">
        <v>0.25</v>
      </c>
      <c r="G27" s="151">
        <v>0</v>
      </c>
      <c r="H27" s="121"/>
      <c r="I27" s="121"/>
      <c r="J27" s="122">
        <v>0</v>
      </c>
      <c r="K27" s="121"/>
      <c r="L27" s="121"/>
      <c r="M27" s="37" t="s">
        <v>17</v>
      </c>
      <c r="N27" s="37" t="s">
        <v>37</v>
      </c>
    </row>
    <row r="28" spans="2:16" s="9" customFormat="1" ht="19.5" thickBot="1" x14ac:dyDescent="0.35">
      <c r="B28" s="124" t="s">
        <v>130</v>
      </c>
      <c r="C28" s="126" t="s">
        <v>168</v>
      </c>
      <c r="D28" s="37" t="s">
        <v>8</v>
      </c>
      <c r="E28" s="120">
        <f>SUM(H28:L28)</f>
        <v>0</v>
      </c>
      <c r="F28" s="122">
        <v>0.25</v>
      </c>
      <c r="G28" s="151">
        <v>0</v>
      </c>
      <c r="H28" s="121"/>
      <c r="I28" s="121"/>
      <c r="J28" s="122">
        <v>0</v>
      </c>
      <c r="K28" s="121"/>
      <c r="L28" s="121"/>
      <c r="M28" s="37" t="s">
        <v>17</v>
      </c>
      <c r="N28" s="37" t="s">
        <v>37</v>
      </c>
    </row>
    <row r="29" spans="2:16" s="19" customFormat="1" ht="24.95" customHeight="1" thickBot="1" x14ac:dyDescent="0.35">
      <c r="B29" s="124" t="s">
        <v>138</v>
      </c>
      <c r="C29" s="125" t="s">
        <v>141</v>
      </c>
      <c r="D29" s="37" t="s">
        <v>8</v>
      </c>
      <c r="E29" s="120">
        <f>SUM(H29:L29)</f>
        <v>10</v>
      </c>
      <c r="F29" s="122">
        <v>0.5</v>
      </c>
      <c r="G29" s="151">
        <v>1</v>
      </c>
      <c r="H29" s="122">
        <f>5/0.5</f>
        <v>10</v>
      </c>
      <c r="I29" s="121"/>
      <c r="J29" s="121"/>
      <c r="K29" s="121"/>
      <c r="L29" s="121"/>
      <c r="M29" s="37" t="s">
        <v>17</v>
      </c>
      <c r="N29" s="37" t="s">
        <v>37</v>
      </c>
    </row>
    <row r="30" spans="2:16" s="148" customFormat="1" ht="24.95" customHeight="1" thickBot="1" x14ac:dyDescent="0.35">
      <c r="D30" s="89"/>
      <c r="E30" s="149"/>
      <c r="F30" s="149"/>
      <c r="G30" s="149">
        <f>SUM(G15:G29)</f>
        <v>14.100000000000001</v>
      </c>
      <c r="H30" s="149">
        <f t="shared" ref="H30:L30" si="3">SUM(H15:H29)</f>
        <v>10</v>
      </c>
      <c r="I30" s="149">
        <f t="shared" si="3"/>
        <v>14</v>
      </c>
      <c r="J30" s="149">
        <f t="shared" si="3"/>
        <v>20</v>
      </c>
      <c r="K30" s="149">
        <f t="shared" si="3"/>
        <v>10</v>
      </c>
      <c r="L30" s="149">
        <f t="shared" si="3"/>
        <v>5</v>
      </c>
      <c r="M30" s="89"/>
      <c r="N30" s="89"/>
    </row>
    <row r="31" spans="2:16" s="148" customFormat="1" ht="24.95" customHeight="1" thickBot="1" x14ac:dyDescent="0.35">
      <c r="B31" s="316" t="s">
        <v>135</v>
      </c>
      <c r="C31" s="317" t="s">
        <v>265</v>
      </c>
      <c r="D31" s="150" t="s">
        <v>143</v>
      </c>
      <c r="E31" s="151">
        <v>3</v>
      </c>
      <c r="F31" s="149"/>
      <c r="G31" s="149"/>
      <c r="H31" s="149"/>
      <c r="J31" s="149"/>
      <c r="K31" s="149"/>
      <c r="L31" s="149"/>
      <c r="M31" s="89"/>
      <c r="N31" s="89"/>
    </row>
    <row r="32" spans="2:16" s="148" customFormat="1" ht="24.95" customHeight="1" thickBot="1" x14ac:dyDescent="0.35">
      <c r="B32" s="316"/>
      <c r="C32" s="317"/>
      <c r="D32" s="150" t="s">
        <v>144</v>
      </c>
      <c r="E32" s="151">
        <v>1</v>
      </c>
      <c r="F32" s="149"/>
      <c r="G32" s="149"/>
      <c r="H32" s="149"/>
      <c r="J32" s="149"/>
      <c r="K32" s="149"/>
      <c r="L32" s="149"/>
      <c r="M32" s="89"/>
      <c r="N32" s="89"/>
    </row>
    <row r="33" spans="1:16" s="9" customFormat="1" ht="38.25" customHeight="1" thickBot="1" x14ac:dyDescent="0.35">
      <c r="B33" s="316"/>
      <c r="C33" s="317"/>
      <c r="D33" s="47" t="s">
        <v>145</v>
      </c>
      <c r="E33" s="151">
        <v>2</v>
      </c>
      <c r="F33" s="152">
        <v>0.25</v>
      </c>
      <c r="G33" s="151">
        <f>F33*E33</f>
        <v>0.5</v>
      </c>
      <c r="H33" s="153"/>
      <c r="I33" s="121"/>
      <c r="J33" s="121"/>
      <c r="K33" s="275"/>
      <c r="L33" s="121"/>
      <c r="M33" s="37" t="s">
        <v>17</v>
      </c>
      <c r="N33" s="37" t="s">
        <v>37</v>
      </c>
    </row>
    <row r="34" spans="1:16" s="34" customFormat="1" ht="19.5" thickBot="1" x14ac:dyDescent="0.35">
      <c r="B34" s="155"/>
      <c r="C34" s="156"/>
      <c r="D34" s="40"/>
      <c r="E34" s="157"/>
      <c r="F34" s="158"/>
      <c r="G34" s="159"/>
      <c r="H34" s="128"/>
      <c r="I34" s="158"/>
      <c r="J34" s="128"/>
      <c r="K34" s="128"/>
      <c r="L34" s="158"/>
      <c r="M34" s="40"/>
      <c r="N34" s="40"/>
    </row>
    <row r="35" spans="1:16" s="148" customFormat="1" ht="24.95" customHeight="1" thickBot="1" x14ac:dyDescent="0.35">
      <c r="B35" s="316" t="s">
        <v>135</v>
      </c>
      <c r="C35" s="317" t="s">
        <v>270</v>
      </c>
      <c r="D35" s="150" t="s">
        <v>143</v>
      </c>
      <c r="E35" s="151">
        <v>3</v>
      </c>
      <c r="F35" s="149"/>
      <c r="G35" s="149"/>
      <c r="H35" s="149"/>
      <c r="I35" s="315" t="s">
        <v>132</v>
      </c>
      <c r="J35" s="149"/>
      <c r="K35" s="149"/>
      <c r="L35" s="149"/>
      <c r="M35" s="89"/>
      <c r="N35" s="89"/>
    </row>
    <row r="36" spans="1:16" s="148" customFormat="1" ht="24.95" customHeight="1" thickBot="1" x14ac:dyDescent="0.35">
      <c r="B36" s="316"/>
      <c r="C36" s="317"/>
      <c r="D36" s="150" t="s">
        <v>144</v>
      </c>
      <c r="E36" s="151">
        <v>1</v>
      </c>
      <c r="F36" s="149"/>
      <c r="G36" s="149"/>
      <c r="H36" s="149"/>
      <c r="I36" s="315"/>
      <c r="J36" s="149"/>
      <c r="K36" s="149"/>
      <c r="L36" s="149"/>
      <c r="M36" s="89"/>
      <c r="N36" s="89"/>
    </row>
    <row r="37" spans="1:16" s="9" customFormat="1" ht="38.25" customHeight="1" thickBot="1" x14ac:dyDescent="0.35">
      <c r="B37" s="316"/>
      <c r="C37" s="317"/>
      <c r="D37" s="47" t="s">
        <v>145</v>
      </c>
      <c r="E37" s="151">
        <v>2</v>
      </c>
      <c r="F37" s="152">
        <v>0.25</v>
      </c>
      <c r="G37" s="151">
        <f>F37*E37</f>
        <v>0.5</v>
      </c>
      <c r="H37" s="153"/>
      <c r="I37" s="151">
        <f>E37</f>
        <v>2</v>
      </c>
      <c r="J37" s="121"/>
      <c r="K37" s="121"/>
      <c r="L37" s="121"/>
      <c r="M37" s="37" t="s">
        <v>17</v>
      </c>
      <c r="N37" s="37" t="s">
        <v>37</v>
      </c>
    </row>
    <row r="38" spans="1:16" s="34" customFormat="1" ht="19.5" thickBot="1" x14ac:dyDescent="0.35">
      <c r="B38" s="162"/>
      <c r="C38" s="42"/>
      <c r="D38" s="35"/>
      <c r="E38" s="128"/>
      <c r="F38" s="128"/>
      <c r="G38" s="128"/>
      <c r="H38" s="128"/>
      <c r="I38" s="128"/>
      <c r="J38" s="128"/>
      <c r="K38" s="128"/>
      <c r="L38" s="128"/>
      <c r="M38" s="35"/>
      <c r="N38" s="35"/>
    </row>
    <row r="39" spans="1:16" s="34" customFormat="1" ht="24.95" customHeight="1" thickBot="1" x14ac:dyDescent="0.35">
      <c r="B39" s="316" t="s">
        <v>138</v>
      </c>
      <c r="C39" s="317" t="s">
        <v>142</v>
      </c>
      <c r="D39" s="37" t="s">
        <v>143</v>
      </c>
      <c r="E39" s="151">
        <v>3</v>
      </c>
      <c r="F39" s="128"/>
      <c r="G39" s="128"/>
      <c r="H39" s="128"/>
      <c r="I39" s="128"/>
      <c r="J39" s="128"/>
      <c r="K39" s="128"/>
      <c r="L39" s="128"/>
      <c r="M39" s="35"/>
      <c r="N39" s="35"/>
    </row>
    <row r="40" spans="1:16" s="34" customFormat="1" ht="24.95" customHeight="1" thickBot="1" x14ac:dyDescent="0.35">
      <c r="B40" s="316"/>
      <c r="C40" s="317"/>
      <c r="D40" s="37" t="s">
        <v>144</v>
      </c>
      <c r="E40" s="151">
        <v>1</v>
      </c>
      <c r="F40" s="160"/>
      <c r="G40" s="161"/>
      <c r="H40" s="128"/>
      <c r="I40" s="160"/>
      <c r="J40" s="128"/>
      <c r="K40" s="128"/>
      <c r="L40" s="160"/>
      <c r="M40" s="47"/>
      <c r="N40" s="47"/>
    </row>
    <row r="41" spans="1:16" s="9" customFormat="1" ht="34.5" customHeight="1" thickBot="1" x14ac:dyDescent="0.35">
      <c r="A41" s="19"/>
      <c r="B41" s="316"/>
      <c r="C41" s="317"/>
      <c r="D41" s="47" t="s">
        <v>145</v>
      </c>
      <c r="E41" s="151">
        <v>2</v>
      </c>
      <c r="F41" s="152">
        <v>0.25</v>
      </c>
      <c r="G41" s="151">
        <f>F41*E41</f>
        <v>0.5</v>
      </c>
      <c r="H41" s="151">
        <f>E41</f>
        <v>2</v>
      </c>
      <c r="I41" s="121"/>
      <c r="J41" s="121"/>
      <c r="K41" s="121"/>
      <c r="L41" s="121"/>
      <c r="M41" s="37" t="s">
        <v>17</v>
      </c>
      <c r="N41" s="37" t="s">
        <v>37</v>
      </c>
    </row>
    <row r="42" spans="1:16" s="9" customFormat="1" ht="24.95" customHeight="1" thickBot="1" x14ac:dyDescent="0.35">
      <c r="A42" s="19"/>
      <c r="B42" s="154"/>
      <c r="C42" s="34"/>
      <c r="D42" s="35"/>
      <c r="E42" s="128"/>
      <c r="F42" s="128"/>
      <c r="G42" s="128"/>
      <c r="H42" s="128"/>
      <c r="I42" s="128"/>
      <c r="J42" s="128"/>
      <c r="K42" s="128"/>
      <c r="L42" s="128"/>
      <c r="M42" s="35"/>
      <c r="N42" s="35"/>
    </row>
    <row r="43" spans="1:16" s="9" customFormat="1" ht="24.95" customHeight="1" thickBot="1" x14ac:dyDescent="0.4">
      <c r="A43" s="19"/>
      <c r="B43" s="154"/>
      <c r="C43" s="169" t="s">
        <v>146</v>
      </c>
      <c r="D43" s="35"/>
      <c r="E43" s="128" t="s">
        <v>314</v>
      </c>
      <c r="F43" s="128"/>
      <c r="G43" s="151">
        <f>SUM(G15:G20)+G29+G26+G27+G28+10+G33+G37+G41</f>
        <v>24.1</v>
      </c>
      <c r="H43" s="151">
        <f>SUM(H15:H29)+H41</f>
        <v>12</v>
      </c>
      <c r="I43" s="151">
        <f>SUM(I15:I29)+I37</f>
        <v>16</v>
      </c>
      <c r="J43" s="151">
        <f>SUM(J15:J29)</f>
        <v>20</v>
      </c>
      <c r="K43" s="151">
        <f>SUM(K15:K29)</f>
        <v>10</v>
      </c>
      <c r="L43" s="151">
        <f>SUM(L15:L29)</f>
        <v>5</v>
      </c>
      <c r="M43" s="35"/>
      <c r="N43" s="35"/>
    </row>
    <row r="44" spans="1:16" s="34" customFormat="1" ht="24.95" customHeight="1" x14ac:dyDescent="0.3">
      <c r="D44" s="35"/>
      <c r="E44" s="128"/>
      <c r="F44" s="128"/>
      <c r="G44" s="128"/>
      <c r="H44" s="128"/>
      <c r="I44" s="128"/>
      <c r="J44" s="128"/>
      <c r="K44" s="128"/>
      <c r="L44" s="128"/>
      <c r="M44" s="35"/>
      <c r="N44" s="35"/>
    </row>
    <row r="45" spans="1:16" s="34" customFormat="1" ht="24.95" customHeight="1" x14ac:dyDescent="0.3">
      <c r="D45" s="35"/>
      <c r="E45" s="128"/>
      <c r="F45" s="128"/>
      <c r="G45" s="128"/>
      <c r="H45" s="128"/>
      <c r="I45" s="128"/>
      <c r="J45" s="128"/>
      <c r="K45" s="128"/>
      <c r="L45" s="128"/>
      <c r="M45" s="35"/>
      <c r="N45" s="35"/>
    </row>
    <row r="46" spans="1:16" s="6" customFormat="1" ht="24.95" customHeight="1" x14ac:dyDescent="0.25">
      <c r="E46" s="136"/>
      <c r="F46" s="132"/>
      <c r="G46" s="132"/>
      <c r="H46" s="132"/>
      <c r="I46" s="132"/>
      <c r="J46" s="132"/>
      <c r="K46" s="132"/>
      <c r="L46" s="132"/>
      <c r="M46" s="8"/>
      <c r="N46" s="8"/>
      <c r="O46" s="8"/>
      <c r="P46" s="8"/>
    </row>
    <row r="47" spans="1:16" s="6" customFormat="1" ht="24.95" customHeight="1" x14ac:dyDescent="0.25">
      <c r="E47" s="136"/>
      <c r="F47" s="132"/>
      <c r="G47" s="132"/>
      <c r="H47" s="132"/>
      <c r="I47" s="132"/>
      <c r="J47" s="132"/>
      <c r="K47" s="132"/>
      <c r="L47" s="132"/>
      <c r="M47" s="8"/>
      <c r="N47" s="8"/>
      <c r="O47" s="8"/>
      <c r="P47" s="8"/>
    </row>
    <row r="48" spans="1:16" s="6" customFormat="1" ht="24.95" customHeight="1" x14ac:dyDescent="0.25">
      <c r="E48" s="136"/>
      <c r="F48" s="132"/>
      <c r="G48" s="132"/>
      <c r="H48" s="132"/>
      <c r="I48" s="132"/>
      <c r="J48" s="132"/>
      <c r="K48" s="132"/>
      <c r="L48" s="132"/>
      <c r="M48" s="8"/>
      <c r="N48" s="8"/>
      <c r="O48" s="8"/>
      <c r="P48" s="8"/>
    </row>
    <row r="49" spans="5:16" s="6" customFormat="1" ht="24.95" customHeight="1" x14ac:dyDescent="0.25">
      <c r="E49" s="136"/>
      <c r="F49" s="132"/>
      <c r="G49" s="132"/>
      <c r="H49" s="132"/>
      <c r="I49" s="132"/>
      <c r="J49" s="132"/>
      <c r="K49" s="132"/>
      <c r="L49" s="132"/>
      <c r="M49" s="8"/>
      <c r="N49" s="8"/>
      <c r="O49" s="8"/>
      <c r="P49" s="8"/>
    </row>
    <row r="50" spans="5:16" s="6" customFormat="1" ht="24.95" customHeight="1" x14ac:dyDescent="0.25">
      <c r="E50" s="136"/>
      <c r="F50" s="132"/>
      <c r="G50" s="132"/>
      <c r="H50" s="132"/>
      <c r="I50" s="132"/>
      <c r="J50" s="132"/>
      <c r="K50" s="132"/>
      <c r="L50" s="132"/>
      <c r="M50" s="8"/>
      <c r="N50" s="8"/>
      <c r="O50" s="8"/>
      <c r="P50" s="8"/>
    </row>
    <row r="51" spans="5:16" s="6" customFormat="1" ht="24.95" customHeight="1" x14ac:dyDescent="0.25">
      <c r="E51" s="136"/>
      <c r="F51" s="132"/>
      <c r="G51" s="132"/>
      <c r="H51" s="132"/>
      <c r="I51" s="132"/>
      <c r="J51" s="132"/>
      <c r="K51" s="132"/>
      <c r="L51" s="132"/>
      <c r="M51" s="8"/>
      <c r="N51" s="8"/>
      <c r="O51" s="8"/>
      <c r="P51" s="8"/>
    </row>
    <row r="52" spans="5:16" s="6" customFormat="1" ht="24.95" customHeight="1" x14ac:dyDescent="0.25">
      <c r="E52" s="136"/>
      <c r="F52" s="132"/>
      <c r="G52" s="132"/>
      <c r="H52" s="132"/>
      <c r="I52" s="132"/>
      <c r="J52" s="132"/>
      <c r="K52" s="132"/>
      <c r="L52" s="132"/>
      <c r="M52" s="8"/>
      <c r="N52" s="8"/>
      <c r="O52" s="8"/>
      <c r="P52" s="8"/>
    </row>
    <row r="53" spans="5:16" s="6" customFormat="1" ht="24.95" customHeight="1" x14ac:dyDescent="0.25">
      <c r="E53" s="136"/>
      <c r="F53" s="132"/>
      <c r="G53" s="132"/>
      <c r="H53" s="132"/>
      <c r="I53" s="132"/>
      <c r="J53" s="132"/>
      <c r="K53" s="132"/>
      <c r="L53" s="132"/>
      <c r="M53" s="8"/>
      <c r="N53" s="8"/>
      <c r="O53" s="8"/>
      <c r="P53" s="8"/>
    </row>
    <row r="54" spans="5:16" s="6" customFormat="1" ht="15.75" x14ac:dyDescent="0.25">
      <c r="E54" s="137"/>
      <c r="F54" s="132"/>
      <c r="G54" s="132"/>
      <c r="H54" s="132"/>
      <c r="I54" s="132"/>
      <c r="J54" s="132"/>
      <c r="K54" s="132"/>
      <c r="L54" s="132"/>
      <c r="M54" s="7"/>
      <c r="N54" s="7"/>
      <c r="O54" s="7"/>
      <c r="P54" s="7"/>
    </row>
    <row r="55" spans="5:16" s="6" customFormat="1" ht="15.75" x14ac:dyDescent="0.25">
      <c r="E55" s="137"/>
      <c r="F55" s="132"/>
      <c r="G55" s="132"/>
      <c r="H55" s="132"/>
      <c r="I55" s="132"/>
      <c r="J55" s="132"/>
      <c r="K55" s="132"/>
      <c r="L55" s="132"/>
      <c r="M55" s="7"/>
      <c r="N55" s="7"/>
      <c r="O55" s="7"/>
      <c r="P55" s="7"/>
    </row>
    <row r="56" spans="5:16" s="6" customFormat="1" ht="15.75" x14ac:dyDescent="0.25">
      <c r="E56" s="137"/>
      <c r="F56" s="132"/>
      <c r="G56" s="132"/>
      <c r="H56" s="132"/>
      <c r="I56" s="132"/>
      <c r="J56" s="132"/>
      <c r="K56" s="132"/>
      <c r="L56" s="132"/>
      <c r="M56" s="7"/>
      <c r="N56" s="7"/>
      <c r="O56" s="7"/>
      <c r="P56" s="7"/>
    </row>
    <row r="57" spans="5:16" s="6" customFormat="1" ht="15.75" x14ac:dyDescent="0.25">
      <c r="E57" s="137"/>
      <c r="F57" s="132"/>
      <c r="G57" s="132"/>
      <c r="H57" s="132"/>
      <c r="I57" s="132"/>
      <c r="J57" s="132"/>
      <c r="K57" s="132"/>
      <c r="L57" s="132"/>
      <c r="M57" s="7"/>
      <c r="N57" s="7"/>
      <c r="O57" s="7"/>
      <c r="P57" s="7"/>
    </row>
    <row r="58" spans="5:16" s="6" customFormat="1" ht="15.75" x14ac:dyDescent="0.25">
      <c r="E58" s="137"/>
      <c r="F58" s="132"/>
      <c r="G58" s="132"/>
      <c r="H58" s="132"/>
      <c r="I58" s="132"/>
      <c r="J58" s="132"/>
      <c r="K58" s="132"/>
      <c r="L58" s="132"/>
      <c r="M58" s="7"/>
      <c r="N58" s="7"/>
      <c r="O58" s="7"/>
      <c r="P58" s="7"/>
    </row>
    <row r="59" spans="5:16" s="6" customFormat="1" ht="15.75" x14ac:dyDescent="0.25">
      <c r="E59" s="137"/>
      <c r="F59" s="132"/>
      <c r="G59" s="132"/>
      <c r="H59" s="132"/>
      <c r="I59" s="132"/>
      <c r="J59" s="132"/>
      <c r="K59" s="132"/>
      <c r="L59" s="132"/>
      <c r="M59" s="7"/>
      <c r="N59" s="7"/>
      <c r="O59" s="7"/>
      <c r="P59" s="7"/>
    </row>
    <row r="60" spans="5:16" s="6" customFormat="1" ht="15.75" x14ac:dyDescent="0.25">
      <c r="E60" s="137"/>
      <c r="F60" s="132"/>
      <c r="G60" s="132"/>
      <c r="H60" s="132"/>
      <c r="I60" s="132"/>
      <c r="J60" s="132"/>
      <c r="K60" s="132"/>
      <c r="L60" s="132"/>
      <c r="M60" s="7"/>
      <c r="N60" s="7"/>
      <c r="O60" s="7"/>
      <c r="P60" s="7"/>
    </row>
    <row r="61" spans="5:16" s="6" customFormat="1" ht="15.75" x14ac:dyDescent="0.25">
      <c r="E61" s="137"/>
      <c r="F61" s="132"/>
      <c r="G61" s="132"/>
      <c r="H61" s="132"/>
      <c r="I61" s="132"/>
      <c r="J61" s="132"/>
      <c r="K61" s="132"/>
      <c r="L61" s="132"/>
      <c r="M61" s="7"/>
      <c r="N61" s="7"/>
      <c r="O61" s="7"/>
      <c r="P61" s="7"/>
    </row>
    <row r="62" spans="5:16" s="6" customFormat="1" ht="15.75" x14ac:dyDescent="0.25">
      <c r="E62" s="137"/>
      <c r="F62" s="132"/>
      <c r="G62" s="132"/>
      <c r="H62" s="132"/>
      <c r="I62" s="132"/>
      <c r="J62" s="132"/>
      <c r="K62" s="132"/>
      <c r="L62" s="132"/>
      <c r="M62" s="7"/>
      <c r="N62" s="7"/>
      <c r="O62" s="7"/>
      <c r="P62" s="7"/>
    </row>
    <row r="63" spans="5:16" s="6" customFormat="1" ht="15.75" x14ac:dyDescent="0.25">
      <c r="E63" s="137"/>
      <c r="F63" s="132"/>
      <c r="G63" s="132"/>
      <c r="H63" s="132"/>
      <c r="I63" s="132"/>
      <c r="J63" s="132"/>
      <c r="K63" s="132"/>
      <c r="L63" s="132"/>
      <c r="M63" s="7"/>
      <c r="N63" s="7"/>
      <c r="O63" s="7"/>
      <c r="P63" s="7"/>
    </row>
    <row r="64" spans="5:16" s="6" customFormat="1" ht="15.75" x14ac:dyDescent="0.25">
      <c r="E64" s="137"/>
      <c r="F64" s="132"/>
      <c r="G64" s="132"/>
      <c r="H64" s="132"/>
      <c r="I64" s="132"/>
      <c r="J64" s="132"/>
      <c r="K64" s="132"/>
      <c r="L64" s="132"/>
      <c r="M64" s="7"/>
      <c r="N64" s="7"/>
      <c r="O64" s="7"/>
      <c r="P64" s="7"/>
    </row>
    <row r="65" spans="5:16" s="6" customFormat="1" ht="15.75" x14ac:dyDescent="0.25">
      <c r="E65" s="137"/>
      <c r="F65" s="132"/>
      <c r="G65" s="132"/>
      <c r="H65" s="132"/>
      <c r="I65" s="132"/>
      <c r="J65" s="132"/>
      <c r="K65" s="132"/>
      <c r="L65" s="132"/>
      <c r="M65" s="7"/>
      <c r="N65" s="7"/>
      <c r="O65" s="7"/>
      <c r="P65" s="7"/>
    </row>
    <row r="67" spans="5:16" s="6" customFormat="1" ht="15.75" x14ac:dyDescent="0.25">
      <c r="E67" s="137"/>
      <c r="F67" s="132"/>
      <c r="G67" s="132"/>
      <c r="H67" s="132"/>
      <c r="I67" s="132"/>
      <c r="J67" s="132"/>
      <c r="K67" s="132"/>
      <c r="L67" s="132"/>
      <c r="M67" s="7"/>
      <c r="N67" s="7"/>
      <c r="O67" s="7"/>
      <c r="P67" s="7"/>
    </row>
    <row r="68" spans="5:16" s="6" customFormat="1" ht="15.75" x14ac:dyDescent="0.25">
      <c r="E68" s="137"/>
      <c r="F68" s="132"/>
      <c r="G68" s="132"/>
      <c r="H68" s="132"/>
      <c r="I68" s="132"/>
      <c r="J68" s="132"/>
      <c r="K68" s="132"/>
      <c r="L68" s="132"/>
      <c r="M68" s="7"/>
      <c r="N68" s="7"/>
      <c r="O68" s="7"/>
      <c r="P68" s="7"/>
    </row>
  </sheetData>
  <mergeCells count="7">
    <mergeCell ref="I35:I36"/>
    <mergeCell ref="B31:B33"/>
    <mergeCell ref="C31:C33"/>
    <mergeCell ref="B39:B41"/>
    <mergeCell ref="C39:C41"/>
    <mergeCell ref="B35:B37"/>
    <mergeCell ref="C35:C37"/>
  </mergeCells>
  <phoneticPr fontId="5" type="noConversion"/>
  <printOptions horizontalCentered="1"/>
  <pageMargins left="0.19685039370078741" right="0.19685039370078741" top="0.19685039370078741" bottom="0.19685039370078741" header="0.31496062992125984" footer="0.31496062992125984"/>
  <pageSetup scale="39" orientation="landscape" r:id="rId1"/>
  <rowBreaks count="1" manualBreakCount="1">
    <brk id="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9</vt:i4>
      </vt:variant>
    </vt:vector>
  </HeadingPairs>
  <TitlesOfParts>
    <vt:vector size="19" baseType="lpstr">
      <vt:lpstr>INDICE</vt:lpstr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'F1'!Área_de_impresión</vt:lpstr>
      <vt:lpstr>'F2'!Área_de_impresión</vt:lpstr>
      <vt:lpstr>'F3'!Área_de_impresión</vt:lpstr>
      <vt:lpstr>'F4'!Área_de_impresión</vt:lpstr>
      <vt:lpstr>'F5'!Área_de_impresión</vt:lpstr>
      <vt:lpstr>'F6'!Área_de_impresión</vt:lpstr>
      <vt:lpstr>'F7'!Área_de_impresión</vt:lpstr>
      <vt:lpstr>'F8'!Área_de_impresión</vt:lpstr>
      <vt:lpstr>INDICE!Área_de_impresión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Garcia Guzman</dc:creator>
  <cp:lastModifiedBy>Centro</cp:lastModifiedBy>
  <cp:lastPrinted>2021-04-19T22:10:26Z</cp:lastPrinted>
  <dcterms:created xsi:type="dcterms:W3CDTF">2020-03-04T22:15:09Z</dcterms:created>
  <dcterms:modified xsi:type="dcterms:W3CDTF">2021-04-30T15:00:17Z</dcterms:modified>
</cp:coreProperties>
</file>