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-10\Desktop\ADRIÁN\BTS\179255 - CRIOS\INSUMOS\"/>
    </mc:Choice>
  </mc:AlternateContent>
  <bookViews>
    <workbookView xWindow="0" yWindow="0" windowWidth="14370" windowHeight="12300" firstSheet="1" activeTab="9"/>
  </bookViews>
  <sheets>
    <sheet name="INDICE" sheetId="11" r:id="rId1"/>
    <sheet name="F1" sheetId="1" r:id="rId2"/>
    <sheet name="F2" sheetId="3" r:id="rId3"/>
    <sheet name="F3" sheetId="4" r:id="rId4"/>
    <sheet name="F4" sheetId="6" r:id="rId5"/>
    <sheet name="F5" sheetId="5" r:id="rId6"/>
    <sheet name="F6" sheetId="7" r:id="rId7"/>
    <sheet name="F7" sheetId="8" r:id="rId8"/>
    <sheet name="F8" sheetId="10" r:id="rId9"/>
    <sheet name="F9" sheetId="12" r:id="rId10"/>
  </sheets>
  <externalReferences>
    <externalReference r:id="rId11"/>
  </externalReferences>
  <definedNames>
    <definedName name="_xlnm.Print_Area" localSheetId="1">'F1'!$A$1:$G$56</definedName>
    <definedName name="_xlnm.Print_Area" localSheetId="2">'F2'!$A$1:$H$53</definedName>
    <definedName name="_xlnm.Print_Area" localSheetId="3">'F3'!$A$1:$F$65</definedName>
    <definedName name="_xlnm.Print_Area" localSheetId="4">'F4'!$A$1:$F$65</definedName>
    <definedName name="_xlnm.Print_Area" localSheetId="5">'F5'!$A$1:$G$90</definedName>
    <definedName name="_xlnm.Print_Area" localSheetId="6">'F6'!$A$1:$L$100</definedName>
    <definedName name="_xlnm.Print_Area" localSheetId="7">'F7'!$A$1:$H$58</definedName>
    <definedName name="_xlnm.Print_Area" localSheetId="8">'F8'!$B$1:$O$65</definedName>
    <definedName name="_xlnm.Print_Area" localSheetId="9">'F9'!$A$1:$H$62</definedName>
    <definedName name="_xlnm.Print_Area" localSheetId="0">INDICE!$A$1:$G$58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0" l="1"/>
  <c r="J20" i="10"/>
  <c r="I20" i="10"/>
  <c r="I19" i="10"/>
  <c r="L18" i="10"/>
  <c r="I18" i="10"/>
  <c r="I17" i="10"/>
  <c r="I15" i="10"/>
  <c r="A16" i="12"/>
  <c r="E43" i="12"/>
  <c r="H34" i="7" l="1"/>
  <c r="J34" i="7"/>
  <c r="J29" i="7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3" i="12" s="1"/>
  <c r="A15" i="12"/>
  <c r="G11" i="12"/>
  <c r="G10" i="12"/>
  <c r="B10" i="12"/>
  <c r="G9" i="12"/>
  <c r="B9" i="12"/>
  <c r="G8" i="12"/>
  <c r="B8" i="12"/>
  <c r="G7" i="12"/>
  <c r="B7" i="12"/>
  <c r="G6" i="12"/>
  <c r="B6" i="12"/>
  <c r="D55" i="5" l="1"/>
  <c r="E28" i="3"/>
  <c r="E29" i="3"/>
  <c r="E30" i="3"/>
  <c r="E31" i="3"/>
  <c r="E32" i="3"/>
  <c r="E33" i="3"/>
  <c r="E34" i="3"/>
  <c r="E35" i="3"/>
  <c r="E36" i="3"/>
  <c r="E37" i="3"/>
  <c r="E38" i="3"/>
  <c r="E27" i="3"/>
  <c r="E39" i="3" l="1"/>
  <c r="A37" i="8" l="1"/>
  <c r="A36" i="8"/>
  <c r="A35" i="8"/>
  <c r="A24" i="8" l="1"/>
  <c r="A25" i="8" s="1"/>
  <c r="A26" i="8" s="1"/>
  <c r="A29" i="8" s="1"/>
  <c r="A30" i="8" s="1"/>
  <c r="A31" i="8" s="1"/>
  <c r="A34" i="8" s="1"/>
  <c r="A59" i="5"/>
  <c r="A52" i="5"/>
  <c r="A46" i="5"/>
  <c r="A45" i="5"/>
  <c r="A39" i="5"/>
  <c r="A39" i="6"/>
  <c r="A29" i="6"/>
  <c r="H29" i="10" l="1"/>
  <c r="C9" i="10"/>
  <c r="C6" i="10"/>
  <c r="B10" i="8"/>
  <c r="B9" i="8"/>
  <c r="B8" i="8"/>
  <c r="B7" i="8"/>
  <c r="B6" i="8"/>
  <c r="B11" i="7" l="1"/>
  <c r="B10" i="7"/>
  <c r="B9" i="7"/>
  <c r="B8" i="7"/>
  <c r="B7" i="7"/>
  <c r="B11" i="5"/>
  <c r="B10" i="5"/>
  <c r="B9" i="5"/>
  <c r="B8" i="5"/>
  <c r="B7" i="5"/>
  <c r="B11" i="6"/>
  <c r="B10" i="6"/>
  <c r="B9" i="6"/>
  <c r="B8" i="6"/>
  <c r="B7" i="6"/>
  <c r="B11" i="4"/>
  <c r="B10" i="4"/>
  <c r="B9" i="4"/>
  <c r="B8" i="4"/>
  <c r="B7" i="4"/>
  <c r="A21" i="5"/>
  <c r="A22" i="5" s="1"/>
  <c r="A23" i="5" s="1"/>
  <c r="A24" i="5" s="1"/>
  <c r="E15" i="5"/>
  <c r="A17" i="6"/>
  <c r="A18" i="6"/>
  <c r="A19" i="6" s="1"/>
  <c r="A20" i="6" s="1"/>
  <c r="A21" i="6" s="1"/>
  <c r="A22" i="6" s="1"/>
  <c r="A23" i="6" s="1"/>
  <c r="A24" i="6" s="1"/>
  <c r="A25" i="6" s="1"/>
  <c r="A26" i="6" s="1"/>
  <c r="A16" i="6"/>
  <c r="D39" i="3" l="1"/>
  <c r="E17" i="3"/>
  <c r="E16" i="3"/>
  <c r="A15" i="3"/>
  <c r="A16" i="3" s="1"/>
  <c r="A17" i="3" s="1"/>
  <c r="A20" i="3" s="1"/>
  <c r="A21" i="3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5" i="1"/>
  <c r="A16" i="1" s="1"/>
  <c r="L43" i="10" l="1"/>
  <c r="K43" i="10"/>
  <c r="J43" i="10"/>
  <c r="H43" i="10"/>
  <c r="G26" i="10"/>
  <c r="L30" i="10" l="1"/>
  <c r="K30" i="10"/>
  <c r="J30" i="10"/>
  <c r="H30" i="10"/>
  <c r="G18" i="10"/>
  <c r="H62" i="7" l="1"/>
  <c r="J62" i="7" s="1"/>
  <c r="J17" i="7"/>
  <c r="N26" i="3"/>
  <c r="G41" i="10" l="1"/>
  <c r="G15" i="10"/>
  <c r="G20" i="10"/>
  <c r="G27" i="10"/>
  <c r="G28" i="10"/>
  <c r="G33" i="10"/>
  <c r="G37" i="10"/>
  <c r="G16" i="10"/>
  <c r="J75" i="7"/>
  <c r="J76" i="7" s="1"/>
  <c r="H71" i="7"/>
  <c r="J71" i="7" s="1"/>
  <c r="H70" i="7"/>
  <c r="J70" i="7" s="1"/>
  <c r="H69" i="7"/>
  <c r="J69" i="7" s="1"/>
  <c r="H64" i="7"/>
  <c r="J64" i="7" s="1"/>
  <c r="H63" i="7"/>
  <c r="J63" i="7" s="1"/>
  <c r="J66" i="7" l="1"/>
  <c r="J73" i="7"/>
  <c r="G29" i="10"/>
  <c r="B6" i="1" l="1"/>
  <c r="B7" i="1"/>
  <c r="B8" i="1"/>
  <c r="B9" i="1"/>
  <c r="B10" i="1"/>
  <c r="I37" i="10" l="1"/>
  <c r="J28" i="7" l="1"/>
  <c r="J27" i="7"/>
  <c r="E21" i="5" l="1"/>
  <c r="H21" i="7" l="1"/>
  <c r="J21" i="7" s="1"/>
  <c r="J16" i="7" l="1"/>
  <c r="J18" i="7" s="1"/>
  <c r="J54" i="7"/>
  <c r="J55" i="7" s="1"/>
  <c r="J50" i="7"/>
  <c r="J49" i="7"/>
  <c r="J48" i="7"/>
  <c r="E23" i="5"/>
  <c r="E17" i="5"/>
  <c r="J22" i="7" l="1"/>
  <c r="J52" i="7"/>
  <c r="E32" i="8" l="1"/>
  <c r="E35" i="5" l="1"/>
  <c r="N7" i="10"/>
  <c r="N8" i="10"/>
  <c r="N9" i="10"/>
  <c r="N10" i="10"/>
  <c r="N11" i="10"/>
  <c r="N6" i="10"/>
  <c r="C7" i="10"/>
  <c r="C8" i="10"/>
  <c r="C10" i="10"/>
  <c r="G7" i="8"/>
  <c r="G8" i="8"/>
  <c r="G9" i="8"/>
  <c r="G10" i="8"/>
  <c r="G11" i="8"/>
  <c r="G6" i="8"/>
  <c r="K8" i="7"/>
  <c r="K9" i="7"/>
  <c r="K10" i="7"/>
  <c r="K11" i="7"/>
  <c r="K12" i="7"/>
  <c r="K7" i="7"/>
  <c r="G8" i="5"/>
  <c r="G9" i="5"/>
  <c r="G10" i="5"/>
  <c r="G11" i="5"/>
  <c r="G12" i="5"/>
  <c r="G7" i="5"/>
  <c r="F8" i="6"/>
  <c r="F9" i="6"/>
  <c r="F10" i="6"/>
  <c r="F11" i="6"/>
  <c r="F12" i="6"/>
  <c r="F7" i="6"/>
  <c r="F8" i="4"/>
  <c r="F9" i="4"/>
  <c r="F10" i="4"/>
  <c r="F11" i="4"/>
  <c r="F12" i="4"/>
  <c r="F7" i="4"/>
  <c r="G7" i="1"/>
  <c r="G7" i="3" s="1"/>
  <c r="G8" i="1"/>
  <c r="G8" i="3" s="1"/>
  <c r="G9" i="1"/>
  <c r="G9" i="3" s="1"/>
  <c r="G10" i="1"/>
  <c r="G10" i="3" s="1"/>
  <c r="G11" i="1"/>
  <c r="G11" i="3" s="1"/>
  <c r="G6" i="1"/>
  <c r="G6" i="3" s="1"/>
  <c r="B10" i="3"/>
  <c r="B9" i="3"/>
  <c r="B8" i="3"/>
  <c r="B7" i="3"/>
  <c r="B6" i="3"/>
  <c r="J45" i="7" l="1"/>
  <c r="A16" i="8" l="1"/>
  <c r="G22" i="10" l="1"/>
  <c r="G23" i="10"/>
  <c r="G24" i="10"/>
  <c r="G25" i="10"/>
  <c r="J33" i="7" l="1"/>
  <c r="J35" i="7" s="1"/>
  <c r="J30" i="7"/>
  <c r="A30" i="6"/>
  <c r="A31" i="6" s="1"/>
  <c r="A32" i="6" s="1"/>
  <c r="A33" i="6" s="1"/>
  <c r="A34" i="6" s="1"/>
  <c r="A35" i="6" s="1"/>
  <c r="K32" i="3"/>
  <c r="K20" i="3"/>
  <c r="K15" i="3"/>
  <c r="K16" i="3"/>
  <c r="K14" i="3"/>
  <c r="A40" i="6" l="1"/>
  <c r="A41" i="6" s="1"/>
  <c r="A42" i="6" s="1"/>
  <c r="A43" i="6" s="1"/>
  <c r="A44" i="6" s="1"/>
  <c r="A16" i="4" l="1"/>
  <c r="A17" i="4" l="1"/>
  <c r="A19" i="4" s="1"/>
  <c r="A20" i="4" s="1"/>
  <c r="A18" i="4"/>
  <c r="A29" i="4" l="1"/>
  <c r="A30" i="4" s="1"/>
  <c r="A31" i="4" s="1"/>
  <c r="A32" i="4" s="1"/>
  <c r="A33" i="4" s="1"/>
  <c r="A34" i="4" s="1"/>
  <c r="A35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15" i="5" l="1"/>
  <c r="A16" i="5" s="1"/>
  <c r="A32" i="5" l="1"/>
  <c r="A33" i="5" l="1"/>
  <c r="A34" i="5" s="1"/>
  <c r="A35" i="5" s="1"/>
  <c r="A36" i="5" s="1"/>
  <c r="A40" i="5" s="1"/>
  <c r="A41" i="5" s="1"/>
  <c r="A42" i="5" s="1"/>
  <c r="A43" i="5" s="1"/>
  <c r="A44" i="5" s="1"/>
  <c r="A53" i="5" s="1"/>
  <c r="A54" i="5" s="1"/>
  <c r="A55" i="5" s="1"/>
  <c r="A56" i="5" s="1"/>
  <c r="A60" i="5" s="1"/>
  <c r="A61" i="5" s="1"/>
  <c r="A62" i="5" l="1"/>
  <c r="A63" i="5" s="1"/>
  <c r="A64" i="5" s="1"/>
  <c r="A65" i="5" s="1"/>
  <c r="G17" i="10" l="1"/>
  <c r="G43" i="10"/>
  <c r="E43" i="10" s="1"/>
  <c r="G19" i="10"/>
  <c r="G30" i="10" s="1"/>
  <c r="I30" i="10"/>
  <c r="I43" i="10"/>
</calcChain>
</file>

<file path=xl/sharedStrings.xml><?xml version="1.0" encoding="utf-8"?>
<sst xmlns="http://schemas.openxmlformats.org/spreadsheetml/2006/main" count="1321" uniqueCount="356">
  <si>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</si>
  <si>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</si>
  <si>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</si>
  <si>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</si>
  <si>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</si>
  <si>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</si>
  <si>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</si>
  <si>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</si>
  <si>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</si>
  <si>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</si>
  <si>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>M</t>
  </si>
  <si>
    <t xml:space="preserve">CINCHOS </t>
  </si>
  <si>
    <t>PZAS</t>
  </si>
  <si>
    <t xml:space="preserve">PROVEEDOR </t>
  </si>
  <si>
    <t>SOLICITAR</t>
  </si>
  <si>
    <t>ARQ. ARTURO</t>
  </si>
  <si>
    <t>GPS</t>
  </si>
  <si>
    <t>ALMACEN</t>
  </si>
  <si>
    <t>PARRES</t>
  </si>
  <si>
    <t>G.E. DIAZ</t>
  </si>
  <si>
    <t>SOLDADURA TIPO CADWELD 115</t>
  </si>
  <si>
    <t>BAJANTE BARRAS AT&amp;T</t>
  </si>
  <si>
    <t>ANILLO SECUNDARIO</t>
  </si>
  <si>
    <t>TOTAL</t>
  </si>
  <si>
    <t xml:space="preserve">ALMACEN </t>
  </si>
  <si>
    <t>FECHA</t>
  </si>
  <si>
    <t>CENTRO DE CARGA A CONTACTO DUPLEX</t>
  </si>
  <si>
    <t>CAMARA DE CONEXIÓN SENCILLA CCS MARCA PARRES</t>
  </si>
  <si>
    <t>BADESA</t>
  </si>
  <si>
    <t>CONTACTO DUPLEX POLARIZADO</t>
  </si>
  <si>
    <t>AUT. O ARR.</t>
  </si>
  <si>
    <t>ALT. TORRE</t>
  </si>
  <si>
    <t>CENTRO DE RF</t>
  </si>
  <si>
    <t>BARRA NEUTRO</t>
  </si>
  <si>
    <t>BARRA TIERRA</t>
  </si>
  <si>
    <t>TECNOLOGIA</t>
  </si>
  <si>
    <t>TAMEX</t>
  </si>
  <si>
    <r>
      <t xml:space="preserve"> BARRA DE ALUMINIO 3G12C MARCA PARRES </t>
    </r>
    <r>
      <rPr>
        <b/>
        <sz val="14"/>
        <color theme="1"/>
        <rFont val="Calibri"/>
        <family val="2"/>
        <scheme val="minor"/>
      </rPr>
      <t>(INC AISLANTES Y CAMARA ABIERTA)</t>
    </r>
  </si>
  <si>
    <t>RIEL DIN 30 CM</t>
  </si>
  <si>
    <t>JUEGO</t>
  </si>
  <si>
    <t>PLATINA PARA GABINETE HIMEL</t>
  </si>
  <si>
    <t>HERRAJE MW (ARMADO 1 PIEZAS)</t>
  </si>
  <si>
    <t>HERRAJE RF (ARMADO EN 2 PIEZAS POR SECTOR)</t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</si>
  <si>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</si>
  <si>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POSTE SUJECION 0.5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</si>
  <si>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</si>
  <si>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</si>
  <si>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</si>
  <si>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</si>
  <si>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 xml:space="preserve">CONTRA Y MONITOR 2" </t>
  </si>
  <si>
    <r>
      <t xml:space="preserve">BASE DE MEDICION TRIFASICA 7 TERM. </t>
    </r>
    <r>
      <rPr>
        <b/>
        <sz val="14"/>
        <color theme="1"/>
        <rFont val="Calibri"/>
        <family val="2"/>
        <scheme val="minor"/>
      </rPr>
      <t>(INC. 4 TAQ. EXP 3/8")</t>
    </r>
  </si>
  <si>
    <t>CONTRA Y MONITOR PGG DE 2"</t>
  </si>
  <si>
    <t>CONTRA Y MONITOR PGG DE 1 1/2"</t>
  </si>
  <si>
    <t>CONTRA Y MONITOR PARED DELGADA DE 3/4"</t>
  </si>
  <si>
    <t>TRAYECTORIA VISIBLE</t>
  </si>
  <si>
    <t>METROS</t>
  </si>
  <si>
    <t>TRAYECTORIA SUBTERRANEA</t>
  </si>
  <si>
    <t>TUBO PVC USO RUDO 2" (TRAMOS 3 M)</t>
  </si>
  <si>
    <t xml:space="preserve">PIEZAS </t>
  </si>
  <si>
    <t>PIEZAS</t>
  </si>
  <si>
    <t xml:space="preserve">CODO PVC USO RUDO 2" </t>
  </si>
  <si>
    <t>CODO PVC USO RUDO 1 1/2"</t>
  </si>
  <si>
    <t>CANT/SITIO</t>
  </si>
  <si>
    <t>BLOQUE SIT</t>
  </si>
  <si>
    <t>CANT. TOT</t>
  </si>
  <si>
    <t>CABLE ACERO FORRO TRANSPARENTE 3/8"  (H CENTRO DE RADIACION + 5 M)</t>
  </si>
  <si>
    <t>POSTE DE SUJECION (2/POSTE)</t>
  </si>
  <si>
    <t>BASES METALICAS (4/BASE)</t>
  </si>
  <si>
    <t>GABINETES AT&amp;T (1/BASE)</t>
  </si>
  <si>
    <t xml:space="preserve">FUSIBLES </t>
  </si>
  <si>
    <t>PAQUETE 1 (MUFA ELECTRICA) INCLUYE:</t>
  </si>
  <si>
    <t>PAQUETE 2 (INTERRUPTOR DE CUCHILLAS) INCLUYE:</t>
  </si>
  <si>
    <t>PAQUETE 3 (CENTRO DE CARGA) INCLUYE:</t>
  </si>
  <si>
    <t>ZAPATAS XT1</t>
  </si>
  <si>
    <r>
      <t>GABINETE HIMEL 60X60X25.</t>
    </r>
    <r>
      <rPr>
        <b/>
        <sz val="16"/>
        <color theme="1"/>
        <rFont val="Calibri"/>
        <family val="2"/>
        <scheme val="minor"/>
      </rPr>
      <t xml:space="preserve"> (INC. 4 TAQ. EXT. DE 3/8)</t>
    </r>
  </si>
  <si>
    <t>INTERRUPTOR 3X40 MARCA ABB (PARA RIEL DIN)</t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</si>
  <si>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</si>
  <si>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</si>
  <si>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</si>
  <si>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</si>
  <si>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</si>
  <si>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</si>
  <si>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</si>
  <si>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r>
      <t xml:space="preserve">INTERRUPTOR DE CUCHILLAS 3X100 MARCA SQUARD.  </t>
    </r>
    <r>
      <rPr>
        <b/>
        <sz val="14"/>
        <color theme="1"/>
        <rFont val="Calibri"/>
        <family val="2"/>
        <scheme val="minor"/>
      </rPr>
      <t>(INC. 4 TAQ. EXP 3/8")</t>
    </r>
  </si>
  <si>
    <t>TOTAL TUBO PVC USO RUDO 1 1/2"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</si>
  <si>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</si>
  <si>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</si>
  <si>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</si>
  <si>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</si>
  <si>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</si>
  <si>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</si>
  <si>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LONGITUD</t>
  </si>
  <si>
    <t>HILOS</t>
  </si>
  <si>
    <t>ENTRADA</t>
  </si>
  <si>
    <t>SALIDA</t>
  </si>
  <si>
    <t>LONG TIRO</t>
  </si>
  <si>
    <t>1. PAQUETE DE HERRERIA TORRE.</t>
  </si>
  <si>
    <t>2. PAQUETE DE HERRERIA PISO.</t>
  </si>
  <si>
    <t>1. PAQUETE DE SISTEMA DE TIERRAS TORRE.</t>
  </si>
  <si>
    <t>2. PAQUETE DE SISTEMA DE TIERRAS PISO.</t>
  </si>
  <si>
    <t>INTERRUPTOR 3X100 A CENTRO DE CARGAS AT&amp;T</t>
  </si>
  <si>
    <t xml:space="preserve">CABLE COBRE CAL  1/0. MARCA CONDUMEX (COLOR NEGRO) </t>
  </si>
  <si>
    <t xml:space="preserve">CABLE COBRE CAL 4. MARCA CONDUMEX (COLOR NEGRO) </t>
  </si>
  <si>
    <t>CAL 1/0</t>
  </si>
  <si>
    <t>CAL 4</t>
  </si>
  <si>
    <t>CABLE DE COBRE CAL. 6. MARCO CONDUMEX (COLOR NEGRO)</t>
  </si>
  <si>
    <t>CENTRO DE CARGA A G DE RF.</t>
  </si>
  <si>
    <t>CAL. 6</t>
  </si>
  <si>
    <t>CABLE DE COBRE CAL. 8. MARCO CONDUMEX (COLOR NEGRO)</t>
  </si>
  <si>
    <t>CAL. 8</t>
  </si>
  <si>
    <t>CABLE DE COBRE CAL. 4. MARCO CONDUMEX (COLOR NEGRO)</t>
  </si>
  <si>
    <t>CENTRO DE CARGA A G DE TX.</t>
  </si>
  <si>
    <t>CENTRO DE CARGA A G. EXPANSION</t>
  </si>
  <si>
    <t>CAL. 4</t>
  </si>
  <si>
    <t xml:space="preserve">CODO PVC USO RUDO 2 1/2" </t>
  </si>
  <si>
    <r>
      <t xml:space="preserve">TUBO PGG 2 1/2" PARA TRAYECTORIA EXTERIOR. (TRAMOS 3 M) </t>
    </r>
    <r>
      <rPr>
        <b/>
        <sz val="14"/>
        <color theme="1"/>
        <rFont val="Calibri"/>
        <family val="2"/>
        <scheme val="minor"/>
      </rPr>
      <t xml:space="preserve">LINEA 1 </t>
    </r>
  </si>
  <si>
    <r>
      <t>TUBO PGG 2 1/2" PARA TRAYECTORIA EXTERIOR. (TRAMOS 3 M)</t>
    </r>
    <r>
      <rPr>
        <b/>
        <sz val="14"/>
        <color theme="1"/>
        <rFont val="Calibri"/>
        <family val="2"/>
        <scheme val="minor"/>
      </rPr>
      <t xml:space="preserve"> LINEA 2</t>
    </r>
  </si>
  <si>
    <t>1/2</t>
  </si>
  <si>
    <t>2/2</t>
  </si>
  <si>
    <t>VARILLA COPERWELL 1.5 M, CON CONECTOR.</t>
  </si>
  <si>
    <t>2. PAQUETE TUBERIA ACOMETIDA F.O.</t>
  </si>
  <si>
    <t>2. PAQUETE TUBERIA ACOMETICA F.O.</t>
  </si>
  <si>
    <t>1. DISPAROS TUBERIA ACOMETICA F.O.</t>
  </si>
  <si>
    <t>F1</t>
  </si>
  <si>
    <t>LONG.</t>
  </si>
  <si>
    <t>LONG T</t>
  </si>
  <si>
    <t xml:space="preserve">PORTACABLERA (TRAMO 3.86 M) </t>
  </si>
  <si>
    <t>F3</t>
  </si>
  <si>
    <t>F4</t>
  </si>
  <si>
    <t>ABRAZADERA UNICANAL 2 1/2"</t>
  </si>
  <si>
    <t>ABRAZADERA UNICANAL 2"</t>
  </si>
  <si>
    <t>ABRAZADERA UNICANAL  1 1/2"</t>
  </si>
  <si>
    <t>ABRAZADERA UNICANAL  3/4"</t>
  </si>
  <si>
    <t>F5</t>
  </si>
  <si>
    <t>EQUIPOS HUAWEI</t>
  </si>
  <si>
    <t>EQUIPOS ERICSON</t>
  </si>
  <si>
    <t>F7</t>
  </si>
  <si>
    <t>1. PAQUETE UNICANAL 4X4 (SITIOS CON TRAYECTORIAS ELECTRICAS Y F.O. SUBTERRANEAS).</t>
  </si>
  <si>
    <t>INDICE</t>
  </si>
  <si>
    <t>M (TUBERIA)</t>
  </si>
  <si>
    <t xml:space="preserve"> PZAS (TUBERIA)</t>
  </si>
  <si>
    <t>PZA (UNICANAL)</t>
  </si>
  <si>
    <t>VOLUMEN TOTAL</t>
  </si>
  <si>
    <t xml:space="preserve">1. PAQUETE UNICANAL 4X4, ABRAZADERAS Y TAQ. EXP.  </t>
  </si>
  <si>
    <t xml:space="preserve">1. PAQUETE UNICANAL 4X4, ABRAZADERAS Y TAQ. EXP. </t>
  </si>
  <si>
    <t>HERRERIA</t>
  </si>
  <si>
    <t>S.TIERRAS</t>
  </si>
  <si>
    <t>I. ELECTRICA</t>
  </si>
  <si>
    <t>F.O.</t>
  </si>
  <si>
    <t>UNICANAL</t>
  </si>
  <si>
    <r>
      <t xml:space="preserve">TUBO PVC USO RUDO  1 1/2" (TRAMOS 3 M). </t>
    </r>
    <r>
      <rPr>
        <b/>
        <i/>
        <sz val="14"/>
        <color theme="1"/>
        <rFont val="Calibri"/>
        <family val="2"/>
        <scheme val="minor"/>
      </rPr>
      <t xml:space="preserve"> A GABINETE BATERIAS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</si>
  <si>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RF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</si>
  <si>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TX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</si>
  <si>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EXPANSIÓN</t>
    </r>
  </si>
  <si>
    <r>
      <t>TUBO PVC USO RUDO  1 1/2" (TRAMOS 3 M).</t>
    </r>
    <r>
      <rPr>
        <b/>
        <i/>
        <sz val="14"/>
        <color theme="1"/>
        <rFont val="Calibri"/>
        <family val="2"/>
        <scheme val="minor"/>
      </rPr>
      <t xml:space="preserve">  A GABINETE EXPANSION</t>
    </r>
  </si>
  <si>
    <r>
      <t xml:space="preserve">DISPARO </t>
    </r>
    <r>
      <rPr>
        <b/>
        <i/>
        <sz val="14"/>
        <color theme="1"/>
        <rFont val="Calibri"/>
        <family val="2"/>
        <scheme val="minor"/>
      </rPr>
      <t>(PARTE SUPERIOR DE TUBERIA PARA MUFA)</t>
    </r>
    <r>
      <rPr>
        <sz val="14"/>
        <color theme="1"/>
        <rFont val="Calibri"/>
        <family val="2"/>
        <scheme val="minor"/>
      </rPr>
      <t xml:space="preserve"> TUBO PGG 2 1/2" DE 1.5 M</t>
    </r>
  </si>
  <si>
    <r>
      <t xml:space="preserve">TUBO PGG 2 1/2 PARA MUFA (SOLO </t>
    </r>
    <r>
      <rPr>
        <b/>
        <i/>
        <sz val="14"/>
        <color theme="1"/>
        <rFont val="Calibri"/>
        <family val="2"/>
        <scheme val="minor"/>
      </rPr>
      <t>TRAMO COMPLETO</t>
    </r>
    <r>
      <rPr>
        <sz val="14"/>
        <color theme="1"/>
        <rFont val="Calibri"/>
        <family val="2"/>
        <scheme val="minor"/>
      </rPr>
      <t>) INCLUYE: CONECTOR PVC USO RUDO 2 1/2" Y COPLE PGG 2 1/2".</t>
    </r>
  </si>
  <si>
    <r>
      <t xml:space="preserve">BAJADA DEL TUBO 2" </t>
    </r>
    <r>
      <rPr>
        <b/>
        <i/>
        <sz val="14"/>
        <color theme="1"/>
        <rFont val="Calibri"/>
        <family val="2"/>
        <scheme val="minor"/>
      </rPr>
      <t>DE INT 3X100 A REGISTRO</t>
    </r>
  </si>
  <si>
    <r>
      <t>INTERCONEXION</t>
    </r>
    <r>
      <rPr>
        <b/>
        <i/>
        <sz val="14"/>
        <color theme="1"/>
        <rFont val="Calibri"/>
        <family val="2"/>
        <scheme val="minor"/>
      </rPr>
      <t xml:space="preserve"> G. DE BATERIAS A G. DE RF.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</si>
  <si>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RF A G. DE TX.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</si>
  <si>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TX A EXPANSIÓN.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</si>
  <si>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RBS 6120 A G. DE TX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</si>
  <si>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 xml:space="preserve">G. BBS 6101 A G. RBS 6120 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</si>
  <si>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TX A EXPANSIÓN</t>
    </r>
  </si>
  <si>
    <r>
      <t xml:space="preserve">CABLE CALIBRE FORRO TRANPARENTE 7/16". </t>
    </r>
    <r>
      <rPr>
        <b/>
        <sz val="14"/>
        <color theme="1"/>
        <rFont val="Calibri"/>
        <family val="2"/>
        <scheme val="minor"/>
      </rPr>
      <t>(PARA CASOS DE SITIO EN AZOTEA O PLATAFORMA METALICA).</t>
    </r>
  </si>
  <si>
    <t>AEREA</t>
  </si>
  <si>
    <t>SUBTERR</t>
  </si>
  <si>
    <t>SUBTERRANEA</t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</si>
  <si>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TX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</si>
  <si>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RF</t>
    </r>
  </si>
  <si>
    <r>
      <t xml:space="preserve">TUBO PGG 1 1/2" (TRAMOS 3 M). </t>
    </r>
    <r>
      <rPr>
        <b/>
        <i/>
        <sz val="14"/>
        <color theme="1"/>
        <rFont val="Calibri"/>
        <family val="2"/>
        <scheme val="minor"/>
      </rPr>
      <t xml:space="preserve"> A GABINETE BATERIAS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</si>
  <si>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EXPANSIÓN</t>
    </r>
  </si>
  <si>
    <t>TOTAL PGG 1 1/2"</t>
  </si>
  <si>
    <r>
      <t>TUBO PGG 1 1/2" (TRAMOS 3 M).</t>
    </r>
    <r>
      <rPr>
        <b/>
        <i/>
        <sz val="14"/>
        <color theme="1"/>
        <rFont val="Calibri"/>
        <family val="2"/>
        <scheme val="minor"/>
      </rPr>
      <t xml:space="preserve">  A GABINETE EXPANSION</t>
    </r>
  </si>
  <si>
    <t>TOTAL TUBO PGG 1 1/2"</t>
  </si>
  <si>
    <t>POSTE DE CENTRO DE CARGA</t>
  </si>
  <si>
    <t>REGISTROS</t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</si>
  <si>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FIRME DE CONCRETO PARA G. DE BATERIAS.</t>
    </r>
    <r>
      <rPr>
        <sz val="14"/>
        <color theme="1"/>
        <rFont val="Calibri"/>
        <family val="2"/>
        <scheme val="minor"/>
      </rPr>
      <t xml:space="preserve"> (TUBO DE 1 1/2" LICUATITE 1.5 M, INCLUYE 2 CONECTORES PARA TUBO LICUATITE DE 1 1/2, UN CONECTOR DE PVC USU RUDO 2 1/2  Y UN COPLE DE PGG DE 2 1/2 Y UN REDUCTOR BUSHING DE 2 1/2 A 1 1/2).</t>
    </r>
  </si>
  <si>
    <t>SOPORTE GABINETE HIMEL EN POSTE.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</si>
  <si>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</si>
  <si>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</si>
  <si>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</si>
  <si>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</si>
  <si>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</si>
  <si>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</si>
  <si>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</si>
  <si>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</si>
  <si>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</si>
  <si>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</si>
  <si>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</si>
  <si>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MARCO Y CONTRAMARCO ELECTRICO 60X40 AT&amp;T</t>
  </si>
  <si>
    <t>MARCO Y CONTRAMARCO ELECTRICO 150X70 ATC</t>
  </si>
  <si>
    <t>MARCO Y CONTRAMARCO F.O. 60X90 AT&amp;T</t>
  </si>
  <si>
    <t>MARCO Y CONTRAMARCO F.O. 60X40 ATC</t>
  </si>
  <si>
    <t>PUERTA INTERIOR Y EXTERIOR PARA NICHO EN "H" ATC</t>
  </si>
  <si>
    <t>JGO</t>
  </si>
  <si>
    <r>
      <t xml:space="preserve">POSTE PARA CENTRO DE CARGAS EN CASO DE AZOTEA. (TUBO 2 1/2" CED 40.) 2.5 M </t>
    </r>
    <r>
      <rPr>
        <b/>
        <sz val="12"/>
        <color theme="1"/>
        <rFont val="Calibri"/>
        <family val="2"/>
        <scheme val="minor"/>
      </rPr>
      <t>(INC. 2 ABRAZADERAS "U" Y 4 TUERCAS DE RESORTE PARA UNICANAL 3/8")</t>
    </r>
  </si>
  <si>
    <t>ATERRIZAJE DE INTERRUPTORES</t>
  </si>
  <si>
    <t>PORTON Y PUERTA</t>
  </si>
  <si>
    <t>PAJARERA</t>
  </si>
  <si>
    <t>ATERRIZAJE DE TORRE</t>
  </si>
  <si>
    <t>ATERRIZAJE DE CONCERTINA</t>
  </si>
  <si>
    <t>MUFA PGG 1 1/4"  ATC</t>
  </si>
  <si>
    <t>TUBO PGG 1 1/4" PARA MUFA SOBRE MEDICION. (3 M) ATC</t>
  </si>
  <si>
    <t>CONTRA Y MONITOR 1 1/4" ATC</t>
  </si>
  <si>
    <t>CONECTOR PARA MUFA DE 1 1/4" A BASE DE MEDICION. ATC</t>
  </si>
  <si>
    <t>CONTRA Y MONITOR 1"</t>
  </si>
  <si>
    <t>CONTRA Y MONITOR 3/4"</t>
  </si>
  <si>
    <t>CONTACTO DOBLE PARA EXTERIOR CROUSE-HINDS</t>
  </si>
  <si>
    <t>PAJARERA PARA CONTROLADOR DE LUCES</t>
  </si>
  <si>
    <t>F4 BTS ATC  2020</t>
  </si>
  <si>
    <t>1. PAQUETE DISPAROS PGG ALIMENTADOR PRINCIPAL, BAJADAS A REGISTRO Y CONTROLADOR DE LUCES</t>
  </si>
  <si>
    <t>TUBO PVC USO RUDO 1" (TRAMOS 3 M)</t>
  </si>
  <si>
    <t xml:space="preserve">CODO PVC USO RUDO 1" </t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</si>
  <si>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6120 (RF)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</si>
  <si>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6120 (RF)</t>
    </r>
  </si>
  <si>
    <t>1. PAQUETE CABLEADO ALIMENTADOR PRINCIPAL Y ATC</t>
  </si>
  <si>
    <t>1. PAQUETE DISPAROS ALIMENTADOR PRINCIPAL, BAJADAS A REGISTRO Y CONTROLADOR DE LUCES</t>
  </si>
  <si>
    <t>CENTRO DE CARGA A G. DE EXPANSION</t>
  </si>
  <si>
    <t>CENTRO DE CARGA A GABINETE DE BATERIAS</t>
  </si>
  <si>
    <t xml:space="preserve">CENTRO DE CARGA A GABINETE DE BATERIAS </t>
  </si>
  <si>
    <t>CABLE DE COBRE CAL. 1/0. MARCO CONDUMEX (COLOR NEGRO)</t>
  </si>
  <si>
    <t>CENTRO DE CARGA A G. TX.</t>
  </si>
  <si>
    <t>CENTRO DE CARGA A G. 6120 (RF)</t>
  </si>
  <si>
    <t>CENTRO DE CARGA A GABINETE 6101 (BATERIAS)</t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</si>
  <si>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F.O PARA ATC.</t>
    </r>
    <r>
      <rPr>
        <sz val="14"/>
        <color theme="1"/>
        <rFont val="Calibri"/>
        <family val="2"/>
        <scheme val="minor"/>
      </rPr>
      <t xml:space="preserve"> (TUBO DE 1 1/4" LICUATITE 1.5 M, INCLUYE 2 CONECTORES PARA TUBO LICUATITE DE 1 1/4, UN CONECTOR DE PVC USU RUDO 2 1/2  Y UN COPLE DE PGG DE 2 1/2 Y UN REDUCTOR BUSHING DE 2 1/2 A 1 1/4).</t>
    </r>
  </si>
  <si>
    <r>
      <t>TUBO PGG 2 1/2" PARA TRAYECTORIA EXTERIOR. (TRAMOS 3 M)</t>
    </r>
    <r>
      <rPr>
        <b/>
        <sz val="14"/>
        <color theme="1"/>
        <rFont val="Calibri"/>
        <family val="2"/>
        <scheme val="minor"/>
      </rPr>
      <t xml:space="preserve"> LINEA 1 ATC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</si>
  <si>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1 ATC</t>
    </r>
    <r>
      <rPr>
        <sz val="14"/>
        <color theme="1"/>
        <rFont val="Calibri"/>
        <family val="2"/>
        <scheme val="minor"/>
      </rPr>
      <t xml:space="preserve"> (DE PRIMER REGISTRO A PAJARERA)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</si>
  <si>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2</t>
    </r>
    <r>
      <rPr>
        <sz val="14"/>
        <color theme="1"/>
        <rFont val="Calibri"/>
        <family val="2"/>
        <scheme val="minor"/>
      </rPr>
      <t xml:space="preserve"> (DE PRIMER REGISTRO A PLANCHA DE CONCRETO)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</si>
  <si>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1</t>
    </r>
    <r>
      <rPr>
        <sz val="14"/>
        <color theme="1"/>
        <rFont val="Calibri"/>
        <family val="2"/>
        <scheme val="minor"/>
      </rPr>
      <t xml:space="preserve"> (DE BAJADA DE MUFA A PLANCHA DE CONCRETO)</t>
    </r>
  </si>
  <si>
    <t>F8 BTS AT&amp;T 2020</t>
  </si>
  <si>
    <t>ANILLO PRINCIPAL</t>
  </si>
  <si>
    <t>MUFA PGG 1 1/2"  AT&amp;T</t>
  </si>
  <si>
    <t>PZS</t>
  </si>
  <si>
    <t>BASE DE MECION ATC  de 100 amp. Cuadrada mca Square. (monofasica y/o  bifasica). de  110v, 220 v.</t>
  </si>
  <si>
    <t xml:space="preserve"> </t>
  </si>
  <si>
    <t>CANTIDAD</t>
  </si>
  <si>
    <r>
      <t xml:space="preserve">DISPARO DE TUBO PGG 2" </t>
    </r>
    <r>
      <rPr>
        <b/>
        <i/>
        <sz val="16"/>
        <color theme="1"/>
        <rFont val="Calibri Light"/>
        <family val="2"/>
        <scheme val="major"/>
      </rPr>
      <t>DE MEDICION AL INTERRUPTOR 3X100</t>
    </r>
    <r>
      <rPr>
        <sz val="16"/>
        <color theme="1"/>
        <rFont val="Calibri Light"/>
        <family val="2"/>
        <scheme val="major"/>
      </rPr>
      <t xml:space="preserve">.   0.25 M (5 CM CUERDA DE CADA LADO). </t>
    </r>
  </si>
  <si>
    <r>
      <t xml:space="preserve">DISPARO DE TUBO PGG 2" </t>
    </r>
    <r>
      <rPr>
        <b/>
        <i/>
        <sz val="16"/>
        <color theme="1"/>
        <rFont val="Calibri Light"/>
        <family val="2"/>
        <scheme val="major"/>
      </rPr>
      <t>DEL 3X100 A REGISTRO</t>
    </r>
    <r>
      <rPr>
        <sz val="16"/>
        <color theme="1"/>
        <rFont val="Calibri Light"/>
        <family val="2"/>
        <scheme val="major"/>
      </rPr>
      <t xml:space="preserve">  1.6 M (5 CM DE CUERDA POR LADO). INC: 1 CONECTOR DE PVC USO RUDO DE 2" Y 1 COPLE DE 2".</t>
    </r>
  </si>
  <si>
    <r>
      <t xml:space="preserve">DISPARO DE TUBO PGG 2" </t>
    </r>
    <r>
      <rPr>
        <b/>
        <i/>
        <sz val="16"/>
        <color theme="1"/>
        <rFont val="Calibri Light"/>
        <family val="2"/>
        <scheme val="major"/>
      </rPr>
      <t xml:space="preserve">DE REGISTRO A HIMEL. </t>
    </r>
    <r>
      <rPr>
        <sz val="16"/>
        <color theme="1"/>
        <rFont val="Calibri Light"/>
        <family val="2"/>
        <scheme val="major"/>
      </rPr>
      <t>1.25 M (5 CM DE CUERDA POR LADO) INC: 1 CONECTOR DE PVC USO RUDO DE 2" Y 1 COPLE DE 2".</t>
    </r>
  </si>
  <si>
    <r>
      <t xml:space="preserve">DISPARO DE TUBO PGG 1 1/2" </t>
    </r>
    <r>
      <rPr>
        <b/>
        <i/>
        <sz val="16"/>
        <color theme="1"/>
        <rFont val="Calibri Light"/>
        <family val="2"/>
        <scheme val="major"/>
      </rPr>
      <t>DE HIMEL A REGISTRO</t>
    </r>
    <r>
      <rPr>
        <sz val="16"/>
        <color theme="1"/>
        <rFont val="Calibri Light"/>
        <family val="2"/>
        <scheme val="major"/>
      </rPr>
      <t>.   1.25 M (4 CM DE CUERDA POR LADO) INC: 1 CONECTOR DE PVC USO RUDO DE 1 1/2" Y 1 COPLE DE 1 1/ 2".</t>
    </r>
  </si>
  <si>
    <r>
      <t xml:space="preserve">DISPARO DE TUBO PARED GRUESA 3/4" </t>
    </r>
    <r>
      <rPr>
        <b/>
        <i/>
        <sz val="16"/>
        <color theme="1"/>
        <rFont val="Calibri Light"/>
        <family val="2"/>
        <scheme val="major"/>
      </rPr>
      <t>DE INTERRUPTOR ATC A CONTACTO DOBLE</t>
    </r>
    <r>
      <rPr>
        <sz val="16"/>
        <color theme="1"/>
        <rFont val="Calibri Light"/>
        <family val="2"/>
        <scheme val="major"/>
      </rPr>
      <t xml:space="preserve">.   0.25 M (5 CM CUERDA DE CADA LADO). </t>
    </r>
  </si>
  <si>
    <r>
      <t xml:space="preserve">DISPARO DE TUBO PGG 1" </t>
    </r>
    <r>
      <rPr>
        <b/>
        <i/>
        <sz val="16"/>
        <color theme="1"/>
        <rFont val="Calibri Light"/>
        <family val="2"/>
        <scheme val="major"/>
      </rPr>
      <t>DE INTERRUPTOR ATC A REGISTRO</t>
    </r>
    <r>
      <rPr>
        <sz val="16"/>
        <color theme="1"/>
        <rFont val="Calibri Light"/>
        <family val="2"/>
        <scheme val="major"/>
      </rPr>
      <t xml:space="preserve">  1.6 M (5 CM DE CUERDA POR LADO). INC: 1 CONECTOR DE PVC USO RUDO DE 1" Y 1 COPLE DE 1".</t>
    </r>
  </si>
  <si>
    <r>
      <t xml:space="preserve">DISPARO DE TUBO PGG 2" </t>
    </r>
    <r>
      <rPr>
        <b/>
        <sz val="16"/>
        <color theme="1"/>
        <rFont val="Calibri Light"/>
        <family val="2"/>
        <scheme val="major"/>
      </rPr>
      <t>EN PAJARERA</t>
    </r>
    <r>
      <rPr>
        <sz val="16"/>
        <color theme="1"/>
        <rFont val="Calibri Light"/>
        <family val="2"/>
        <scheme val="major"/>
      </rPr>
      <t xml:space="preserve">  1 M (5 CM DE CUERDA POR LADO). INC: 1 CONECTOR DE PVC USO RUDO DE 2" Y 1 COPLE DE 2".</t>
    </r>
  </si>
  <si>
    <r>
      <t xml:space="preserve">DISPARO DE TUBO PGG 2" </t>
    </r>
    <r>
      <rPr>
        <b/>
        <sz val="16"/>
        <color theme="1"/>
        <rFont val="Calibri Light"/>
        <family val="2"/>
        <scheme val="major"/>
      </rPr>
      <t>PARA SALIDA A TORRE</t>
    </r>
    <r>
      <rPr>
        <sz val="16"/>
        <color theme="1"/>
        <rFont val="Calibri Light"/>
        <family val="2"/>
        <scheme val="major"/>
      </rPr>
      <t xml:space="preserve">  .5 M (5 CM DE CUERDA POR LADO). INC: 1 CONECTOR DE PVC USO RUDO DE 2" Y 1 COPLE DE 2".</t>
    </r>
  </si>
  <si>
    <r>
      <t xml:space="preserve">DISPARO DE TUBO PARED GRUESA 3/4" </t>
    </r>
    <r>
      <rPr>
        <b/>
        <sz val="16"/>
        <color theme="1"/>
        <rFont val="Calibri Light"/>
        <family val="2"/>
        <scheme val="major"/>
      </rPr>
      <t>PARA LLEGADA A PAJARERA</t>
    </r>
    <r>
      <rPr>
        <b/>
        <i/>
        <sz val="16"/>
        <color theme="1"/>
        <rFont val="Calibri Light"/>
        <family val="2"/>
        <scheme val="major"/>
      </rPr>
      <t>.</t>
    </r>
    <r>
      <rPr>
        <sz val="16"/>
        <color theme="1"/>
        <rFont val="Calibri Light"/>
        <family val="2"/>
        <scheme val="major"/>
      </rPr>
      <t xml:space="preserve"> 1.55 M (5 CM DE CUERDA POR LADO). INC: 1 CONECTOR DE PVC USO RUDO DE 3/4" Y 1 COPLE DE 3/4".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</si>
  <si>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BATERIAS.</t>
    </r>
    <r>
      <rPr>
        <sz val="16"/>
        <color theme="1"/>
        <rFont val="Calibri"/>
        <family val="2"/>
        <scheme val="minor"/>
      </rPr>
      <t xml:space="preserve">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</si>
  <si>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RF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</si>
  <si>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</t>
    </r>
    <r>
      <rPr>
        <sz val="16"/>
        <color theme="1"/>
        <rFont val="Calibri"/>
        <family val="2"/>
        <scheme val="minor"/>
      </rPr>
      <t xml:space="preserve"> </t>
    </r>
    <r>
      <rPr>
        <b/>
        <i/>
        <sz val="16"/>
        <color theme="1"/>
        <rFont val="Calibri"/>
        <family val="2"/>
        <scheme val="minor"/>
      </rPr>
      <t>FIRME DE CONCRETO PARA G. DE TX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</si>
  <si>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EXPANCION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</si>
  <si>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INTERCONEXION  </t>
    </r>
    <r>
      <rPr>
        <b/>
        <i/>
        <sz val="16"/>
        <color theme="1"/>
        <rFont val="Calibri"/>
        <family val="2"/>
        <scheme val="minor"/>
      </rPr>
      <t xml:space="preserve">G. DE BATERIAS A G. DE RF. </t>
    </r>
    <r>
      <rPr>
        <sz val="16"/>
        <color theme="1"/>
        <rFont val="Calibri"/>
        <family val="2"/>
        <scheme val="minor"/>
      </rPr>
      <t>(TUBO 1 1/2" PGG DE 0.5 M CON  DOS COPLES DE PGG DE 1 1/2" Y DOS TUBOS  DE 0.5 M DE LICUATITE CON CUATRO CONECTORES DE 1 1/2" )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</si>
  <si>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DE RF A G. DE TX</t>
    </r>
    <r>
      <rPr>
        <sz val="16"/>
        <color theme="1"/>
        <rFont val="Calibri"/>
        <family val="2"/>
        <scheme val="minor"/>
      </rPr>
      <t>.  (TUBO 1 1/2" PGG DE 0.5 M CON  DOS COPLES DE PGG DE 1 1/2" Y DOS TUBOS  DE 0.5 M DE LICUATITE CON CUATRO CONECTORES DE 1 1/2"  )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</si>
  <si>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DE TX A EXPANSIÓN</t>
    </r>
    <r>
      <rPr>
        <sz val="16"/>
        <color theme="1"/>
        <rFont val="Calibri"/>
        <family val="2"/>
        <scheme val="minor"/>
      </rPr>
      <t>.  (TUBO 1 1/2" PGG DE 0.5 M CON  DOS COPLES DE PGG DE 1 1/2" Y DOS TUBOS  DE 0.5 M DE LICUATITE CON CUATRO CONECTORES DE 1 1/2"  )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</si>
  <si>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RBS 6120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</si>
  <si>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TX.</t>
    </r>
    <r>
      <rPr>
        <sz val="16"/>
        <color theme="1"/>
        <rFont val="Calibri"/>
        <family val="2"/>
        <scheme val="minor"/>
      </rPr>
      <t xml:space="preserve">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</si>
  <si>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EXPANSION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</si>
  <si>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 xml:space="preserve">G. BBS 6101 A G. RBS 6120 </t>
    </r>
    <r>
      <rPr>
        <sz val="16"/>
        <color theme="1"/>
        <rFont val="Calibri"/>
        <family val="2"/>
        <scheme val="minor"/>
      </rPr>
      <t>(TUBO 1 1/2" PGG DE 0.8 M Y DOS PUNTAS DE 0.5 M DE LICUATITE CON 4 CONECTORES PARA LICUATITE DE 1 1/2" Y 2 COPLES PGG 1 1/2")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</si>
  <si>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RBS 6120 A G. DE TX</t>
    </r>
    <r>
      <rPr>
        <sz val="16"/>
        <color theme="1"/>
        <rFont val="Calibri"/>
        <family val="2"/>
        <scheme val="minor"/>
      </rPr>
      <t xml:space="preserve"> (TUBO LICUATITE DE 1 1/2" DE 1.25 M CON 2 CONECTORES PARA TUBO LICUATITE DE 1 1/2") 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</si>
  <si>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DE TX A EXPANSIÓN</t>
    </r>
    <r>
      <rPr>
        <sz val="16"/>
        <color theme="1"/>
        <rFont val="Calibri"/>
        <family val="2"/>
        <scheme val="minor"/>
      </rPr>
      <t>.  (TUBO 1 1/2" PGG DE 0.6 M Y DOS PUNTAS DE 0.5 M DE LICUATITE CON  4 CONECTORES PARA LICUATITE DE 1 1/2" Y 2 COPLES PGG 1 1/2")</t>
    </r>
  </si>
  <si>
    <t>TUBO PGG 1" PARA TRAYECTORIA EXTERIOR. (TRAMOS 3 M)</t>
  </si>
  <si>
    <t>CAL 6</t>
  </si>
  <si>
    <t xml:space="preserve">CABLE COBRE CAL 6. MARCA CONDUMEX (COLOR NEGRO) </t>
  </si>
  <si>
    <t>MUFA A MEDICION AT&amp;T</t>
  </si>
  <si>
    <t>MUFA A MEDICION ATC</t>
  </si>
  <si>
    <t>1. PAQUETE DE CABLEADO ATC</t>
  </si>
  <si>
    <t>CANCEL Y PISO DE REJILLA IRVING PARA NICHO AT&amp;T, INC. CORAZA, CADENA Y CANDADO</t>
  </si>
  <si>
    <t>CONECTOR PARA MUFA DE 1 1/2" A BASE DE MEDICION.</t>
  </si>
  <si>
    <t>CAL 12</t>
  </si>
  <si>
    <r>
      <t xml:space="preserve">GABINETES PARA A.C. </t>
    </r>
    <r>
      <rPr>
        <b/>
        <sz val="14"/>
        <color theme="1"/>
        <rFont val="Calibri"/>
        <family val="2"/>
        <scheme val="minor"/>
      </rPr>
      <t>(INC. 4 JUEGOS DE CONTRA Y MONITOR DE (2 DE 1" Y 2 DE  2")</t>
    </r>
  </si>
  <si>
    <t>INTERRUPTOR 3X50 MARCA ABB (PARA RIEL DIN)</t>
  </si>
  <si>
    <t>TUBO PGG 2" PARA TRAYECTORIA EXTERIOR. (TRAMOS 3 M)</t>
  </si>
  <si>
    <t xml:space="preserve">CONDULET LB B41SERIE OVAL PGG 12 </t>
  </si>
  <si>
    <t>RAW LAND</t>
  </si>
  <si>
    <t>TUBO PGG 1  1/2" PARA MUFA SOBRE MEDICION. (3 M)</t>
  </si>
  <si>
    <t>INTERRUPTOR NQ2 SQUARE D NEMA 3, 1X40AMP Y 1X20AMP</t>
  </si>
  <si>
    <t>MUFA ELECTRICA, TUBO 1 1/4" Y 1 1/2"</t>
  </si>
  <si>
    <t>ABRAZADERA UNICANAL 1 1/4"</t>
  </si>
  <si>
    <t>1. DISPAROS TUBERIA ACOMETIDA F.O. AT&amp;T Y ATC</t>
  </si>
  <si>
    <t xml:space="preserve">MUFA PGG 2 1/2"  </t>
  </si>
  <si>
    <t>INTERRUPTOR  EASYTIKER 3X100 CAT T6033/100 ó MARCA ABB</t>
  </si>
  <si>
    <t>CAL. 1/0</t>
  </si>
  <si>
    <t>ACORAZADO DE 60X60 PARA BASE DE MEDICION E INTERRUPTOR DE CUCHILLAS</t>
  </si>
  <si>
    <t>NO</t>
  </si>
  <si>
    <t>BUS DE ALIMENTACION MODULAR DE 3 FASES MARCA ABB PS3-6 30CM</t>
  </si>
  <si>
    <t>CABLE DE USO RUDO DE 3 HILOS  CABLES CAL 12 AWG</t>
  </si>
  <si>
    <r>
      <t xml:space="preserve">PUERTA Y PORTON ATC </t>
    </r>
    <r>
      <rPr>
        <b/>
        <sz val="14"/>
        <color theme="1"/>
        <rFont val="Calibri"/>
        <family val="2"/>
        <scheme val="minor"/>
      </rPr>
      <t xml:space="preserve">(INC.CORAZA CADENA Y CANDADO) (CON HERRAJE DE SUJECION) </t>
    </r>
  </si>
  <si>
    <t>ADRIAN</t>
  </si>
  <si>
    <r>
      <t xml:space="preserve">GABINETES PARA F.O. </t>
    </r>
    <r>
      <rPr>
        <b/>
        <sz val="13"/>
        <color theme="1"/>
        <rFont val="Calibri"/>
        <family val="2"/>
        <scheme val="minor"/>
      </rPr>
      <t>(INC. 4 JUEGOS DE CONTRA Y MONITOR DE 2 1/2"</t>
    </r>
  </si>
  <si>
    <t>CABLE ACERO 1/2" 7 HILOS (CABLE DE RETENIDA) (ANILLO PRINCIPAL Y SECUNDARIO)</t>
  </si>
  <si>
    <t>CABLE ACERO FORRO TRANSPARENTE 3/8" (DISPAROS HACIA ANILLO PRINCIPAL)</t>
  </si>
  <si>
    <t>CABLE CALIBRE 2 VERDE PARA TIERRAS ELECTRONICAS</t>
  </si>
  <si>
    <t>ZAPATA DOBLE OJILLO</t>
  </si>
  <si>
    <t>MUFA PGG 2"  ATC PAJARERA</t>
  </si>
  <si>
    <t>INTERRUPTOR 1X16 MARCA ABB (PARA RIEL DIN)</t>
  </si>
  <si>
    <t xml:space="preserve">CONTRA Y MONITOR 3/4" </t>
  </si>
  <si>
    <r>
      <t xml:space="preserve">DISPARO DE TUBO PARED DELGADA 3/4" </t>
    </r>
    <r>
      <rPr>
        <b/>
        <i/>
        <sz val="16"/>
        <color theme="1"/>
        <rFont val="Calibri Light"/>
        <family val="2"/>
        <scheme val="major"/>
      </rPr>
      <t>DE HIMEL A REGISTRO Y BASE DE MEDICION ATT.</t>
    </r>
    <r>
      <rPr>
        <sz val="16"/>
        <color theme="1"/>
        <rFont val="Calibri Light"/>
        <family val="2"/>
        <scheme val="major"/>
      </rPr>
      <t xml:space="preserve"> 1.25 M </t>
    </r>
  </si>
  <si>
    <r>
      <t xml:space="preserve">DISPARO DE TUBO PARED DELGADA 3/4" </t>
    </r>
    <r>
      <rPr>
        <b/>
        <i/>
        <sz val="16"/>
        <color theme="1"/>
        <rFont val="Calibri Light"/>
        <family val="2"/>
        <scheme val="major"/>
      </rPr>
      <t>BASE DE MEDICION ATC.</t>
    </r>
    <r>
      <rPr>
        <sz val="16"/>
        <color theme="1"/>
        <rFont val="Calibri Light"/>
        <family val="2"/>
        <scheme val="major"/>
      </rPr>
      <t xml:space="preserve"> 1.40 M </t>
    </r>
  </si>
  <si>
    <r>
      <t xml:space="preserve">DISPARO DE TUBO PGG 1 1/4" </t>
    </r>
    <r>
      <rPr>
        <b/>
        <i/>
        <sz val="16"/>
        <color theme="1"/>
        <rFont val="Calibri Light"/>
        <family val="2"/>
        <scheme val="major"/>
      </rPr>
      <t>DE MEDICION AL INTERRUPTOR SQUARE</t>
    </r>
    <r>
      <rPr>
        <sz val="16"/>
        <color theme="1"/>
        <rFont val="Calibri Light"/>
        <family val="2"/>
        <scheme val="major"/>
      </rPr>
      <t xml:space="preserve">.   0.25 M (5 CM CUERDA DE CADA LADO). </t>
    </r>
  </si>
  <si>
    <t>MEDICION A CENTRO DE CARGAS SQUARE</t>
  </si>
  <si>
    <t>CENTRO DE CARGAS SQUARE A CONTACTO</t>
  </si>
  <si>
    <t>TRAYECTORIA PGG ATC 1"  (CONSIDERAR 2 PIEZAS DE 0.25).  1 TAQ. EXP. 3/8" POR CADA TRAMO DE TUBO (3 M).</t>
  </si>
  <si>
    <t>TRAYECTORIA PGG ATT 2"  (CONSIDERAR 2 PIEZAS DE 0.25).  1 TAQ. EXP. 3/8" POR CADA TRAMO DE TUBO (3 M).</t>
  </si>
  <si>
    <t>TRAYECTORIA FO PGG 2 1/2"  (CONSIDERAR 2 PIEZAS DE 0.25).  1 TAQ. EXP. 3/8" POR CADA TRAMO DE TUBO (3 M).</t>
  </si>
  <si>
    <r>
      <t xml:space="preserve">SUBIDA DE TUBO 2" Y BAJADA DE 4 TUBOS 1 1/2" Y 1 DE 3/4" </t>
    </r>
    <r>
      <rPr>
        <b/>
        <i/>
        <sz val="14"/>
        <color theme="1"/>
        <rFont val="Calibri"/>
        <family val="2"/>
        <scheme val="minor"/>
      </rPr>
      <t>(PAQUETE DE TUBOS DEBAJO DE CENTRO DE CARGA.)</t>
    </r>
  </si>
  <si>
    <t>PTR 2" X 5CM DE LARGO EN NEGRO, CALZA PARA CIMENTACIÓN</t>
  </si>
  <si>
    <t>SI, AUT</t>
  </si>
  <si>
    <r>
      <t xml:space="preserve">CONDULET </t>
    </r>
    <r>
      <rPr>
        <sz val="14"/>
        <color rgb="FFFF0000"/>
        <rFont val="Calibri"/>
        <family val="2"/>
        <scheme val="minor"/>
      </rPr>
      <t>LB B41SERIE</t>
    </r>
    <r>
      <rPr>
        <sz val="14"/>
        <color theme="1"/>
        <rFont val="Calibri"/>
        <family val="2"/>
        <scheme val="minor"/>
      </rPr>
      <t xml:space="preserve"> OVAL PGG 1" </t>
    </r>
  </si>
  <si>
    <r>
      <t xml:space="preserve">CONDULET </t>
    </r>
    <r>
      <rPr>
        <sz val="14"/>
        <color rgb="FFFF0000"/>
        <rFont val="Calibri"/>
        <family val="2"/>
        <scheme val="minor"/>
      </rPr>
      <t xml:space="preserve">LL B41SERIE </t>
    </r>
    <r>
      <rPr>
        <sz val="14"/>
        <color theme="1"/>
        <rFont val="Calibri"/>
        <family val="2"/>
        <scheme val="minor"/>
      </rPr>
      <t xml:space="preserve">OVAL PGG 1" </t>
    </r>
  </si>
  <si>
    <r>
      <t xml:space="preserve">CONDULET </t>
    </r>
    <r>
      <rPr>
        <sz val="14"/>
        <color rgb="FFFF0000"/>
        <rFont val="Calibri"/>
        <family val="2"/>
        <scheme val="minor"/>
      </rPr>
      <t>LR B41SERIE</t>
    </r>
    <r>
      <rPr>
        <sz val="14"/>
        <color theme="1"/>
        <rFont val="Calibri"/>
        <family val="2"/>
        <scheme val="minor"/>
      </rPr>
      <t xml:space="preserve"> OVAL PGG 1" </t>
    </r>
  </si>
  <si>
    <r>
      <t xml:space="preserve">CONDULET </t>
    </r>
    <r>
      <rPr>
        <sz val="14"/>
        <color rgb="FFFF0000"/>
        <rFont val="Calibri"/>
        <family val="2"/>
        <scheme val="minor"/>
      </rPr>
      <t>LB B41SERIE</t>
    </r>
    <r>
      <rPr>
        <sz val="14"/>
        <color theme="1"/>
        <rFont val="Calibri"/>
        <family val="2"/>
        <scheme val="minor"/>
      </rPr>
      <t xml:space="preserve"> OVAL PGG 1 1/2" </t>
    </r>
  </si>
  <si>
    <r>
      <t xml:space="preserve">CONDULET </t>
    </r>
    <r>
      <rPr>
        <sz val="14"/>
        <color rgb="FFFF0000"/>
        <rFont val="Calibri"/>
        <family val="2"/>
        <scheme val="minor"/>
      </rPr>
      <t>LL B41SERIE</t>
    </r>
    <r>
      <rPr>
        <sz val="14"/>
        <color theme="1"/>
        <rFont val="Calibri"/>
        <family val="2"/>
        <scheme val="minor"/>
      </rPr>
      <t xml:space="preserve"> OVAL PGG 1 1/2" </t>
    </r>
  </si>
  <si>
    <r>
      <t xml:space="preserve">CONDULET </t>
    </r>
    <r>
      <rPr>
        <sz val="14"/>
        <color rgb="FFFF0000"/>
        <rFont val="Calibri"/>
        <family val="2"/>
        <scheme val="minor"/>
      </rPr>
      <t>LR B41SERIE</t>
    </r>
    <r>
      <rPr>
        <sz val="14"/>
        <color theme="1"/>
        <rFont val="Calibri"/>
        <family val="2"/>
        <scheme val="minor"/>
      </rPr>
      <t xml:space="preserve"> OVAL PGG 1 1/2" </t>
    </r>
  </si>
  <si>
    <r>
      <t xml:space="preserve">CONDULET </t>
    </r>
    <r>
      <rPr>
        <sz val="14"/>
        <color rgb="FFFF0000"/>
        <rFont val="Calibri"/>
        <family val="2"/>
        <scheme val="minor"/>
      </rPr>
      <t>LB B41SERIE</t>
    </r>
    <r>
      <rPr>
        <sz val="14"/>
        <color theme="1"/>
        <rFont val="Calibri"/>
        <family val="2"/>
        <scheme val="minor"/>
      </rPr>
      <t xml:space="preserve"> OVAL PGG 2 1/2" </t>
    </r>
  </si>
  <si>
    <r>
      <t xml:space="preserve">CONDULET </t>
    </r>
    <r>
      <rPr>
        <sz val="14"/>
        <color rgb="FFFF0000"/>
        <rFont val="Calibri"/>
        <family val="2"/>
        <scheme val="minor"/>
      </rPr>
      <t>LL B41SERIE</t>
    </r>
    <r>
      <rPr>
        <sz val="14"/>
        <color theme="1"/>
        <rFont val="Calibri"/>
        <family val="2"/>
        <scheme val="minor"/>
      </rPr>
      <t xml:space="preserve"> OVAL PGG 2 1/2" </t>
    </r>
  </si>
  <si>
    <r>
      <t xml:space="preserve">CONDULET </t>
    </r>
    <r>
      <rPr>
        <sz val="14"/>
        <color rgb="FFFF0000"/>
        <rFont val="Calibri"/>
        <family val="2"/>
        <scheme val="minor"/>
      </rPr>
      <t>LR B41SERIE</t>
    </r>
    <r>
      <rPr>
        <sz val="14"/>
        <color theme="1"/>
        <rFont val="Calibri"/>
        <family val="2"/>
        <scheme val="minor"/>
      </rPr>
      <t xml:space="preserve"> OVAL PGG 2 1/2" </t>
    </r>
  </si>
  <si>
    <t xml:space="preserve">Unicanal = </t>
  </si>
  <si>
    <t>CHRISTIAN</t>
  </si>
  <si>
    <t>CENTRO DE CARGAS SQUARE NEMA A LUCES DE OBSTRUCCION</t>
  </si>
  <si>
    <t>CRIOS</t>
  </si>
  <si>
    <t>HERMOSILLO SONORA</t>
  </si>
  <si>
    <t>ERICSSON</t>
  </si>
  <si>
    <t xml:space="preserve">POSTE 60 CM PARA CONCERTINA CON TAPA </t>
  </si>
  <si>
    <t>ELECTRODO QUIMICO ET380 7/16 Fe PARRES CON TAPON DE NEOPRENO Y TUBO DE PVC DE 8''</t>
  </si>
  <si>
    <t>SI</t>
  </si>
  <si>
    <t>F9 BTS ATC 2020</t>
  </si>
  <si>
    <t>1. MALLA CICLONICA</t>
  </si>
  <si>
    <t>2. PUERTA O PORTON</t>
  </si>
  <si>
    <t>LONG (M).</t>
  </si>
  <si>
    <t>MALLA CICLONICA CAL. 11 GALVANIZADA DE 55X55mm</t>
  </si>
  <si>
    <t>MTS</t>
  </si>
  <si>
    <t>TUBO DE 42mm</t>
  </si>
  <si>
    <t xml:space="preserve">TUBO DE 2 1/2". CED. 40 </t>
  </si>
  <si>
    <t>CONCERTINA DOBLE NAVAJA GALNAVIZADA DE 35cm</t>
  </si>
  <si>
    <t>ROLLOS</t>
  </si>
  <si>
    <t>ALAMBRE DE PUAZ GALVANIZADA CAL. 12.5</t>
  </si>
  <si>
    <t xml:space="preserve">CINTA DE PVC PARA MALLA CICLONICA DE 55x55mm </t>
  </si>
  <si>
    <t>SOLERA GALVANIZADA 3/4”X1/8”</t>
  </si>
  <si>
    <t>COPLE SIMPLE PARA TUBO DE 42mm</t>
  </si>
  <si>
    <t>ABRAZADERA DE ARRANQUE PARA TUBO DE 73mm</t>
  </si>
  <si>
    <t>ABRAZADERA DOBLE DE ARRANQUE PARA TUBO DE 73mm</t>
  </si>
  <si>
    <t>ABRAZADERA TENSION PARA TUBO DE 73mm</t>
  </si>
  <si>
    <t>TAPON PARA ESPADA TUBO DE 73mm</t>
  </si>
  <si>
    <t>ESPADA DE 35xm</t>
  </si>
  <si>
    <t>CANDADO MASTERLOCK MOD. 175 LH CUELLO LARGO</t>
  </si>
  <si>
    <t>CADENA DE ¼” GALVANIZADA</t>
  </si>
  <si>
    <t>PASADOR REDONDO LISO DE ¾”</t>
  </si>
  <si>
    <t>ABRAZADERA DE TENSIÓN PARA TUBO DE 42mm</t>
  </si>
  <si>
    <t>CERROJO TIPO MAUSSER EN LAMINA GALVANIZADA CAL.14</t>
  </si>
  <si>
    <t>BISAGRA INDUSTRIAL DE TUBO 73mm A 48mm</t>
  </si>
  <si>
    <t>3. MALLA MIRAFI</t>
  </si>
  <si>
    <t>MALLA MIRAFI</t>
  </si>
  <si>
    <t>MEDICION ATC A CENTRO DE CARGAS SQUARE</t>
  </si>
  <si>
    <t>MEDICION ATT A INTERRUPTOR 3X100</t>
  </si>
  <si>
    <t>ML</t>
  </si>
  <si>
    <t>TUBOS PAJARERA, TUBOS 2" Y 3/4"</t>
  </si>
  <si>
    <t>MUFAS F.O. ATT Y ATC, TUBO 2 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</si>
</sst>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b/>
      <i/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i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/>
      <top/>
      <bottom style="mediumDashDotDot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3" xfId="0" applyFont="1" applyBorder="1"/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5" xfId="0" applyFont="1" applyBorder="1"/>
    <xf numFmtId="0" fontId="9" fillId="0" borderId="0" xfId="0" applyFont="1"/>
    <xf numFmtId="0" fontId="7" fillId="0" borderId="4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9" xfId="0" applyFont="1" applyBorder="1" applyAlignment="1">
      <alignment wrapText="1"/>
    </xf>
    <xf numFmtId="0" fontId="7" fillId="0" borderId="3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2" xfId="0" applyFont="1" applyBorder="1"/>
    <xf numFmtId="0" fontId="7" fillId="0" borderId="12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7" fillId="3" borderId="3" xfId="0" applyFont="1" applyFill="1" applyBorder="1" applyAlignment="1">
      <alignment horizontal="center"/>
    </xf>
    <xf numFmtId="0" fontId="3" fillId="0" borderId="0" xfId="0" applyFont="1" applyBorder="1"/>
    <xf numFmtId="0" fontId="7" fillId="0" borderId="0" xfId="0" applyFont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8" fillId="0" borderId="15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wrapText="1"/>
    </xf>
    <xf numFmtId="0" fontId="7" fillId="0" borderId="19" xfId="0" applyFont="1" applyBorder="1" applyAlignment="1">
      <alignment horizontal="center"/>
    </xf>
    <xf numFmtId="0" fontId="7" fillId="0" borderId="18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5" xfId="0" applyFont="1" applyBorder="1" applyAlignment="1">
      <alignment wrapText="1"/>
    </xf>
    <xf numFmtId="0" fontId="7" fillId="0" borderId="16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21" xfId="0" applyFont="1" applyBorder="1" applyAlignment="1">
      <alignment wrapText="1"/>
    </xf>
    <xf numFmtId="0" fontId="7" fillId="0" borderId="22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7" fillId="0" borderId="24" xfId="0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0" fontId="7" fillId="0" borderId="21" xfId="0" applyFont="1" applyFill="1" applyBorder="1" applyAlignment="1">
      <alignment wrapText="1"/>
    </xf>
    <xf numFmtId="0" fontId="7" fillId="0" borderId="15" xfId="0" applyFont="1" applyBorder="1"/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4" xfId="0" applyFont="1" applyBorder="1"/>
    <xf numFmtId="0" fontId="7" fillId="0" borderId="28" xfId="0" applyFont="1" applyBorder="1"/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7" fillId="3" borderId="30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0" borderId="31" xfId="0" applyFont="1" applyBorder="1"/>
    <xf numFmtId="0" fontId="7" fillId="0" borderId="32" xfId="0" applyFont="1" applyBorder="1" applyAlignment="1">
      <alignment wrapText="1"/>
    </xf>
    <xf numFmtId="0" fontId="7" fillId="0" borderId="31" xfId="0" applyFont="1" applyBorder="1" applyAlignment="1">
      <alignment wrapText="1"/>
    </xf>
    <xf numFmtId="0" fontId="7" fillId="0" borderId="32" xfId="0" applyFont="1" applyBorder="1"/>
    <xf numFmtId="0" fontId="2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0" borderId="33" xfId="0" applyFont="1" applyBorder="1"/>
    <xf numFmtId="0" fontId="7" fillId="0" borderId="26" xfId="0" applyFont="1" applyBorder="1"/>
    <xf numFmtId="0" fontId="7" fillId="0" borderId="27" xfId="0" applyFont="1" applyBorder="1"/>
    <xf numFmtId="0" fontId="7" fillId="0" borderId="34" xfId="0" applyFont="1" applyBorder="1"/>
    <xf numFmtId="0" fontId="7" fillId="0" borderId="29" xfId="0" applyFont="1" applyBorder="1"/>
    <xf numFmtId="0" fontId="7" fillId="0" borderId="35" xfId="0" applyFont="1" applyBorder="1"/>
    <xf numFmtId="0" fontId="7" fillId="0" borderId="36" xfId="0" applyFont="1" applyBorder="1"/>
    <xf numFmtId="0" fontId="7" fillId="0" borderId="36" xfId="0" applyFont="1" applyBorder="1" applyAlignment="1">
      <alignment horizontal="center"/>
    </xf>
    <xf numFmtId="0" fontId="7" fillId="0" borderId="36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7" fillId="0" borderId="37" xfId="0" applyFont="1" applyBorder="1"/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1" xfId="0" applyFont="1" applyBorder="1" applyAlignment="1">
      <alignment horizontal="center" wrapText="1"/>
    </xf>
    <xf numFmtId="0" fontId="7" fillId="0" borderId="42" xfId="0" applyFont="1" applyBorder="1" applyAlignment="1">
      <alignment horizontal="center" wrapText="1"/>
    </xf>
    <xf numFmtId="0" fontId="7" fillId="0" borderId="39" xfId="0" applyFont="1" applyBorder="1" applyAlignment="1">
      <alignment horizontal="center" wrapText="1"/>
    </xf>
    <xf numFmtId="0" fontId="7" fillId="3" borderId="5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0" borderId="40" xfId="0" applyFont="1" applyBorder="1" applyAlignment="1">
      <alignment horizontal="center" wrapText="1"/>
    </xf>
    <xf numFmtId="0" fontId="7" fillId="0" borderId="42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7" fillId="0" borderId="44" xfId="0" applyFont="1" applyBorder="1"/>
    <xf numFmtId="0" fontId="7" fillId="0" borderId="45" xfId="0" applyFont="1" applyBorder="1" applyAlignment="1">
      <alignment horizontal="center"/>
    </xf>
    <xf numFmtId="0" fontId="7" fillId="0" borderId="14" xfId="0" applyFont="1" applyBorder="1"/>
    <xf numFmtId="49" fontId="4" fillId="0" borderId="0" xfId="0" applyNumberFormat="1" applyFont="1" applyAlignment="1">
      <alignment horizontal="center"/>
    </xf>
    <xf numFmtId="0" fontId="7" fillId="0" borderId="46" xfId="0" applyFont="1" applyBorder="1"/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6" xfId="0" applyFont="1" applyBorder="1" applyAlignment="1">
      <alignment wrapText="1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wrapText="1"/>
    </xf>
    <xf numFmtId="0" fontId="7" fillId="0" borderId="48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wrapText="1"/>
    </xf>
    <xf numFmtId="0" fontId="7" fillId="0" borderId="47" xfId="0" applyFont="1" applyBorder="1" applyAlignment="1">
      <alignment horizontal="center"/>
    </xf>
    <xf numFmtId="0" fontId="7" fillId="0" borderId="51" xfId="0" applyFont="1" applyBorder="1" applyAlignment="1">
      <alignment horizontal="center" wrapText="1"/>
    </xf>
    <xf numFmtId="0" fontId="7" fillId="0" borderId="52" xfId="0" applyFont="1" applyBorder="1" applyAlignment="1">
      <alignment horizontal="center"/>
    </xf>
    <xf numFmtId="0" fontId="7" fillId="0" borderId="47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4" fillId="0" borderId="0" xfId="0" applyFont="1" applyBorder="1"/>
    <xf numFmtId="0" fontId="13" fillId="0" borderId="5" xfId="0" applyFont="1" applyBorder="1"/>
    <xf numFmtId="0" fontId="13" fillId="0" borderId="3" xfId="0" applyFont="1" applyBorder="1"/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left"/>
    </xf>
    <xf numFmtId="0" fontId="13" fillId="0" borderId="0" xfId="0" applyFont="1" applyBorder="1"/>
    <xf numFmtId="164" fontId="11" fillId="0" borderId="3" xfId="0" applyNumberFormat="1" applyFont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4" xfId="0" applyFont="1" applyBorder="1"/>
    <xf numFmtId="0" fontId="10" fillId="0" borderId="34" xfId="0" applyFont="1" applyBorder="1"/>
    <xf numFmtId="0" fontId="10" fillId="0" borderId="34" xfId="0" applyFont="1" applyFill="1" applyBorder="1"/>
    <xf numFmtId="0" fontId="4" fillId="0" borderId="27" xfId="0" applyFont="1" applyBorder="1"/>
    <xf numFmtId="0" fontId="15" fillId="0" borderId="3" xfId="0" applyFont="1" applyBorder="1"/>
    <xf numFmtId="0" fontId="15" fillId="3" borderId="3" xfId="0" applyFont="1" applyFill="1" applyBorder="1"/>
    <xf numFmtId="0" fontId="7" fillId="0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6" fillId="0" borderId="0" xfId="0" applyFont="1" applyBorder="1"/>
    <xf numFmtId="0" fontId="13" fillId="2" borderId="5" xfId="0" applyFont="1" applyFill="1" applyBorder="1"/>
    <xf numFmtId="0" fontId="13" fillId="2" borderId="6" xfId="0" applyFont="1" applyFill="1" applyBorder="1"/>
    <xf numFmtId="0" fontId="7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0" fontId="7" fillId="0" borderId="61" xfId="0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63" xfId="0" applyFont="1" applyBorder="1"/>
    <xf numFmtId="0" fontId="3" fillId="0" borderId="64" xfId="0" applyFont="1" applyBorder="1"/>
    <xf numFmtId="0" fontId="7" fillId="0" borderId="64" xfId="0" applyFont="1" applyBorder="1" applyAlignment="1">
      <alignment horizontal="center"/>
    </xf>
    <xf numFmtId="0" fontId="7" fillId="0" borderId="64" xfId="0" applyFont="1" applyFill="1" applyBorder="1" applyAlignment="1">
      <alignment horizontal="center"/>
    </xf>
    <xf numFmtId="0" fontId="7" fillId="0" borderId="65" xfId="0" applyFont="1" applyBorder="1"/>
    <xf numFmtId="0" fontId="7" fillId="0" borderId="66" xfId="0" applyFont="1" applyBorder="1"/>
    <xf numFmtId="0" fontId="7" fillId="0" borderId="67" xfId="0" applyFont="1" applyBorder="1"/>
    <xf numFmtId="0" fontId="7" fillId="0" borderId="68" xfId="0" applyFont="1" applyFill="1" applyBorder="1"/>
    <xf numFmtId="0" fontId="7" fillId="0" borderId="69" xfId="0" applyFont="1" applyFill="1" applyBorder="1"/>
    <xf numFmtId="0" fontId="7" fillId="0" borderId="69" xfId="0" applyFont="1" applyFill="1" applyBorder="1" applyAlignment="1">
      <alignment horizontal="center"/>
    </xf>
    <xf numFmtId="0" fontId="7" fillId="0" borderId="70" xfId="0" applyFont="1" applyFill="1" applyBorder="1"/>
    <xf numFmtId="0" fontId="0" fillId="0" borderId="6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7" xfId="0" applyBorder="1" applyAlignment="1">
      <alignment horizontal="center"/>
    </xf>
    <xf numFmtId="0" fontId="7" fillId="0" borderId="68" xfId="0" applyFont="1" applyBorder="1"/>
    <xf numFmtId="0" fontId="7" fillId="0" borderId="69" xfId="0" applyFont="1" applyBorder="1"/>
    <xf numFmtId="0" fontId="7" fillId="0" borderId="69" xfId="0" applyFont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7" fillId="0" borderId="70" xfId="0" applyFont="1" applyBorder="1"/>
    <xf numFmtId="0" fontId="7" fillId="0" borderId="71" xfId="0" applyFont="1" applyFill="1" applyBorder="1" applyAlignment="1">
      <alignment horizontal="center"/>
    </xf>
    <xf numFmtId="0" fontId="7" fillId="0" borderId="72" xfId="0" applyFont="1" applyBorder="1"/>
    <xf numFmtId="0" fontId="7" fillId="3" borderId="56" xfId="0" applyFont="1" applyFill="1" applyBorder="1" applyAlignment="1">
      <alignment horizontal="center"/>
    </xf>
    <xf numFmtId="0" fontId="7" fillId="0" borderId="73" xfId="0" applyFont="1" applyBorder="1" applyAlignment="1">
      <alignment wrapText="1"/>
    </xf>
    <xf numFmtId="0" fontId="7" fillId="0" borderId="59" xfId="0" applyFont="1" applyFill="1" applyBorder="1" applyAlignment="1">
      <alignment horizontal="center"/>
    </xf>
    <xf numFmtId="0" fontId="7" fillId="0" borderId="60" xfId="0" applyFont="1" applyBorder="1" applyAlignment="1">
      <alignment wrapText="1"/>
    </xf>
    <xf numFmtId="0" fontId="7" fillId="3" borderId="61" xfId="0" applyFont="1" applyFill="1" applyBorder="1" applyAlignment="1">
      <alignment horizontal="center"/>
    </xf>
    <xf numFmtId="0" fontId="7" fillId="0" borderId="61" xfId="0" applyFont="1" applyFill="1" applyBorder="1" applyAlignment="1">
      <alignment horizontal="center"/>
    </xf>
    <xf numFmtId="0" fontId="7" fillId="0" borderId="62" xfId="0" applyFont="1" applyFill="1" applyBorder="1" applyAlignment="1">
      <alignment horizontal="center"/>
    </xf>
    <xf numFmtId="0" fontId="7" fillId="0" borderId="20" xfId="0" applyFont="1" applyBorder="1" applyAlignment="1">
      <alignment wrapText="1"/>
    </xf>
    <xf numFmtId="0" fontId="11" fillId="0" borderId="3" xfId="0" applyNumberFormat="1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55" xfId="0" applyFont="1" applyBorder="1"/>
    <xf numFmtId="0" fontId="7" fillId="0" borderId="59" xfId="0" applyFont="1" applyBorder="1" applyAlignment="1">
      <alignment horizontal="center" wrapText="1"/>
    </xf>
    <xf numFmtId="0" fontId="18" fillId="0" borderId="58" xfId="0" applyFont="1" applyFill="1" applyBorder="1" applyAlignment="1">
      <alignment wrapText="1"/>
    </xf>
    <xf numFmtId="0" fontId="8" fillId="0" borderId="15" xfId="0" applyFont="1" applyFill="1" applyBorder="1" applyAlignment="1">
      <alignment wrapText="1"/>
    </xf>
    <xf numFmtId="0" fontId="8" fillId="0" borderId="18" xfId="0" applyFont="1" applyFill="1" applyBorder="1" applyAlignment="1">
      <alignment wrapText="1"/>
    </xf>
    <xf numFmtId="0" fontId="8" fillId="0" borderId="21" xfId="0" applyFont="1" applyFill="1" applyBorder="1" applyAlignment="1">
      <alignment wrapText="1"/>
    </xf>
    <xf numFmtId="0" fontId="4" fillId="0" borderId="0" xfId="0" applyFont="1" applyFill="1" applyBorder="1"/>
    <xf numFmtId="0" fontId="7" fillId="0" borderId="14" xfId="0" applyFont="1" applyFill="1" applyBorder="1" applyAlignment="1">
      <alignment horizontal="center" vertical="center" wrapText="1"/>
    </xf>
    <xf numFmtId="0" fontId="7" fillId="5" borderId="15" xfId="0" applyFont="1" applyFill="1" applyBorder="1"/>
    <xf numFmtId="0" fontId="7" fillId="5" borderId="26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7" fillId="5" borderId="18" xfId="0" applyFont="1" applyFill="1" applyBorder="1"/>
    <xf numFmtId="0" fontId="7" fillId="5" borderId="9" xfId="0" applyFont="1" applyFill="1" applyBorder="1" applyAlignment="1">
      <alignment horizontal="center"/>
    </xf>
    <xf numFmtId="0" fontId="7" fillId="5" borderId="47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7" fillId="5" borderId="21" xfId="0" applyFont="1" applyFill="1" applyBorder="1"/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0" borderId="74" xfId="0" applyFont="1" applyFill="1" applyBorder="1" applyAlignment="1">
      <alignment horizontal="center"/>
    </xf>
    <xf numFmtId="0" fontId="2" fillId="0" borderId="34" xfId="0" applyFont="1" applyBorder="1"/>
    <xf numFmtId="0" fontId="2" fillId="0" borderId="0" xfId="0" applyFont="1"/>
    <xf numFmtId="0" fontId="7" fillId="0" borderId="59" xfId="0" applyFont="1" applyBorder="1" applyAlignment="1">
      <alignment horizontal="center" vertical="center"/>
    </xf>
    <xf numFmtId="0" fontId="7" fillId="0" borderId="14" xfId="0" applyFont="1" applyFill="1" applyBorder="1"/>
    <xf numFmtId="0" fontId="7" fillId="0" borderId="3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8" xfId="0" applyFont="1" applyFill="1" applyBorder="1"/>
    <xf numFmtId="0" fontId="7" fillId="4" borderId="14" xfId="0" applyFont="1" applyFill="1" applyBorder="1"/>
    <xf numFmtId="0" fontId="6" fillId="0" borderId="58" xfId="0" applyFont="1" applyBorder="1" applyAlignment="1">
      <alignment vertical="center" wrapText="1"/>
    </xf>
    <xf numFmtId="0" fontId="7" fillId="0" borderId="58" xfId="0" applyFont="1" applyFill="1" applyBorder="1" applyAlignment="1">
      <alignment horizontal="left" vertical="top" wrapText="1"/>
    </xf>
    <xf numFmtId="0" fontId="7" fillId="0" borderId="58" xfId="0" applyFont="1" applyBorder="1"/>
    <xf numFmtId="0" fontId="7" fillId="0" borderId="58" xfId="0" applyFont="1" applyFill="1" applyBorder="1"/>
    <xf numFmtId="0" fontId="7" fillId="0" borderId="58" xfId="0" applyFont="1" applyBorder="1" applyAlignment="1">
      <alignment wrapText="1"/>
    </xf>
    <xf numFmtId="0" fontId="22" fillId="0" borderId="58" xfId="0" applyFont="1" applyBorder="1" applyAlignment="1">
      <alignment wrapText="1"/>
    </xf>
    <xf numFmtId="0" fontId="18" fillId="0" borderId="55" xfId="0" applyFont="1" applyFill="1" applyBorder="1" applyAlignment="1">
      <alignment wrapText="1"/>
    </xf>
    <xf numFmtId="0" fontId="18" fillId="0" borderId="60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7" fillId="0" borderId="75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76" xfId="0" applyFont="1" applyBorder="1"/>
    <xf numFmtId="0" fontId="7" fillId="0" borderId="77" xfId="0" applyFont="1" applyBorder="1"/>
    <xf numFmtId="0" fontId="7" fillId="0" borderId="78" xfId="0" applyFont="1" applyBorder="1" applyAlignment="1">
      <alignment horizontal="center"/>
    </xf>
    <xf numFmtId="0" fontId="7" fillId="0" borderId="67" xfId="0" applyFont="1" applyBorder="1" applyAlignment="1">
      <alignment horizontal="center"/>
    </xf>
    <xf numFmtId="0" fontId="7" fillId="0" borderId="73" xfId="0" applyFont="1" applyBorder="1"/>
    <xf numFmtId="0" fontId="7" fillId="0" borderId="60" xfId="0" applyFont="1" applyBorder="1"/>
    <xf numFmtId="0" fontId="7" fillId="0" borderId="79" xfId="0" applyFont="1" applyFill="1" applyBorder="1" applyAlignment="1">
      <alignment horizontal="center"/>
    </xf>
    <xf numFmtId="0" fontId="7" fillId="5" borderId="55" xfId="0" applyFont="1" applyFill="1" applyBorder="1"/>
    <xf numFmtId="0" fontId="7" fillId="5" borderId="64" xfId="0" applyFont="1" applyFill="1" applyBorder="1" applyAlignment="1">
      <alignment horizontal="center"/>
    </xf>
    <xf numFmtId="0" fontId="7" fillId="5" borderId="65" xfId="0" applyFont="1" applyFill="1" applyBorder="1" applyAlignment="1">
      <alignment horizontal="center"/>
    </xf>
    <xf numFmtId="0" fontId="7" fillId="5" borderId="58" xfId="0" applyFont="1" applyFill="1" applyBorder="1"/>
    <xf numFmtId="0" fontId="7" fillId="3" borderId="75" xfId="0" applyFont="1" applyFill="1" applyBorder="1" applyAlignment="1">
      <alignment horizontal="center"/>
    </xf>
    <xf numFmtId="0" fontId="7" fillId="5" borderId="80" xfId="0" applyFont="1" applyFill="1" applyBorder="1"/>
    <xf numFmtId="0" fontId="7" fillId="3" borderId="59" xfId="0" applyFont="1" applyFill="1" applyBorder="1" applyAlignment="1">
      <alignment horizontal="center"/>
    </xf>
    <xf numFmtId="0" fontId="7" fillId="5" borderId="59" xfId="0" applyFont="1" applyFill="1" applyBorder="1" applyAlignment="1">
      <alignment horizontal="center"/>
    </xf>
    <xf numFmtId="0" fontId="7" fillId="5" borderId="60" xfId="0" applyFont="1" applyFill="1" applyBorder="1"/>
    <xf numFmtId="0" fontId="7" fillId="5" borderId="81" xfId="0" applyFont="1" applyFill="1" applyBorder="1" applyAlignment="1">
      <alignment horizontal="center"/>
    </xf>
    <xf numFmtId="0" fontId="7" fillId="3" borderId="82" xfId="0" applyFont="1" applyFill="1" applyBorder="1" applyAlignment="1">
      <alignment horizontal="center"/>
    </xf>
    <xf numFmtId="0" fontId="7" fillId="5" borderId="79" xfId="0" applyFont="1" applyFill="1" applyBorder="1" applyAlignment="1">
      <alignment horizontal="center"/>
    </xf>
    <xf numFmtId="0" fontId="7" fillId="5" borderId="61" xfId="0" applyFont="1" applyFill="1" applyBorder="1" applyAlignment="1">
      <alignment horizontal="center"/>
    </xf>
    <xf numFmtId="0" fontId="7" fillId="5" borderId="62" xfId="0" applyFont="1" applyFill="1" applyBorder="1" applyAlignment="1">
      <alignment horizontal="center"/>
    </xf>
    <xf numFmtId="0" fontId="7" fillId="0" borderId="83" xfId="0" applyFont="1" applyFill="1" applyBorder="1"/>
    <xf numFmtId="0" fontId="2" fillId="0" borderId="63" xfId="0" applyFont="1" applyBorder="1" applyAlignment="1">
      <alignment horizontal="left"/>
    </xf>
    <xf numFmtId="0" fontId="7" fillId="0" borderId="71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7" fillId="0" borderId="84" xfId="0" applyFont="1" applyBorder="1" applyAlignment="1">
      <alignment horizontal="center"/>
    </xf>
    <xf numFmtId="0" fontId="7" fillId="0" borderId="55" xfId="0" applyFont="1" applyBorder="1" applyAlignment="1">
      <alignment wrapText="1"/>
    </xf>
    <xf numFmtId="0" fontId="7" fillId="0" borderId="88" xfId="0" applyFont="1" applyBorder="1" applyAlignment="1">
      <alignment horizontal="center"/>
    </xf>
    <xf numFmtId="0" fontId="7" fillId="0" borderId="89" xfId="0" applyFont="1" applyFill="1" applyBorder="1" applyAlignment="1">
      <alignment horizontal="center"/>
    </xf>
    <xf numFmtId="0" fontId="7" fillId="0" borderId="90" xfId="0" applyFont="1" applyBorder="1" applyAlignment="1">
      <alignment horizontal="center"/>
    </xf>
    <xf numFmtId="0" fontId="7" fillId="0" borderId="91" xfId="0" applyFont="1" applyBorder="1" applyAlignment="1">
      <alignment wrapText="1"/>
    </xf>
    <xf numFmtId="0" fontId="7" fillId="0" borderId="91" xfId="0" applyFont="1" applyBorder="1" applyAlignment="1">
      <alignment horizontal="left" vertical="top" wrapText="1"/>
    </xf>
    <xf numFmtId="0" fontId="7" fillId="0" borderId="92" xfId="0" applyFont="1" applyBorder="1"/>
    <xf numFmtId="0" fontId="7" fillId="0" borderId="93" xfId="0" applyFont="1" applyBorder="1" applyAlignment="1">
      <alignment horizontal="center"/>
    </xf>
    <xf numFmtId="0" fontId="2" fillId="0" borderId="60" xfId="0" applyFont="1" applyBorder="1"/>
    <xf numFmtId="0" fontId="7" fillId="0" borderId="81" xfId="0" applyFont="1" applyBorder="1" applyAlignment="1">
      <alignment horizontal="center"/>
    </xf>
    <xf numFmtId="0" fontId="7" fillId="2" borderId="79" xfId="0" applyFont="1" applyFill="1" applyBorder="1" applyAlignment="1">
      <alignment horizontal="center"/>
    </xf>
    <xf numFmtId="0" fontId="7" fillId="0" borderId="89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1" xfId="0" applyFont="1" applyBorder="1"/>
    <xf numFmtId="0" fontId="7" fillId="0" borderId="92" xfId="0" applyFont="1" applyBorder="1" applyAlignment="1">
      <alignment wrapText="1"/>
    </xf>
    <xf numFmtId="0" fontId="7" fillId="0" borderId="77" xfId="0" applyFont="1" applyBorder="1" applyAlignment="1">
      <alignment wrapText="1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0" fontId="7" fillId="0" borderId="61" xfId="0" applyFont="1" applyBorder="1" applyAlignment="1">
      <alignment horizontal="center" wrapText="1"/>
    </xf>
    <xf numFmtId="0" fontId="7" fillId="0" borderId="56" xfId="0" applyFont="1" applyBorder="1" applyAlignment="1">
      <alignment horizontal="center" wrapText="1"/>
    </xf>
    <xf numFmtId="0" fontId="7" fillId="0" borderId="77" xfId="0" applyFont="1" applyFill="1" applyBorder="1"/>
    <xf numFmtId="0" fontId="7" fillId="0" borderId="58" xfId="0" applyFont="1" applyFill="1" applyBorder="1" applyAlignment="1">
      <alignment wrapText="1"/>
    </xf>
    <xf numFmtId="0" fontId="7" fillId="0" borderId="92" xfId="0" applyFont="1" applyFill="1" applyBorder="1" applyAlignment="1">
      <alignment wrapText="1"/>
    </xf>
    <xf numFmtId="0" fontId="7" fillId="0" borderId="98" xfId="0" applyFont="1" applyBorder="1"/>
    <xf numFmtId="0" fontId="7" fillId="0" borderId="85" xfId="0" applyFont="1" applyBorder="1"/>
    <xf numFmtId="0" fontId="7" fillId="0" borderId="99" xfId="0" applyFont="1" applyBorder="1" applyAlignment="1">
      <alignment horizontal="center"/>
    </xf>
    <xf numFmtId="0" fontId="7" fillId="0" borderId="99" xfId="0" applyFont="1" applyBorder="1" applyAlignment="1">
      <alignment horizontal="center" wrapText="1"/>
    </xf>
    <xf numFmtId="0" fontId="7" fillId="0" borderId="100" xfId="0" applyFont="1" applyBorder="1" applyAlignment="1">
      <alignment horizontal="center"/>
    </xf>
    <xf numFmtId="0" fontId="2" fillId="0" borderId="85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F08124-E94E-4EA4-9C67-952FC587CD2F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44</xdr:row>
      <xdr:rowOff>0</xdr:rowOff>
    </xdr:from>
    <xdr:to>
      <xdr:col>1</xdr:col>
      <xdr:colOff>2711824</xdr:colOff>
      <xdr:row>47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BC0AA16-3A23-4866-8E37-0E51E1450AE5}"/>
            </a:ext>
          </a:extLst>
        </xdr:cNvPr>
        <xdr:cNvSpPr txBox="1"/>
      </xdr:nvSpPr>
      <xdr:spPr>
        <a:xfrm>
          <a:off x="830356" y="11953875"/>
          <a:ext cx="2700618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44</xdr:row>
      <xdr:rowOff>798</xdr:rowOff>
    </xdr:from>
    <xdr:to>
      <xdr:col>2</xdr:col>
      <xdr:colOff>694765</xdr:colOff>
      <xdr:row>47</xdr:row>
      <xdr:rowOff>799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B73CC4-9351-4C0A-970F-D0157CE4B01B}"/>
            </a:ext>
          </a:extLst>
        </xdr:cNvPr>
        <xdr:cNvSpPr txBox="1"/>
      </xdr:nvSpPr>
      <xdr:spPr>
        <a:xfrm>
          <a:off x="3676650" y="11954673"/>
          <a:ext cx="3161740" cy="6000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 Tovar Christian</a:t>
          </a:r>
        </a:p>
      </xdr:txBody>
    </xdr:sp>
    <xdr:clientData/>
  </xdr:twoCellAnchor>
  <xdr:twoCellAnchor>
    <xdr:from>
      <xdr:col>1</xdr:col>
      <xdr:colOff>2799710</xdr:colOff>
      <xdr:row>47</xdr:row>
      <xdr:rowOff>152802</xdr:rowOff>
    </xdr:from>
    <xdr:to>
      <xdr:col>2</xdr:col>
      <xdr:colOff>653143</xdr:colOff>
      <xdr:row>49</xdr:row>
      <xdr:rowOff>132070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5C226AB-F33C-4FC4-9589-08097D016DB1}"/>
            </a:ext>
          </a:extLst>
        </xdr:cNvPr>
        <xdr:cNvSpPr txBox="1"/>
      </xdr:nvSpPr>
      <xdr:spPr>
        <a:xfrm>
          <a:off x="3618860" y="12706752"/>
          <a:ext cx="3177908" cy="37931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50</xdr:row>
      <xdr:rowOff>1</xdr:rowOff>
    </xdr:from>
    <xdr:to>
      <xdr:col>2</xdr:col>
      <xdr:colOff>489857</xdr:colOff>
      <xdr:row>60</xdr:row>
      <xdr:rowOff>95251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B53CF13-B362-4CD4-9817-879E43EE00A2}"/>
            </a:ext>
          </a:extLst>
        </xdr:cNvPr>
        <xdr:cNvSpPr txBox="1"/>
      </xdr:nvSpPr>
      <xdr:spPr>
        <a:xfrm>
          <a:off x="832757" y="13154026"/>
          <a:ext cx="5800725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</a:p>
        <a:p>
          <a:endParaRPr lang="es-MX" sz="1100" baseline="0"/>
        </a:p>
        <a:p>
          <a:r>
            <a:rPr lang="es-MX" sz="1100" baseline="0"/>
            <a:t>anticipo de material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56</xdr:row>
      <xdr:rowOff>91248</xdr:rowOff>
    </xdr:from>
    <xdr:to>
      <xdr:col>7</xdr:col>
      <xdr:colOff>8803</xdr:colOff>
      <xdr:row>60</xdr:row>
      <xdr:rowOff>149678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A8B8AC8-AFF6-408B-98B7-6682E9B2EE5A}"/>
            </a:ext>
          </a:extLst>
        </xdr:cNvPr>
        <xdr:cNvSpPr txBox="1"/>
      </xdr:nvSpPr>
      <xdr:spPr>
        <a:xfrm>
          <a:off x="7012560" y="14445423"/>
          <a:ext cx="5207293" cy="85853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53</xdr:row>
      <xdr:rowOff>43463</xdr:rowOff>
    </xdr:from>
    <xdr:to>
      <xdr:col>7</xdr:col>
      <xdr:colOff>0</xdr:colOff>
      <xdr:row>56</xdr:row>
      <xdr:rowOff>38420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927F76D-783A-4B99-914F-EAF0316ADBEF}"/>
            </a:ext>
          </a:extLst>
        </xdr:cNvPr>
        <xdr:cNvSpPr txBox="1"/>
      </xdr:nvSpPr>
      <xdr:spPr>
        <a:xfrm>
          <a:off x="6971739" y="13797563"/>
          <a:ext cx="52393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44</xdr:row>
      <xdr:rowOff>16249</xdr:rowOff>
    </xdr:from>
    <xdr:to>
      <xdr:col>6</xdr:col>
      <xdr:colOff>1170215</xdr:colOff>
      <xdr:row>52</xdr:row>
      <xdr:rowOff>163285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B7D2666F-FE6F-4FFC-A5FC-DD2AE3C9E555}"/>
            </a:ext>
          </a:extLst>
        </xdr:cNvPr>
        <xdr:cNvSpPr txBox="1"/>
      </xdr:nvSpPr>
      <xdr:spPr>
        <a:xfrm>
          <a:off x="6986307" y="11970124"/>
          <a:ext cx="4013708" cy="174723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47</xdr:row>
      <xdr:rowOff>150720</xdr:rowOff>
    </xdr:from>
    <xdr:to>
      <xdr:col>1</xdr:col>
      <xdr:colOff>2711824</xdr:colOff>
      <xdr:row>49</xdr:row>
      <xdr:rowOff>129989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BF6882B-A71B-4F2C-9517-C25E33F0A9FE}"/>
            </a:ext>
          </a:extLst>
        </xdr:cNvPr>
        <xdr:cNvSpPr txBox="1"/>
      </xdr:nvSpPr>
      <xdr:spPr>
        <a:xfrm>
          <a:off x="833718" y="12704670"/>
          <a:ext cx="2697256" cy="3793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AE3A4495-9652-4FC3-8E9B-9964CEA03E44}"/>
            </a:ext>
          </a:extLst>
        </xdr:cNvPr>
        <xdr:cNvCxnSpPr/>
      </xdr:nvCxnSpPr>
      <xdr:spPr>
        <a:xfrm>
          <a:off x="819651" y="1614738"/>
          <a:ext cx="0" cy="180473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38</xdr:row>
      <xdr:rowOff>300878</xdr:rowOff>
    </xdr:from>
    <xdr:to>
      <xdr:col>1</xdr:col>
      <xdr:colOff>2711824</xdr:colOff>
      <xdr:row>42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B3DAC2A-38AE-4223-BE18-685118A73BAE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798</xdr:rowOff>
    </xdr:from>
    <xdr:to>
      <xdr:col>2</xdr:col>
      <xdr:colOff>694765</xdr:colOff>
      <xdr:row>42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8FAF46-2DC7-4EAC-8CB5-220893B2A894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2799710</xdr:colOff>
      <xdr:row>42</xdr:row>
      <xdr:rowOff>152802</xdr:rowOff>
    </xdr:from>
    <xdr:to>
      <xdr:col>2</xdr:col>
      <xdr:colOff>653143</xdr:colOff>
      <xdr:row>44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206489E-C908-40B1-9F4A-C4AB203A44C9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45</xdr:row>
      <xdr:rowOff>1</xdr:rowOff>
    </xdr:from>
    <xdr:to>
      <xdr:col>2</xdr:col>
      <xdr:colOff>489857</xdr:colOff>
      <xdr:row>55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FD3832-8275-4D08-B9D7-F6EF19F896E9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51</xdr:row>
      <xdr:rowOff>91248</xdr:rowOff>
    </xdr:from>
    <xdr:to>
      <xdr:col>7</xdr:col>
      <xdr:colOff>8803</xdr:colOff>
      <xdr:row>55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E042C37-19A3-4883-A758-EF95F7FB5F19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48</xdr:row>
      <xdr:rowOff>43463</xdr:rowOff>
    </xdr:from>
    <xdr:to>
      <xdr:col>7</xdr:col>
      <xdr:colOff>0</xdr:colOff>
      <xdr:row>51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EC048C4-2EFE-4C37-9367-5B165A284583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39</xdr:row>
      <xdr:rowOff>16249</xdr:rowOff>
    </xdr:from>
    <xdr:to>
      <xdr:col>6</xdr:col>
      <xdr:colOff>1170215</xdr:colOff>
      <xdr:row>47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C70E5E6-061D-4B87-B509-E242EF514A9B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356FFC-6D3D-4399-BA39-576083DD0CF2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3EF7D7D-042A-40C1-A3C4-DB62119F347D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39</xdr:row>
      <xdr:rowOff>166408</xdr:rowOff>
    </xdr:from>
    <xdr:to>
      <xdr:col>1</xdr:col>
      <xdr:colOff>2767853</xdr:colOff>
      <xdr:row>41</xdr:row>
      <xdr:rowOff>268941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9276719-ADD0-4C80-97DA-014B75F00FD9}"/>
            </a:ext>
          </a:extLst>
        </xdr:cNvPr>
        <xdr:cNvSpPr txBox="1"/>
      </xdr:nvSpPr>
      <xdr:spPr>
        <a:xfrm>
          <a:off x="750794" y="14128937"/>
          <a:ext cx="2700618" cy="7300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179292</xdr:rowOff>
    </xdr:from>
    <xdr:to>
      <xdr:col>2</xdr:col>
      <xdr:colOff>952500</xdr:colOff>
      <xdr:row>41</xdr:row>
      <xdr:rowOff>266697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5AB229AE-0748-460F-AEA6-15183B2B7684}"/>
            </a:ext>
          </a:extLst>
        </xdr:cNvPr>
        <xdr:cNvSpPr txBox="1"/>
      </xdr:nvSpPr>
      <xdr:spPr>
        <a:xfrm>
          <a:off x="3537857" y="14153828"/>
          <a:ext cx="2299607" cy="71333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2876550</xdr:colOff>
      <xdr:row>42</xdr:row>
      <xdr:rowOff>65554</xdr:rowOff>
    </xdr:from>
    <xdr:to>
      <xdr:col>2</xdr:col>
      <xdr:colOff>952500</xdr:colOff>
      <xdr:row>44</xdr:row>
      <xdr:rowOff>108857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514336F-8CF7-4091-A841-E87959CBA14C}"/>
            </a:ext>
          </a:extLst>
        </xdr:cNvPr>
        <xdr:cNvSpPr txBox="1"/>
      </xdr:nvSpPr>
      <xdr:spPr>
        <a:xfrm>
          <a:off x="3556907" y="14978983"/>
          <a:ext cx="2280557" cy="45151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100853</xdr:colOff>
      <xdr:row>44</xdr:row>
      <xdr:rowOff>156884</xdr:rowOff>
    </xdr:from>
    <xdr:to>
      <xdr:col>2</xdr:col>
      <xdr:colOff>963705</xdr:colOff>
      <xdr:row>52</xdr:row>
      <xdr:rowOff>78443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ABAB24B-6099-4090-95F3-D225B1910C86}"/>
            </a:ext>
          </a:extLst>
        </xdr:cNvPr>
        <xdr:cNvSpPr txBox="1"/>
      </xdr:nvSpPr>
      <xdr:spPr>
        <a:xfrm>
          <a:off x="784412" y="15464119"/>
          <a:ext cx="5076264" cy="153520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4</xdr:col>
      <xdr:colOff>0</xdr:colOff>
      <xdr:row>48</xdr:row>
      <xdr:rowOff>67236</xdr:rowOff>
    </xdr:from>
    <xdr:to>
      <xdr:col>6</xdr:col>
      <xdr:colOff>1120589</xdr:colOff>
      <xdr:row>52</xdr:row>
      <xdr:rowOff>123266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023867F-7A1A-461E-953C-E317C8458B94}"/>
            </a:ext>
          </a:extLst>
        </xdr:cNvPr>
        <xdr:cNvSpPr txBox="1"/>
      </xdr:nvSpPr>
      <xdr:spPr>
        <a:xfrm>
          <a:off x="6107206" y="16181295"/>
          <a:ext cx="4034118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44</xdr:row>
      <xdr:rowOff>161925</xdr:rowOff>
    </xdr:from>
    <xdr:to>
      <xdr:col>6</xdr:col>
      <xdr:colOff>1098177</xdr:colOff>
      <xdr:row>47</xdr:row>
      <xdr:rowOff>156882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6B4DC47D-2302-4A3C-826F-34DADF6DEA1E}"/>
            </a:ext>
          </a:extLst>
        </xdr:cNvPr>
        <xdr:cNvSpPr txBox="1"/>
      </xdr:nvSpPr>
      <xdr:spPr>
        <a:xfrm>
          <a:off x="6084794" y="15469160"/>
          <a:ext cx="4034118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39</xdr:row>
      <xdr:rowOff>161926</xdr:rowOff>
    </xdr:from>
    <xdr:to>
      <xdr:col>6</xdr:col>
      <xdr:colOff>1154206</xdr:colOff>
      <xdr:row>44</xdr:row>
      <xdr:rowOff>33618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497C556B-B077-46CD-806A-670F141ABC23}"/>
            </a:ext>
          </a:extLst>
        </xdr:cNvPr>
        <xdr:cNvSpPr txBox="1"/>
      </xdr:nvSpPr>
      <xdr:spPr>
        <a:xfrm>
          <a:off x="6185647" y="14124455"/>
          <a:ext cx="3989294" cy="1216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81803</xdr:colOff>
      <xdr:row>42</xdr:row>
      <xdr:rowOff>72277</xdr:rowOff>
    </xdr:from>
    <xdr:to>
      <xdr:col>1</xdr:col>
      <xdr:colOff>2779059</xdr:colOff>
      <xdr:row>44</xdr:row>
      <xdr:rowOff>108856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12560D9-3A77-42AA-9A3C-886C63426B1C}"/>
            </a:ext>
          </a:extLst>
        </xdr:cNvPr>
        <xdr:cNvSpPr txBox="1"/>
      </xdr:nvSpPr>
      <xdr:spPr>
        <a:xfrm>
          <a:off x="762160" y="14985706"/>
          <a:ext cx="2697256" cy="4447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1253879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81965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53</xdr:row>
      <xdr:rowOff>300878</xdr:rowOff>
    </xdr:from>
    <xdr:to>
      <xdr:col>1</xdr:col>
      <xdr:colOff>2678206</xdr:colOff>
      <xdr:row>55</xdr:row>
      <xdr:rowOff>179294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2E04764-5DC2-4737-B161-BAF425AFEE37}"/>
            </a:ext>
          </a:extLst>
        </xdr:cNvPr>
        <xdr:cNvSpPr txBox="1"/>
      </xdr:nvSpPr>
      <xdr:spPr>
        <a:xfrm>
          <a:off x="694765" y="13994466"/>
          <a:ext cx="2667000" cy="3938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2857501</xdr:colOff>
      <xdr:row>53</xdr:row>
      <xdr:rowOff>313764</xdr:rowOff>
    </xdr:from>
    <xdr:to>
      <xdr:col>2</xdr:col>
      <xdr:colOff>425823</xdr:colOff>
      <xdr:row>55</xdr:row>
      <xdr:rowOff>190501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C47F9BF5-79D3-4046-9853-6D2375D2BACA}"/>
            </a:ext>
          </a:extLst>
        </xdr:cNvPr>
        <xdr:cNvSpPr txBox="1"/>
      </xdr:nvSpPr>
      <xdr:spPr>
        <a:xfrm>
          <a:off x="3541060" y="14007352"/>
          <a:ext cx="3563469" cy="39220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2842932</xdr:colOff>
      <xdr:row>56</xdr:row>
      <xdr:rowOff>76761</xdr:rowOff>
    </xdr:from>
    <xdr:to>
      <xdr:col>2</xdr:col>
      <xdr:colOff>560294</xdr:colOff>
      <xdr:row>58</xdr:row>
      <xdr:rowOff>56030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9CB46ACB-BCF2-432F-BA9E-5887D5BEBDE6}"/>
            </a:ext>
          </a:extLst>
        </xdr:cNvPr>
        <xdr:cNvSpPr txBox="1"/>
      </xdr:nvSpPr>
      <xdr:spPr>
        <a:xfrm>
          <a:off x="3526491" y="14487526"/>
          <a:ext cx="3712509" cy="3826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11206</xdr:colOff>
      <xdr:row>58</xdr:row>
      <xdr:rowOff>100853</xdr:rowOff>
    </xdr:from>
    <xdr:to>
      <xdr:col>2</xdr:col>
      <xdr:colOff>190500</xdr:colOff>
      <xdr:row>64</xdr:row>
      <xdr:rowOff>168088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AA78BFD-7D50-4E4E-8D78-17DB5FC65140}"/>
            </a:ext>
          </a:extLst>
        </xdr:cNvPr>
        <xdr:cNvSpPr txBox="1"/>
      </xdr:nvSpPr>
      <xdr:spPr>
        <a:xfrm>
          <a:off x="694765" y="14915029"/>
          <a:ext cx="6174441" cy="12774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2</xdr:col>
      <xdr:colOff>638735</xdr:colOff>
      <xdr:row>60</xdr:row>
      <xdr:rowOff>44824</xdr:rowOff>
    </xdr:from>
    <xdr:to>
      <xdr:col>5</xdr:col>
      <xdr:colOff>1142999</xdr:colOff>
      <xdr:row>64</xdr:row>
      <xdr:rowOff>100853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45962F1-BCFE-4A53-9B66-E5D377FC7025}"/>
            </a:ext>
          </a:extLst>
        </xdr:cNvPr>
        <xdr:cNvSpPr txBox="1"/>
      </xdr:nvSpPr>
      <xdr:spPr>
        <a:xfrm>
          <a:off x="7317441" y="15262412"/>
          <a:ext cx="3753970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638737</xdr:colOff>
      <xdr:row>56</xdr:row>
      <xdr:rowOff>173131</xdr:rowOff>
    </xdr:from>
    <xdr:to>
      <xdr:col>5</xdr:col>
      <xdr:colOff>1154207</xdr:colOff>
      <xdr:row>59</xdr:row>
      <xdr:rowOff>168088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264680B3-A721-4EDD-ACBA-BC30186C7954}"/>
            </a:ext>
          </a:extLst>
        </xdr:cNvPr>
        <xdr:cNvSpPr txBox="1"/>
      </xdr:nvSpPr>
      <xdr:spPr>
        <a:xfrm>
          <a:off x="7317443" y="14583896"/>
          <a:ext cx="3765176" cy="60007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683560</xdr:colOff>
      <xdr:row>54</xdr:row>
      <xdr:rowOff>16249</xdr:rowOff>
    </xdr:from>
    <xdr:to>
      <xdr:col>5</xdr:col>
      <xdr:colOff>1086970</xdr:colOff>
      <xdr:row>56</xdr:row>
      <xdr:rowOff>89647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FD37D6B-EAB5-4897-88BE-40BD3E67C267}"/>
            </a:ext>
          </a:extLst>
        </xdr:cNvPr>
        <xdr:cNvSpPr txBox="1"/>
      </xdr:nvSpPr>
      <xdr:spPr>
        <a:xfrm>
          <a:off x="7362266" y="14023602"/>
          <a:ext cx="3653116" cy="47681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48186</xdr:colOff>
      <xdr:row>56</xdr:row>
      <xdr:rowOff>61073</xdr:rowOff>
    </xdr:from>
    <xdr:to>
      <xdr:col>1</xdr:col>
      <xdr:colOff>2745442</xdr:colOff>
      <xdr:row>58</xdr:row>
      <xdr:rowOff>40342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19E461C4-A4AA-441E-BF63-6A313A1057CF}"/>
            </a:ext>
          </a:extLst>
        </xdr:cNvPr>
        <xdr:cNvSpPr txBox="1"/>
      </xdr:nvSpPr>
      <xdr:spPr>
        <a:xfrm>
          <a:off x="731745" y="14471838"/>
          <a:ext cx="2697256" cy="3826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1253879" y="17867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762501" y="976563"/>
          <a:ext cx="0" cy="1185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46</xdr:row>
      <xdr:rowOff>0</xdr:rowOff>
    </xdr:from>
    <xdr:to>
      <xdr:col>1</xdr:col>
      <xdr:colOff>2711824</xdr:colOff>
      <xdr:row>49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E774CA9-6D87-4BF0-9C77-B5698F418FD4}"/>
            </a:ext>
          </a:extLst>
        </xdr:cNvPr>
        <xdr:cNvSpPr txBox="1"/>
      </xdr:nvSpPr>
      <xdr:spPr>
        <a:xfrm>
          <a:off x="296956" y="18350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46</xdr:row>
      <xdr:rowOff>0</xdr:rowOff>
    </xdr:from>
    <xdr:to>
      <xdr:col>1</xdr:col>
      <xdr:colOff>8718176</xdr:colOff>
      <xdr:row>48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D511BEA-E38B-4DD4-839F-BEAA58054649}"/>
            </a:ext>
          </a:extLst>
        </xdr:cNvPr>
        <xdr:cNvSpPr txBox="1"/>
      </xdr:nvSpPr>
      <xdr:spPr>
        <a:xfrm>
          <a:off x="3148853" y="15688234"/>
          <a:ext cx="5860676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49</xdr:row>
      <xdr:rowOff>166408</xdr:rowOff>
    </xdr:from>
    <xdr:to>
      <xdr:col>2</xdr:col>
      <xdr:colOff>0</xdr:colOff>
      <xdr:row>51</xdr:row>
      <xdr:rowOff>145677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E468461-78FC-4C12-AF9B-BE07597FEDB5}"/>
            </a:ext>
          </a:extLst>
        </xdr:cNvPr>
        <xdr:cNvSpPr txBox="1"/>
      </xdr:nvSpPr>
      <xdr:spPr>
        <a:xfrm>
          <a:off x="3145491" y="16482173"/>
          <a:ext cx="5875244" cy="6067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2</xdr:col>
      <xdr:colOff>0</xdr:colOff>
      <xdr:row>64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230317F-B8BA-47CD-9F65-291A2E3CF8D4}"/>
            </a:ext>
          </a:extLst>
        </xdr:cNvPr>
        <xdr:cNvSpPr txBox="1"/>
      </xdr:nvSpPr>
      <xdr:spPr>
        <a:xfrm>
          <a:off x="291353" y="17257059"/>
          <a:ext cx="8729382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2</xdr:col>
      <xdr:colOff>190500</xdr:colOff>
      <xdr:row>60</xdr:row>
      <xdr:rowOff>145677</xdr:rowOff>
    </xdr:from>
    <xdr:to>
      <xdr:col>6</xdr:col>
      <xdr:colOff>0</xdr:colOff>
      <xdr:row>65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C4379AE-C13F-4A7E-B270-A055E137E677}"/>
            </a:ext>
          </a:extLst>
        </xdr:cNvPr>
        <xdr:cNvSpPr txBox="1"/>
      </xdr:nvSpPr>
      <xdr:spPr>
        <a:xfrm>
          <a:off x="9616109" y="18781547"/>
          <a:ext cx="4248978" cy="8482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190500</xdr:colOff>
      <xdr:row>57</xdr:row>
      <xdr:rowOff>16249</xdr:rowOff>
    </xdr:from>
    <xdr:to>
      <xdr:col>6</xdr:col>
      <xdr:colOff>0</xdr:colOff>
      <xdr:row>60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A96C6CB-2CFA-4A69-971C-6353D425FABB}"/>
            </a:ext>
          </a:extLst>
        </xdr:cNvPr>
        <xdr:cNvSpPr txBox="1"/>
      </xdr:nvSpPr>
      <xdr:spPr>
        <a:xfrm>
          <a:off x="9211235" y="18505955"/>
          <a:ext cx="4112559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179294</xdr:colOff>
      <xdr:row>46</xdr:row>
      <xdr:rowOff>16249</xdr:rowOff>
    </xdr:from>
    <xdr:to>
      <xdr:col>6</xdr:col>
      <xdr:colOff>0</xdr:colOff>
      <xdr:row>56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5C2CB927-9989-4827-8E12-915942126792}"/>
            </a:ext>
          </a:extLst>
        </xdr:cNvPr>
        <xdr:cNvSpPr txBox="1"/>
      </xdr:nvSpPr>
      <xdr:spPr>
        <a:xfrm>
          <a:off x="9200029" y="15390720"/>
          <a:ext cx="4123765" cy="29757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49</xdr:row>
      <xdr:rowOff>150720</xdr:rowOff>
    </xdr:from>
    <xdr:to>
      <xdr:col>1</xdr:col>
      <xdr:colOff>2711824</xdr:colOff>
      <xdr:row>51</xdr:row>
      <xdr:rowOff>129989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96701F5-CD37-4CD7-9C34-D5EECF65CFBD}"/>
            </a:ext>
          </a:extLst>
        </xdr:cNvPr>
        <xdr:cNvSpPr txBox="1"/>
      </xdr:nvSpPr>
      <xdr:spPr>
        <a:xfrm>
          <a:off x="300318" y="19457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245CF6B-F8D1-456D-BFC9-03BC3F4A538C}"/>
            </a:ext>
          </a:extLst>
        </xdr:cNvPr>
        <xdr:cNvCxnSpPr/>
      </xdr:nvCxnSpPr>
      <xdr:spPr>
        <a:xfrm>
          <a:off x="1248276" y="1937227"/>
          <a:ext cx="9025" cy="15598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69273</xdr:colOff>
      <xdr:row>28</xdr:row>
      <xdr:rowOff>17318</xdr:rowOff>
    </xdr:from>
    <xdr:to>
      <xdr:col>5</xdr:col>
      <xdr:colOff>2182091</xdr:colOff>
      <xdr:row>34</xdr:row>
      <xdr:rowOff>467591</xdr:rowOff>
    </xdr:to>
    <xdr:cxnSp macro="">
      <xdr:nvCxnSpPr>
        <xdr:cNvPr id="18" name="Conector recto 17"/>
        <xdr:cNvCxnSpPr/>
      </xdr:nvCxnSpPr>
      <xdr:spPr>
        <a:xfrm>
          <a:off x="762000" y="10771909"/>
          <a:ext cx="15621000" cy="4208318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65809</xdr:colOff>
      <xdr:row>28</xdr:row>
      <xdr:rowOff>0</xdr:rowOff>
    </xdr:from>
    <xdr:to>
      <xdr:col>5</xdr:col>
      <xdr:colOff>2268682</xdr:colOff>
      <xdr:row>35</xdr:row>
      <xdr:rowOff>187036</xdr:rowOff>
    </xdr:to>
    <xdr:cxnSp macro="">
      <xdr:nvCxnSpPr>
        <xdr:cNvPr id="19" name="Conector recto 18"/>
        <xdr:cNvCxnSpPr/>
      </xdr:nvCxnSpPr>
      <xdr:spPr>
        <a:xfrm flipV="1">
          <a:off x="758536" y="10754591"/>
          <a:ext cx="15711055" cy="448194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66</xdr:row>
      <xdr:rowOff>0</xdr:rowOff>
    </xdr:from>
    <xdr:to>
      <xdr:col>1</xdr:col>
      <xdr:colOff>2711824</xdr:colOff>
      <xdr:row>69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1F14F18-EF30-49BA-87AD-D82DFC02CB8A}"/>
            </a:ext>
          </a:extLst>
        </xdr:cNvPr>
        <xdr:cNvSpPr txBox="1"/>
      </xdr:nvSpPr>
      <xdr:spPr>
        <a:xfrm>
          <a:off x="296956" y="10349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66</xdr:row>
      <xdr:rowOff>0</xdr:rowOff>
    </xdr:from>
    <xdr:to>
      <xdr:col>3</xdr:col>
      <xdr:colOff>11207</xdr:colOff>
      <xdr:row>68</xdr:row>
      <xdr:rowOff>313763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A4B540B-9FE4-4E76-9DF3-964E140295FA}"/>
            </a:ext>
          </a:extLst>
        </xdr:cNvPr>
        <xdr:cNvSpPr txBox="1"/>
      </xdr:nvSpPr>
      <xdr:spPr>
        <a:xfrm>
          <a:off x="3148853" y="13021234"/>
          <a:ext cx="3697942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69</xdr:row>
      <xdr:rowOff>166408</xdr:rowOff>
    </xdr:from>
    <xdr:to>
      <xdr:col>3</xdr:col>
      <xdr:colOff>0</xdr:colOff>
      <xdr:row>71</xdr:row>
      <xdr:rowOff>145677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E243B18-C6BC-4E63-8933-34D1C03CC78F}"/>
            </a:ext>
          </a:extLst>
        </xdr:cNvPr>
        <xdr:cNvSpPr txBox="1"/>
      </xdr:nvSpPr>
      <xdr:spPr>
        <a:xfrm>
          <a:off x="3139888" y="11472583"/>
          <a:ext cx="290848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3</xdr:col>
      <xdr:colOff>0</xdr:colOff>
      <xdr:row>87</xdr:row>
      <xdr:rowOff>190498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BBE7BBDC-9921-49A3-B1BC-9B62E2190092}"/>
            </a:ext>
          </a:extLst>
        </xdr:cNvPr>
        <xdr:cNvSpPr txBox="1"/>
      </xdr:nvSpPr>
      <xdr:spPr>
        <a:xfrm>
          <a:off x="285750" y="12249150"/>
          <a:ext cx="576262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83</xdr:row>
      <xdr:rowOff>145677</xdr:rowOff>
    </xdr:from>
    <xdr:to>
      <xdr:col>7</xdr:col>
      <xdr:colOff>0</xdr:colOff>
      <xdr:row>88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E747D6CD-EA33-4EA4-957D-55B267AF4AAE}"/>
            </a:ext>
          </a:extLst>
        </xdr:cNvPr>
        <xdr:cNvSpPr txBox="1"/>
      </xdr:nvSpPr>
      <xdr:spPr>
        <a:xfrm>
          <a:off x="7351058" y="16259736"/>
          <a:ext cx="4269442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80</xdr:row>
      <xdr:rowOff>16249</xdr:rowOff>
    </xdr:from>
    <xdr:to>
      <xdr:col>7</xdr:col>
      <xdr:colOff>0</xdr:colOff>
      <xdr:row>83</xdr:row>
      <xdr:rowOff>11206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E83D143D-309B-4690-9DD4-25BC5A583CBE}"/>
            </a:ext>
          </a:extLst>
        </xdr:cNvPr>
        <xdr:cNvSpPr txBox="1"/>
      </xdr:nvSpPr>
      <xdr:spPr>
        <a:xfrm>
          <a:off x="6171639" y="13494124"/>
          <a:ext cx="39058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66</xdr:row>
      <xdr:rowOff>16249</xdr:rowOff>
    </xdr:from>
    <xdr:to>
      <xdr:col>7</xdr:col>
      <xdr:colOff>0</xdr:colOff>
      <xdr:row>79</xdr:row>
      <xdr:rowOff>78440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20868220-877B-43C8-8B53-418263FEB46E}"/>
            </a:ext>
          </a:extLst>
        </xdr:cNvPr>
        <xdr:cNvSpPr txBox="1"/>
      </xdr:nvSpPr>
      <xdr:spPr>
        <a:xfrm>
          <a:off x="6186207" y="10379449"/>
          <a:ext cx="3891243" cy="29768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69</xdr:row>
      <xdr:rowOff>150720</xdr:rowOff>
    </xdr:from>
    <xdr:to>
      <xdr:col>1</xdr:col>
      <xdr:colOff>2711824</xdr:colOff>
      <xdr:row>71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7CD07F04-18F9-4535-902C-8B298CA13825}"/>
            </a:ext>
          </a:extLst>
        </xdr:cNvPr>
        <xdr:cNvSpPr txBox="1"/>
      </xdr:nvSpPr>
      <xdr:spPr>
        <a:xfrm>
          <a:off x="300318" y="11456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AE3E9C11-F6D0-4F22-918B-013996A28E28}"/>
            </a:ext>
          </a:extLst>
        </xdr:cNvPr>
        <xdr:cNvCxnSpPr/>
      </xdr:nvCxnSpPr>
      <xdr:spPr>
        <a:xfrm>
          <a:off x="1253879" y="17867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100854</xdr:colOff>
      <xdr:row>0</xdr:row>
      <xdr:rowOff>369793</xdr:rowOff>
    </xdr:from>
    <xdr:to>
      <xdr:col>4</xdr:col>
      <xdr:colOff>1330140</xdr:colOff>
      <xdr:row>11</xdr:row>
      <xdr:rowOff>294409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3A39E517-A00B-433E-9E9D-FE40A1AFB59C}"/>
            </a:ext>
          </a:extLst>
        </xdr:cNvPr>
        <xdr:cNvSpPr txBox="1"/>
      </xdr:nvSpPr>
      <xdr:spPr>
        <a:xfrm>
          <a:off x="6196854" y="369793"/>
          <a:ext cx="4259968" cy="328434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20783</xdr:colOff>
      <xdr:row>29</xdr:row>
      <xdr:rowOff>69273</xdr:rowOff>
    </xdr:from>
    <xdr:to>
      <xdr:col>6</xdr:col>
      <xdr:colOff>2286000</xdr:colOff>
      <xdr:row>45</xdr:row>
      <xdr:rowOff>277091</xdr:rowOff>
    </xdr:to>
    <xdr:cxnSp macro="">
      <xdr:nvCxnSpPr>
        <xdr:cNvPr id="26" name="Conector recto 25"/>
        <xdr:cNvCxnSpPr/>
      </xdr:nvCxnSpPr>
      <xdr:spPr>
        <a:xfrm>
          <a:off x="713510" y="8970818"/>
          <a:ext cx="13418126" cy="519545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34637</xdr:colOff>
      <xdr:row>30</xdr:row>
      <xdr:rowOff>51954</xdr:rowOff>
    </xdr:from>
    <xdr:to>
      <xdr:col>6</xdr:col>
      <xdr:colOff>2268682</xdr:colOff>
      <xdr:row>45</xdr:row>
      <xdr:rowOff>242455</xdr:rowOff>
    </xdr:to>
    <xdr:cxnSp macro="">
      <xdr:nvCxnSpPr>
        <xdr:cNvPr id="27" name="Conector recto 26"/>
        <xdr:cNvCxnSpPr/>
      </xdr:nvCxnSpPr>
      <xdr:spPr>
        <a:xfrm flipV="1">
          <a:off x="727364" y="9265227"/>
          <a:ext cx="13386954" cy="486641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57</xdr:row>
      <xdr:rowOff>51955</xdr:rowOff>
    </xdr:from>
    <xdr:to>
      <xdr:col>6</xdr:col>
      <xdr:colOff>2268682</xdr:colOff>
      <xdr:row>64</xdr:row>
      <xdr:rowOff>259773</xdr:rowOff>
    </xdr:to>
    <xdr:cxnSp macro="">
      <xdr:nvCxnSpPr>
        <xdr:cNvPr id="28" name="Conector recto 27"/>
        <xdr:cNvCxnSpPr/>
      </xdr:nvCxnSpPr>
      <xdr:spPr>
        <a:xfrm flipV="1">
          <a:off x="692727" y="17681864"/>
          <a:ext cx="13421591" cy="2389909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69273</xdr:colOff>
      <xdr:row>57</xdr:row>
      <xdr:rowOff>17318</xdr:rowOff>
    </xdr:from>
    <xdr:to>
      <xdr:col>7</xdr:col>
      <xdr:colOff>48490</xdr:colOff>
      <xdr:row>65</xdr:row>
      <xdr:rowOff>256310</xdr:rowOff>
    </xdr:to>
    <xdr:cxnSp macro="">
      <xdr:nvCxnSpPr>
        <xdr:cNvPr id="29" name="Conector recto 28"/>
        <xdr:cNvCxnSpPr/>
      </xdr:nvCxnSpPr>
      <xdr:spPr>
        <a:xfrm>
          <a:off x="762000" y="17647227"/>
          <a:ext cx="13435445" cy="273281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76</xdr:row>
      <xdr:rowOff>300879</xdr:rowOff>
    </xdr:from>
    <xdr:to>
      <xdr:col>1</xdr:col>
      <xdr:colOff>4150179</xdr:colOff>
      <xdr:row>81</xdr:row>
      <xdr:rowOff>136072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F870541-D126-431D-A0E5-D7B84ADA3227}"/>
            </a:ext>
          </a:extLst>
        </xdr:cNvPr>
        <xdr:cNvSpPr txBox="1"/>
      </xdr:nvSpPr>
      <xdr:spPr>
        <a:xfrm>
          <a:off x="296955" y="19337272"/>
          <a:ext cx="4138974" cy="10598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4313464</xdr:colOff>
      <xdr:row>76</xdr:row>
      <xdr:rowOff>300153</xdr:rowOff>
    </xdr:from>
    <xdr:to>
      <xdr:col>4</xdr:col>
      <xdr:colOff>789214</xdr:colOff>
      <xdr:row>81</xdr:row>
      <xdr:rowOff>122463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AE80BE1-24AB-4F31-8872-313B3DD4AA05}"/>
            </a:ext>
          </a:extLst>
        </xdr:cNvPr>
        <xdr:cNvSpPr txBox="1"/>
      </xdr:nvSpPr>
      <xdr:spPr>
        <a:xfrm>
          <a:off x="4599214" y="19336546"/>
          <a:ext cx="3959679" cy="10469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4449536</xdr:colOff>
      <xdr:row>82</xdr:row>
      <xdr:rowOff>3122</xdr:rowOff>
    </xdr:from>
    <xdr:to>
      <xdr:col>4</xdr:col>
      <xdr:colOff>775607</xdr:colOff>
      <xdr:row>83</xdr:row>
      <xdr:rowOff>295356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B3251E3-4778-4A76-8412-9D376CE291D5}"/>
            </a:ext>
          </a:extLst>
        </xdr:cNvPr>
        <xdr:cNvSpPr txBox="1"/>
      </xdr:nvSpPr>
      <xdr:spPr>
        <a:xfrm>
          <a:off x="4735286" y="20577122"/>
          <a:ext cx="3810000" cy="6051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666749</xdr:colOff>
      <xdr:row>85</xdr:row>
      <xdr:rowOff>163285</xdr:rowOff>
    </xdr:from>
    <xdr:to>
      <xdr:col>4</xdr:col>
      <xdr:colOff>816426</xdr:colOff>
      <xdr:row>99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1952700-2890-4990-B6B0-DE70F102C465}"/>
            </a:ext>
          </a:extLst>
        </xdr:cNvPr>
        <xdr:cNvSpPr txBox="1"/>
      </xdr:nvSpPr>
      <xdr:spPr>
        <a:xfrm>
          <a:off x="666749" y="21431249"/>
          <a:ext cx="8313963" cy="33201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6</xdr:col>
      <xdr:colOff>13608</xdr:colOff>
      <xdr:row>94</xdr:row>
      <xdr:rowOff>145677</xdr:rowOff>
    </xdr:from>
    <xdr:to>
      <xdr:col>10</xdr:col>
      <xdr:colOff>1042145</xdr:colOff>
      <xdr:row>99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FB23A96-2CF3-42E2-B7EC-7AFC64A51FFF}"/>
            </a:ext>
          </a:extLst>
        </xdr:cNvPr>
        <xdr:cNvSpPr txBox="1"/>
      </xdr:nvSpPr>
      <xdr:spPr>
        <a:xfrm>
          <a:off x="8722179" y="23822106"/>
          <a:ext cx="5178716" cy="87485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91</xdr:row>
      <xdr:rowOff>16249</xdr:rowOff>
    </xdr:from>
    <xdr:to>
      <xdr:col>10</xdr:col>
      <xdr:colOff>1047749</xdr:colOff>
      <xdr:row>94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6BBF463-3B00-46A3-9623-C440883925A9}"/>
            </a:ext>
          </a:extLst>
        </xdr:cNvPr>
        <xdr:cNvSpPr txBox="1"/>
      </xdr:nvSpPr>
      <xdr:spPr>
        <a:xfrm>
          <a:off x="8722178" y="23080356"/>
          <a:ext cx="5184321" cy="6072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76</xdr:row>
      <xdr:rowOff>299357</xdr:rowOff>
    </xdr:from>
    <xdr:to>
      <xdr:col>10</xdr:col>
      <xdr:colOff>1047749</xdr:colOff>
      <xdr:row>90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991121D-2C57-4539-8104-91E7683D1C92}"/>
            </a:ext>
          </a:extLst>
        </xdr:cNvPr>
        <xdr:cNvSpPr txBox="1"/>
      </xdr:nvSpPr>
      <xdr:spPr>
        <a:xfrm>
          <a:off x="8722178" y="19335750"/>
          <a:ext cx="5184321" cy="360269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14567</xdr:colOff>
      <xdr:row>81</xdr:row>
      <xdr:rowOff>300398</xdr:rowOff>
    </xdr:from>
    <xdr:to>
      <xdr:col>1</xdr:col>
      <xdr:colOff>4150178</xdr:colOff>
      <xdr:row>83</xdr:row>
      <xdr:rowOff>285750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AF86B26-B0C8-4168-BB68-377D66C7963F}"/>
            </a:ext>
          </a:extLst>
        </xdr:cNvPr>
        <xdr:cNvSpPr txBox="1"/>
      </xdr:nvSpPr>
      <xdr:spPr>
        <a:xfrm>
          <a:off x="300317" y="20561434"/>
          <a:ext cx="4135611" cy="6112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31696</xdr:colOff>
      <xdr:row>1</xdr:row>
      <xdr:rowOff>40821</xdr:rowOff>
    </xdr:from>
    <xdr:to>
      <xdr:col>8</xdr:col>
      <xdr:colOff>693964</xdr:colOff>
      <xdr:row>12</xdr:row>
      <xdr:rowOff>17319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1AE8E70-9E37-4A19-B779-7B8C3A6AAE94}"/>
            </a:ext>
          </a:extLst>
        </xdr:cNvPr>
        <xdr:cNvSpPr txBox="1"/>
      </xdr:nvSpPr>
      <xdr:spPr>
        <a:xfrm>
          <a:off x="7270696" y="473776"/>
          <a:ext cx="5338177" cy="330158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2DC941EE-F4A9-4853-B314-CB9641A0EF5E}"/>
            </a:ext>
          </a:extLst>
        </xdr:cNvPr>
        <xdr:cNvCxnSpPr/>
      </xdr:nvCxnSpPr>
      <xdr:spPr>
        <a:xfrm>
          <a:off x="1248276" y="1910013"/>
          <a:ext cx="9025" cy="155980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86591</xdr:colOff>
      <xdr:row>36</xdr:row>
      <xdr:rowOff>0</xdr:rowOff>
    </xdr:from>
    <xdr:to>
      <xdr:col>11</xdr:col>
      <xdr:colOff>138545</xdr:colOff>
      <xdr:row>55</xdr:row>
      <xdr:rowOff>207819</xdr:rowOff>
    </xdr:to>
    <xdr:cxnSp macro="">
      <xdr:nvCxnSpPr>
        <xdr:cNvPr id="19" name="Conector recto 18"/>
        <xdr:cNvCxnSpPr/>
      </xdr:nvCxnSpPr>
      <xdr:spPr>
        <a:xfrm flipV="1">
          <a:off x="86591" y="9854045"/>
          <a:ext cx="17058409" cy="4883729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69273</xdr:colOff>
      <xdr:row>37</xdr:row>
      <xdr:rowOff>51954</xdr:rowOff>
    </xdr:from>
    <xdr:to>
      <xdr:col>11</xdr:col>
      <xdr:colOff>155863</xdr:colOff>
      <xdr:row>55</xdr:row>
      <xdr:rowOff>190500</xdr:rowOff>
    </xdr:to>
    <xdr:cxnSp macro="">
      <xdr:nvCxnSpPr>
        <xdr:cNvPr id="20" name="Conector recto 19"/>
        <xdr:cNvCxnSpPr/>
      </xdr:nvCxnSpPr>
      <xdr:spPr>
        <a:xfrm>
          <a:off x="69273" y="10165772"/>
          <a:ext cx="17093045" cy="4554683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37</xdr:row>
      <xdr:rowOff>300878</xdr:rowOff>
    </xdr:from>
    <xdr:to>
      <xdr:col>1</xdr:col>
      <xdr:colOff>2711824</xdr:colOff>
      <xdr:row>41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51003EC-34BB-45CC-9AB5-0D7D05E897DC}"/>
            </a:ext>
          </a:extLst>
        </xdr:cNvPr>
        <xdr:cNvSpPr txBox="1"/>
      </xdr:nvSpPr>
      <xdr:spPr>
        <a:xfrm>
          <a:off x="296956" y="13045328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37</xdr:row>
      <xdr:rowOff>313763</xdr:rowOff>
    </xdr:from>
    <xdr:to>
      <xdr:col>3</xdr:col>
      <xdr:colOff>11207</xdr:colOff>
      <xdr:row>40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629472C-7B86-4138-B39C-6EEBB0E08570}"/>
            </a:ext>
          </a:extLst>
        </xdr:cNvPr>
        <xdr:cNvSpPr txBox="1"/>
      </xdr:nvSpPr>
      <xdr:spPr>
        <a:xfrm>
          <a:off x="3143250" y="13058213"/>
          <a:ext cx="3697382" cy="942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41</xdr:row>
      <xdr:rowOff>166408</xdr:rowOff>
    </xdr:from>
    <xdr:to>
      <xdr:col>3</xdr:col>
      <xdr:colOff>0</xdr:colOff>
      <xdr:row>43</xdr:row>
      <xdr:rowOff>145677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434B101-CA39-4543-8844-A582BA7933C8}"/>
            </a:ext>
          </a:extLst>
        </xdr:cNvPr>
        <xdr:cNvSpPr txBox="1"/>
      </xdr:nvSpPr>
      <xdr:spPr>
        <a:xfrm>
          <a:off x="3139888" y="14168158"/>
          <a:ext cx="368953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3</xdr:col>
      <xdr:colOff>0</xdr:colOff>
      <xdr:row>56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BECDD01-2C85-4249-85C6-C2A4CFDE9D9F}"/>
            </a:ext>
          </a:extLst>
        </xdr:cNvPr>
        <xdr:cNvSpPr txBox="1"/>
      </xdr:nvSpPr>
      <xdr:spPr>
        <a:xfrm>
          <a:off x="285750" y="14944725"/>
          <a:ext cx="654367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52</xdr:row>
      <xdr:rowOff>145677</xdr:rowOff>
    </xdr:from>
    <xdr:to>
      <xdr:col>6</xdr:col>
      <xdr:colOff>1120588</xdr:colOff>
      <xdr:row>57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DEDB02D-83BE-4675-A9D5-DEEA7D3F6B5B}"/>
            </a:ext>
          </a:extLst>
        </xdr:cNvPr>
        <xdr:cNvSpPr txBox="1"/>
      </xdr:nvSpPr>
      <xdr:spPr>
        <a:xfrm>
          <a:off x="7407088" y="16338177"/>
          <a:ext cx="4213412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49</xdr:row>
      <xdr:rowOff>16249</xdr:rowOff>
    </xdr:from>
    <xdr:to>
      <xdr:col>7</xdr:col>
      <xdr:colOff>0</xdr:colOff>
      <xdr:row>52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395FDA37-9382-49DB-B523-D2457B8B073F}"/>
            </a:ext>
          </a:extLst>
        </xdr:cNvPr>
        <xdr:cNvSpPr txBox="1"/>
      </xdr:nvSpPr>
      <xdr:spPr>
        <a:xfrm>
          <a:off x="6952689" y="16189699"/>
          <a:ext cx="41344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38</xdr:row>
      <xdr:rowOff>16249</xdr:rowOff>
    </xdr:from>
    <xdr:to>
      <xdr:col>7</xdr:col>
      <xdr:colOff>0</xdr:colOff>
      <xdr:row>48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5C45A8F-2196-4A20-90CC-7310AE84B2A1}"/>
            </a:ext>
          </a:extLst>
        </xdr:cNvPr>
        <xdr:cNvSpPr txBox="1"/>
      </xdr:nvSpPr>
      <xdr:spPr>
        <a:xfrm>
          <a:off x="6967257" y="13075024"/>
          <a:ext cx="4119843" cy="29768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41</xdr:row>
      <xdr:rowOff>150720</xdr:rowOff>
    </xdr:from>
    <xdr:to>
      <xdr:col>1</xdr:col>
      <xdr:colOff>2711824</xdr:colOff>
      <xdr:row>43</xdr:row>
      <xdr:rowOff>129989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7D547F26-2C85-44B1-ABBA-362F40D3ED0E}"/>
            </a:ext>
          </a:extLst>
        </xdr:cNvPr>
        <xdr:cNvSpPr txBox="1"/>
      </xdr:nvSpPr>
      <xdr:spPr>
        <a:xfrm>
          <a:off x="300318" y="14152470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A9226CD-E02A-4BE0-8A23-A30028ACF8D7}"/>
            </a:ext>
          </a:extLst>
        </xdr:cNvPr>
        <xdr:cNvCxnSpPr/>
      </xdr:nvCxnSpPr>
      <xdr:spPr>
        <a:xfrm>
          <a:off x="1253879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44</xdr:row>
      <xdr:rowOff>357</xdr:rowOff>
    </xdr:from>
    <xdr:to>
      <xdr:col>5</xdr:col>
      <xdr:colOff>78441</xdr:colOff>
      <xdr:row>47</xdr:row>
      <xdr:rowOff>11206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851D14A-4E1D-4F91-9A84-AA54C5376D25}"/>
            </a:ext>
          </a:extLst>
        </xdr:cNvPr>
        <xdr:cNvSpPr txBox="1"/>
      </xdr:nvSpPr>
      <xdr:spPr>
        <a:xfrm>
          <a:off x="305616" y="12798493"/>
          <a:ext cx="7721870" cy="94603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257736</xdr:colOff>
      <xdr:row>43</xdr:row>
      <xdr:rowOff>313763</xdr:rowOff>
    </xdr:from>
    <xdr:to>
      <xdr:col>9</xdr:col>
      <xdr:colOff>795619</xdr:colOff>
      <xdr:row>46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A04A096-4DBA-4933-98C7-C4C229D22065}"/>
            </a:ext>
          </a:extLst>
        </xdr:cNvPr>
        <xdr:cNvSpPr txBox="1"/>
      </xdr:nvSpPr>
      <xdr:spPr>
        <a:xfrm>
          <a:off x="7093324" y="10298204"/>
          <a:ext cx="6835589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257735</xdr:colOff>
      <xdr:row>47</xdr:row>
      <xdr:rowOff>235324</xdr:rowOff>
    </xdr:from>
    <xdr:to>
      <xdr:col>9</xdr:col>
      <xdr:colOff>806824</xdr:colOff>
      <xdr:row>50</xdr:row>
      <xdr:rowOff>123265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E97DF96-5980-480E-A1C0-87790A5B7C51}"/>
            </a:ext>
          </a:extLst>
        </xdr:cNvPr>
        <xdr:cNvSpPr txBox="1"/>
      </xdr:nvSpPr>
      <xdr:spPr>
        <a:xfrm>
          <a:off x="7093323" y="11474824"/>
          <a:ext cx="6846795" cy="82923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51</xdr:row>
      <xdr:rowOff>0</xdr:rowOff>
    </xdr:from>
    <xdr:to>
      <xdr:col>9</xdr:col>
      <xdr:colOff>806824</xdr:colOff>
      <xdr:row>63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D4195595-CA91-4F79-87D1-79F2E3B5EC95}"/>
            </a:ext>
          </a:extLst>
        </xdr:cNvPr>
        <xdr:cNvSpPr txBox="1"/>
      </xdr:nvSpPr>
      <xdr:spPr>
        <a:xfrm>
          <a:off x="291353" y="12494559"/>
          <a:ext cx="13648765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9</xdr:col>
      <xdr:colOff>1019735</xdr:colOff>
      <xdr:row>59</xdr:row>
      <xdr:rowOff>145677</xdr:rowOff>
    </xdr:from>
    <xdr:to>
      <xdr:col>13</xdr:col>
      <xdr:colOff>1176618</xdr:colOff>
      <xdr:row>64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AB73101-2926-43D3-8DA5-6850A1FBF8F0}"/>
            </a:ext>
          </a:extLst>
        </xdr:cNvPr>
        <xdr:cNvSpPr txBox="1"/>
      </xdr:nvSpPr>
      <xdr:spPr>
        <a:xfrm>
          <a:off x="14791764" y="16730383"/>
          <a:ext cx="4291854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997324</xdr:colOff>
      <xdr:row>56</xdr:row>
      <xdr:rowOff>16249</xdr:rowOff>
    </xdr:from>
    <xdr:to>
      <xdr:col>14</xdr:col>
      <xdr:colOff>0</xdr:colOff>
      <xdr:row>59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D31474FE-6660-42CF-A7F2-EA143D1DC1EF}"/>
            </a:ext>
          </a:extLst>
        </xdr:cNvPr>
        <xdr:cNvSpPr txBox="1"/>
      </xdr:nvSpPr>
      <xdr:spPr>
        <a:xfrm>
          <a:off x="14130618" y="13743455"/>
          <a:ext cx="419100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974912</xdr:colOff>
      <xdr:row>44</xdr:row>
      <xdr:rowOff>11206</xdr:rowOff>
    </xdr:from>
    <xdr:to>
      <xdr:col>14</xdr:col>
      <xdr:colOff>0</xdr:colOff>
      <xdr:row>55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C209443D-C5A8-4660-8A66-A2DEE0FCBFDD}"/>
            </a:ext>
          </a:extLst>
        </xdr:cNvPr>
        <xdr:cNvSpPr txBox="1"/>
      </xdr:nvSpPr>
      <xdr:spPr>
        <a:xfrm>
          <a:off x="14108206" y="10309412"/>
          <a:ext cx="4213412" cy="329452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47</xdr:row>
      <xdr:rowOff>240367</xdr:rowOff>
    </xdr:from>
    <xdr:to>
      <xdr:col>5</xdr:col>
      <xdr:colOff>89647</xdr:colOff>
      <xdr:row>50</xdr:row>
      <xdr:rowOff>112059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5D569A4-D807-4CB3-BADD-8449F1EE9E51}"/>
            </a:ext>
          </a:extLst>
        </xdr:cNvPr>
        <xdr:cNvSpPr txBox="1"/>
      </xdr:nvSpPr>
      <xdr:spPr>
        <a:xfrm>
          <a:off x="305921" y="11479867"/>
          <a:ext cx="6619314" cy="8129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155864</xdr:colOff>
      <xdr:row>20</xdr:row>
      <xdr:rowOff>34636</xdr:rowOff>
    </xdr:from>
    <xdr:to>
      <xdr:col>13</xdr:col>
      <xdr:colOff>2268682</xdr:colOff>
      <xdr:row>23</xdr:row>
      <xdr:rowOff>294409</xdr:rowOff>
    </xdr:to>
    <xdr:cxnSp macro="">
      <xdr:nvCxnSpPr>
        <xdr:cNvPr id="11" name="Conector recto 10"/>
        <xdr:cNvCxnSpPr/>
      </xdr:nvCxnSpPr>
      <xdr:spPr>
        <a:xfrm>
          <a:off x="450273" y="6875318"/>
          <a:ext cx="19725409" cy="1073727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65809</xdr:colOff>
      <xdr:row>20</xdr:row>
      <xdr:rowOff>17318</xdr:rowOff>
    </xdr:from>
    <xdr:to>
      <xdr:col>14</xdr:col>
      <xdr:colOff>34637</xdr:colOff>
      <xdr:row>23</xdr:row>
      <xdr:rowOff>277092</xdr:rowOff>
    </xdr:to>
    <xdr:cxnSp macro="">
      <xdr:nvCxnSpPr>
        <xdr:cNvPr id="12" name="Conector recto 11"/>
        <xdr:cNvCxnSpPr/>
      </xdr:nvCxnSpPr>
      <xdr:spPr>
        <a:xfrm flipV="1">
          <a:off x="360218" y="6858000"/>
          <a:ext cx="19884737" cy="1073728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90055</xdr:colOff>
      <xdr:row>24</xdr:row>
      <xdr:rowOff>17318</xdr:rowOff>
    </xdr:from>
    <xdr:to>
      <xdr:col>13</xdr:col>
      <xdr:colOff>2202873</xdr:colOff>
      <xdr:row>27</xdr:row>
      <xdr:rowOff>155864</xdr:rowOff>
    </xdr:to>
    <xdr:cxnSp macro="">
      <xdr:nvCxnSpPr>
        <xdr:cNvPr id="24" name="Conector recto 23"/>
        <xdr:cNvCxnSpPr/>
      </xdr:nvCxnSpPr>
      <xdr:spPr>
        <a:xfrm>
          <a:off x="384464" y="7983682"/>
          <a:ext cx="19725409" cy="1073727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2272146</xdr:colOff>
      <xdr:row>27</xdr:row>
      <xdr:rowOff>138547</xdr:rowOff>
    </xdr:to>
    <xdr:cxnSp macro="">
      <xdr:nvCxnSpPr>
        <xdr:cNvPr id="25" name="Conector recto 24"/>
        <xdr:cNvCxnSpPr/>
      </xdr:nvCxnSpPr>
      <xdr:spPr>
        <a:xfrm flipV="1">
          <a:off x="294409" y="7966364"/>
          <a:ext cx="19884737" cy="1073728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79375-LLANETES-REQUERIMIENTO%20GENERAL%20DE%20MATERIAL%20BTS%20AT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F1"/>
      <sheetName val="F2"/>
      <sheetName val="F3"/>
      <sheetName val="F4"/>
      <sheetName val="F5"/>
      <sheetName val="F6"/>
      <sheetName val="F7"/>
      <sheetName val="F8"/>
      <sheetName val="F9"/>
    </sheetNames>
    <sheetDataSet>
      <sheetData sheetId="0">
        <row r="4">
          <cell r="B4">
            <v>44303</v>
          </cell>
        </row>
        <row r="5">
          <cell r="B5">
            <v>179375</v>
          </cell>
        </row>
        <row r="6">
          <cell r="B6" t="str">
            <v>LLANETES</v>
          </cell>
        </row>
        <row r="7">
          <cell r="B7">
            <v>6</v>
          </cell>
        </row>
        <row r="8">
          <cell r="B8" t="str">
            <v>VALPARAISO, ZACATECAS</v>
          </cell>
        </row>
      </sheetData>
      <sheetData sheetId="1">
        <row r="6">
          <cell r="G6" t="str">
            <v>RAW LAND</v>
          </cell>
        </row>
        <row r="7">
          <cell r="G7">
            <v>42</v>
          </cell>
        </row>
        <row r="8">
          <cell r="G8" t="str">
            <v>ARR T120</v>
          </cell>
        </row>
        <row r="9">
          <cell r="G9" t="str">
            <v>NO</v>
          </cell>
        </row>
        <row r="10">
          <cell r="G10">
            <v>38</v>
          </cell>
        </row>
        <row r="11">
          <cell r="G11" t="str">
            <v>HUAWEI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view="pageBreakPreview" topLeftCell="A16" zoomScale="55" zoomScaleNormal="100" zoomScaleSheetLayoutView="55" workbookViewId="0">
      <selection activeCell="F9" sqref="F9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147" t="s">
        <v>181</v>
      </c>
    </row>
    <row r="4" spans="1:6" s="146" customFormat="1" ht="28.5" x14ac:dyDescent="0.45">
      <c r="A4" s="172" t="s">
        <v>25</v>
      </c>
      <c r="B4" s="177">
        <v>44314</v>
      </c>
      <c r="D4" s="174"/>
      <c r="E4" s="173" t="s">
        <v>9</v>
      </c>
      <c r="F4" s="179" t="s">
        <v>272</v>
      </c>
    </row>
    <row r="5" spans="1:6" s="146" customFormat="1" ht="28.5" x14ac:dyDescent="0.45">
      <c r="A5" s="172" t="s">
        <v>1</v>
      </c>
      <c r="B5" s="178">
        <v>179255</v>
      </c>
      <c r="D5" s="174"/>
      <c r="E5" s="173" t="s">
        <v>31</v>
      </c>
      <c r="F5" s="179">
        <v>36</v>
      </c>
    </row>
    <row r="6" spans="1:6" s="146" customFormat="1" ht="28.5" x14ac:dyDescent="0.45">
      <c r="A6" s="172" t="s">
        <v>2</v>
      </c>
      <c r="B6" s="179" t="s">
        <v>318</v>
      </c>
      <c r="D6" s="174"/>
      <c r="E6" s="173" t="s">
        <v>30</v>
      </c>
      <c r="F6" s="179" t="s">
        <v>305</v>
      </c>
    </row>
    <row r="7" spans="1:6" s="146" customFormat="1" ht="28.5" x14ac:dyDescent="0.45">
      <c r="A7" s="172" t="s">
        <v>3</v>
      </c>
      <c r="B7" s="179">
        <v>2</v>
      </c>
      <c r="D7" s="174"/>
      <c r="E7" s="175" t="s">
        <v>0</v>
      </c>
      <c r="F7" s="179" t="s">
        <v>282</v>
      </c>
    </row>
    <row r="8" spans="1:6" s="146" customFormat="1" ht="28.5" x14ac:dyDescent="0.45">
      <c r="A8" s="172" t="s">
        <v>4</v>
      </c>
      <c r="B8" s="179" t="s">
        <v>319</v>
      </c>
      <c r="D8" s="174"/>
      <c r="E8" s="175" t="s">
        <v>32</v>
      </c>
      <c r="F8" s="179">
        <v>36</v>
      </c>
    </row>
    <row r="9" spans="1:6" s="146" customFormat="1" ht="28.5" x14ac:dyDescent="0.45">
      <c r="A9" s="176"/>
      <c r="B9" s="176"/>
      <c r="D9" s="174"/>
      <c r="E9" s="175" t="s">
        <v>35</v>
      </c>
      <c r="F9" s="179" t="s">
        <v>320</v>
      </c>
    </row>
    <row r="10" spans="1:6" s="146" customFormat="1" ht="28.5" x14ac:dyDescent="0.45">
      <c r="A10" s="194" t="s">
        <v>179</v>
      </c>
      <c r="B10" s="195" t="s">
        <v>286</v>
      </c>
      <c r="C10" s="196"/>
      <c r="D10" s="174"/>
      <c r="E10" s="192"/>
      <c r="F10" s="193"/>
    </row>
    <row r="11" spans="1:6" s="146" customFormat="1" ht="28.5" x14ac:dyDescent="0.45">
      <c r="A11" s="194" t="s">
        <v>180</v>
      </c>
      <c r="B11" s="195" t="s">
        <v>316</v>
      </c>
      <c r="C11" s="196"/>
      <c r="D11" s="174"/>
      <c r="E11" s="192"/>
      <c r="F11" s="193"/>
    </row>
    <row r="13" spans="1:6" ht="36" x14ac:dyDescent="0.55000000000000004">
      <c r="B13" s="145" t="s">
        <v>138</v>
      </c>
    </row>
    <row r="15" spans="1:6" ht="15.75" thickBot="1" x14ac:dyDescent="0.3"/>
    <row r="16" spans="1:6" s="144" customFormat="1" ht="24" thickTop="1" x14ac:dyDescent="0.35">
      <c r="A16" s="184" t="s">
        <v>145</v>
      </c>
      <c r="B16" s="181" t="s">
        <v>182</v>
      </c>
    </row>
    <row r="17" spans="1:2" s="144" customFormat="1" ht="23.25" x14ac:dyDescent="0.35">
      <c r="B17" s="181" t="s">
        <v>79</v>
      </c>
    </row>
    <row r="18" spans="1:2" s="144" customFormat="1" ht="23.25" x14ac:dyDescent="0.35">
      <c r="B18" s="182" t="s">
        <v>96</v>
      </c>
    </row>
    <row r="19" spans="1:2" s="144" customFormat="1" ht="23.25" x14ac:dyDescent="0.35">
      <c r="B19" s="182" t="s">
        <v>97</v>
      </c>
    </row>
    <row r="20" spans="1:2" s="144" customFormat="1" ht="24" thickBot="1" x14ac:dyDescent="0.4"/>
    <row r="21" spans="1:2" s="144" customFormat="1" ht="24" thickTop="1" x14ac:dyDescent="0.35">
      <c r="A21" s="184" t="s">
        <v>146</v>
      </c>
      <c r="B21" s="181" t="s">
        <v>183</v>
      </c>
    </row>
    <row r="22" spans="1:2" s="144" customFormat="1" ht="23.25" x14ac:dyDescent="0.35">
      <c r="B22" s="181" t="s">
        <v>79</v>
      </c>
    </row>
    <row r="23" spans="1:2" s="144" customFormat="1" ht="23.25" x14ac:dyDescent="0.35">
      <c r="B23" s="183" t="s">
        <v>98</v>
      </c>
    </row>
    <row r="24" spans="1:2" s="144" customFormat="1" ht="23.25" x14ac:dyDescent="0.35">
      <c r="B24" s="183" t="s">
        <v>99</v>
      </c>
    </row>
    <row r="25" spans="1:2" s="144" customFormat="1" ht="24" thickBot="1" x14ac:dyDescent="0.4"/>
    <row r="26" spans="1:2" s="144" customFormat="1" ht="24" thickTop="1" x14ac:dyDescent="0.35">
      <c r="A26" s="184" t="s">
        <v>147</v>
      </c>
      <c r="B26" s="181" t="s">
        <v>184</v>
      </c>
    </row>
    <row r="27" spans="1:2" s="144" customFormat="1" ht="23.25" x14ac:dyDescent="0.35">
      <c r="B27" s="181" t="s">
        <v>79</v>
      </c>
    </row>
    <row r="28" spans="1:2" s="144" customFormat="1" ht="23.25" x14ac:dyDescent="0.35">
      <c r="B28" s="182" t="s">
        <v>76</v>
      </c>
    </row>
    <row r="29" spans="1:2" s="144" customFormat="1" ht="23.25" x14ac:dyDescent="0.35">
      <c r="B29" s="182" t="s">
        <v>77</v>
      </c>
    </row>
    <row r="30" spans="1:2" s="144" customFormat="1" ht="23.25" x14ac:dyDescent="0.35">
      <c r="B30" s="182" t="s">
        <v>78</v>
      </c>
    </row>
    <row r="31" spans="1:2" s="144" customFormat="1" ht="23.25" x14ac:dyDescent="0.35">
      <c r="B31" s="182"/>
    </row>
    <row r="32" spans="1:2" s="144" customFormat="1" ht="23.25" x14ac:dyDescent="0.35">
      <c r="B32" s="181" t="s">
        <v>185</v>
      </c>
    </row>
    <row r="33" spans="2:2" s="144" customFormat="1" ht="23.25" x14ac:dyDescent="0.35">
      <c r="B33" s="181" t="s">
        <v>79</v>
      </c>
    </row>
    <row r="34" spans="2:2" s="144" customFormat="1" ht="23.25" x14ac:dyDescent="0.35">
      <c r="B34" s="182" t="s">
        <v>82</v>
      </c>
    </row>
    <row r="35" spans="2:2" s="144" customFormat="1" ht="23.25" x14ac:dyDescent="0.35">
      <c r="B35" s="182" t="s">
        <v>80</v>
      </c>
    </row>
    <row r="36" spans="2:2" s="144" customFormat="1" ht="23.25" x14ac:dyDescent="0.35">
      <c r="B36" s="182" t="s">
        <v>81</v>
      </c>
    </row>
    <row r="37" spans="2:2" s="144" customFormat="1" ht="23.25" x14ac:dyDescent="0.35">
      <c r="B37" s="182"/>
    </row>
    <row r="38" spans="2:2" s="144" customFormat="1" ht="23.25" x14ac:dyDescent="0.35">
      <c r="B38" s="181" t="s">
        <v>186</v>
      </c>
    </row>
    <row r="39" spans="2:2" s="144" customFormat="1" ht="23.25" x14ac:dyDescent="0.35">
      <c r="B39" s="181" t="s">
        <v>79</v>
      </c>
    </row>
    <row r="40" spans="2:2" s="144" customFormat="1" ht="23.25" x14ac:dyDescent="0.35">
      <c r="B40" s="182" t="s">
        <v>85</v>
      </c>
    </row>
    <row r="41" spans="2:2" s="144" customFormat="1" ht="23.25" x14ac:dyDescent="0.35">
      <c r="B41" s="182" t="s">
        <v>86</v>
      </c>
    </row>
    <row r="42" spans="2:2" s="144" customFormat="1" ht="23.25" x14ac:dyDescent="0.35">
      <c r="B42" s="182" t="s">
        <v>87</v>
      </c>
    </row>
    <row r="43" spans="2:2" s="144" customFormat="1" ht="23.25" x14ac:dyDescent="0.35">
      <c r="B43" s="182"/>
    </row>
    <row r="44" spans="2:2" s="144" customFormat="1" ht="23.25" x14ac:dyDescent="0.35">
      <c r="B44" s="181" t="s">
        <v>187</v>
      </c>
    </row>
    <row r="45" spans="2:2" s="144" customFormat="1" ht="23.25" x14ac:dyDescent="0.35">
      <c r="B45" s="181" t="s">
        <v>79</v>
      </c>
    </row>
    <row r="46" spans="2:2" s="144" customFormat="1" ht="23.25" x14ac:dyDescent="0.35">
      <c r="B46" s="182" t="s">
        <v>88</v>
      </c>
    </row>
    <row r="47" spans="2:2" s="144" customFormat="1" ht="23.25" x14ac:dyDescent="0.35">
      <c r="B47" s="182" t="s">
        <v>89</v>
      </c>
    </row>
    <row r="48" spans="2:2" s="144" customFormat="1" ht="23.25" x14ac:dyDescent="0.35">
      <c r="B48" s="182" t="s">
        <v>90</v>
      </c>
    </row>
    <row r="49" spans="1:2" s="144" customFormat="1" ht="24" thickBot="1" x14ac:dyDescent="0.4"/>
    <row r="50" spans="1:2" s="144" customFormat="1" ht="24" thickTop="1" x14ac:dyDescent="0.35">
      <c r="A50" s="184" t="s">
        <v>148</v>
      </c>
      <c r="B50" s="181" t="s">
        <v>188</v>
      </c>
    </row>
    <row r="51" spans="1:2" s="144" customFormat="1" ht="23.25" x14ac:dyDescent="0.35">
      <c r="B51" s="181" t="s">
        <v>79</v>
      </c>
    </row>
    <row r="52" spans="1:2" s="144" customFormat="1" ht="23.25" x14ac:dyDescent="0.35">
      <c r="B52" s="182" t="s">
        <v>122</v>
      </c>
    </row>
    <row r="53" spans="1:2" s="144" customFormat="1" ht="23.25" x14ac:dyDescent="0.35">
      <c r="B53" s="182" t="s">
        <v>121</v>
      </c>
    </row>
    <row r="54" spans="1:2" s="144" customFormat="1" ht="24" thickBot="1" x14ac:dyDescent="0.4"/>
    <row r="55" spans="1:2" s="144" customFormat="1" ht="24" thickTop="1" x14ac:dyDescent="0.35">
      <c r="A55" s="184" t="s">
        <v>149</v>
      </c>
      <c r="B55" s="181" t="s">
        <v>189</v>
      </c>
    </row>
    <row r="56" spans="1:2" s="144" customFormat="1" ht="23.25" x14ac:dyDescent="0.35">
      <c r="A56" s="3" t="s">
        <v>23</v>
      </c>
      <c r="B56" s="181" t="s">
        <v>79</v>
      </c>
    </row>
    <row r="57" spans="1:2" s="144" customFormat="1" ht="23.25" x14ac:dyDescent="0.35">
      <c r="B57" s="182" t="s">
        <v>137</v>
      </c>
    </row>
    <row r="58" spans="1:2" s="144" customFormat="1" ht="23.25" x14ac:dyDescent="0.35"/>
    <row r="59" spans="1:2" s="144" customFormat="1" ht="23.25" x14ac:dyDescent="0.35"/>
    <row r="60" spans="1:2" s="144" customFormat="1" ht="23.25" x14ac:dyDescent="0.35"/>
    <row r="61" spans="1:2" s="144" customFormat="1" ht="23.25" x14ac:dyDescent="0.35"/>
    <row r="62" spans="1:2" s="144" customFormat="1" ht="23.25" x14ac:dyDescent="0.35">
      <c r="B62"/>
    </row>
    <row r="63" spans="1:2" s="144" customFormat="1" ht="23.25" x14ac:dyDescent="0.35">
      <c r="B63"/>
    </row>
    <row r="64" spans="1:2" s="144" customFormat="1" ht="23.25" x14ac:dyDescent="0.35">
      <c r="B64"/>
    </row>
    <row r="65" spans="1:2" s="144" customFormat="1" ht="23.25" x14ac:dyDescent="0.35">
      <c r="B65"/>
    </row>
    <row r="66" spans="1:2" ht="23.25" x14ac:dyDescent="0.35">
      <c r="A66" s="144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tabSelected="1" view="pageBreakPreview" zoomScale="70" zoomScaleNormal="80" zoomScaleSheetLayoutView="70" workbookViewId="0">
      <selection activeCell="B29" sqref="B29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3.140625" style="5" customWidth="1"/>
    <col min="6" max="6" width="17.5703125" style="5" bestFit="1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324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79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325</v>
      </c>
      <c r="E3" s="4"/>
      <c r="F3" s="4"/>
      <c r="G3" s="4"/>
      <c r="H3" s="4"/>
      <c r="I3"/>
      <c r="J3"/>
    </row>
    <row r="4" spans="1:10" s="3" customFormat="1" ht="23.25" x14ac:dyDescent="0.35">
      <c r="B4" s="2" t="s">
        <v>326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25</v>
      </c>
      <c r="B6" s="177">
        <f>[1]INDICE!B4</f>
        <v>44303</v>
      </c>
      <c r="C6" s="18"/>
      <c r="D6" s="171"/>
      <c r="E6" s="12"/>
      <c r="F6" s="11" t="s">
        <v>9</v>
      </c>
      <c r="G6" s="180" t="str">
        <f>[1]F1!G6</f>
        <v>RAW LAND</v>
      </c>
      <c r="H6" s="12"/>
      <c r="I6"/>
      <c r="J6"/>
    </row>
    <row r="7" spans="1:10" s="9" customFormat="1" ht="28.5" x14ac:dyDescent="0.45">
      <c r="A7" s="16" t="s">
        <v>1</v>
      </c>
      <c r="B7" s="177">
        <f>[1]INDICE!B5</f>
        <v>179375</v>
      </c>
      <c r="C7" s="18"/>
      <c r="D7" s="171"/>
      <c r="E7" s="12"/>
      <c r="F7" s="11" t="s">
        <v>31</v>
      </c>
      <c r="G7" s="180">
        <f>[1]F1!G7</f>
        <v>42</v>
      </c>
      <c r="H7" s="12"/>
      <c r="I7"/>
      <c r="J7"/>
    </row>
    <row r="8" spans="1:10" s="9" customFormat="1" ht="28.5" x14ac:dyDescent="0.45">
      <c r="A8" s="16" t="s">
        <v>2</v>
      </c>
      <c r="B8" s="177" t="str">
        <f>[1]INDICE!B6</f>
        <v>LLANETES</v>
      </c>
      <c r="C8" s="18"/>
      <c r="D8" s="171"/>
      <c r="E8" s="12"/>
      <c r="F8" s="11" t="s">
        <v>30</v>
      </c>
      <c r="G8" s="180" t="str">
        <f>[1]F1!G8</f>
        <v>ARR T120</v>
      </c>
      <c r="H8" s="12"/>
      <c r="I8"/>
      <c r="J8"/>
    </row>
    <row r="9" spans="1:10" s="9" customFormat="1" ht="28.5" x14ac:dyDescent="0.45">
      <c r="A9" s="16" t="s">
        <v>3</v>
      </c>
      <c r="B9" s="177">
        <f>[1]INDICE!B7</f>
        <v>6</v>
      </c>
      <c r="C9" s="18"/>
      <c r="D9" s="171"/>
      <c r="E9" s="12"/>
      <c r="F9" s="13" t="s">
        <v>0</v>
      </c>
      <c r="G9" s="180" t="str">
        <f>[1]F1!G9</f>
        <v>NO</v>
      </c>
      <c r="H9" s="12"/>
      <c r="I9"/>
      <c r="J9"/>
    </row>
    <row r="10" spans="1:10" s="9" customFormat="1" ht="28.5" x14ac:dyDescent="0.45">
      <c r="A10" s="16" t="s">
        <v>4</v>
      </c>
      <c r="B10" s="177" t="str">
        <f>[1]INDICE!B8</f>
        <v>VALPARAISO, ZACATECAS</v>
      </c>
      <c r="C10" s="18"/>
      <c r="D10" s="171"/>
      <c r="E10" s="12"/>
      <c r="F10" s="13" t="s">
        <v>32</v>
      </c>
      <c r="G10" s="180">
        <f>[1]F1!G10</f>
        <v>38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35</v>
      </c>
      <c r="G11" s="180" t="str">
        <f>[1]F1!G11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325</v>
      </c>
      <c r="C13" s="12" t="s">
        <v>7</v>
      </c>
      <c r="D13" s="12" t="s">
        <v>327</v>
      </c>
      <c r="E13" s="12" t="s">
        <v>236</v>
      </c>
      <c r="F13" s="12" t="s">
        <v>14</v>
      </c>
      <c r="G13" s="12" t="s">
        <v>13</v>
      </c>
      <c r="I13"/>
      <c r="J13"/>
    </row>
    <row r="14" spans="1:10" s="9" customFormat="1" ht="19.5" thickBot="1" x14ac:dyDescent="0.35">
      <c r="A14" s="9">
        <v>1</v>
      </c>
      <c r="B14" s="235" t="s">
        <v>328</v>
      </c>
      <c r="C14" s="197" t="s">
        <v>329</v>
      </c>
      <c r="D14" s="304"/>
      <c r="E14" s="314">
        <v>20</v>
      </c>
      <c r="F14" s="306" t="s">
        <v>17</v>
      </c>
      <c r="G14" s="198" t="s">
        <v>16</v>
      </c>
      <c r="I14"/>
      <c r="J14"/>
    </row>
    <row r="15" spans="1:10" s="9" customFormat="1" ht="19.5" thickBot="1" x14ac:dyDescent="0.35">
      <c r="A15" s="9">
        <f>A14+1</f>
        <v>2</v>
      </c>
      <c r="B15" s="278" t="s">
        <v>330</v>
      </c>
      <c r="C15" s="315" t="s">
        <v>8</v>
      </c>
      <c r="D15" s="304">
        <v>2.5</v>
      </c>
      <c r="E15" s="314">
        <v>21</v>
      </c>
      <c r="F15" s="316"/>
      <c r="G15" s="317"/>
      <c r="I15"/>
      <c r="J15"/>
    </row>
    <row r="16" spans="1:10" s="30" customFormat="1" ht="19.5" thickBot="1" x14ac:dyDescent="0.35">
      <c r="A16" s="9">
        <f>A15+1</f>
        <v>3</v>
      </c>
      <c r="B16" s="270" t="s">
        <v>331</v>
      </c>
      <c r="C16" s="14" t="s">
        <v>8</v>
      </c>
      <c r="D16" s="304">
        <v>3.2</v>
      </c>
      <c r="E16" s="314">
        <v>2</v>
      </c>
      <c r="F16" s="31" t="s">
        <v>17</v>
      </c>
      <c r="G16" s="236" t="s">
        <v>16</v>
      </c>
      <c r="I16"/>
      <c r="J16"/>
    </row>
    <row r="17" spans="1:10" s="30" customFormat="1" ht="19.5" thickBot="1" x14ac:dyDescent="0.35">
      <c r="A17" s="9"/>
      <c r="B17" s="270" t="s">
        <v>331</v>
      </c>
      <c r="C17" s="14" t="s">
        <v>8</v>
      </c>
      <c r="D17" s="304">
        <v>2.9</v>
      </c>
      <c r="E17" s="314">
        <v>3</v>
      </c>
      <c r="F17" s="31" t="s">
        <v>17</v>
      </c>
      <c r="G17" s="236" t="s">
        <v>16</v>
      </c>
      <c r="I17"/>
      <c r="J17"/>
    </row>
    <row r="18" spans="1:10" s="9" customFormat="1" ht="19.5" thickBot="1" x14ac:dyDescent="0.35">
      <c r="A18" s="9">
        <f>A16+1</f>
        <v>4</v>
      </c>
      <c r="B18" s="277" t="s">
        <v>332</v>
      </c>
      <c r="C18" s="28" t="s">
        <v>333</v>
      </c>
      <c r="D18" s="304">
        <v>8</v>
      </c>
      <c r="E18" s="314">
        <v>3</v>
      </c>
      <c r="F18" s="31" t="s">
        <v>17</v>
      </c>
      <c r="G18" s="310" t="s">
        <v>16</v>
      </c>
      <c r="I18"/>
      <c r="J18"/>
    </row>
    <row r="19" spans="1:10" s="9" customFormat="1" ht="19.5" thickBot="1" x14ac:dyDescent="0.35">
      <c r="A19" s="9">
        <f t="shared" ref="A19:A27" si="0">A18+1</f>
        <v>5</v>
      </c>
      <c r="B19" s="318" t="s">
        <v>334</v>
      </c>
      <c r="C19" s="14" t="s">
        <v>329</v>
      </c>
      <c r="D19" s="304">
        <v>0</v>
      </c>
      <c r="E19" s="314">
        <v>65</v>
      </c>
      <c r="F19" s="31" t="s">
        <v>17</v>
      </c>
      <c r="G19" s="199" t="s">
        <v>16</v>
      </c>
      <c r="I19"/>
      <c r="J19"/>
    </row>
    <row r="20" spans="1:10" s="9" customFormat="1" ht="19.5" thickBot="1" x14ac:dyDescent="0.35">
      <c r="A20" s="9">
        <f t="shared" si="0"/>
        <v>6</v>
      </c>
      <c r="B20" s="318" t="s">
        <v>335</v>
      </c>
      <c r="C20" s="14" t="s">
        <v>329</v>
      </c>
      <c r="D20" s="304">
        <v>0</v>
      </c>
      <c r="E20" s="314">
        <v>0</v>
      </c>
      <c r="F20" s="31" t="s">
        <v>17</v>
      </c>
      <c r="G20" s="199" t="s">
        <v>16</v>
      </c>
      <c r="I20"/>
      <c r="J20"/>
    </row>
    <row r="21" spans="1:10" s="9" customFormat="1" ht="19.5" thickBot="1" x14ac:dyDescent="0.35">
      <c r="A21" s="9">
        <f t="shared" si="0"/>
        <v>7</v>
      </c>
      <c r="B21" s="319" t="s">
        <v>336</v>
      </c>
      <c r="C21" s="14" t="s">
        <v>8</v>
      </c>
      <c r="D21" s="304">
        <v>3</v>
      </c>
      <c r="E21" s="314">
        <v>10</v>
      </c>
      <c r="F21" s="31" t="s">
        <v>17</v>
      </c>
      <c r="G21" s="199" t="s">
        <v>16</v>
      </c>
      <c r="I21"/>
      <c r="J21"/>
    </row>
    <row r="22" spans="1:10" s="9" customFormat="1" ht="19.5" thickBot="1" x14ac:dyDescent="0.35">
      <c r="A22" s="9">
        <f t="shared" si="0"/>
        <v>8</v>
      </c>
      <c r="B22" s="318" t="s">
        <v>337</v>
      </c>
      <c r="C22" s="31" t="s">
        <v>195</v>
      </c>
      <c r="D22" s="304">
        <v>0</v>
      </c>
      <c r="E22" s="314">
        <v>36</v>
      </c>
      <c r="F22" s="31" t="s">
        <v>17</v>
      </c>
      <c r="G22" s="236" t="s">
        <v>16</v>
      </c>
      <c r="I22"/>
      <c r="J22"/>
    </row>
    <row r="23" spans="1:10" s="9" customFormat="1" ht="19.5" thickBot="1" x14ac:dyDescent="0.35">
      <c r="A23" s="9">
        <f t="shared" si="0"/>
        <v>9</v>
      </c>
      <c r="B23" s="318" t="s">
        <v>338</v>
      </c>
      <c r="C23" s="14" t="s">
        <v>8</v>
      </c>
      <c r="D23" s="304">
        <v>0</v>
      </c>
      <c r="E23" s="314">
        <v>24</v>
      </c>
      <c r="F23" s="31" t="s">
        <v>17</v>
      </c>
      <c r="G23" s="199" t="s">
        <v>16</v>
      </c>
      <c r="I23"/>
      <c r="J23"/>
    </row>
    <row r="24" spans="1:10" s="9" customFormat="1" ht="19.5" thickBot="1" x14ac:dyDescent="0.35">
      <c r="A24" s="9">
        <f t="shared" si="0"/>
        <v>10</v>
      </c>
      <c r="B24" s="318" t="s">
        <v>339</v>
      </c>
      <c r="C24" s="14" t="s">
        <v>8</v>
      </c>
      <c r="D24" s="304">
        <v>0</v>
      </c>
      <c r="E24" s="314">
        <v>9</v>
      </c>
      <c r="F24" s="31" t="s">
        <v>17</v>
      </c>
      <c r="G24" s="199" t="s">
        <v>16</v>
      </c>
      <c r="I24"/>
      <c r="J24"/>
    </row>
    <row r="25" spans="1:10" s="9" customFormat="1" ht="19.5" thickBot="1" x14ac:dyDescent="0.35">
      <c r="A25" s="9">
        <f t="shared" si="0"/>
        <v>11</v>
      </c>
      <c r="B25" s="278" t="s">
        <v>340</v>
      </c>
      <c r="C25" s="14" t="s">
        <v>8</v>
      </c>
      <c r="D25" s="304">
        <v>0</v>
      </c>
      <c r="E25" s="314">
        <v>32</v>
      </c>
      <c r="F25" s="31" t="s">
        <v>17</v>
      </c>
      <c r="G25" s="275"/>
      <c r="I25"/>
      <c r="J25"/>
    </row>
    <row r="26" spans="1:10" s="9" customFormat="1" ht="19.5" thickBot="1" x14ac:dyDescent="0.35">
      <c r="A26" s="9">
        <f t="shared" si="0"/>
        <v>12</v>
      </c>
      <c r="B26" s="320" t="s">
        <v>341</v>
      </c>
      <c r="C26" s="200" t="s">
        <v>8</v>
      </c>
      <c r="D26" s="321">
        <v>0</v>
      </c>
      <c r="E26" s="322">
        <v>8</v>
      </c>
      <c r="F26" s="323" t="s">
        <v>17</v>
      </c>
      <c r="G26" s="201" t="s">
        <v>16</v>
      </c>
      <c r="I26"/>
      <c r="J26"/>
    </row>
    <row r="27" spans="1:10" s="9" customFormat="1" ht="19.5" thickBot="1" x14ac:dyDescent="0.35">
      <c r="A27" s="9">
        <f t="shared" si="0"/>
        <v>13</v>
      </c>
      <c r="B27" s="227" t="s">
        <v>342</v>
      </c>
      <c r="C27" s="200" t="s">
        <v>8</v>
      </c>
      <c r="D27" s="321">
        <v>0</v>
      </c>
      <c r="E27" s="322">
        <v>8</v>
      </c>
      <c r="F27" s="323" t="s">
        <v>17</v>
      </c>
      <c r="G27" s="201" t="s">
        <v>16</v>
      </c>
      <c r="I27"/>
      <c r="J27"/>
    </row>
    <row r="28" spans="1:10" s="9" customFormat="1" ht="18.75" x14ac:dyDescent="0.3">
      <c r="B28" s="35"/>
      <c r="C28" s="20"/>
      <c r="D28" s="20"/>
      <c r="E28" s="20"/>
      <c r="F28" s="47"/>
      <c r="G28" s="20"/>
      <c r="I28"/>
      <c r="J28"/>
    </row>
    <row r="29" spans="1:10" s="9" customFormat="1" ht="21.75" thickBot="1" x14ac:dyDescent="0.4">
      <c r="A29" s="19"/>
      <c r="B29" s="2" t="s">
        <v>326</v>
      </c>
      <c r="C29" s="20"/>
      <c r="D29" s="20"/>
      <c r="E29" s="20"/>
      <c r="F29" s="47"/>
      <c r="G29" s="20"/>
      <c r="I29"/>
      <c r="J29"/>
    </row>
    <row r="30" spans="1:10" s="9" customFormat="1" ht="19.5" thickBot="1" x14ac:dyDescent="0.35">
      <c r="A30" s="9">
        <f>A27+1</f>
        <v>14</v>
      </c>
      <c r="B30" s="235" t="s">
        <v>330</v>
      </c>
      <c r="C30" s="197" t="s">
        <v>8</v>
      </c>
      <c r="D30" s="304">
        <v>2.5</v>
      </c>
      <c r="E30" s="314">
        <v>2</v>
      </c>
      <c r="F30" s="324" t="s">
        <v>17</v>
      </c>
      <c r="G30" s="198" t="s">
        <v>16</v>
      </c>
      <c r="I30"/>
      <c r="J30"/>
    </row>
    <row r="31" spans="1:10" s="9" customFormat="1" ht="19.5" thickBot="1" x14ac:dyDescent="0.35">
      <c r="A31" s="9">
        <f>A30+1</f>
        <v>15</v>
      </c>
      <c r="B31" s="235" t="s">
        <v>330</v>
      </c>
      <c r="C31" s="197" t="s">
        <v>8</v>
      </c>
      <c r="D31" s="304">
        <v>1.6</v>
      </c>
      <c r="E31" s="314">
        <v>3</v>
      </c>
      <c r="F31" s="324" t="s">
        <v>17</v>
      </c>
      <c r="G31" s="198" t="s">
        <v>16</v>
      </c>
      <c r="I31"/>
      <c r="J31"/>
    </row>
    <row r="32" spans="1:10" s="9" customFormat="1" ht="21.6" customHeight="1" thickBot="1" x14ac:dyDescent="0.35">
      <c r="A32" s="9">
        <f t="shared" ref="A32:A40" si="1">A31+1</f>
        <v>16</v>
      </c>
      <c r="B32" s="318" t="s">
        <v>335</v>
      </c>
      <c r="C32" s="14" t="s">
        <v>8</v>
      </c>
      <c r="D32" s="304">
        <v>0</v>
      </c>
      <c r="E32" s="314">
        <v>0</v>
      </c>
      <c r="F32" s="31" t="s">
        <v>17</v>
      </c>
      <c r="G32" s="199" t="s">
        <v>16</v>
      </c>
      <c r="I32"/>
      <c r="J32"/>
    </row>
    <row r="33" spans="1:10" s="6" customFormat="1" ht="21.6" customHeight="1" thickBot="1" x14ac:dyDescent="0.35">
      <c r="A33" s="9">
        <f t="shared" si="1"/>
        <v>17</v>
      </c>
      <c r="B33" s="325" t="s">
        <v>343</v>
      </c>
      <c r="C33" s="14" t="s">
        <v>8</v>
      </c>
      <c r="D33" s="304">
        <v>0</v>
      </c>
      <c r="E33" s="314">
        <v>1</v>
      </c>
      <c r="F33" s="31" t="s">
        <v>17</v>
      </c>
      <c r="G33" s="199" t="s">
        <v>16</v>
      </c>
      <c r="H33" s="8"/>
      <c r="I33"/>
      <c r="J33"/>
    </row>
    <row r="34" spans="1:10" s="6" customFormat="1" ht="19.5" thickBot="1" x14ac:dyDescent="0.35">
      <c r="A34" s="9">
        <f t="shared" si="1"/>
        <v>18</v>
      </c>
      <c r="B34" s="326" t="s">
        <v>344</v>
      </c>
      <c r="C34" s="14" t="s">
        <v>8</v>
      </c>
      <c r="D34" s="304">
        <v>0.3</v>
      </c>
      <c r="E34" s="314">
        <v>1</v>
      </c>
      <c r="F34" s="31" t="s">
        <v>17</v>
      </c>
      <c r="G34" s="199" t="s">
        <v>16</v>
      </c>
      <c r="H34" s="8"/>
      <c r="I34"/>
      <c r="J34"/>
    </row>
    <row r="35" spans="1:10" s="6" customFormat="1" ht="19.5" thickBot="1" x14ac:dyDescent="0.35">
      <c r="A35" s="9">
        <f t="shared" si="1"/>
        <v>19</v>
      </c>
      <c r="B35" s="327" t="s">
        <v>345</v>
      </c>
      <c r="C35" s="14" t="s">
        <v>8</v>
      </c>
      <c r="D35" s="304">
        <v>0</v>
      </c>
      <c r="E35" s="314">
        <v>1</v>
      </c>
      <c r="F35" s="31" t="s">
        <v>17</v>
      </c>
      <c r="G35" s="199" t="s">
        <v>16</v>
      </c>
      <c r="H35" s="8"/>
      <c r="I35"/>
      <c r="J35"/>
    </row>
    <row r="36" spans="1:10" s="6" customFormat="1" ht="19.149999999999999" customHeight="1" thickBot="1" x14ac:dyDescent="0.35">
      <c r="A36" s="9">
        <f t="shared" si="1"/>
        <v>20</v>
      </c>
      <c r="B36" s="319" t="s">
        <v>336</v>
      </c>
      <c r="C36" s="29" t="s">
        <v>8</v>
      </c>
      <c r="D36" s="304">
        <v>1.2</v>
      </c>
      <c r="E36" s="314">
        <v>4</v>
      </c>
      <c r="F36" s="31" t="s">
        <v>17</v>
      </c>
      <c r="G36" s="275" t="s">
        <v>16</v>
      </c>
      <c r="H36" s="8"/>
      <c r="I36"/>
      <c r="J36"/>
    </row>
    <row r="37" spans="1:10" s="6" customFormat="1" ht="19.149999999999999" customHeight="1" thickBot="1" x14ac:dyDescent="0.35">
      <c r="A37" s="9">
        <f t="shared" si="1"/>
        <v>21</v>
      </c>
      <c r="B37" s="319" t="s">
        <v>336</v>
      </c>
      <c r="C37" s="29" t="s">
        <v>8</v>
      </c>
      <c r="D37" s="304">
        <v>1.5</v>
      </c>
      <c r="E37" s="314">
        <v>4</v>
      </c>
      <c r="F37" s="31" t="s">
        <v>17</v>
      </c>
      <c r="G37" s="275" t="s">
        <v>16</v>
      </c>
      <c r="H37" s="8"/>
      <c r="I37"/>
      <c r="J37"/>
    </row>
    <row r="38" spans="1:10" s="6" customFormat="1" ht="19.5" thickBot="1" x14ac:dyDescent="0.35">
      <c r="A38" s="9">
        <f t="shared" si="1"/>
        <v>22</v>
      </c>
      <c r="B38" s="307" t="s">
        <v>346</v>
      </c>
      <c r="C38" s="14" t="s">
        <v>8</v>
      </c>
      <c r="D38" s="304">
        <v>0</v>
      </c>
      <c r="E38" s="314">
        <v>16</v>
      </c>
      <c r="F38" s="31" t="s">
        <v>17</v>
      </c>
      <c r="G38" s="199" t="s">
        <v>16</v>
      </c>
      <c r="H38" s="8"/>
      <c r="I38"/>
      <c r="J38"/>
    </row>
    <row r="39" spans="1:10" s="6" customFormat="1" ht="19.5" thickBot="1" x14ac:dyDescent="0.35">
      <c r="A39" s="9">
        <f t="shared" si="1"/>
        <v>23</v>
      </c>
      <c r="B39" s="320" t="s">
        <v>347</v>
      </c>
      <c r="C39" s="14" t="s">
        <v>8</v>
      </c>
      <c r="D39" s="304">
        <v>0</v>
      </c>
      <c r="E39" s="314">
        <v>1</v>
      </c>
      <c r="F39" s="31" t="s">
        <v>17</v>
      </c>
      <c r="G39" s="199" t="s">
        <v>16</v>
      </c>
      <c r="H39" s="8"/>
      <c r="I39"/>
      <c r="J39"/>
    </row>
    <row r="40" spans="1:10" s="6" customFormat="1" ht="19.5" thickBot="1" x14ac:dyDescent="0.35">
      <c r="A40" s="9">
        <f t="shared" si="1"/>
        <v>24</v>
      </c>
      <c r="B40" s="328" t="s">
        <v>348</v>
      </c>
      <c r="C40" s="200" t="s">
        <v>8</v>
      </c>
      <c r="D40" s="321">
        <v>0</v>
      </c>
      <c r="E40" s="322">
        <v>2</v>
      </c>
      <c r="F40" s="323" t="s">
        <v>17</v>
      </c>
      <c r="G40" s="201" t="s">
        <v>16</v>
      </c>
      <c r="H40" s="8"/>
      <c r="I40"/>
      <c r="J40"/>
    </row>
    <row r="41" spans="1:10" s="6" customFormat="1" ht="18.75" x14ac:dyDescent="0.3">
      <c r="B41" s="19"/>
      <c r="C41" s="20"/>
      <c r="D41" s="20"/>
      <c r="E41" s="20"/>
      <c r="F41" s="47"/>
      <c r="G41" s="20"/>
      <c r="H41" s="8"/>
      <c r="I41"/>
      <c r="J41"/>
    </row>
    <row r="42" spans="1:10" s="6" customFormat="1" ht="21.75" thickBot="1" x14ac:dyDescent="0.4">
      <c r="B42" s="2" t="s">
        <v>349</v>
      </c>
      <c r="C42" s="20"/>
      <c r="D42" s="20"/>
      <c r="E42" s="20"/>
      <c r="F42" s="47"/>
      <c r="G42" s="20"/>
      <c r="H42" s="8"/>
      <c r="I42"/>
      <c r="J42"/>
    </row>
    <row r="43" spans="1:10" s="6" customFormat="1" ht="19.5" thickBot="1" x14ac:dyDescent="0.35">
      <c r="A43" s="6">
        <f>A40+1</f>
        <v>25</v>
      </c>
      <c r="B43" s="329" t="s">
        <v>350</v>
      </c>
      <c r="C43" s="330" t="s">
        <v>353</v>
      </c>
      <c r="D43" s="321">
        <v>21</v>
      </c>
      <c r="E43" s="322">
        <f>4.57*D43</f>
        <v>95.97</v>
      </c>
      <c r="F43" s="331" t="s">
        <v>17</v>
      </c>
      <c r="G43" s="332" t="s">
        <v>16</v>
      </c>
      <c r="H43" s="8"/>
      <c r="I43"/>
      <c r="J43"/>
    </row>
    <row r="44" spans="1:10" s="6" customFormat="1" ht="18.75" x14ac:dyDescent="0.3">
      <c r="B44" s="19"/>
      <c r="C44" s="20"/>
      <c r="D44" s="20"/>
      <c r="E44" s="20"/>
      <c r="F44" s="47"/>
      <c r="G44" s="20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8"/>
      <c r="F48" s="8"/>
      <c r="G48" s="8"/>
      <c r="H48" s="7"/>
      <c r="I48"/>
      <c r="J48"/>
    </row>
    <row r="49" spans="2:10" s="6" customFormat="1" ht="15.75" x14ac:dyDescent="0.25">
      <c r="E49" s="8"/>
      <c r="F49" s="8"/>
      <c r="G49" s="8"/>
      <c r="H49" s="7"/>
      <c r="I49"/>
      <c r="J49"/>
    </row>
    <row r="50" spans="2:10" s="6" customFormat="1" ht="15.75" x14ac:dyDescent="0.25">
      <c r="E50" s="8"/>
      <c r="F50" s="8"/>
      <c r="G50" s="8"/>
      <c r="H50" s="7"/>
      <c r="I50"/>
      <c r="J50"/>
    </row>
    <row r="51" spans="2:10" s="6" customFormat="1" ht="15.75" x14ac:dyDescent="0.25">
      <c r="E51" s="8"/>
      <c r="F51" s="8"/>
      <c r="G51" s="8"/>
      <c r="H51" s="7"/>
      <c r="I51"/>
      <c r="J51"/>
    </row>
    <row r="52" spans="2:10" s="6" customFormat="1" ht="15.75" x14ac:dyDescent="0.25">
      <c r="E52" s="8"/>
      <c r="F52" s="8"/>
      <c r="G52" s="8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  <row r="60" spans="2:10" ht="15.75" x14ac:dyDescent="0.25">
      <c r="B60" s="6"/>
      <c r="C60" s="6"/>
      <c r="D60" s="6"/>
      <c r="E60" s="7"/>
      <c r="F60" s="7"/>
      <c r="G60" s="7"/>
    </row>
    <row r="61" spans="2:10" ht="15.75" x14ac:dyDescent="0.25">
      <c r="B61" s="6"/>
      <c r="C61" s="6"/>
      <c r="D61" s="6"/>
      <c r="E61" s="7"/>
      <c r="F61" s="7"/>
      <c r="G61" s="7"/>
    </row>
    <row r="62" spans="2:10" ht="15.75" x14ac:dyDescent="0.25">
      <c r="B62" s="6"/>
      <c r="C62" s="6"/>
      <c r="D62" s="6"/>
      <c r="E62" s="7"/>
      <c r="F62" s="7"/>
      <c r="G62" s="7"/>
    </row>
    <row r="63" spans="2:10" ht="15.75" x14ac:dyDescent="0.25">
      <c r="B63" s="6"/>
      <c r="C63" s="6"/>
      <c r="D63" s="6"/>
      <c r="E63" s="7"/>
      <c r="F63" s="7"/>
      <c r="G63" s="7"/>
    </row>
    <row r="64" spans="2:10" ht="15.75" x14ac:dyDescent="0.25">
      <c r="B64" s="6"/>
      <c r="C64" s="6"/>
      <c r="D64" s="6"/>
      <c r="E64" s="7"/>
      <c r="F64" s="7"/>
      <c r="G64" s="7"/>
    </row>
  </sheetData>
  <printOptions horizontalCentered="1"/>
  <pageMargins left="0.19685039370078741" right="0.19685039370078741" top="0.39370078740157483" bottom="0.19685039370078741" header="0.31496062992125984" footer="0.19685039370078741"/>
  <pageSetup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view="pageBreakPreview" topLeftCell="A7" zoomScale="55" zoomScaleNormal="80" zoomScaleSheetLayoutView="55" workbookViewId="0">
      <selection activeCell="C38" sqref="C38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3.140625" style="5" bestFit="1" customWidth="1"/>
    <col min="6" max="6" width="17.5703125" style="5" bestFit="1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182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79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96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97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25</v>
      </c>
      <c r="B6" s="177">
        <f>INDICE!B4</f>
        <v>44314</v>
      </c>
      <c r="C6" s="18"/>
      <c r="D6" s="171"/>
      <c r="E6" s="12"/>
      <c r="F6" s="11" t="s">
        <v>9</v>
      </c>
      <c r="G6" s="180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232">
        <f>INDICE!B5</f>
        <v>179255</v>
      </c>
      <c r="C7" s="18"/>
      <c r="D7" s="171"/>
      <c r="E7" s="12"/>
      <c r="F7" s="11" t="s">
        <v>31</v>
      </c>
      <c r="G7" s="180">
        <f>INDICE!F5</f>
        <v>36</v>
      </c>
      <c r="H7" s="12"/>
      <c r="I7"/>
      <c r="J7"/>
    </row>
    <row r="8" spans="1:10" s="9" customFormat="1" ht="28.5" x14ac:dyDescent="0.45">
      <c r="A8" s="16" t="s">
        <v>2</v>
      </c>
      <c r="B8" s="177" t="str">
        <f>INDICE!B6</f>
        <v>CRIOS</v>
      </c>
      <c r="C8" s="18"/>
      <c r="D8" s="171"/>
      <c r="E8" s="12"/>
      <c r="F8" s="11" t="s">
        <v>30</v>
      </c>
      <c r="G8" s="180" t="str">
        <f>INDICE!F6</f>
        <v>SI, AUT</v>
      </c>
      <c r="H8" s="12"/>
      <c r="I8"/>
      <c r="J8"/>
    </row>
    <row r="9" spans="1:10" s="9" customFormat="1" ht="28.5" x14ac:dyDescent="0.45">
      <c r="A9" s="16" t="s">
        <v>3</v>
      </c>
      <c r="B9" s="232">
        <f>INDICE!B7</f>
        <v>2</v>
      </c>
      <c r="C9" s="18"/>
      <c r="D9" s="171"/>
      <c r="E9" s="12"/>
      <c r="F9" s="13" t="s">
        <v>0</v>
      </c>
      <c r="G9" s="180" t="str">
        <f>INDICE!F7</f>
        <v>NO</v>
      </c>
      <c r="H9" s="12"/>
      <c r="I9"/>
      <c r="J9"/>
    </row>
    <row r="10" spans="1:10" s="9" customFormat="1" ht="28.5" x14ac:dyDescent="0.45">
      <c r="A10" s="16" t="s">
        <v>4</v>
      </c>
      <c r="B10" s="177" t="str">
        <f>INDICE!B8</f>
        <v>HERMOSILLO SONORA</v>
      </c>
      <c r="C10" s="18"/>
      <c r="D10" s="171"/>
      <c r="E10" s="12"/>
      <c r="F10" s="13" t="s">
        <v>32</v>
      </c>
      <c r="G10" s="180">
        <f>INDICE!F8</f>
        <v>36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35</v>
      </c>
      <c r="G11" s="180" t="str">
        <f>INDICE!F9</f>
        <v>ERICSSON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96</v>
      </c>
      <c r="C13" s="12" t="s">
        <v>7</v>
      </c>
      <c r="D13" s="12" t="s">
        <v>5</v>
      </c>
      <c r="E13" s="12" t="s">
        <v>236</v>
      </c>
      <c r="F13" s="12" t="s">
        <v>14</v>
      </c>
      <c r="G13" s="12" t="s">
        <v>13</v>
      </c>
      <c r="I13"/>
      <c r="J13"/>
    </row>
    <row r="14" spans="1:10" s="9" customFormat="1" ht="20.25" thickTop="1" thickBot="1" x14ac:dyDescent="0.35">
      <c r="A14" s="9">
        <v>1</v>
      </c>
      <c r="B14" s="70" t="s">
        <v>41</v>
      </c>
      <c r="C14" s="51" t="s">
        <v>8</v>
      </c>
      <c r="D14" s="101">
        <v>1</v>
      </c>
      <c r="E14" s="163">
        <v>1</v>
      </c>
      <c r="F14" s="102" t="s">
        <v>15</v>
      </c>
      <c r="G14" s="52" t="s">
        <v>16</v>
      </c>
      <c r="I14"/>
      <c r="J14"/>
    </row>
    <row r="15" spans="1:10" s="9" customFormat="1" ht="19.5" thickBot="1" x14ac:dyDescent="0.35">
      <c r="A15" s="9">
        <f>+A14+1</f>
        <v>2</v>
      </c>
      <c r="B15" s="82" t="s">
        <v>42</v>
      </c>
      <c r="C15" s="14" t="s">
        <v>8</v>
      </c>
      <c r="D15" s="25">
        <v>3</v>
      </c>
      <c r="E15" s="168">
        <v>3</v>
      </c>
      <c r="F15" s="80" t="s">
        <v>15</v>
      </c>
      <c r="G15" s="54" t="s">
        <v>16</v>
      </c>
      <c r="I15"/>
      <c r="J15"/>
    </row>
    <row r="16" spans="1:10" s="30" customFormat="1" ht="19.5" thickBot="1" x14ac:dyDescent="0.35">
      <c r="A16" s="9">
        <f>+A15+1</f>
        <v>3</v>
      </c>
      <c r="B16" s="83" t="s">
        <v>48</v>
      </c>
      <c r="C16" s="58" t="s">
        <v>8</v>
      </c>
      <c r="D16" s="103">
        <v>0</v>
      </c>
      <c r="E16" s="164">
        <v>12</v>
      </c>
      <c r="F16" s="104" t="s">
        <v>15</v>
      </c>
      <c r="G16" s="66" t="s">
        <v>16</v>
      </c>
      <c r="I16"/>
      <c r="J16"/>
    </row>
    <row r="17" spans="1:10" s="9" customFormat="1" ht="19.5" thickTop="1" x14ac:dyDescent="0.3">
      <c r="C17" s="12"/>
      <c r="D17" s="12"/>
      <c r="E17" s="12"/>
      <c r="F17" s="12"/>
      <c r="G17" s="12"/>
      <c r="I17"/>
      <c r="J17"/>
    </row>
    <row r="18" spans="1:10" s="9" customFormat="1" ht="21.75" thickBot="1" x14ac:dyDescent="0.4">
      <c r="B18" s="2" t="s">
        <v>97</v>
      </c>
      <c r="C18" s="12" t="s">
        <v>7</v>
      </c>
      <c r="D18" s="12" t="s">
        <v>5</v>
      </c>
      <c r="E18" s="12" t="s">
        <v>6</v>
      </c>
      <c r="F18" s="12" t="s">
        <v>14</v>
      </c>
      <c r="G18" s="12" t="s">
        <v>13</v>
      </c>
      <c r="I18"/>
      <c r="J18"/>
    </row>
    <row r="19" spans="1:10" s="9" customFormat="1" ht="20.25" thickTop="1" thickBot="1" x14ac:dyDescent="0.35">
      <c r="A19" s="9">
        <f>+A16+1</f>
        <v>4</v>
      </c>
      <c r="B19" s="235" t="s">
        <v>190</v>
      </c>
      <c r="C19" s="197" t="s">
        <v>8</v>
      </c>
      <c r="D19" s="197">
        <v>2</v>
      </c>
      <c r="E19" s="163">
        <v>0</v>
      </c>
      <c r="F19" s="197" t="s">
        <v>15</v>
      </c>
      <c r="G19" s="198" t="s">
        <v>16</v>
      </c>
      <c r="I19"/>
      <c r="J19"/>
    </row>
    <row r="20" spans="1:10" s="9" customFormat="1" ht="20.25" thickTop="1" thickBot="1" x14ac:dyDescent="0.35">
      <c r="A20" s="9">
        <f t="shared" ref="A20:A31" si="0">+A19+1</f>
        <v>5</v>
      </c>
      <c r="B20" s="268" t="s">
        <v>191</v>
      </c>
      <c r="C20" s="14" t="s">
        <v>8</v>
      </c>
      <c r="D20" s="14">
        <v>1</v>
      </c>
      <c r="E20" s="163">
        <v>1</v>
      </c>
      <c r="F20" s="14" t="s">
        <v>15</v>
      </c>
      <c r="G20" s="199" t="s">
        <v>16</v>
      </c>
      <c r="I20"/>
      <c r="J20"/>
    </row>
    <row r="21" spans="1:10" s="9" customFormat="1" ht="20.25" thickTop="1" thickBot="1" x14ac:dyDescent="0.35">
      <c r="A21" s="9">
        <f t="shared" si="0"/>
        <v>6</v>
      </c>
      <c r="B21" s="268" t="s">
        <v>192</v>
      </c>
      <c r="C21" s="14" t="s">
        <v>8</v>
      </c>
      <c r="D21" s="14">
        <v>1</v>
      </c>
      <c r="E21" s="163">
        <v>1</v>
      </c>
      <c r="F21" s="14" t="s">
        <v>15</v>
      </c>
      <c r="G21" s="199" t="s">
        <v>16</v>
      </c>
      <c r="I21"/>
      <c r="J21"/>
    </row>
    <row r="22" spans="1:10" s="9" customFormat="1" ht="20.25" thickTop="1" thickBot="1" x14ac:dyDescent="0.35">
      <c r="A22" s="9">
        <f t="shared" si="0"/>
        <v>7</v>
      </c>
      <c r="B22" s="268" t="s">
        <v>193</v>
      </c>
      <c r="C22" s="14" t="s">
        <v>8</v>
      </c>
      <c r="D22" s="14">
        <v>1</v>
      </c>
      <c r="E22" s="163">
        <v>1</v>
      </c>
      <c r="F22" s="14" t="s">
        <v>15</v>
      </c>
      <c r="G22" s="199" t="s">
        <v>16</v>
      </c>
      <c r="I22"/>
      <c r="J22"/>
    </row>
    <row r="23" spans="1:10" s="30" customFormat="1" ht="20.25" thickTop="1" thickBot="1" x14ac:dyDescent="0.35">
      <c r="A23" s="30">
        <f t="shared" si="0"/>
        <v>8</v>
      </c>
      <c r="B23" s="269" t="s">
        <v>209</v>
      </c>
      <c r="C23" s="14" t="s">
        <v>8</v>
      </c>
      <c r="D23" s="14">
        <v>1</v>
      </c>
      <c r="E23" s="163">
        <v>1</v>
      </c>
      <c r="F23" s="14" t="s">
        <v>15</v>
      </c>
      <c r="G23" s="199" t="s">
        <v>16</v>
      </c>
      <c r="I23"/>
      <c r="J23"/>
    </row>
    <row r="24" spans="1:10" s="9" customFormat="1" ht="39" thickTop="1" thickBot="1" x14ac:dyDescent="0.35">
      <c r="A24" s="9">
        <f t="shared" si="0"/>
        <v>9</v>
      </c>
      <c r="B24" s="267" t="s">
        <v>265</v>
      </c>
      <c r="C24" s="120" t="s">
        <v>8</v>
      </c>
      <c r="D24" s="120">
        <v>1</v>
      </c>
      <c r="E24" s="163">
        <v>0</v>
      </c>
      <c r="F24" s="120" t="s">
        <v>15</v>
      </c>
      <c r="G24" s="259" t="s">
        <v>16</v>
      </c>
      <c r="I24"/>
      <c r="J24"/>
    </row>
    <row r="25" spans="1:10" s="9" customFormat="1" ht="39" thickTop="1" thickBot="1" x14ac:dyDescent="0.35">
      <c r="A25" s="9">
        <f t="shared" si="0"/>
        <v>10</v>
      </c>
      <c r="B25" s="270" t="s">
        <v>285</v>
      </c>
      <c r="C25" s="14" t="s">
        <v>195</v>
      </c>
      <c r="D25" s="14">
        <v>1</v>
      </c>
      <c r="E25" s="163">
        <v>1</v>
      </c>
      <c r="F25" s="14" t="s">
        <v>15</v>
      </c>
      <c r="G25" s="199" t="s">
        <v>16</v>
      </c>
      <c r="I25"/>
      <c r="J25"/>
    </row>
    <row r="26" spans="1:10" s="9" customFormat="1" ht="20.25" thickTop="1" thickBot="1" x14ac:dyDescent="0.35">
      <c r="A26" s="9">
        <f>+A25+1</f>
        <v>11</v>
      </c>
      <c r="B26" s="268" t="s">
        <v>194</v>
      </c>
      <c r="C26" s="31" t="s">
        <v>195</v>
      </c>
      <c r="D26" s="31">
        <v>1</v>
      </c>
      <c r="E26" s="163">
        <v>1</v>
      </c>
      <c r="F26" s="31" t="s">
        <v>15</v>
      </c>
      <c r="G26" s="236" t="s">
        <v>16</v>
      </c>
      <c r="I26"/>
      <c r="J26"/>
    </row>
    <row r="27" spans="1:10" s="9" customFormat="1" ht="20.25" thickTop="1" thickBot="1" x14ac:dyDescent="0.35">
      <c r="A27" s="9">
        <f t="shared" si="0"/>
        <v>12</v>
      </c>
      <c r="B27" s="268" t="s">
        <v>47</v>
      </c>
      <c r="C27" s="14" t="s">
        <v>8</v>
      </c>
      <c r="D27" s="14">
        <v>4</v>
      </c>
      <c r="E27" s="163">
        <v>4</v>
      </c>
      <c r="F27" s="14" t="s">
        <v>15</v>
      </c>
      <c r="G27" s="199" t="s">
        <v>16</v>
      </c>
      <c r="I27"/>
      <c r="J27"/>
    </row>
    <row r="28" spans="1:10" s="9" customFormat="1" ht="20.25" thickTop="1" thickBot="1" x14ac:dyDescent="0.35">
      <c r="A28" s="9">
        <f t="shared" si="0"/>
        <v>13</v>
      </c>
      <c r="B28" s="270" t="s">
        <v>126</v>
      </c>
      <c r="C28" s="14" t="s">
        <v>8</v>
      </c>
      <c r="D28" s="14">
        <v>1</v>
      </c>
      <c r="E28" s="163">
        <v>1</v>
      </c>
      <c r="F28" s="14" t="s">
        <v>15</v>
      </c>
      <c r="G28" s="199" t="s">
        <v>16</v>
      </c>
      <c r="I28"/>
      <c r="J28"/>
    </row>
    <row r="29" spans="1:10" s="9" customFormat="1" ht="20.25" thickTop="1" thickBot="1" x14ac:dyDescent="0.35">
      <c r="A29" s="9">
        <f t="shared" si="0"/>
        <v>14</v>
      </c>
      <c r="B29" s="268" t="s">
        <v>43</v>
      </c>
      <c r="C29" s="14" t="s">
        <v>8</v>
      </c>
      <c r="D29" s="14">
        <v>1</v>
      </c>
      <c r="E29" s="163">
        <v>1</v>
      </c>
      <c r="F29" s="14" t="s">
        <v>15</v>
      </c>
      <c r="G29" s="199" t="s">
        <v>16</v>
      </c>
      <c r="I29"/>
      <c r="J29"/>
    </row>
    <row r="30" spans="1:10" s="9" customFormat="1" ht="20.25" thickTop="1" thickBot="1" x14ac:dyDescent="0.35">
      <c r="A30" s="9">
        <f t="shared" si="0"/>
        <v>15</v>
      </c>
      <c r="B30" s="268" t="s">
        <v>44</v>
      </c>
      <c r="C30" s="14" t="s">
        <v>8</v>
      </c>
      <c r="D30" s="14">
        <v>1</v>
      </c>
      <c r="E30" s="163">
        <v>1</v>
      </c>
      <c r="F30" s="14" t="s">
        <v>15</v>
      </c>
      <c r="G30" s="199" t="s">
        <v>16</v>
      </c>
      <c r="I30"/>
      <c r="J30"/>
    </row>
    <row r="31" spans="1:10" s="9" customFormat="1" ht="20.25" thickTop="1" thickBot="1" x14ac:dyDescent="0.35">
      <c r="A31" s="9">
        <f t="shared" si="0"/>
        <v>16</v>
      </c>
      <c r="B31" s="268" t="s">
        <v>45</v>
      </c>
      <c r="C31" s="14" t="s">
        <v>8</v>
      </c>
      <c r="D31" s="14">
        <v>1</v>
      </c>
      <c r="E31" s="163">
        <v>1</v>
      </c>
      <c r="F31" s="14" t="s">
        <v>15</v>
      </c>
      <c r="G31" s="199" t="s">
        <v>16</v>
      </c>
      <c r="I31"/>
      <c r="J31"/>
    </row>
    <row r="32" spans="1:10" s="9" customFormat="1" ht="20.25" thickTop="1" thickBot="1" x14ac:dyDescent="0.35">
      <c r="A32" s="9">
        <v>17</v>
      </c>
      <c r="B32" s="268" t="s">
        <v>46</v>
      </c>
      <c r="C32" s="14" t="s">
        <v>8</v>
      </c>
      <c r="D32" s="14">
        <v>1</v>
      </c>
      <c r="E32" s="163">
        <v>0</v>
      </c>
      <c r="F32" s="14" t="s">
        <v>15</v>
      </c>
      <c r="G32" s="199" t="s">
        <v>16</v>
      </c>
      <c r="I32"/>
      <c r="J32"/>
    </row>
    <row r="33" spans="1:10" s="6" customFormat="1" ht="45" customHeight="1" thickTop="1" thickBot="1" x14ac:dyDescent="0.35">
      <c r="A33" s="6">
        <v>18</v>
      </c>
      <c r="B33" s="271" t="s">
        <v>287</v>
      </c>
      <c r="C33" s="14" t="s">
        <v>8</v>
      </c>
      <c r="D33" s="14">
        <v>0</v>
      </c>
      <c r="E33" s="163">
        <v>0</v>
      </c>
      <c r="F33" s="14" t="s">
        <v>15</v>
      </c>
      <c r="G33" s="199" t="s">
        <v>16</v>
      </c>
      <c r="H33" s="8"/>
      <c r="I33"/>
      <c r="J33"/>
    </row>
    <row r="34" spans="1:10" s="6" customFormat="1" ht="39" thickTop="1" thickBot="1" x14ac:dyDescent="0.35">
      <c r="A34" s="6">
        <v>19</v>
      </c>
      <c r="B34" s="270" t="s">
        <v>268</v>
      </c>
      <c r="C34" s="14" t="s">
        <v>8</v>
      </c>
      <c r="D34" s="14">
        <v>0</v>
      </c>
      <c r="E34" s="163">
        <v>0</v>
      </c>
      <c r="F34" s="14" t="s">
        <v>15</v>
      </c>
      <c r="G34" s="199" t="s">
        <v>16</v>
      </c>
      <c r="H34" s="8"/>
      <c r="I34"/>
      <c r="J34"/>
    </row>
    <row r="35" spans="1:10" s="6" customFormat="1" ht="56.25" customHeight="1" thickTop="1" thickBot="1" x14ac:dyDescent="0.35">
      <c r="A35" s="6">
        <v>20</v>
      </c>
      <c r="B35" s="266" t="s">
        <v>196</v>
      </c>
      <c r="C35" s="14" t="s">
        <v>8</v>
      </c>
      <c r="D35" s="14">
        <v>0</v>
      </c>
      <c r="E35" s="163">
        <v>1</v>
      </c>
      <c r="F35" s="14" t="s">
        <v>15</v>
      </c>
      <c r="G35" s="199" t="s">
        <v>16</v>
      </c>
      <c r="H35" s="8"/>
      <c r="I35"/>
      <c r="J35"/>
    </row>
    <row r="36" spans="1:10" s="6" customFormat="1" ht="39" thickTop="1" thickBot="1" x14ac:dyDescent="0.35">
      <c r="A36" s="6">
        <v>21</v>
      </c>
      <c r="B36" s="270" t="s">
        <v>281</v>
      </c>
      <c r="C36" s="14" t="s">
        <v>8</v>
      </c>
      <c r="D36" s="14">
        <v>0</v>
      </c>
      <c r="E36" s="163">
        <v>0</v>
      </c>
      <c r="F36" s="14" t="s">
        <v>15</v>
      </c>
      <c r="G36" s="199" t="s">
        <v>16</v>
      </c>
      <c r="H36" s="8"/>
      <c r="I36"/>
      <c r="J36"/>
    </row>
    <row r="37" spans="1:10" s="6" customFormat="1" ht="42" customHeight="1" thickTop="1" thickBot="1" x14ac:dyDescent="0.35">
      <c r="A37" s="6">
        <v>22</v>
      </c>
      <c r="B37" s="225" t="s">
        <v>304</v>
      </c>
      <c r="C37" s="29" t="s">
        <v>8</v>
      </c>
      <c r="D37" s="29">
        <v>30</v>
      </c>
      <c r="E37" s="163">
        <v>30</v>
      </c>
      <c r="F37" s="29" t="s">
        <v>15</v>
      </c>
      <c r="G37" s="275" t="s">
        <v>16</v>
      </c>
      <c r="H37" s="8"/>
      <c r="I37"/>
      <c r="J37"/>
    </row>
    <row r="38" spans="1:10" s="6" customFormat="1" ht="20.25" thickTop="1" thickBot="1" x14ac:dyDescent="0.35">
      <c r="A38" s="6">
        <v>23</v>
      </c>
      <c r="B38" s="227" t="s">
        <v>321</v>
      </c>
      <c r="C38" s="200" t="s">
        <v>8</v>
      </c>
      <c r="D38" s="200">
        <v>15</v>
      </c>
      <c r="E38" s="163">
        <v>17</v>
      </c>
      <c r="F38" s="200" t="s">
        <v>15</v>
      </c>
      <c r="G38" s="201" t="s">
        <v>16</v>
      </c>
      <c r="H38" s="8"/>
      <c r="I38"/>
      <c r="J38"/>
    </row>
    <row r="39" spans="1:10" s="6" customFormat="1" ht="15.75" x14ac:dyDescent="0.25">
      <c r="E39" s="8"/>
      <c r="F39" s="8"/>
      <c r="G39" s="8"/>
      <c r="H39" s="8"/>
      <c r="I39"/>
      <c r="J39"/>
    </row>
    <row r="40" spans="1:10" s="6" customFormat="1" ht="15.75" x14ac:dyDescent="0.25">
      <c r="E40" s="8"/>
      <c r="F40" s="8"/>
      <c r="G40" s="8"/>
      <c r="H40" s="8"/>
      <c r="I40"/>
      <c r="J40"/>
    </row>
    <row r="41" spans="1:10" s="6" customFormat="1" ht="15.75" x14ac:dyDescent="0.25">
      <c r="E41" s="8"/>
      <c r="F41" s="8"/>
      <c r="G41" s="8"/>
      <c r="H41" s="8"/>
      <c r="I41"/>
      <c r="J41"/>
    </row>
    <row r="42" spans="1:10" s="6" customFormat="1" ht="15.75" x14ac:dyDescent="0.25">
      <c r="E42" s="8"/>
      <c r="F42" s="8"/>
      <c r="G42" s="8"/>
      <c r="H42" s="8"/>
      <c r="I42"/>
      <c r="J42"/>
    </row>
    <row r="43" spans="1:10" s="6" customFormat="1" ht="15.75" x14ac:dyDescent="0.25">
      <c r="E43" s="8"/>
      <c r="F43" s="8"/>
      <c r="G43" s="8"/>
      <c r="H43" s="8"/>
      <c r="I43"/>
      <c r="J43"/>
    </row>
    <row r="44" spans="1:10" s="6" customFormat="1" ht="15.75" x14ac:dyDescent="0.25">
      <c r="E44" s="8"/>
      <c r="F44" s="8"/>
      <c r="G44" s="8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7"/>
      <c r="F48" s="7"/>
      <c r="G48" s="7"/>
      <c r="H48" s="7"/>
      <c r="I48"/>
      <c r="J48"/>
    </row>
    <row r="49" spans="2:10" s="6" customFormat="1" ht="15.75" x14ac:dyDescent="0.25">
      <c r="E49" s="7"/>
      <c r="F49" s="7"/>
      <c r="G49" s="7"/>
      <c r="H49" s="7"/>
      <c r="I49"/>
      <c r="J49"/>
    </row>
    <row r="50" spans="2:10" s="6" customFormat="1" ht="15.75" x14ac:dyDescent="0.25">
      <c r="E50" s="7"/>
      <c r="F50" s="7"/>
      <c r="G50" s="7"/>
      <c r="H50" s="7"/>
      <c r="I50"/>
      <c r="J50"/>
    </row>
    <row r="51" spans="2:10" s="6" customFormat="1" ht="15.75" x14ac:dyDescent="0.25">
      <c r="E51" s="7"/>
      <c r="F51" s="7"/>
      <c r="G51" s="7"/>
      <c r="H51" s="7"/>
      <c r="I51"/>
      <c r="J51"/>
    </row>
    <row r="52" spans="2:10" s="6" customFormat="1" ht="15.75" x14ac:dyDescent="0.25">
      <c r="E52" s="7"/>
      <c r="F52" s="7"/>
      <c r="G52" s="7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topLeftCell="A12" zoomScale="70" zoomScaleNormal="80" zoomScaleSheetLayoutView="70" workbookViewId="0">
      <selection activeCell="E32" sqref="E32"/>
    </sheetView>
  </sheetViews>
  <sheetFormatPr baseColWidth="10" defaultRowHeight="15" x14ac:dyDescent="0.25"/>
  <cols>
    <col min="1" max="1" width="10.28515625" bestFit="1" customWidth="1"/>
    <col min="2" max="2" width="63.140625" customWidth="1"/>
    <col min="3" max="3" width="17.140625" customWidth="1"/>
    <col min="4" max="4" width="14" bestFit="1" customWidth="1"/>
    <col min="5" max="5" width="13.140625" style="5" bestFit="1" customWidth="1"/>
    <col min="6" max="6" width="17.5703125" style="5" bestFit="1" customWidth="1"/>
    <col min="7" max="7" width="35.7109375" style="5" bestFit="1" customWidth="1"/>
    <col min="8" max="8" width="7.85546875" style="5" customWidth="1"/>
    <col min="9" max="9" width="14.42578125" style="5" bestFit="1" customWidth="1"/>
    <col min="10" max="10" width="14.5703125" style="5" bestFit="1" customWidth="1"/>
    <col min="11" max="11" width="13.140625" style="5" bestFit="1" customWidth="1"/>
    <col min="12" max="12" width="11.42578125" style="5"/>
  </cols>
  <sheetData>
    <row r="1" spans="1:14" s="1" customFormat="1" ht="33.75" x14ac:dyDescent="0.5">
      <c r="B1" s="17" t="s">
        <v>183</v>
      </c>
      <c r="E1" s="10"/>
      <c r="F1" s="10"/>
      <c r="G1" s="10"/>
      <c r="H1" s="10"/>
      <c r="I1" s="10"/>
      <c r="J1" s="10"/>
      <c r="K1" s="10"/>
      <c r="L1" s="10"/>
    </row>
    <row r="2" spans="1:14" s="3" customFormat="1" ht="23.25" x14ac:dyDescent="0.35">
      <c r="B2" s="3" t="s">
        <v>79</v>
      </c>
      <c r="E2" s="4"/>
      <c r="F2" s="4"/>
      <c r="G2" s="4"/>
      <c r="H2" s="4"/>
      <c r="I2" s="4"/>
      <c r="J2" s="4"/>
      <c r="K2" s="4"/>
      <c r="L2" s="4"/>
    </row>
    <row r="3" spans="1:14" s="3" customFormat="1" ht="23.25" x14ac:dyDescent="0.35">
      <c r="B3" s="3" t="s">
        <v>98</v>
      </c>
      <c r="E3" s="4"/>
      <c r="F3" s="4"/>
      <c r="G3" s="4"/>
      <c r="H3" s="4"/>
      <c r="I3" s="4"/>
      <c r="J3" s="4"/>
      <c r="K3" s="4"/>
      <c r="L3" s="4"/>
    </row>
    <row r="4" spans="1:14" s="3" customFormat="1" ht="23.25" x14ac:dyDescent="0.35">
      <c r="B4" s="3" t="s">
        <v>99</v>
      </c>
      <c r="E4" s="4"/>
      <c r="F4" s="4"/>
      <c r="G4" s="4"/>
      <c r="H4" s="4"/>
      <c r="I4" s="4"/>
      <c r="J4" s="4"/>
      <c r="K4" s="4"/>
      <c r="L4" s="4"/>
    </row>
    <row r="5" spans="1:14" s="3" customFormat="1" ht="23.25" x14ac:dyDescent="0.35">
      <c r="E5" s="4"/>
      <c r="F5" s="4"/>
      <c r="G5" s="4"/>
      <c r="H5" s="4"/>
      <c r="I5" s="4"/>
      <c r="J5" s="4"/>
      <c r="K5" s="4"/>
      <c r="L5" s="4"/>
    </row>
    <row r="6" spans="1:14" s="9" customFormat="1" ht="24.95" customHeight="1" x14ac:dyDescent="0.45">
      <c r="A6" s="16" t="s">
        <v>25</v>
      </c>
      <c r="B6" s="177">
        <f>INDICE!B4</f>
        <v>44314</v>
      </c>
      <c r="C6" s="3"/>
      <c r="E6" s="12"/>
      <c r="F6" s="11" t="s">
        <v>9</v>
      </c>
      <c r="G6" s="180" t="str">
        <f>'F1'!G6</f>
        <v>RAW LAND</v>
      </c>
      <c r="H6" s="12"/>
      <c r="I6" s="12"/>
      <c r="J6" s="12"/>
      <c r="K6" s="12"/>
      <c r="L6" s="12"/>
    </row>
    <row r="7" spans="1:14" s="9" customFormat="1" ht="24.95" customHeight="1" x14ac:dyDescent="0.45">
      <c r="A7" s="16" t="s">
        <v>1</v>
      </c>
      <c r="B7" s="178">
        <f>INDICE!B5</f>
        <v>179255</v>
      </c>
      <c r="C7" s="3"/>
      <c r="E7" s="12"/>
      <c r="F7" s="11" t="s">
        <v>31</v>
      </c>
      <c r="G7" s="180">
        <f>'F1'!G7</f>
        <v>36</v>
      </c>
      <c r="H7" s="12"/>
      <c r="I7" s="12"/>
      <c r="J7" s="12"/>
      <c r="K7" s="12"/>
      <c r="L7" s="12"/>
    </row>
    <row r="8" spans="1:14" s="9" customFormat="1" ht="24.95" customHeight="1" x14ac:dyDescent="0.45">
      <c r="A8" s="16" t="s">
        <v>2</v>
      </c>
      <c r="B8" s="179" t="str">
        <f>INDICE!B6</f>
        <v>CRIOS</v>
      </c>
      <c r="C8" s="3"/>
      <c r="E8" s="12"/>
      <c r="F8" s="11" t="s">
        <v>30</v>
      </c>
      <c r="G8" s="180" t="str">
        <f>'F1'!G8</f>
        <v>SI, AUT</v>
      </c>
      <c r="H8" s="12"/>
      <c r="I8" s="12"/>
      <c r="J8" s="12"/>
      <c r="K8" s="12"/>
      <c r="L8" s="12"/>
    </row>
    <row r="9" spans="1:14" s="9" customFormat="1" ht="24.95" customHeight="1" x14ac:dyDescent="0.45">
      <c r="A9" s="16" t="s">
        <v>3</v>
      </c>
      <c r="B9" s="179">
        <f>INDICE!B7</f>
        <v>2</v>
      </c>
      <c r="C9" s="3"/>
      <c r="E9" s="12"/>
      <c r="F9" s="13" t="s">
        <v>0</v>
      </c>
      <c r="G9" s="180" t="str">
        <f>'F1'!G9</f>
        <v>NO</v>
      </c>
      <c r="H9" s="12"/>
      <c r="I9" s="12"/>
      <c r="J9" s="12"/>
      <c r="K9" s="12"/>
      <c r="L9" s="12"/>
    </row>
    <row r="10" spans="1:14" s="9" customFormat="1" ht="24.95" customHeight="1" x14ac:dyDescent="0.45">
      <c r="A10" s="16" t="s">
        <v>4</v>
      </c>
      <c r="B10" s="179" t="str">
        <f>INDICE!B8</f>
        <v>HERMOSILLO SONORA</v>
      </c>
      <c r="C10" s="3"/>
      <c r="E10" s="12"/>
      <c r="F10" s="13" t="s">
        <v>32</v>
      </c>
      <c r="G10" s="180">
        <f>'F1'!G10</f>
        <v>36</v>
      </c>
      <c r="H10" s="12"/>
      <c r="I10" s="12"/>
      <c r="J10" s="12"/>
      <c r="K10" s="12"/>
      <c r="L10" s="12"/>
    </row>
    <row r="11" spans="1:14" s="9" customFormat="1" ht="24.95" customHeight="1" x14ac:dyDescent="0.35">
      <c r="B11" s="19"/>
      <c r="C11" s="19"/>
      <c r="E11" s="12"/>
      <c r="F11" s="13" t="s">
        <v>35</v>
      </c>
      <c r="G11" s="180" t="str">
        <f>'F1'!G11</f>
        <v>ERICSSON</v>
      </c>
      <c r="H11" s="12"/>
      <c r="I11" s="12"/>
      <c r="J11" s="12"/>
      <c r="K11" s="12"/>
      <c r="L11" s="12"/>
    </row>
    <row r="12" spans="1:14" s="9" customFormat="1" ht="24.95" customHeight="1" x14ac:dyDescent="0.3">
      <c r="D12" s="15"/>
      <c r="E12" s="12"/>
      <c r="F12" s="12"/>
      <c r="G12" s="12"/>
      <c r="H12" s="12"/>
      <c r="I12" s="12"/>
      <c r="J12" s="12"/>
      <c r="K12" s="12"/>
      <c r="L12" s="12"/>
    </row>
    <row r="13" spans="1:14" s="9" customFormat="1" ht="24.95" customHeight="1" thickBot="1" x14ac:dyDescent="0.4">
      <c r="B13" s="2" t="s">
        <v>98</v>
      </c>
      <c r="C13" s="12" t="s">
        <v>7</v>
      </c>
      <c r="D13" s="12" t="s">
        <v>5</v>
      </c>
      <c r="E13" s="12" t="s">
        <v>6</v>
      </c>
      <c r="F13" s="12" t="s">
        <v>14</v>
      </c>
      <c r="G13" s="12" t="s">
        <v>13</v>
      </c>
      <c r="I13" s="12" t="s">
        <v>62</v>
      </c>
      <c r="J13" s="12" t="s">
        <v>63</v>
      </c>
      <c r="K13" s="12" t="s">
        <v>64</v>
      </c>
      <c r="L13" s="12" t="s">
        <v>7</v>
      </c>
      <c r="N13" s="9">
        <v>1.5</v>
      </c>
    </row>
    <row r="14" spans="1:14" s="30" customFormat="1" ht="39" thickTop="1" thickBot="1" x14ac:dyDescent="0.35">
      <c r="A14" s="30">
        <v>1</v>
      </c>
      <c r="B14" s="60" t="s">
        <v>37</v>
      </c>
      <c r="C14" s="61" t="s">
        <v>8</v>
      </c>
      <c r="D14" s="105">
        <v>3</v>
      </c>
      <c r="E14" s="166">
        <v>5</v>
      </c>
      <c r="F14" s="108" t="s">
        <v>17</v>
      </c>
      <c r="G14" s="62" t="s">
        <v>18</v>
      </c>
      <c r="I14" s="44">
        <v>3</v>
      </c>
      <c r="J14" s="44">
        <v>15</v>
      </c>
      <c r="K14" s="44">
        <f>+J14*I14</f>
        <v>45</v>
      </c>
      <c r="L14" s="44" t="s">
        <v>59</v>
      </c>
      <c r="N14" s="30">
        <v>0.75</v>
      </c>
    </row>
    <row r="15" spans="1:14" s="9" customFormat="1" ht="24.95" customHeight="1" thickBot="1" x14ac:dyDescent="0.35">
      <c r="A15" s="9">
        <f>+A14+1</f>
        <v>2</v>
      </c>
      <c r="B15" s="82" t="s">
        <v>27</v>
      </c>
      <c r="C15" s="14" t="s">
        <v>8</v>
      </c>
      <c r="D15" s="25">
        <v>30</v>
      </c>
      <c r="E15" s="165">
        <v>60</v>
      </c>
      <c r="F15" s="80" t="s">
        <v>17</v>
      </c>
      <c r="G15" s="54" t="s">
        <v>18</v>
      </c>
      <c r="I15" s="12">
        <v>30</v>
      </c>
      <c r="J15" s="44">
        <v>15</v>
      </c>
      <c r="K15" s="44">
        <f>+J15*I15</f>
        <v>450</v>
      </c>
      <c r="L15" s="44" t="s">
        <v>59</v>
      </c>
      <c r="N15" s="9">
        <v>1</v>
      </c>
    </row>
    <row r="16" spans="1:14" s="9" customFormat="1" ht="38.25" thickBot="1" x14ac:dyDescent="0.35">
      <c r="A16" s="9">
        <f>+A15+1</f>
        <v>3</v>
      </c>
      <c r="B16" s="84" t="s">
        <v>65</v>
      </c>
      <c r="C16" s="14" t="s">
        <v>10</v>
      </c>
      <c r="D16" s="106"/>
      <c r="E16" s="165">
        <f>36+5</f>
        <v>41</v>
      </c>
      <c r="F16" s="80" t="s">
        <v>17</v>
      </c>
      <c r="G16" s="54" t="s">
        <v>19</v>
      </c>
      <c r="I16" s="12">
        <v>50</v>
      </c>
      <c r="J16" s="44">
        <v>15</v>
      </c>
      <c r="K16" s="44">
        <f>+J16*I16</f>
        <v>750</v>
      </c>
      <c r="L16" s="12" t="s">
        <v>10</v>
      </c>
      <c r="N16" s="9">
        <v>1.25</v>
      </c>
    </row>
    <row r="17" spans="1:14" s="9" customFormat="1" ht="24.95" customHeight="1" thickBot="1" x14ac:dyDescent="0.35">
      <c r="A17" s="9">
        <f>+A16+1</f>
        <v>4</v>
      </c>
      <c r="B17" s="85" t="s">
        <v>11</v>
      </c>
      <c r="C17" s="58" t="s">
        <v>12</v>
      </c>
      <c r="D17" s="107"/>
      <c r="E17" s="167">
        <f>36/1.5</f>
        <v>24</v>
      </c>
      <c r="F17" s="109" t="s">
        <v>17</v>
      </c>
      <c r="G17" s="59"/>
      <c r="I17" s="12"/>
      <c r="J17" s="12"/>
      <c r="K17" s="44"/>
      <c r="L17" s="12"/>
      <c r="N17" s="9">
        <v>1.5</v>
      </c>
    </row>
    <row r="18" spans="1:14" s="9" customFormat="1" ht="24.95" customHeight="1" thickTop="1" x14ac:dyDescent="0.3">
      <c r="C18" s="12"/>
      <c r="D18" s="12"/>
      <c r="E18" s="12"/>
      <c r="F18" s="12"/>
      <c r="G18" s="12"/>
      <c r="I18" s="12"/>
      <c r="J18" s="12"/>
      <c r="K18" s="44"/>
      <c r="L18" s="12"/>
      <c r="N18" s="9">
        <v>1.75</v>
      </c>
    </row>
    <row r="19" spans="1:14" s="9" customFormat="1" ht="24.95" customHeight="1" thickBot="1" x14ac:dyDescent="0.4">
      <c r="B19" s="2" t="s">
        <v>99</v>
      </c>
      <c r="C19" s="12" t="s">
        <v>7</v>
      </c>
      <c r="D19" s="12" t="s">
        <v>5</v>
      </c>
      <c r="E19" s="12" t="s">
        <v>6</v>
      </c>
      <c r="F19" s="12" t="s">
        <v>14</v>
      </c>
      <c r="G19" s="12" t="s">
        <v>13</v>
      </c>
      <c r="I19" s="12"/>
      <c r="J19" s="12"/>
      <c r="K19" s="44"/>
      <c r="L19" s="12"/>
      <c r="N19" s="9">
        <v>0.75</v>
      </c>
    </row>
    <row r="20" spans="1:14" s="9" customFormat="1" ht="37.5" customHeight="1" thickBot="1" x14ac:dyDescent="0.35">
      <c r="A20" s="9">
        <f>+A17+1</f>
        <v>5</v>
      </c>
      <c r="B20" s="303" t="s">
        <v>288</v>
      </c>
      <c r="C20" s="197" t="s">
        <v>10</v>
      </c>
      <c r="D20" s="304">
        <v>20</v>
      </c>
      <c r="E20" s="305">
        <v>40</v>
      </c>
      <c r="F20" s="306" t="s">
        <v>17</v>
      </c>
      <c r="G20" s="198" t="s">
        <v>19</v>
      </c>
      <c r="I20" s="12">
        <v>36</v>
      </c>
      <c r="J20" s="12">
        <v>15</v>
      </c>
      <c r="K20" s="44">
        <f>+J20*I20</f>
        <v>540</v>
      </c>
      <c r="L20" s="12" t="s">
        <v>10</v>
      </c>
      <c r="N20" s="9">
        <v>0.75</v>
      </c>
    </row>
    <row r="21" spans="1:14" s="9" customFormat="1" ht="37.5" customHeight="1" thickBot="1" x14ac:dyDescent="0.35">
      <c r="A21" s="9">
        <f>+A20+1</f>
        <v>6</v>
      </c>
      <c r="B21" s="307" t="s">
        <v>289</v>
      </c>
      <c r="C21" s="14" t="s">
        <v>10</v>
      </c>
      <c r="D21" s="25">
        <v>25</v>
      </c>
      <c r="E21" s="168">
        <v>40</v>
      </c>
      <c r="F21" s="80" t="s">
        <v>17</v>
      </c>
      <c r="G21" s="199" t="s">
        <v>19</v>
      </c>
      <c r="I21" s="12"/>
      <c r="J21" s="12"/>
      <c r="K21" s="44"/>
      <c r="L21" s="12"/>
      <c r="N21" s="9">
        <v>1</v>
      </c>
    </row>
    <row r="22" spans="1:14" s="9" customFormat="1" ht="46.5" customHeight="1" thickBot="1" x14ac:dyDescent="0.35">
      <c r="A22" s="9">
        <v>7</v>
      </c>
      <c r="B22" s="307" t="s">
        <v>164</v>
      </c>
      <c r="C22" s="14" t="s">
        <v>10</v>
      </c>
      <c r="D22" s="26">
        <v>20</v>
      </c>
      <c r="E22" s="168">
        <v>0</v>
      </c>
      <c r="F22" s="80" t="s">
        <v>17</v>
      </c>
      <c r="G22" s="199" t="s">
        <v>19</v>
      </c>
      <c r="I22" s="12"/>
      <c r="J22" s="12"/>
      <c r="K22" s="44"/>
      <c r="L22" s="12"/>
      <c r="N22" s="9">
        <v>0.75</v>
      </c>
    </row>
    <row r="23" spans="1:14" s="9" customFormat="1" ht="37.5" customHeight="1" thickBot="1" x14ac:dyDescent="0.35">
      <c r="A23" s="9">
        <v>8</v>
      </c>
      <c r="B23" s="308" t="s">
        <v>322</v>
      </c>
      <c r="C23" s="14" t="s">
        <v>8</v>
      </c>
      <c r="D23" s="14">
        <v>4</v>
      </c>
      <c r="E23" s="165">
        <v>4</v>
      </c>
      <c r="F23" s="80" t="s">
        <v>17</v>
      </c>
      <c r="G23" s="199" t="s">
        <v>18</v>
      </c>
      <c r="I23" s="12"/>
      <c r="J23" s="12"/>
      <c r="K23" s="44"/>
      <c r="L23" s="12"/>
      <c r="N23" s="9">
        <v>2.5</v>
      </c>
    </row>
    <row r="24" spans="1:14" s="9" customFormat="1" ht="24.95" customHeight="1" thickBot="1" x14ac:dyDescent="0.35">
      <c r="A24" s="9">
        <v>9</v>
      </c>
      <c r="B24" s="307" t="s">
        <v>290</v>
      </c>
      <c r="C24" s="14" t="s">
        <v>10</v>
      </c>
      <c r="D24" s="14">
        <v>20</v>
      </c>
      <c r="E24" s="165">
        <v>20</v>
      </c>
      <c r="F24" s="80" t="s">
        <v>17</v>
      </c>
      <c r="G24" s="199" t="s">
        <v>19</v>
      </c>
      <c r="I24" s="12"/>
      <c r="J24" s="12"/>
      <c r="K24" s="44"/>
      <c r="L24" s="12"/>
      <c r="N24" s="9">
        <v>1</v>
      </c>
    </row>
    <row r="25" spans="1:14" s="6" customFormat="1" ht="24.95" customHeight="1" thickBot="1" x14ac:dyDescent="0.35">
      <c r="A25" s="6">
        <v>11</v>
      </c>
      <c r="B25" s="281" t="s">
        <v>291</v>
      </c>
      <c r="C25" s="29" t="s">
        <v>8</v>
      </c>
      <c r="D25" s="21">
        <v>7</v>
      </c>
      <c r="E25" s="300">
        <v>7</v>
      </c>
      <c r="F25" s="23" t="s">
        <v>24</v>
      </c>
      <c r="G25" s="275" t="s">
        <v>19</v>
      </c>
      <c r="H25" s="8"/>
      <c r="I25" s="8"/>
      <c r="J25" s="7"/>
      <c r="K25" s="7"/>
      <c r="L25" s="7"/>
    </row>
    <row r="26" spans="1:14" s="9" customFormat="1" ht="24.95" customHeight="1" thickBot="1" x14ac:dyDescent="0.35">
      <c r="A26" s="9">
        <v>10</v>
      </c>
      <c r="B26" s="333" t="s">
        <v>20</v>
      </c>
      <c r="C26" s="334"/>
      <c r="D26" s="334"/>
      <c r="E26" s="334"/>
      <c r="F26" s="334"/>
      <c r="G26" s="335"/>
      <c r="I26" s="12"/>
      <c r="J26" s="12"/>
      <c r="K26" s="44"/>
      <c r="L26" s="12"/>
      <c r="N26" s="9">
        <f>SUM(N13:N24)</f>
        <v>14.5</v>
      </c>
    </row>
    <row r="27" spans="1:14" s="9" customFormat="1" ht="24.95" customHeight="1" thickBot="1" x14ac:dyDescent="0.35">
      <c r="B27" s="309" t="s">
        <v>231</v>
      </c>
      <c r="C27" s="28" t="s">
        <v>8</v>
      </c>
      <c r="D27" s="28">
        <v>5</v>
      </c>
      <c r="E27" s="301">
        <f>D27</f>
        <v>5</v>
      </c>
      <c r="F27" s="302" t="s">
        <v>24</v>
      </c>
      <c r="G27" s="310" t="s">
        <v>19</v>
      </c>
      <c r="I27" s="12"/>
      <c r="J27" s="12"/>
      <c r="K27" s="44"/>
      <c r="L27" s="12"/>
    </row>
    <row r="28" spans="1:14" s="9" customFormat="1" ht="24.95" customHeight="1" thickBot="1" x14ac:dyDescent="0.35">
      <c r="B28" s="277" t="s">
        <v>22</v>
      </c>
      <c r="C28" s="28" t="s">
        <v>8</v>
      </c>
      <c r="D28" s="191">
        <v>5</v>
      </c>
      <c r="E28" s="301">
        <f t="shared" ref="E28:E38" si="0">D28</f>
        <v>5</v>
      </c>
      <c r="F28" s="80" t="s">
        <v>24</v>
      </c>
      <c r="G28" s="199" t="s">
        <v>19</v>
      </c>
      <c r="I28" s="12"/>
      <c r="J28" s="12"/>
      <c r="K28" s="44"/>
      <c r="L28" s="12"/>
    </row>
    <row r="29" spans="1:14" s="9" customFormat="1" ht="24.95" customHeight="1" thickBot="1" x14ac:dyDescent="0.35">
      <c r="B29" s="268" t="s">
        <v>67</v>
      </c>
      <c r="C29" s="14" t="s">
        <v>8</v>
      </c>
      <c r="D29" s="25">
        <v>16</v>
      </c>
      <c r="E29" s="301">
        <f t="shared" si="0"/>
        <v>16</v>
      </c>
      <c r="F29" s="80" t="s">
        <v>24</v>
      </c>
      <c r="G29" s="199" t="s">
        <v>19</v>
      </c>
      <c r="I29" s="12"/>
      <c r="J29" s="12"/>
      <c r="K29" s="44"/>
      <c r="L29" s="12"/>
    </row>
    <row r="30" spans="1:14" s="9" customFormat="1" ht="24.95" customHeight="1" thickBot="1" x14ac:dyDescent="0.35">
      <c r="B30" s="268" t="s">
        <v>68</v>
      </c>
      <c r="C30" s="14" t="s">
        <v>8</v>
      </c>
      <c r="D30" s="25">
        <v>4</v>
      </c>
      <c r="E30" s="301">
        <f t="shared" si="0"/>
        <v>4</v>
      </c>
      <c r="F30" s="80" t="s">
        <v>24</v>
      </c>
      <c r="G30" s="199" t="s">
        <v>19</v>
      </c>
      <c r="I30" s="12"/>
      <c r="J30" s="12"/>
      <c r="K30" s="44"/>
      <c r="L30" s="12"/>
    </row>
    <row r="31" spans="1:14" s="9" customFormat="1" ht="24.95" customHeight="1" thickBot="1" x14ac:dyDescent="0.35">
      <c r="B31" s="268" t="s">
        <v>66</v>
      </c>
      <c r="C31" s="14" t="s">
        <v>8</v>
      </c>
      <c r="D31" s="25">
        <v>2</v>
      </c>
      <c r="E31" s="301">
        <f t="shared" si="0"/>
        <v>2</v>
      </c>
      <c r="F31" s="80" t="s">
        <v>24</v>
      </c>
      <c r="G31" s="199" t="s">
        <v>19</v>
      </c>
      <c r="I31" s="12"/>
      <c r="J31" s="12"/>
      <c r="K31" s="44"/>
      <c r="L31" s="12"/>
    </row>
    <row r="32" spans="1:14" s="9" customFormat="1" ht="24.95" customHeight="1" thickBot="1" x14ac:dyDescent="0.35">
      <c r="B32" s="268" t="s">
        <v>21</v>
      </c>
      <c r="C32" s="14" t="s">
        <v>8</v>
      </c>
      <c r="D32" s="25">
        <v>1</v>
      </c>
      <c r="E32" s="301">
        <f t="shared" si="0"/>
        <v>1</v>
      </c>
      <c r="F32" s="80" t="s">
        <v>24</v>
      </c>
      <c r="G32" s="199" t="s">
        <v>19</v>
      </c>
      <c r="I32" s="12">
        <v>30</v>
      </c>
      <c r="J32" s="12">
        <v>15</v>
      </c>
      <c r="K32" s="44">
        <f>+J32*I32</f>
        <v>450</v>
      </c>
      <c r="L32" s="12" t="s">
        <v>12</v>
      </c>
    </row>
    <row r="33" spans="1:12" s="9" customFormat="1" ht="24.95" customHeight="1" thickBot="1" x14ac:dyDescent="0.35">
      <c r="B33" s="268" t="s">
        <v>197</v>
      </c>
      <c r="C33" s="14" t="s">
        <v>8</v>
      </c>
      <c r="D33" s="25">
        <v>2</v>
      </c>
      <c r="E33" s="301">
        <f t="shared" si="0"/>
        <v>2</v>
      </c>
      <c r="F33" s="80" t="s">
        <v>24</v>
      </c>
      <c r="G33" s="199" t="s">
        <v>19</v>
      </c>
      <c r="I33" s="12"/>
      <c r="J33" s="12"/>
      <c r="K33" s="44"/>
      <c r="L33" s="12"/>
    </row>
    <row r="34" spans="1:12" s="9" customFormat="1" ht="24.95" customHeight="1" thickBot="1" x14ac:dyDescent="0.35">
      <c r="B34" s="268" t="s">
        <v>198</v>
      </c>
      <c r="C34" s="14" t="s">
        <v>8</v>
      </c>
      <c r="D34" s="25">
        <v>4</v>
      </c>
      <c r="E34" s="301">
        <f t="shared" si="0"/>
        <v>4</v>
      </c>
      <c r="F34" s="80" t="s">
        <v>24</v>
      </c>
      <c r="G34" s="199" t="s">
        <v>19</v>
      </c>
      <c r="I34" s="12"/>
      <c r="J34" s="12"/>
      <c r="K34" s="44"/>
      <c r="L34" s="12"/>
    </row>
    <row r="35" spans="1:12" s="9" customFormat="1" ht="24.95" customHeight="1" thickBot="1" x14ac:dyDescent="0.35">
      <c r="B35" s="268" t="s">
        <v>199</v>
      </c>
      <c r="C35" s="14" t="s">
        <v>8</v>
      </c>
      <c r="D35" s="25">
        <v>2</v>
      </c>
      <c r="E35" s="301">
        <f t="shared" si="0"/>
        <v>2</v>
      </c>
      <c r="F35" s="80" t="s">
        <v>24</v>
      </c>
      <c r="G35" s="199" t="s">
        <v>19</v>
      </c>
      <c r="I35" s="12"/>
      <c r="J35" s="12"/>
      <c r="K35" s="44"/>
      <c r="L35" s="12"/>
    </row>
    <row r="36" spans="1:12" s="9" customFormat="1" ht="24.95" customHeight="1" thickBot="1" x14ac:dyDescent="0.35">
      <c r="B36" s="268" t="s">
        <v>200</v>
      </c>
      <c r="C36" s="14" t="s">
        <v>8</v>
      </c>
      <c r="D36" s="25">
        <v>6</v>
      </c>
      <c r="E36" s="301">
        <f t="shared" si="0"/>
        <v>6</v>
      </c>
      <c r="F36" s="80" t="s">
        <v>24</v>
      </c>
      <c r="G36" s="199" t="s">
        <v>19</v>
      </c>
      <c r="I36" s="12"/>
      <c r="J36" s="12"/>
      <c r="K36" s="44"/>
      <c r="L36" s="12"/>
    </row>
    <row r="37" spans="1:12" s="9" customFormat="1" ht="24.95" customHeight="1" thickBot="1" x14ac:dyDescent="0.35">
      <c r="B37" s="268" t="s">
        <v>201</v>
      </c>
      <c r="C37" s="14" t="s">
        <v>8</v>
      </c>
      <c r="D37" s="25">
        <v>8</v>
      </c>
      <c r="E37" s="301">
        <f t="shared" si="0"/>
        <v>8</v>
      </c>
      <c r="F37" s="80" t="s">
        <v>24</v>
      </c>
      <c r="G37" s="199" t="s">
        <v>19</v>
      </c>
      <c r="I37" s="12"/>
      <c r="J37" s="12"/>
      <c r="K37" s="44"/>
      <c r="L37" s="12"/>
    </row>
    <row r="38" spans="1:12" s="6" customFormat="1" ht="24.95" customHeight="1" thickBot="1" x14ac:dyDescent="0.35">
      <c r="A38" s="9"/>
      <c r="B38" s="268" t="s">
        <v>175</v>
      </c>
      <c r="C38" s="14" t="s">
        <v>8</v>
      </c>
      <c r="D38" s="25">
        <v>2</v>
      </c>
      <c r="E38" s="301">
        <f t="shared" si="0"/>
        <v>2</v>
      </c>
      <c r="F38" s="80" t="s">
        <v>24</v>
      </c>
      <c r="G38" s="199" t="s">
        <v>19</v>
      </c>
      <c r="H38" s="8"/>
      <c r="I38" s="8"/>
      <c r="J38" s="7"/>
      <c r="K38" s="7"/>
      <c r="L38" s="7"/>
    </row>
    <row r="39" spans="1:12" s="6" customFormat="1" ht="24.95" customHeight="1" thickBot="1" x14ac:dyDescent="0.35">
      <c r="A39" s="9"/>
      <c r="B39" s="311" t="s">
        <v>23</v>
      </c>
      <c r="C39" s="200" t="s">
        <v>8</v>
      </c>
      <c r="D39" s="312">
        <f>SUM(D27:D38)</f>
        <v>57</v>
      </c>
      <c r="E39" s="313">
        <f>SUM(E27:E38)</f>
        <v>57</v>
      </c>
      <c r="F39" s="200"/>
      <c r="G39" s="201"/>
      <c r="H39" s="8"/>
      <c r="I39" s="8"/>
      <c r="J39" s="7"/>
      <c r="K39" s="7"/>
      <c r="L39" s="7"/>
    </row>
    <row r="40" spans="1:12" s="6" customFormat="1" ht="24.95" customHeight="1" x14ac:dyDescent="0.25">
      <c r="E40" s="8"/>
      <c r="F40" s="8"/>
      <c r="G40" s="8"/>
      <c r="H40" s="8"/>
      <c r="I40" s="8"/>
      <c r="J40" s="7"/>
      <c r="K40" s="7"/>
      <c r="L40" s="7"/>
    </row>
    <row r="41" spans="1:12" s="6" customFormat="1" ht="24.95" customHeight="1" x14ac:dyDescent="0.25">
      <c r="E41" s="8"/>
      <c r="F41" s="8"/>
      <c r="G41" s="8"/>
      <c r="H41" s="8"/>
      <c r="I41" s="8"/>
      <c r="J41" s="7"/>
      <c r="K41" s="7"/>
      <c r="L41" s="7"/>
    </row>
    <row r="42" spans="1:12" s="6" customFormat="1" ht="24.95" customHeight="1" x14ac:dyDescent="0.25">
      <c r="E42" s="8"/>
      <c r="F42" s="8"/>
      <c r="G42" s="8"/>
      <c r="H42" s="8"/>
      <c r="I42" s="8"/>
      <c r="J42" s="7"/>
      <c r="K42" s="7"/>
      <c r="L42" s="7"/>
    </row>
    <row r="43" spans="1:12" s="6" customFormat="1" ht="15.75" x14ac:dyDescent="0.25">
      <c r="E43" s="8"/>
      <c r="F43" s="8"/>
      <c r="G43" s="8"/>
      <c r="H43" s="7"/>
      <c r="I43" s="7"/>
      <c r="J43" s="7"/>
      <c r="K43" s="7"/>
      <c r="L43" s="7"/>
    </row>
    <row r="44" spans="1:12" s="6" customFormat="1" ht="15.75" x14ac:dyDescent="0.25">
      <c r="E44" s="8"/>
      <c r="F44" s="8"/>
      <c r="G44" s="8"/>
      <c r="H44" s="7"/>
      <c r="I44" s="7"/>
      <c r="J44" s="7"/>
      <c r="K44" s="7"/>
      <c r="L44" s="7"/>
    </row>
    <row r="45" spans="1:12" s="6" customFormat="1" ht="15.75" x14ac:dyDescent="0.25">
      <c r="E45" s="8"/>
      <c r="F45" s="8"/>
      <c r="G45" s="8"/>
      <c r="H45" s="7"/>
      <c r="I45" s="7"/>
      <c r="J45" s="7"/>
      <c r="K45" s="7"/>
      <c r="L45" s="7"/>
    </row>
    <row r="46" spans="1:12" s="6" customFormat="1" ht="15.75" x14ac:dyDescent="0.25">
      <c r="E46" s="8"/>
      <c r="F46" s="8"/>
      <c r="G46" s="8"/>
      <c r="H46" s="7"/>
      <c r="I46" s="7"/>
      <c r="J46" s="7"/>
      <c r="K46" s="7"/>
      <c r="L46" s="7"/>
    </row>
    <row r="47" spans="1:12" s="6" customFormat="1" ht="15.75" x14ac:dyDescent="0.25">
      <c r="E47" s="8"/>
      <c r="F47" s="8"/>
      <c r="G47" s="8"/>
      <c r="H47" s="7"/>
      <c r="I47" s="7"/>
      <c r="J47" s="7"/>
      <c r="K47" s="7"/>
      <c r="L47" s="7"/>
    </row>
    <row r="48" spans="1:12" s="6" customFormat="1" ht="15.75" x14ac:dyDescent="0.25">
      <c r="E48" s="8"/>
      <c r="F48" s="8"/>
      <c r="G48" s="8"/>
      <c r="H48" s="7"/>
      <c r="I48" s="7"/>
      <c r="J48" s="7"/>
      <c r="K48" s="7"/>
      <c r="L48" s="7"/>
    </row>
    <row r="49" spans="2:12" s="6" customFormat="1" ht="15.75" x14ac:dyDescent="0.25">
      <c r="E49" s="8"/>
      <c r="F49" s="8"/>
      <c r="G49" s="8"/>
      <c r="H49" s="7"/>
      <c r="I49" s="7"/>
      <c r="J49" s="7"/>
      <c r="K49" s="7"/>
      <c r="L49" s="7"/>
    </row>
    <row r="50" spans="2:12" s="6" customFormat="1" ht="15.75" x14ac:dyDescent="0.25">
      <c r="E50" s="7"/>
      <c r="F50" s="7"/>
      <c r="G50" s="7"/>
      <c r="H50" s="7"/>
      <c r="I50" s="7"/>
      <c r="J50" s="7"/>
      <c r="K50" s="7"/>
      <c r="L50" s="7"/>
    </row>
    <row r="51" spans="2:12" s="6" customFormat="1" ht="15.75" x14ac:dyDescent="0.25">
      <c r="E51" s="7"/>
      <c r="F51" s="7"/>
      <c r="G51" s="7"/>
      <c r="H51" s="7"/>
      <c r="I51" s="7"/>
      <c r="J51" s="7"/>
      <c r="K51" s="7"/>
      <c r="L51" s="7"/>
    </row>
    <row r="52" spans="2:12" s="6" customFormat="1" ht="15.75" x14ac:dyDescent="0.25">
      <c r="E52" s="7"/>
      <c r="F52" s="7"/>
      <c r="G52" s="7"/>
      <c r="H52" s="7"/>
      <c r="I52" s="7"/>
      <c r="J52" s="7"/>
      <c r="K52" s="7"/>
      <c r="L52" s="7"/>
    </row>
    <row r="53" spans="2:12" s="6" customFormat="1" ht="15.75" x14ac:dyDescent="0.25">
      <c r="E53" s="7"/>
      <c r="F53" s="7"/>
      <c r="G53" s="7"/>
      <c r="H53" s="7"/>
      <c r="I53" s="7"/>
      <c r="J53" s="7"/>
      <c r="K53" s="7"/>
      <c r="L53" s="7"/>
    </row>
    <row r="54" spans="2:12" s="6" customFormat="1" ht="15.75" x14ac:dyDescent="0.25">
      <c r="E54" s="7"/>
      <c r="F54" s="7"/>
      <c r="G54" s="7"/>
      <c r="H54" s="7"/>
      <c r="I54" s="7"/>
      <c r="J54" s="7"/>
      <c r="K54" s="7"/>
      <c r="L54" s="7"/>
    </row>
    <row r="55" spans="2:12" ht="15.75" x14ac:dyDescent="0.25">
      <c r="B55" s="6"/>
      <c r="C55" s="6"/>
      <c r="D55" s="6"/>
      <c r="E55" s="7"/>
      <c r="F55" s="7"/>
      <c r="G55" s="7"/>
    </row>
    <row r="56" spans="2:12" ht="15.75" x14ac:dyDescent="0.25">
      <c r="B56" s="6"/>
      <c r="C56" s="6"/>
      <c r="D56" s="6"/>
      <c r="E56" s="7"/>
      <c r="F56" s="7"/>
      <c r="G56" s="7"/>
    </row>
    <row r="57" spans="2:12" ht="15.75" x14ac:dyDescent="0.25">
      <c r="B57" s="6"/>
      <c r="C57" s="6"/>
      <c r="D57" s="6"/>
      <c r="E57" s="7"/>
      <c r="F57" s="7"/>
      <c r="G57" s="7"/>
    </row>
    <row r="58" spans="2:12" ht="15.75" x14ac:dyDescent="0.25">
      <c r="B58" s="6"/>
      <c r="C58" s="6"/>
      <c r="D58" s="6"/>
      <c r="E58" s="7"/>
      <c r="F58" s="7"/>
      <c r="G58" s="7"/>
    </row>
    <row r="59" spans="2:12" ht="15.75" x14ac:dyDescent="0.25">
      <c r="B59" s="6"/>
      <c r="C59" s="6"/>
      <c r="D59" s="6"/>
      <c r="E59" s="7"/>
      <c r="F59" s="7"/>
      <c r="G59" s="7"/>
    </row>
    <row r="60" spans="2:12" ht="15.75" x14ac:dyDescent="0.25">
      <c r="B60" s="6"/>
      <c r="C60" s="6"/>
      <c r="D60" s="6"/>
      <c r="E60" s="7"/>
      <c r="F60" s="7"/>
      <c r="G60" s="7"/>
    </row>
    <row r="61" spans="2:12" ht="15.75" x14ac:dyDescent="0.25">
      <c r="B61" s="6"/>
      <c r="C61" s="6"/>
      <c r="D61" s="6"/>
      <c r="E61" s="7"/>
      <c r="F61" s="7"/>
      <c r="G61" s="7"/>
    </row>
  </sheetData>
  <mergeCells count="1">
    <mergeCell ref="B26:G26"/>
  </mergeCells>
  <printOptions horizontalCentered="1"/>
  <pageMargins left="0.19685039370078741" right="0.19685039370078741" top="0.19685039370078741" bottom="0.19685039370078741" header="0.31496062992125984" footer="0.31496062992125984"/>
  <pageSetup scale="5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G73"/>
  <sheetViews>
    <sheetView view="pageBreakPreview" topLeftCell="A20" zoomScale="70" zoomScaleNormal="80" zoomScaleSheetLayoutView="70" workbookViewId="0">
      <selection activeCell="B58" sqref="B58"/>
    </sheetView>
  </sheetViews>
  <sheetFormatPr baseColWidth="10" defaultRowHeight="15" x14ac:dyDescent="0.25"/>
  <cols>
    <col min="1" max="1" width="10.28515625" bestFit="1" customWidth="1"/>
    <col min="2" max="2" width="89.85546875" customWidth="1"/>
    <col min="3" max="3" width="17.140625" customWidth="1"/>
    <col min="4" max="4" width="16.5703125" bestFit="1" customWidth="1"/>
    <col min="5" max="5" width="17.5703125" style="5" bestFit="1" customWidth="1"/>
    <col min="6" max="6" width="34.42578125" style="5" bestFit="1" customWidth="1"/>
    <col min="7" max="7" width="2.5703125" style="5" customWidth="1"/>
  </cols>
  <sheetData>
    <row r="1" spans="1:7" s="1" customFormat="1" ht="33.75" x14ac:dyDescent="0.5">
      <c r="B1" s="17" t="s">
        <v>184</v>
      </c>
      <c r="E1" s="10"/>
      <c r="F1" s="10"/>
      <c r="G1" s="10"/>
    </row>
    <row r="2" spans="1:7" s="3" customFormat="1" ht="23.25" x14ac:dyDescent="0.35">
      <c r="B2" s="3" t="s">
        <v>79</v>
      </c>
      <c r="E2" s="4"/>
      <c r="F2" s="4"/>
      <c r="G2" s="4"/>
    </row>
    <row r="3" spans="1:7" s="3" customFormat="1" ht="23.25" x14ac:dyDescent="0.35">
      <c r="B3" s="3" t="s">
        <v>76</v>
      </c>
      <c r="E3" s="4"/>
      <c r="F3" s="4"/>
      <c r="G3" s="4"/>
    </row>
    <row r="4" spans="1:7" s="3" customFormat="1" ht="23.25" x14ac:dyDescent="0.35">
      <c r="B4" s="3" t="s">
        <v>77</v>
      </c>
      <c r="E4" s="4"/>
      <c r="F4" s="4"/>
      <c r="G4" s="4"/>
    </row>
    <row r="5" spans="1:7" s="3" customFormat="1" ht="23.25" x14ac:dyDescent="0.35">
      <c r="B5" s="3" t="s">
        <v>78</v>
      </c>
      <c r="E5" s="4"/>
      <c r="F5" s="4"/>
      <c r="G5" s="4"/>
    </row>
    <row r="6" spans="1:7" ht="23.25" x14ac:dyDescent="0.35">
      <c r="C6" s="3"/>
    </row>
    <row r="7" spans="1:7" s="9" customFormat="1" ht="24.95" customHeight="1" x14ac:dyDescent="0.45">
      <c r="A7" s="16" t="s">
        <v>25</v>
      </c>
      <c r="B7" s="177">
        <f>INDICE!B4</f>
        <v>44314</v>
      </c>
      <c r="C7" s="3"/>
      <c r="E7" s="11" t="s">
        <v>9</v>
      </c>
      <c r="F7" s="180" t="str">
        <f>INDICE!F4</f>
        <v>RAW LAND</v>
      </c>
      <c r="G7" s="12"/>
    </row>
    <row r="8" spans="1:7" s="9" customFormat="1" ht="24.95" customHeight="1" x14ac:dyDescent="0.45">
      <c r="A8" s="16" t="s">
        <v>1</v>
      </c>
      <c r="B8" s="178">
        <f>INDICE!B5</f>
        <v>179255</v>
      </c>
      <c r="C8" s="3"/>
      <c r="E8" s="11" t="s">
        <v>31</v>
      </c>
      <c r="F8" s="180">
        <f>INDICE!F5</f>
        <v>36</v>
      </c>
      <c r="G8" s="12"/>
    </row>
    <row r="9" spans="1:7" s="9" customFormat="1" ht="24.95" customHeight="1" x14ac:dyDescent="0.45">
      <c r="A9" s="16" t="s">
        <v>2</v>
      </c>
      <c r="B9" s="179" t="str">
        <f>INDICE!B6</f>
        <v>CRIOS</v>
      </c>
      <c r="C9" s="3"/>
      <c r="E9" s="11" t="s">
        <v>30</v>
      </c>
      <c r="F9" s="180" t="str">
        <f>INDICE!F6</f>
        <v>SI, AUT</v>
      </c>
      <c r="G9" s="12"/>
    </row>
    <row r="10" spans="1:7" s="9" customFormat="1" ht="24.95" customHeight="1" x14ac:dyDescent="0.45">
      <c r="A10" s="16" t="s">
        <v>3</v>
      </c>
      <c r="B10" s="179">
        <f>INDICE!B7</f>
        <v>2</v>
      </c>
      <c r="C10" s="3"/>
      <c r="E10" s="13" t="s">
        <v>0</v>
      </c>
      <c r="F10" s="180" t="str">
        <f>INDICE!F7</f>
        <v>NO</v>
      </c>
      <c r="G10" s="12"/>
    </row>
    <row r="11" spans="1:7" s="9" customFormat="1" ht="24.95" customHeight="1" x14ac:dyDescent="0.45">
      <c r="A11" s="16" t="s">
        <v>4</v>
      </c>
      <c r="B11" s="179" t="str">
        <f>INDICE!B8</f>
        <v>HERMOSILLO SONORA</v>
      </c>
      <c r="C11" s="3"/>
      <c r="E11" s="13" t="s">
        <v>32</v>
      </c>
      <c r="F11" s="180">
        <f>INDICE!F8</f>
        <v>36</v>
      </c>
      <c r="G11" s="12"/>
    </row>
    <row r="12" spans="1:7" s="9" customFormat="1" ht="24.95" customHeight="1" x14ac:dyDescent="0.35">
      <c r="B12" s="19"/>
      <c r="C12" s="19"/>
      <c r="E12" s="13" t="s">
        <v>35</v>
      </c>
      <c r="F12" s="180" t="str">
        <f>INDICE!F9</f>
        <v>ERICSSON</v>
      </c>
      <c r="G12" s="12"/>
    </row>
    <row r="13" spans="1:7" s="9" customFormat="1" ht="24.95" customHeight="1" x14ac:dyDescent="0.3">
      <c r="B13" s="15"/>
      <c r="C13" s="15"/>
      <c r="D13" s="15"/>
      <c r="E13" s="12"/>
      <c r="F13" s="12"/>
      <c r="G13" s="12"/>
    </row>
    <row r="14" spans="1:7" s="9" customFormat="1" ht="21.75" thickBot="1" x14ac:dyDescent="0.4">
      <c r="B14" s="2" t="s">
        <v>70</v>
      </c>
      <c r="C14" s="12" t="s">
        <v>7</v>
      </c>
      <c r="D14" s="12" t="s">
        <v>5</v>
      </c>
      <c r="E14" s="12" t="s">
        <v>14</v>
      </c>
      <c r="F14" s="12" t="s">
        <v>13</v>
      </c>
    </row>
    <row r="15" spans="1:7" s="9" customFormat="1" ht="21.75" thickTop="1" x14ac:dyDescent="0.35">
      <c r="A15" s="9">
        <v>1</v>
      </c>
      <c r="B15" s="50" t="s">
        <v>232</v>
      </c>
      <c r="C15" s="51" t="s">
        <v>8</v>
      </c>
      <c r="D15" s="51">
        <v>1</v>
      </c>
      <c r="E15" s="51" t="s">
        <v>17</v>
      </c>
      <c r="F15" s="52" t="s">
        <v>36</v>
      </c>
    </row>
    <row r="16" spans="1:7" s="30" customFormat="1" ht="18.75" x14ac:dyDescent="0.3">
      <c r="A16" s="30">
        <f>+A15+1</f>
        <v>2</v>
      </c>
      <c r="B16" s="53" t="s">
        <v>273</v>
      </c>
      <c r="C16" s="32" t="s">
        <v>8</v>
      </c>
      <c r="D16" s="32">
        <v>1</v>
      </c>
      <c r="E16" s="14" t="s">
        <v>17</v>
      </c>
      <c r="F16" s="54" t="s">
        <v>36</v>
      </c>
    </row>
    <row r="17" spans="1:7" s="9" customFormat="1" ht="18.75" x14ac:dyDescent="0.3">
      <c r="A17" s="9">
        <f>+A16+1</f>
        <v>3</v>
      </c>
      <c r="B17" s="55" t="s">
        <v>266</v>
      </c>
      <c r="C17" s="14" t="s">
        <v>8</v>
      </c>
      <c r="D17" s="14">
        <v>1</v>
      </c>
      <c r="E17" s="14" t="s">
        <v>17</v>
      </c>
      <c r="F17" s="54" t="s">
        <v>36</v>
      </c>
    </row>
    <row r="18" spans="1:7" s="9" customFormat="1" ht="18.75" x14ac:dyDescent="0.3">
      <c r="A18" s="9">
        <f>+A16+1</f>
        <v>3</v>
      </c>
      <c r="B18" s="56" t="s">
        <v>292</v>
      </c>
      <c r="C18" s="14" t="s">
        <v>8</v>
      </c>
      <c r="D18" s="29">
        <v>2</v>
      </c>
      <c r="E18" s="14" t="s">
        <v>17</v>
      </c>
      <c r="F18" s="54" t="s">
        <v>36</v>
      </c>
    </row>
    <row r="19" spans="1:7" s="9" customFormat="1" ht="18.75" x14ac:dyDescent="0.3">
      <c r="A19" s="9">
        <f>+A17+1</f>
        <v>4</v>
      </c>
      <c r="B19" s="56" t="s">
        <v>202</v>
      </c>
      <c r="C19" s="14" t="s">
        <v>8</v>
      </c>
      <c r="D19" s="29">
        <v>1</v>
      </c>
      <c r="E19" s="14" t="s">
        <v>17</v>
      </c>
      <c r="F19" s="54" t="s">
        <v>36</v>
      </c>
    </row>
    <row r="20" spans="1:7" s="9" customFormat="1" ht="18.75" x14ac:dyDescent="0.3">
      <c r="A20" s="9">
        <f>+A19+1</f>
        <v>5</v>
      </c>
      <c r="B20" s="56" t="s">
        <v>203</v>
      </c>
      <c r="C20" s="14" t="s">
        <v>8</v>
      </c>
      <c r="D20" s="29">
        <v>1</v>
      </c>
      <c r="E20" s="14" t="s">
        <v>17</v>
      </c>
      <c r="F20" s="54" t="s">
        <v>36</v>
      </c>
    </row>
    <row r="21" spans="1:7" s="9" customFormat="1" ht="18.75" x14ac:dyDescent="0.3">
      <c r="A21" s="9">
        <v>6</v>
      </c>
      <c r="B21" s="56" t="s">
        <v>205</v>
      </c>
      <c r="C21" s="14" t="s">
        <v>8</v>
      </c>
      <c r="D21" s="29">
        <v>1</v>
      </c>
      <c r="E21" s="14" t="s">
        <v>17</v>
      </c>
      <c r="F21" s="54" t="s">
        <v>36</v>
      </c>
      <c r="G21" s="19"/>
    </row>
    <row r="22" spans="1:7" s="9" customFormat="1" ht="18.75" x14ac:dyDescent="0.3">
      <c r="A22" s="9">
        <v>7</v>
      </c>
      <c r="B22" s="56" t="s">
        <v>204</v>
      </c>
      <c r="C22" s="29" t="s">
        <v>39</v>
      </c>
      <c r="D22" s="29">
        <v>2</v>
      </c>
      <c r="E22" s="14" t="s">
        <v>17</v>
      </c>
      <c r="F22" s="54" t="s">
        <v>36</v>
      </c>
      <c r="G22" s="19"/>
    </row>
    <row r="23" spans="1:7" s="30" customFormat="1" ht="18.75" x14ac:dyDescent="0.3">
      <c r="A23" s="30">
        <v>8</v>
      </c>
      <c r="B23" s="56" t="s">
        <v>49</v>
      </c>
      <c r="C23" s="29" t="s">
        <v>39</v>
      </c>
      <c r="D23" s="29">
        <v>2</v>
      </c>
      <c r="E23" s="14" t="s">
        <v>17</v>
      </c>
      <c r="F23" s="54" t="s">
        <v>36</v>
      </c>
    </row>
    <row r="24" spans="1:7" s="30" customFormat="1" ht="18.75" x14ac:dyDescent="0.3">
      <c r="A24" s="30">
        <v>9</v>
      </c>
      <c r="B24" s="56" t="s">
        <v>294</v>
      </c>
      <c r="C24" s="29" t="s">
        <v>39</v>
      </c>
      <c r="D24" s="29">
        <v>2</v>
      </c>
      <c r="E24" s="14" t="s">
        <v>17</v>
      </c>
      <c r="F24" s="54" t="s">
        <v>36</v>
      </c>
    </row>
    <row r="25" spans="1:7" s="30" customFormat="1" ht="37.5" x14ac:dyDescent="0.3">
      <c r="A25" s="30">
        <v>10</v>
      </c>
      <c r="B25" s="231" t="s">
        <v>234</v>
      </c>
      <c r="C25" s="233" t="s">
        <v>233</v>
      </c>
      <c r="D25" s="233">
        <v>1</v>
      </c>
      <c r="E25" s="120" t="s">
        <v>17</v>
      </c>
      <c r="F25" s="234" t="s">
        <v>36</v>
      </c>
    </row>
    <row r="26" spans="1:7" s="30" customFormat="1" ht="19.5" thickBot="1" x14ac:dyDescent="0.35">
      <c r="A26" s="30">
        <v>11</v>
      </c>
      <c r="B26" s="57" t="s">
        <v>50</v>
      </c>
      <c r="C26" s="58" t="s">
        <v>8</v>
      </c>
      <c r="D26" s="58">
        <v>1</v>
      </c>
      <c r="E26" s="58" t="s">
        <v>17</v>
      </c>
      <c r="F26" s="59" t="s">
        <v>36</v>
      </c>
    </row>
    <row r="27" spans="1:7" s="30" customFormat="1" ht="19.5" thickTop="1" x14ac:dyDescent="0.3">
      <c r="B27" s="19"/>
      <c r="C27" s="20"/>
      <c r="D27" s="20"/>
      <c r="E27" s="20"/>
      <c r="F27" s="20"/>
    </row>
    <row r="28" spans="1:7" s="42" customFormat="1" ht="21.75" thickBot="1" x14ac:dyDescent="0.4">
      <c r="B28" s="46" t="s">
        <v>71</v>
      </c>
      <c r="C28" s="20"/>
      <c r="D28" s="20"/>
      <c r="E28" s="20"/>
      <c r="F28" s="20"/>
    </row>
    <row r="29" spans="1:7" s="19" customFormat="1" ht="19.5" thickTop="1" x14ac:dyDescent="0.3">
      <c r="A29" s="30">
        <f>+A26+1</f>
        <v>12</v>
      </c>
      <c r="B29" s="60" t="s">
        <v>83</v>
      </c>
      <c r="C29" s="61" t="s">
        <v>8</v>
      </c>
      <c r="D29" s="61">
        <v>1</v>
      </c>
      <c r="E29" s="61" t="s">
        <v>17</v>
      </c>
      <c r="F29" s="62" t="s">
        <v>36</v>
      </c>
    </row>
    <row r="30" spans="1:7" s="9" customFormat="1" ht="18.75" x14ac:dyDescent="0.3">
      <c r="A30" s="9">
        <f>+A29+1</f>
        <v>13</v>
      </c>
      <c r="B30" s="56" t="s">
        <v>49</v>
      </c>
      <c r="C30" s="32" t="s">
        <v>39</v>
      </c>
      <c r="D30" s="32">
        <v>1</v>
      </c>
      <c r="E30" s="31" t="s">
        <v>17</v>
      </c>
      <c r="F30" s="63" t="s">
        <v>36</v>
      </c>
    </row>
    <row r="31" spans="1:7" s="30" customFormat="1" ht="18.75" x14ac:dyDescent="0.3">
      <c r="A31" s="30">
        <f>+A30+1</f>
        <v>14</v>
      </c>
      <c r="B31" s="231" t="s">
        <v>274</v>
      </c>
      <c r="C31" s="32" t="s">
        <v>8</v>
      </c>
      <c r="D31" s="32">
        <v>1</v>
      </c>
      <c r="E31" s="31" t="s">
        <v>17</v>
      </c>
      <c r="F31" s="63" t="s">
        <v>36</v>
      </c>
    </row>
    <row r="32" spans="1:7" s="30" customFormat="1" ht="18.75" x14ac:dyDescent="0.3">
      <c r="A32" s="30">
        <f>+A31+1</f>
        <v>15</v>
      </c>
      <c r="B32" s="56" t="s">
        <v>206</v>
      </c>
      <c r="C32" s="32" t="s">
        <v>39</v>
      </c>
      <c r="D32" s="32">
        <v>1</v>
      </c>
      <c r="E32" s="31" t="s">
        <v>17</v>
      </c>
      <c r="F32" s="63" t="s">
        <v>36</v>
      </c>
    </row>
    <row r="33" spans="1:7" s="30" customFormat="1" ht="18.75" x14ac:dyDescent="0.3">
      <c r="A33" s="30">
        <f t="shared" ref="A33:A35" si="0">+A32+1</f>
        <v>16</v>
      </c>
      <c r="B33" s="56" t="s">
        <v>207</v>
      </c>
      <c r="C33" s="32" t="s">
        <v>39</v>
      </c>
      <c r="D33" s="32">
        <v>2</v>
      </c>
      <c r="E33" s="31" t="s">
        <v>17</v>
      </c>
      <c r="F33" s="63" t="s">
        <v>36</v>
      </c>
    </row>
    <row r="34" spans="1:7" s="30" customFormat="1" ht="18.75" x14ac:dyDescent="0.3">
      <c r="A34" s="30">
        <f t="shared" si="0"/>
        <v>17</v>
      </c>
      <c r="B34" s="56" t="s">
        <v>208</v>
      </c>
      <c r="C34" s="32" t="s">
        <v>8</v>
      </c>
      <c r="D34" s="32">
        <v>1</v>
      </c>
      <c r="E34" s="31" t="s">
        <v>17</v>
      </c>
      <c r="F34" s="63" t="s">
        <v>36</v>
      </c>
    </row>
    <row r="35" spans="1:7" s="9" customFormat="1" ht="19.5" thickBot="1" x14ac:dyDescent="0.35">
      <c r="A35" s="30">
        <f t="shared" si="0"/>
        <v>18</v>
      </c>
      <c r="B35" s="64" t="s">
        <v>69</v>
      </c>
      <c r="C35" s="65" t="s">
        <v>8</v>
      </c>
      <c r="D35" s="65">
        <v>3</v>
      </c>
      <c r="E35" s="65" t="s">
        <v>17</v>
      </c>
      <c r="F35" s="66" t="s">
        <v>36</v>
      </c>
    </row>
    <row r="36" spans="1:7" s="9" customFormat="1" ht="19.5" thickTop="1" x14ac:dyDescent="0.3">
      <c r="B36" s="42"/>
      <c r="C36" s="47"/>
      <c r="D36" s="47"/>
      <c r="E36" s="47"/>
      <c r="F36" s="47"/>
    </row>
    <row r="37" spans="1:7" s="9" customFormat="1" ht="21.75" thickBot="1" x14ac:dyDescent="0.4">
      <c r="B37" s="46" t="s">
        <v>72</v>
      </c>
      <c r="C37" s="20"/>
      <c r="D37" s="20"/>
      <c r="E37" s="20"/>
      <c r="F37" s="20"/>
    </row>
    <row r="38" spans="1:7" s="9" customFormat="1" ht="21.75" thickTop="1" x14ac:dyDescent="0.35">
      <c r="A38" s="30">
        <f>+A35+1</f>
        <v>19</v>
      </c>
      <c r="B38" s="50" t="s">
        <v>74</v>
      </c>
      <c r="C38" s="51" t="s">
        <v>8</v>
      </c>
      <c r="D38" s="51">
        <v>1</v>
      </c>
      <c r="E38" s="51" t="s">
        <v>17</v>
      </c>
      <c r="F38" s="52" t="s">
        <v>36</v>
      </c>
    </row>
    <row r="39" spans="1:7" s="9" customFormat="1" ht="18.75" x14ac:dyDescent="0.3">
      <c r="A39" s="30">
        <f t="shared" ref="A39:A47" si="1">+A38+1</f>
        <v>20</v>
      </c>
      <c r="B39" s="67" t="s">
        <v>40</v>
      </c>
      <c r="C39" s="34" t="s">
        <v>8</v>
      </c>
      <c r="D39" s="34">
        <v>1</v>
      </c>
      <c r="E39" s="31" t="s">
        <v>17</v>
      </c>
      <c r="F39" s="68" t="s">
        <v>36</v>
      </c>
    </row>
    <row r="40" spans="1:7" s="9" customFormat="1" ht="18.75" x14ac:dyDescent="0.3">
      <c r="A40" s="30">
        <f t="shared" si="1"/>
        <v>21</v>
      </c>
      <c r="B40" s="67" t="s">
        <v>51</v>
      </c>
      <c r="C40" s="34" t="s">
        <v>8</v>
      </c>
      <c r="D40" s="34">
        <v>1</v>
      </c>
      <c r="E40" s="31" t="s">
        <v>17</v>
      </c>
      <c r="F40" s="68" t="s">
        <v>36</v>
      </c>
    </row>
    <row r="41" spans="1:7" s="9" customFormat="1" ht="18.75" x14ac:dyDescent="0.3">
      <c r="A41" s="30">
        <f t="shared" si="1"/>
        <v>22</v>
      </c>
      <c r="B41" s="67" t="s">
        <v>52</v>
      </c>
      <c r="C41" s="34" t="s">
        <v>8</v>
      </c>
      <c r="D41" s="34">
        <v>4</v>
      </c>
      <c r="E41" s="31" t="s">
        <v>17</v>
      </c>
      <c r="F41" s="68" t="s">
        <v>36</v>
      </c>
    </row>
    <row r="42" spans="1:7" s="9" customFormat="1" ht="18.75" x14ac:dyDescent="0.3">
      <c r="A42" s="30">
        <f t="shared" si="1"/>
        <v>23</v>
      </c>
      <c r="B42" s="67" t="s">
        <v>53</v>
      </c>
      <c r="C42" s="34" t="s">
        <v>8</v>
      </c>
      <c r="D42" s="34">
        <v>1</v>
      </c>
      <c r="E42" s="31" t="s">
        <v>17</v>
      </c>
      <c r="F42" s="68" t="s">
        <v>36</v>
      </c>
    </row>
    <row r="43" spans="1:7" s="9" customFormat="1" ht="18.75" x14ac:dyDescent="0.3">
      <c r="A43" s="30">
        <f t="shared" si="1"/>
        <v>24</v>
      </c>
      <c r="B43" s="55" t="s">
        <v>279</v>
      </c>
      <c r="C43" s="14" t="s">
        <v>8</v>
      </c>
      <c r="D43" s="14">
        <v>2</v>
      </c>
      <c r="E43" s="14" t="s">
        <v>17</v>
      </c>
      <c r="F43" s="54" t="s">
        <v>28</v>
      </c>
    </row>
    <row r="44" spans="1:7" s="9" customFormat="1" ht="18.75" x14ac:dyDescent="0.3">
      <c r="A44" s="30">
        <f t="shared" si="1"/>
        <v>25</v>
      </c>
      <c r="B44" s="55" t="s">
        <v>73</v>
      </c>
      <c r="C44" s="14" t="s">
        <v>8</v>
      </c>
      <c r="D44" s="14">
        <v>2</v>
      </c>
      <c r="E44" s="14" t="s">
        <v>17</v>
      </c>
      <c r="F44" s="54" t="s">
        <v>28</v>
      </c>
    </row>
    <row r="45" spans="1:7" s="9" customFormat="1" ht="18.75" x14ac:dyDescent="0.3">
      <c r="A45" s="30">
        <f t="shared" si="1"/>
        <v>26</v>
      </c>
      <c r="B45" s="55" t="s">
        <v>283</v>
      </c>
      <c r="C45" s="14" t="s">
        <v>8</v>
      </c>
      <c r="D45" s="14">
        <v>1</v>
      </c>
      <c r="E45" s="14" t="s">
        <v>17</v>
      </c>
      <c r="F45" s="54" t="s">
        <v>28</v>
      </c>
    </row>
    <row r="46" spans="1:7" s="6" customFormat="1" ht="24.95" customHeight="1" x14ac:dyDescent="0.3">
      <c r="A46" s="30">
        <f t="shared" si="1"/>
        <v>27</v>
      </c>
      <c r="B46" s="55" t="s">
        <v>38</v>
      </c>
      <c r="C46" s="14" t="s">
        <v>8</v>
      </c>
      <c r="D46" s="14">
        <v>1</v>
      </c>
      <c r="E46" s="14" t="s">
        <v>17</v>
      </c>
      <c r="F46" s="54" t="s">
        <v>28</v>
      </c>
      <c r="G46" s="8"/>
    </row>
    <row r="47" spans="1:7" s="6" customFormat="1" ht="24.95" customHeight="1" x14ac:dyDescent="0.3">
      <c r="A47" s="30">
        <f t="shared" si="1"/>
        <v>28</v>
      </c>
      <c r="B47" s="55" t="s">
        <v>269</v>
      </c>
      <c r="C47" s="14" t="s">
        <v>8</v>
      </c>
      <c r="D47" s="14">
        <v>3</v>
      </c>
      <c r="E47" s="14" t="s">
        <v>17</v>
      </c>
      <c r="F47" s="54" t="s">
        <v>28</v>
      </c>
      <c r="G47" s="8"/>
    </row>
    <row r="48" spans="1:7" s="6" customFormat="1" ht="24.95" customHeight="1" x14ac:dyDescent="0.3">
      <c r="A48" s="30">
        <f t="shared" ref="A48:A53" si="2">+A47+1</f>
        <v>29</v>
      </c>
      <c r="B48" s="55" t="s">
        <v>75</v>
      </c>
      <c r="C48" s="14" t="s">
        <v>8</v>
      </c>
      <c r="D48" s="14">
        <v>1</v>
      </c>
      <c r="E48" s="14" t="s">
        <v>17</v>
      </c>
      <c r="F48" s="54" t="s">
        <v>28</v>
      </c>
      <c r="G48" s="8"/>
    </row>
    <row r="49" spans="1:7" s="6" customFormat="1" ht="24.95" customHeight="1" x14ac:dyDescent="0.3">
      <c r="A49" s="30">
        <f t="shared" si="2"/>
        <v>30</v>
      </c>
      <c r="B49" s="55" t="s">
        <v>293</v>
      </c>
      <c r="C49" s="14" t="s">
        <v>8</v>
      </c>
      <c r="D49" s="14">
        <v>1</v>
      </c>
      <c r="E49" s="14" t="s">
        <v>17</v>
      </c>
      <c r="F49" s="54" t="s">
        <v>28</v>
      </c>
      <c r="G49" s="8"/>
    </row>
    <row r="50" spans="1:7" s="6" customFormat="1" ht="24.95" customHeight="1" x14ac:dyDescent="0.3">
      <c r="A50" s="30">
        <f t="shared" si="2"/>
        <v>31</v>
      </c>
      <c r="B50" s="55" t="s">
        <v>29</v>
      </c>
      <c r="C50" s="14" t="s">
        <v>8</v>
      </c>
      <c r="D50" s="14">
        <v>1</v>
      </c>
      <c r="E50" s="14" t="s">
        <v>17</v>
      </c>
      <c r="F50" s="54" t="s">
        <v>36</v>
      </c>
      <c r="G50" s="8"/>
    </row>
    <row r="51" spans="1:7" s="6" customFormat="1" ht="24.95" customHeight="1" x14ac:dyDescent="0.3">
      <c r="A51" s="30">
        <f t="shared" si="2"/>
        <v>32</v>
      </c>
      <c r="B51" s="55" t="s">
        <v>33</v>
      </c>
      <c r="C51" s="14" t="s">
        <v>8</v>
      </c>
      <c r="D51" s="14">
        <v>2</v>
      </c>
      <c r="E51" s="14" t="s">
        <v>17</v>
      </c>
      <c r="F51" s="54" t="s">
        <v>28</v>
      </c>
      <c r="G51" s="8"/>
    </row>
    <row r="52" spans="1:7" s="6" customFormat="1" ht="24.95" customHeight="1" x14ac:dyDescent="0.3">
      <c r="A52" s="30">
        <f t="shared" si="2"/>
        <v>33</v>
      </c>
      <c r="B52" s="56" t="s">
        <v>34</v>
      </c>
      <c r="C52" s="29" t="s">
        <v>8</v>
      </c>
      <c r="D52" s="29">
        <v>2</v>
      </c>
      <c r="E52" s="29" t="s">
        <v>17</v>
      </c>
      <c r="F52" s="76" t="s">
        <v>28</v>
      </c>
      <c r="G52" s="8"/>
    </row>
    <row r="53" spans="1:7" s="6" customFormat="1" ht="24.95" customHeight="1" thickBot="1" x14ac:dyDescent="0.35">
      <c r="A53" s="30">
        <f t="shared" si="2"/>
        <v>34</v>
      </c>
      <c r="B53" s="57" t="s">
        <v>119</v>
      </c>
      <c r="C53" s="58" t="s">
        <v>8</v>
      </c>
      <c r="D53" s="58">
        <v>3</v>
      </c>
      <c r="E53" s="58" t="s">
        <v>17</v>
      </c>
      <c r="F53" s="59" t="s">
        <v>36</v>
      </c>
      <c r="G53" s="8"/>
    </row>
    <row r="54" spans="1:7" s="6" customFormat="1" ht="24.95" customHeight="1" thickTop="1" x14ac:dyDescent="0.25">
      <c r="E54" s="8"/>
      <c r="F54" s="8"/>
      <c r="G54" s="8"/>
    </row>
    <row r="55" spans="1:7" s="6" customFormat="1" ht="15.75" x14ac:dyDescent="0.25">
      <c r="E55" s="8"/>
      <c r="F55" s="8"/>
      <c r="G55" s="7"/>
    </row>
    <row r="56" spans="1:7" s="6" customFormat="1" ht="15.75" x14ac:dyDescent="0.25">
      <c r="E56" s="8"/>
      <c r="F56" s="8"/>
      <c r="G56" s="7"/>
    </row>
    <row r="57" spans="1:7" s="6" customFormat="1" ht="15.75" x14ac:dyDescent="0.25">
      <c r="E57" s="8"/>
      <c r="F57" s="8"/>
      <c r="G57" s="7"/>
    </row>
    <row r="58" spans="1:7" s="6" customFormat="1" ht="15.75" x14ac:dyDescent="0.25">
      <c r="E58" s="8"/>
      <c r="F58" s="8"/>
      <c r="G58" s="7"/>
    </row>
    <row r="59" spans="1:7" s="6" customFormat="1" ht="15.75" x14ac:dyDescent="0.25">
      <c r="E59" s="8"/>
      <c r="F59" s="8"/>
      <c r="G59" s="7"/>
    </row>
    <row r="60" spans="1:7" s="6" customFormat="1" ht="15.75" x14ac:dyDescent="0.25">
      <c r="E60" s="8"/>
      <c r="F60" s="8"/>
      <c r="G60" s="7"/>
    </row>
    <row r="61" spans="1:7" s="6" customFormat="1" ht="15.75" x14ac:dyDescent="0.25">
      <c r="E61" s="8"/>
      <c r="F61" s="8"/>
      <c r="G61" s="7"/>
    </row>
    <row r="62" spans="1:7" s="6" customFormat="1" ht="15.75" x14ac:dyDescent="0.25">
      <c r="E62" s="8"/>
      <c r="F62" s="8"/>
      <c r="G62" s="7"/>
    </row>
    <row r="63" spans="1:7" s="6" customFormat="1" ht="15.75" x14ac:dyDescent="0.25">
      <c r="E63" s="7"/>
      <c r="F63" s="7"/>
      <c r="G63" s="7"/>
    </row>
    <row r="64" spans="1:7" s="6" customFormat="1" ht="15.75" x14ac:dyDescent="0.25">
      <c r="E64" s="7"/>
      <c r="F64" s="7"/>
      <c r="G64" s="7"/>
    </row>
    <row r="65" spans="2:7" s="6" customFormat="1" ht="15.75" x14ac:dyDescent="0.25">
      <c r="E65" s="7"/>
      <c r="F65" s="7"/>
      <c r="G65" s="7"/>
    </row>
    <row r="66" spans="2:7" ht="15.75" x14ac:dyDescent="0.25">
      <c r="B66" s="6"/>
      <c r="C66" s="6"/>
      <c r="D66" s="6"/>
      <c r="E66" s="7"/>
      <c r="F66" s="7"/>
    </row>
    <row r="67" spans="2:7" ht="15.75" x14ac:dyDescent="0.25">
      <c r="B67" s="6"/>
      <c r="C67" s="6"/>
      <c r="D67" s="6"/>
      <c r="E67" s="7"/>
      <c r="F67" s="7"/>
    </row>
    <row r="68" spans="2:7" ht="15.75" x14ac:dyDescent="0.25">
      <c r="B68" s="6"/>
      <c r="C68" s="6"/>
      <c r="D68" s="6"/>
      <c r="E68" s="7"/>
      <c r="F68" s="7"/>
    </row>
    <row r="69" spans="2:7" ht="15.75" x14ac:dyDescent="0.25">
      <c r="B69" s="6"/>
      <c r="C69" s="6"/>
      <c r="D69" s="6"/>
      <c r="E69" s="7"/>
      <c r="F69" s="7"/>
    </row>
    <row r="70" spans="2:7" ht="15.75" x14ac:dyDescent="0.25">
      <c r="B70" s="6"/>
      <c r="C70" s="6"/>
      <c r="D70" s="6"/>
      <c r="E70" s="7"/>
      <c r="F70" s="7"/>
    </row>
    <row r="71" spans="2:7" ht="15.75" x14ac:dyDescent="0.25">
      <c r="B71" s="6"/>
      <c r="C71" s="6"/>
      <c r="D71" s="6"/>
      <c r="E71" s="7"/>
      <c r="F71" s="7"/>
    </row>
    <row r="72" spans="2:7" ht="15.75" x14ac:dyDescent="0.25">
      <c r="B72" s="6"/>
      <c r="C72" s="6"/>
      <c r="D72" s="6"/>
      <c r="E72" s="7"/>
      <c r="F72" s="7"/>
    </row>
    <row r="73" spans="2:7" ht="15.75" x14ac:dyDescent="0.25">
      <c r="B73" s="6"/>
      <c r="C73" s="6"/>
      <c r="D73" s="6"/>
      <c r="E73" s="7"/>
      <c r="F73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view="pageBreakPreview" topLeftCell="A21" zoomScale="55" zoomScaleNormal="80" zoomScaleSheetLayoutView="55" workbookViewId="0">
      <selection activeCell="D44" sqref="D44"/>
    </sheetView>
  </sheetViews>
  <sheetFormatPr baseColWidth="10" defaultRowHeight="15" x14ac:dyDescent="0.25"/>
  <cols>
    <col min="1" max="1" width="10.28515625" bestFit="1" customWidth="1"/>
    <col min="2" max="2" width="148.5703125" customWidth="1"/>
    <col min="3" max="3" width="17.140625" customWidth="1"/>
    <col min="4" max="4" width="16.5703125" bestFit="1" customWidth="1"/>
    <col min="5" max="5" width="20.140625" style="5" bestFit="1" customWidth="1"/>
    <col min="6" max="6" width="34.42578125" style="5" bestFit="1" customWidth="1"/>
    <col min="7" max="7" width="2.5703125" style="5" customWidth="1"/>
    <col min="8" max="8" width="14.42578125" style="5" bestFit="1" customWidth="1"/>
    <col min="9" max="9" width="14.5703125" bestFit="1" customWidth="1"/>
    <col min="10" max="10" width="13.140625" bestFit="1" customWidth="1"/>
    <col min="11" max="11" width="10.5703125" bestFit="1" customWidth="1"/>
  </cols>
  <sheetData>
    <row r="1" spans="1:8" s="1" customFormat="1" ht="33.75" x14ac:dyDescent="0.5">
      <c r="B1" s="17" t="s">
        <v>210</v>
      </c>
      <c r="E1" s="10"/>
      <c r="F1" s="10"/>
      <c r="G1" s="10"/>
      <c r="H1" s="10"/>
    </row>
    <row r="2" spans="1:8" s="3" customFormat="1" ht="23.25" x14ac:dyDescent="0.35">
      <c r="B2" s="3" t="s">
        <v>79</v>
      </c>
      <c r="E2" s="4"/>
      <c r="F2" s="4"/>
      <c r="G2" s="4"/>
      <c r="H2" s="4"/>
    </row>
    <row r="3" spans="1:8" s="3" customFormat="1" ht="23.25" x14ac:dyDescent="0.35">
      <c r="B3" s="3" t="s">
        <v>217</v>
      </c>
      <c r="E3" s="4"/>
      <c r="F3" s="4"/>
      <c r="G3" s="4"/>
      <c r="H3" s="4"/>
    </row>
    <row r="4" spans="1:8" s="3" customFormat="1" ht="23.25" x14ac:dyDescent="0.35">
      <c r="B4" s="3" t="s">
        <v>80</v>
      </c>
      <c r="E4" s="4"/>
      <c r="F4" s="4"/>
      <c r="G4" s="4"/>
      <c r="H4" s="4"/>
    </row>
    <row r="5" spans="1:8" s="3" customFormat="1" ht="23.25" x14ac:dyDescent="0.35">
      <c r="B5" s="3" t="s">
        <v>81</v>
      </c>
      <c r="E5" s="4"/>
      <c r="F5" s="4"/>
      <c r="G5" s="4"/>
      <c r="H5" s="4"/>
    </row>
    <row r="6" spans="1:8" s="3" customFormat="1" ht="23.25" x14ac:dyDescent="0.35">
      <c r="E6" s="4"/>
      <c r="F6" s="4"/>
      <c r="G6" s="4"/>
      <c r="H6" s="4"/>
    </row>
    <row r="7" spans="1:8" s="9" customFormat="1" ht="28.5" x14ac:dyDescent="0.45">
      <c r="A7" s="16" t="s">
        <v>25</v>
      </c>
      <c r="B7" s="177">
        <f>INDICE!B4</f>
        <v>44314</v>
      </c>
      <c r="C7" s="18"/>
      <c r="E7" s="11" t="s">
        <v>9</v>
      </c>
      <c r="F7" s="180" t="str">
        <f>INDICE!F4</f>
        <v>RAW LAND</v>
      </c>
      <c r="G7" s="12"/>
      <c r="H7" s="12"/>
    </row>
    <row r="8" spans="1:8" s="9" customFormat="1" ht="28.5" x14ac:dyDescent="0.45">
      <c r="A8" s="16" t="s">
        <v>1</v>
      </c>
      <c r="B8" s="178">
        <f>INDICE!B5</f>
        <v>179255</v>
      </c>
      <c r="C8" s="18"/>
      <c r="E8" s="11" t="s">
        <v>31</v>
      </c>
      <c r="F8" s="180">
        <f>INDICE!F5</f>
        <v>36</v>
      </c>
      <c r="G8" s="12"/>
      <c r="H8" s="12"/>
    </row>
    <row r="9" spans="1:8" s="9" customFormat="1" ht="28.5" x14ac:dyDescent="0.45">
      <c r="A9" s="16" t="s">
        <v>2</v>
      </c>
      <c r="B9" s="179" t="str">
        <f>INDICE!B6</f>
        <v>CRIOS</v>
      </c>
      <c r="C9" s="18"/>
      <c r="E9" s="11" t="s">
        <v>30</v>
      </c>
      <c r="F9" s="180" t="str">
        <f>INDICE!F6</f>
        <v>SI, AUT</v>
      </c>
      <c r="G9" s="12"/>
      <c r="H9" s="12"/>
    </row>
    <row r="10" spans="1:8" s="9" customFormat="1" ht="28.5" x14ac:dyDescent="0.45">
      <c r="A10" s="16" t="s">
        <v>3</v>
      </c>
      <c r="B10" s="179">
        <f>INDICE!B7</f>
        <v>2</v>
      </c>
      <c r="C10" s="18"/>
      <c r="E10" s="13" t="s">
        <v>0</v>
      </c>
      <c r="F10" s="180" t="str">
        <f>INDICE!F7</f>
        <v>NO</v>
      </c>
      <c r="G10" s="12"/>
      <c r="H10" s="12"/>
    </row>
    <row r="11" spans="1:8" s="9" customFormat="1" ht="28.5" x14ac:dyDescent="0.45">
      <c r="A11" s="16" t="s">
        <v>4</v>
      </c>
      <c r="B11" s="179" t="str">
        <f>INDICE!B8</f>
        <v>HERMOSILLO SONORA</v>
      </c>
      <c r="C11" s="18"/>
      <c r="E11" s="13" t="s">
        <v>32</v>
      </c>
      <c r="F11" s="180">
        <f>INDICE!F8</f>
        <v>36</v>
      </c>
      <c r="G11" s="12"/>
      <c r="H11" s="12"/>
    </row>
    <row r="12" spans="1:8" s="9" customFormat="1" ht="23.25" x14ac:dyDescent="0.35">
      <c r="B12" s="19"/>
      <c r="C12" s="19"/>
      <c r="E12" s="13" t="s">
        <v>35</v>
      </c>
      <c r="F12" s="180" t="str">
        <f>INDICE!F9</f>
        <v>ERICSSON</v>
      </c>
      <c r="G12" s="12"/>
      <c r="H12" s="12"/>
    </row>
    <row r="13" spans="1:8" s="9" customFormat="1" ht="18.75" x14ac:dyDescent="0.3">
      <c r="B13" s="15"/>
      <c r="C13" s="27"/>
      <c r="D13" s="27"/>
      <c r="E13" s="27"/>
      <c r="F13" s="27"/>
      <c r="G13" s="15"/>
      <c r="H13" s="12"/>
    </row>
    <row r="14" spans="1:8" s="9" customFormat="1" ht="24" thickBot="1" x14ac:dyDescent="0.4">
      <c r="B14" s="3" t="s">
        <v>211</v>
      </c>
      <c r="C14" s="12" t="s">
        <v>7</v>
      </c>
      <c r="D14" s="12" t="s">
        <v>236</v>
      </c>
      <c r="E14" s="12" t="s">
        <v>14</v>
      </c>
      <c r="F14" s="12" t="s">
        <v>13</v>
      </c>
    </row>
    <row r="15" spans="1:8" s="9" customFormat="1" ht="21" x14ac:dyDescent="0.35">
      <c r="A15" s="9">
        <v>1</v>
      </c>
      <c r="B15" s="272" t="s">
        <v>237</v>
      </c>
      <c r="C15" s="197" t="s">
        <v>8</v>
      </c>
      <c r="D15" s="197">
        <v>1</v>
      </c>
      <c r="E15" s="197" t="s">
        <v>17</v>
      </c>
      <c r="F15" s="198" t="s">
        <v>16</v>
      </c>
    </row>
    <row r="16" spans="1:8" s="9" customFormat="1" ht="42" x14ac:dyDescent="0.35">
      <c r="A16" s="9">
        <f>A15+1</f>
        <v>2</v>
      </c>
      <c r="B16" s="237" t="s">
        <v>238</v>
      </c>
      <c r="C16" s="14" t="s">
        <v>8</v>
      </c>
      <c r="D16" s="14">
        <v>1</v>
      </c>
      <c r="E16" s="14" t="s">
        <v>17</v>
      </c>
      <c r="F16" s="199" t="s">
        <v>16</v>
      </c>
    </row>
    <row r="17" spans="1:6" s="9" customFormat="1" ht="42" x14ac:dyDescent="0.35">
      <c r="A17" s="9">
        <f t="shared" ref="A17:A26" si="0">A16+1</f>
        <v>3</v>
      </c>
      <c r="B17" s="237" t="s">
        <v>239</v>
      </c>
      <c r="C17" s="14" t="s">
        <v>8</v>
      </c>
      <c r="D17" s="14">
        <v>1</v>
      </c>
      <c r="E17" s="14" t="s">
        <v>17</v>
      </c>
      <c r="F17" s="199" t="s">
        <v>16</v>
      </c>
    </row>
    <row r="18" spans="1:6" s="9" customFormat="1" ht="42" x14ac:dyDescent="0.35">
      <c r="A18" s="9">
        <f t="shared" si="0"/>
        <v>4</v>
      </c>
      <c r="B18" s="237" t="s">
        <v>240</v>
      </c>
      <c r="C18" s="14" t="s">
        <v>8</v>
      </c>
      <c r="D18" s="14">
        <v>4</v>
      </c>
      <c r="E18" s="14" t="s">
        <v>17</v>
      </c>
      <c r="F18" s="199" t="s">
        <v>16</v>
      </c>
    </row>
    <row r="19" spans="1:6" s="9" customFormat="1" ht="21" x14ac:dyDescent="0.35">
      <c r="A19" s="9">
        <f t="shared" si="0"/>
        <v>5</v>
      </c>
      <c r="B19" s="237" t="s">
        <v>295</v>
      </c>
      <c r="C19" s="14" t="s">
        <v>8</v>
      </c>
      <c r="D19" s="14">
        <v>2</v>
      </c>
      <c r="E19" s="14" t="s">
        <v>17</v>
      </c>
      <c r="F19" s="199" t="s">
        <v>16</v>
      </c>
    </row>
    <row r="20" spans="1:6" s="9" customFormat="1" ht="21" x14ac:dyDescent="0.35">
      <c r="A20" s="9">
        <f t="shared" si="0"/>
        <v>6</v>
      </c>
      <c r="B20" s="237" t="s">
        <v>296</v>
      </c>
      <c r="C20" s="14" t="s">
        <v>8</v>
      </c>
      <c r="D20" s="14">
        <v>1</v>
      </c>
      <c r="E20" s="14" t="s">
        <v>17</v>
      </c>
      <c r="F20" s="199" t="s">
        <v>16</v>
      </c>
    </row>
    <row r="21" spans="1:6" s="9" customFormat="1" ht="43.5" customHeight="1" x14ac:dyDescent="0.35">
      <c r="A21" s="9">
        <f t="shared" si="0"/>
        <v>7</v>
      </c>
      <c r="B21" s="237" t="s">
        <v>297</v>
      </c>
      <c r="C21" s="14" t="s">
        <v>8</v>
      </c>
      <c r="D21" s="14">
        <v>1</v>
      </c>
      <c r="E21" s="14" t="s">
        <v>17</v>
      </c>
      <c r="F21" s="199" t="s">
        <v>16</v>
      </c>
    </row>
    <row r="22" spans="1:6" s="9" customFormat="1" ht="42" x14ac:dyDescent="0.35">
      <c r="A22" s="9">
        <f t="shared" si="0"/>
        <v>8</v>
      </c>
      <c r="B22" s="237" t="s">
        <v>241</v>
      </c>
      <c r="C22" s="14" t="s">
        <v>8</v>
      </c>
      <c r="D22" s="14">
        <v>1</v>
      </c>
      <c r="E22" s="14" t="s">
        <v>17</v>
      </c>
      <c r="F22" s="199" t="s">
        <v>16</v>
      </c>
    </row>
    <row r="23" spans="1:6" s="19" customFormat="1" ht="42" x14ac:dyDescent="0.35">
      <c r="A23" s="9">
        <f t="shared" si="0"/>
        <v>9</v>
      </c>
      <c r="B23" s="237" t="s">
        <v>242</v>
      </c>
      <c r="C23" s="14" t="s">
        <v>8</v>
      </c>
      <c r="D23" s="14">
        <v>1</v>
      </c>
      <c r="E23" s="14" t="s">
        <v>17</v>
      </c>
      <c r="F23" s="199" t="s">
        <v>16</v>
      </c>
    </row>
    <row r="24" spans="1:6" s="9" customFormat="1" ht="42" x14ac:dyDescent="0.35">
      <c r="A24" s="9">
        <f t="shared" si="0"/>
        <v>10</v>
      </c>
      <c r="B24" s="237" t="s">
        <v>243</v>
      </c>
      <c r="C24" s="14" t="s">
        <v>8</v>
      </c>
      <c r="D24" s="14">
        <v>1</v>
      </c>
      <c r="E24" s="14" t="s">
        <v>17</v>
      </c>
      <c r="F24" s="199" t="s">
        <v>16</v>
      </c>
    </row>
    <row r="25" spans="1:6" s="9" customFormat="1" ht="42" x14ac:dyDescent="0.35">
      <c r="A25" s="9">
        <f t="shared" si="0"/>
        <v>11</v>
      </c>
      <c r="B25" s="237" t="s">
        <v>244</v>
      </c>
      <c r="C25" s="14" t="s">
        <v>8</v>
      </c>
      <c r="D25" s="14">
        <v>1</v>
      </c>
      <c r="E25" s="14" t="s">
        <v>17</v>
      </c>
      <c r="F25" s="199" t="s">
        <v>16</v>
      </c>
    </row>
    <row r="26" spans="1:6" s="9" customFormat="1" ht="42.75" thickBot="1" x14ac:dyDescent="0.4">
      <c r="A26" s="9">
        <f t="shared" si="0"/>
        <v>12</v>
      </c>
      <c r="B26" s="273" t="s">
        <v>245</v>
      </c>
      <c r="C26" s="200" t="s">
        <v>8</v>
      </c>
      <c r="D26" s="200">
        <v>1</v>
      </c>
      <c r="E26" s="200" t="s">
        <v>17</v>
      </c>
      <c r="F26" s="201" t="s">
        <v>16</v>
      </c>
    </row>
    <row r="27" spans="1:6" s="9" customFormat="1" ht="19.5" thickBot="1" x14ac:dyDescent="0.35">
      <c r="B27" s="43"/>
      <c r="C27" s="20"/>
      <c r="D27" s="20"/>
      <c r="E27" s="20"/>
      <c r="F27" s="20"/>
    </row>
    <row r="28" spans="1:6" s="9" customFormat="1" ht="24.75" thickTop="1" thickBot="1" x14ac:dyDescent="0.4">
      <c r="A28" s="260" t="s">
        <v>282</v>
      </c>
      <c r="B28" s="171" t="s">
        <v>80</v>
      </c>
      <c r="C28" s="20" t="s">
        <v>7</v>
      </c>
      <c r="D28" s="20" t="s">
        <v>5</v>
      </c>
      <c r="E28" s="20" t="s">
        <v>14</v>
      </c>
      <c r="F28" s="20" t="s">
        <v>13</v>
      </c>
    </row>
    <row r="29" spans="1:6" s="9" customFormat="1" ht="64.5" customHeight="1" thickTop="1" x14ac:dyDescent="0.35">
      <c r="A29" s="9">
        <f>A26+1</f>
        <v>13</v>
      </c>
      <c r="B29" s="238" t="s">
        <v>246</v>
      </c>
      <c r="C29" s="51" t="s">
        <v>8</v>
      </c>
      <c r="D29" s="51">
        <v>1</v>
      </c>
      <c r="E29" s="51" t="s">
        <v>17</v>
      </c>
      <c r="F29" s="52" t="s">
        <v>16</v>
      </c>
    </row>
    <row r="30" spans="1:6" s="9" customFormat="1" ht="42" x14ac:dyDescent="0.35">
      <c r="A30" s="9">
        <f t="shared" ref="A30:A35" si="1">+A29+1</f>
        <v>14</v>
      </c>
      <c r="B30" s="239" t="s">
        <v>247</v>
      </c>
      <c r="C30" s="14" t="s">
        <v>8</v>
      </c>
      <c r="D30" s="14">
        <v>1</v>
      </c>
      <c r="E30" s="14" t="s">
        <v>17</v>
      </c>
      <c r="F30" s="54" t="s">
        <v>16</v>
      </c>
    </row>
    <row r="31" spans="1:6" s="9" customFormat="1" ht="42" x14ac:dyDescent="0.35">
      <c r="A31" s="9">
        <f t="shared" si="1"/>
        <v>15</v>
      </c>
      <c r="B31" s="239" t="s">
        <v>248</v>
      </c>
      <c r="C31" s="14" t="s">
        <v>8</v>
      </c>
      <c r="D31" s="14">
        <v>1</v>
      </c>
      <c r="E31" s="14" t="s">
        <v>17</v>
      </c>
      <c r="F31" s="54" t="s">
        <v>16</v>
      </c>
    </row>
    <row r="32" spans="1:6" s="9" customFormat="1" ht="63" x14ac:dyDescent="0.35">
      <c r="A32" s="9">
        <f t="shared" si="1"/>
        <v>16</v>
      </c>
      <c r="B32" s="239" t="s">
        <v>249</v>
      </c>
      <c r="C32" s="14" t="s">
        <v>8</v>
      </c>
      <c r="D32" s="14">
        <v>1</v>
      </c>
      <c r="E32" s="14" t="s">
        <v>17</v>
      </c>
      <c r="F32" s="54" t="s">
        <v>16</v>
      </c>
    </row>
    <row r="33" spans="1:8" s="9" customFormat="1" ht="42" x14ac:dyDescent="0.35">
      <c r="A33" s="9">
        <f t="shared" si="1"/>
        <v>17</v>
      </c>
      <c r="B33" s="239" t="s">
        <v>250</v>
      </c>
      <c r="C33" s="14" t="s">
        <v>8</v>
      </c>
      <c r="D33" s="14">
        <v>1</v>
      </c>
      <c r="E33" s="14" t="s">
        <v>17</v>
      </c>
      <c r="F33" s="54" t="s">
        <v>16</v>
      </c>
    </row>
    <row r="34" spans="1:8" s="9" customFormat="1" ht="42" x14ac:dyDescent="0.35">
      <c r="A34" s="9">
        <f t="shared" si="1"/>
        <v>18</v>
      </c>
      <c r="B34" s="239" t="s">
        <v>251</v>
      </c>
      <c r="C34" s="14" t="s">
        <v>8</v>
      </c>
      <c r="D34" s="14">
        <v>1</v>
      </c>
      <c r="E34" s="14" t="s">
        <v>17</v>
      </c>
      <c r="F34" s="54" t="s">
        <v>16</v>
      </c>
    </row>
    <row r="35" spans="1:8" s="9" customFormat="1" ht="42" x14ac:dyDescent="0.35">
      <c r="A35" s="9">
        <f t="shared" si="1"/>
        <v>19</v>
      </c>
      <c r="B35" s="239" t="s">
        <v>252</v>
      </c>
      <c r="C35" s="14" t="s">
        <v>8</v>
      </c>
      <c r="D35" s="14">
        <v>1</v>
      </c>
      <c r="E35" s="14" t="s">
        <v>17</v>
      </c>
      <c r="F35" s="54" t="s">
        <v>16</v>
      </c>
    </row>
    <row r="36" spans="1:8" s="19" customFormat="1" ht="19.5" thickBot="1" x14ac:dyDescent="0.35">
      <c r="A36" s="9"/>
      <c r="B36" s="69"/>
      <c r="C36" s="58"/>
      <c r="D36" s="58"/>
      <c r="E36" s="58"/>
      <c r="F36" s="59"/>
    </row>
    <row r="37" spans="1:8" s="9" customFormat="1" ht="20.25" thickTop="1" thickBot="1" x14ac:dyDescent="0.35">
      <c r="B37" s="43"/>
      <c r="C37" s="36"/>
      <c r="D37" s="36"/>
      <c r="E37" s="36"/>
      <c r="F37" s="36"/>
    </row>
    <row r="38" spans="1:8" s="9" customFormat="1" ht="24.75" thickTop="1" thickBot="1" x14ac:dyDescent="0.4">
      <c r="A38" s="260" t="s">
        <v>323</v>
      </c>
      <c r="B38" s="241" t="s">
        <v>81</v>
      </c>
      <c r="C38" s="36" t="s">
        <v>7</v>
      </c>
      <c r="D38" s="36" t="s">
        <v>5</v>
      </c>
      <c r="E38" s="36" t="s">
        <v>14</v>
      </c>
      <c r="F38" s="36" t="s">
        <v>13</v>
      </c>
    </row>
    <row r="39" spans="1:8" s="9" customFormat="1" ht="42.75" thickTop="1" x14ac:dyDescent="0.35">
      <c r="A39" s="9">
        <f>A26+1</f>
        <v>13</v>
      </c>
      <c r="B39" s="238" t="s">
        <v>253</v>
      </c>
      <c r="C39" s="51" t="s">
        <v>8</v>
      </c>
      <c r="D39" s="51">
        <v>1</v>
      </c>
      <c r="E39" s="51" t="s">
        <v>17</v>
      </c>
      <c r="F39" s="52" t="s">
        <v>16</v>
      </c>
    </row>
    <row r="40" spans="1:8" s="9" customFormat="1" ht="42" x14ac:dyDescent="0.35">
      <c r="A40" s="9">
        <f>+A39+1</f>
        <v>14</v>
      </c>
      <c r="B40" s="239" t="s">
        <v>254</v>
      </c>
      <c r="C40" s="14" t="s">
        <v>8</v>
      </c>
      <c r="D40" s="14">
        <v>1</v>
      </c>
      <c r="E40" s="14" t="s">
        <v>17</v>
      </c>
      <c r="F40" s="54" t="s">
        <v>16</v>
      </c>
    </row>
    <row r="41" spans="1:8" s="9" customFormat="1" ht="63" x14ac:dyDescent="0.35">
      <c r="A41" s="9">
        <f>+A40+1</f>
        <v>15</v>
      </c>
      <c r="B41" s="239" t="s">
        <v>255</v>
      </c>
      <c r="C41" s="14" t="s">
        <v>8</v>
      </c>
      <c r="D41" s="14">
        <v>1</v>
      </c>
      <c r="E41" s="14" t="s">
        <v>17</v>
      </c>
      <c r="F41" s="54" t="s">
        <v>16</v>
      </c>
    </row>
    <row r="42" spans="1:8" s="9" customFormat="1" ht="42" x14ac:dyDescent="0.35">
      <c r="A42" s="9">
        <f>+A41+1</f>
        <v>16</v>
      </c>
      <c r="B42" s="239" t="s">
        <v>256</v>
      </c>
      <c r="C42" s="14" t="s">
        <v>8</v>
      </c>
      <c r="D42" s="14">
        <v>2</v>
      </c>
      <c r="E42" s="14" t="s">
        <v>17</v>
      </c>
      <c r="F42" s="54" t="s">
        <v>16</v>
      </c>
    </row>
    <row r="43" spans="1:8" s="9" customFormat="1" ht="42" x14ac:dyDescent="0.35">
      <c r="A43" s="9">
        <f>+A42+1</f>
        <v>17</v>
      </c>
      <c r="B43" s="239" t="s">
        <v>257</v>
      </c>
      <c r="C43" s="14" t="s">
        <v>8</v>
      </c>
      <c r="D43" s="14">
        <v>1</v>
      </c>
      <c r="E43" s="14" t="s">
        <v>17</v>
      </c>
      <c r="F43" s="54" t="s">
        <v>16</v>
      </c>
    </row>
    <row r="44" spans="1:8" s="9" customFormat="1" ht="42" x14ac:dyDescent="0.35">
      <c r="A44" s="9">
        <f>+A43+1</f>
        <v>18</v>
      </c>
      <c r="B44" s="239" t="s">
        <v>258</v>
      </c>
      <c r="C44" s="14" t="s">
        <v>8</v>
      </c>
      <c r="D44" s="14">
        <v>1</v>
      </c>
      <c r="E44" s="14" t="s">
        <v>17</v>
      </c>
      <c r="F44" s="54" t="s">
        <v>16</v>
      </c>
    </row>
    <row r="45" spans="1:8" s="6" customFormat="1" ht="21.75" thickBot="1" x14ac:dyDescent="0.4">
      <c r="A45" s="9"/>
      <c r="B45" s="240"/>
      <c r="C45" s="58"/>
      <c r="D45" s="58"/>
      <c r="E45" s="58"/>
      <c r="F45" s="59"/>
      <c r="G45" s="8"/>
      <c r="H45" s="8"/>
    </row>
    <row r="46" spans="1:8" s="6" customFormat="1" ht="19.5" thickTop="1" x14ac:dyDescent="0.3">
      <c r="A46" s="9"/>
      <c r="B46" s="43"/>
      <c r="C46" s="20"/>
      <c r="D46" s="20"/>
      <c r="E46" s="20"/>
      <c r="F46" s="20"/>
      <c r="G46" s="8"/>
      <c r="H46" s="8"/>
    </row>
    <row r="47" spans="1:8" s="6" customFormat="1" ht="15.75" x14ac:dyDescent="0.25">
      <c r="E47" s="8"/>
      <c r="F47" s="8"/>
      <c r="G47" s="8"/>
      <c r="H47" s="8"/>
    </row>
    <row r="48" spans="1:8" s="6" customFormat="1" ht="15.75" x14ac:dyDescent="0.25">
      <c r="E48" s="8"/>
      <c r="F48" s="8"/>
      <c r="G48" s="8"/>
      <c r="H48" s="8"/>
    </row>
    <row r="49" spans="1:8" s="6" customFormat="1" ht="15.75" x14ac:dyDescent="0.25">
      <c r="E49" s="8"/>
      <c r="F49" s="8"/>
      <c r="G49" s="8"/>
      <c r="H49" s="8"/>
    </row>
    <row r="50" spans="1:8" s="6" customFormat="1" ht="15.75" x14ac:dyDescent="0.25">
      <c r="E50" s="8"/>
      <c r="F50" s="8"/>
      <c r="G50" s="8"/>
      <c r="H50" s="8"/>
    </row>
    <row r="51" spans="1:8" s="6" customFormat="1" ht="15.75" x14ac:dyDescent="0.25">
      <c r="E51" s="8"/>
      <c r="F51" s="8"/>
      <c r="G51" s="8"/>
      <c r="H51" s="8"/>
    </row>
    <row r="52" spans="1:8" s="6" customFormat="1" ht="15.75" x14ac:dyDescent="0.25">
      <c r="E52" s="8"/>
      <c r="F52" s="8"/>
      <c r="G52" s="8"/>
      <c r="H52" s="8"/>
    </row>
    <row r="53" spans="1:8" s="6" customFormat="1" ht="15.75" x14ac:dyDescent="0.25">
      <c r="E53" s="8"/>
      <c r="F53" s="8"/>
      <c r="G53" s="7"/>
      <c r="H53" s="7"/>
    </row>
    <row r="54" spans="1:8" s="6" customFormat="1" ht="15.75" x14ac:dyDescent="0.25">
      <c r="E54" s="8"/>
      <c r="F54" s="8"/>
      <c r="G54" s="7"/>
      <c r="H54" s="7"/>
    </row>
    <row r="55" spans="1:8" s="6" customFormat="1" ht="15.75" x14ac:dyDescent="0.25">
      <c r="E55" s="7"/>
      <c r="F55" s="7"/>
      <c r="G55" s="7"/>
      <c r="H55" s="7"/>
    </row>
    <row r="56" spans="1:8" s="6" customFormat="1" ht="15.75" x14ac:dyDescent="0.25">
      <c r="E56" s="7"/>
      <c r="F56" s="7"/>
      <c r="G56" s="7"/>
      <c r="H56" s="7"/>
    </row>
    <row r="57" spans="1:8" s="6" customFormat="1" ht="15.75" x14ac:dyDescent="0.25">
      <c r="E57" s="7"/>
      <c r="F57" s="7"/>
      <c r="G57" s="7"/>
      <c r="H57" s="7"/>
    </row>
    <row r="58" spans="1:8" s="6" customFormat="1" ht="15.75" x14ac:dyDescent="0.25">
      <c r="E58" s="7"/>
      <c r="F58" s="7"/>
      <c r="G58" s="7"/>
      <c r="H58" s="7"/>
    </row>
    <row r="59" spans="1:8" s="6" customFormat="1" ht="15.75" x14ac:dyDescent="0.25">
      <c r="E59" s="7"/>
      <c r="F59" s="7"/>
      <c r="G59" s="7"/>
      <c r="H59" s="7"/>
    </row>
    <row r="60" spans="1:8" s="6" customFormat="1" ht="15.75" x14ac:dyDescent="0.25">
      <c r="E60" s="7"/>
      <c r="F60" s="7"/>
      <c r="G60" s="7"/>
      <c r="H60" s="7"/>
    </row>
    <row r="61" spans="1:8" s="6" customFormat="1" ht="15.75" x14ac:dyDescent="0.25">
      <c r="E61" s="7"/>
      <c r="F61" s="7"/>
      <c r="G61" s="7"/>
      <c r="H61" s="7"/>
    </row>
    <row r="62" spans="1:8" s="6" customFormat="1" ht="15.75" x14ac:dyDescent="0.25">
      <c r="E62" s="7"/>
      <c r="F62" s="7"/>
      <c r="G62" s="7"/>
      <c r="H62" s="7"/>
    </row>
    <row r="63" spans="1:8" s="6" customFormat="1" ht="15.75" x14ac:dyDescent="0.25">
      <c r="E63" s="7"/>
      <c r="F63" s="7"/>
      <c r="G63" s="7"/>
      <c r="H63" s="7"/>
    </row>
    <row r="64" spans="1:8" ht="15.75" x14ac:dyDescent="0.25">
      <c r="A64" s="6"/>
      <c r="B64" s="6"/>
      <c r="C64" s="6"/>
      <c r="D64" s="6"/>
      <c r="E64" s="7"/>
      <c r="F64" s="7"/>
    </row>
    <row r="65" spans="1:6" ht="15.75" x14ac:dyDescent="0.25">
      <c r="A65" s="6"/>
      <c r="B65" s="6"/>
      <c r="C65" s="6"/>
      <c r="D65" s="6"/>
      <c r="E65" s="7"/>
      <c r="F65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41" orientation="portrait" r:id="rId1"/>
  <rowBreaks count="1" manualBreakCount="1">
    <brk id="2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2"/>
  <sheetViews>
    <sheetView view="pageBreakPreview" topLeftCell="A25" zoomScale="55" zoomScaleNormal="70" zoomScaleSheetLayoutView="55" zoomScalePageLayoutView="40" workbookViewId="0">
      <selection activeCell="D55" sqref="D55"/>
    </sheetView>
  </sheetViews>
  <sheetFormatPr baseColWidth="10" defaultRowHeight="15" x14ac:dyDescent="0.25"/>
  <cols>
    <col min="1" max="1" width="10.28515625" bestFit="1" customWidth="1"/>
    <col min="2" max="2" width="81" customWidth="1"/>
    <col min="3" max="3" width="23.42578125" customWidth="1"/>
    <col min="4" max="4" width="22" customWidth="1"/>
    <col min="5" max="5" width="23.140625" style="5" customWidth="1"/>
    <col min="6" max="6" width="17.5703125" style="5" bestFit="1" customWidth="1"/>
    <col min="7" max="7" width="34.42578125" style="5" bestFit="1" customWidth="1"/>
    <col min="8" max="8" width="2.5703125" style="5" customWidth="1"/>
    <col min="9" max="9" width="11.42578125" style="5" customWidth="1"/>
  </cols>
  <sheetData>
    <row r="1" spans="1:9" s="1" customFormat="1" ht="33.75" x14ac:dyDescent="0.5">
      <c r="B1" s="17" t="s">
        <v>186</v>
      </c>
      <c r="E1" s="10"/>
      <c r="F1" s="10"/>
      <c r="G1" s="10"/>
      <c r="H1" s="10"/>
      <c r="I1" s="10"/>
    </row>
    <row r="2" spans="1:9" s="3" customFormat="1" ht="23.25" x14ac:dyDescent="0.35">
      <c r="B2" s="3" t="s">
        <v>79</v>
      </c>
      <c r="E2" s="4"/>
      <c r="F2" s="4"/>
      <c r="G2" s="116" t="s">
        <v>117</v>
      </c>
      <c r="H2" s="4"/>
      <c r="I2" s="4"/>
    </row>
    <row r="3" spans="1:9" s="3" customFormat="1" ht="23.25" x14ac:dyDescent="0.35">
      <c r="B3" s="3" t="s">
        <v>85</v>
      </c>
      <c r="E3" s="4"/>
      <c r="F3" s="4"/>
      <c r="G3" s="4"/>
      <c r="H3" s="4"/>
      <c r="I3" s="4"/>
    </row>
    <row r="4" spans="1:9" s="3" customFormat="1" ht="23.25" x14ac:dyDescent="0.35">
      <c r="B4" s="3" t="s">
        <v>86</v>
      </c>
      <c r="E4" s="4"/>
      <c r="F4" s="4"/>
      <c r="G4" s="4"/>
      <c r="H4" s="4"/>
      <c r="I4" s="4"/>
    </row>
    <row r="5" spans="1:9" s="3" customFormat="1" ht="23.25" x14ac:dyDescent="0.35">
      <c r="B5" s="3" t="s">
        <v>87</v>
      </c>
      <c r="E5" s="4"/>
      <c r="F5" s="4"/>
      <c r="G5" s="4"/>
      <c r="H5" s="4"/>
      <c r="I5" s="4"/>
    </row>
    <row r="7" spans="1:9" s="9" customFormat="1" ht="24.95" customHeight="1" x14ac:dyDescent="0.45">
      <c r="A7" s="16" t="s">
        <v>25</v>
      </c>
      <c r="B7" s="177">
        <f>INDICE!B4</f>
        <v>44314</v>
      </c>
      <c r="C7" s="18"/>
      <c r="E7" s="12"/>
      <c r="F7" s="11" t="s">
        <v>9</v>
      </c>
      <c r="G7" s="180" t="str">
        <f>INDICE!F4</f>
        <v>RAW LAND</v>
      </c>
      <c r="H7" s="12"/>
      <c r="I7" s="12"/>
    </row>
    <row r="8" spans="1:9" s="9" customFormat="1" ht="24.95" customHeight="1" x14ac:dyDescent="0.45">
      <c r="A8" s="16" t="s">
        <v>1</v>
      </c>
      <c r="B8" s="178">
        <f>INDICE!B5</f>
        <v>179255</v>
      </c>
      <c r="C8" s="18"/>
      <c r="E8" s="12"/>
      <c r="F8" s="11" t="s">
        <v>31</v>
      </c>
      <c r="G8" s="180">
        <f>INDICE!F5</f>
        <v>36</v>
      </c>
      <c r="H8" s="12"/>
      <c r="I8" s="12"/>
    </row>
    <row r="9" spans="1:9" s="9" customFormat="1" ht="24.95" customHeight="1" x14ac:dyDescent="0.45">
      <c r="A9" s="16" t="s">
        <v>2</v>
      </c>
      <c r="B9" s="179" t="str">
        <f>INDICE!B6</f>
        <v>CRIOS</v>
      </c>
      <c r="C9" s="18"/>
      <c r="E9" s="12"/>
      <c r="F9" s="11" t="s">
        <v>30</v>
      </c>
      <c r="G9" s="180" t="str">
        <f>INDICE!F6</f>
        <v>SI, AUT</v>
      </c>
      <c r="H9" s="12"/>
      <c r="I9" s="12"/>
    </row>
    <row r="10" spans="1:9" s="9" customFormat="1" ht="24.95" customHeight="1" x14ac:dyDescent="0.45">
      <c r="A10" s="16" t="s">
        <v>3</v>
      </c>
      <c r="B10" s="179">
        <f>INDICE!B7</f>
        <v>2</v>
      </c>
      <c r="C10" s="18"/>
      <c r="E10" s="12"/>
      <c r="F10" s="13" t="s">
        <v>0</v>
      </c>
      <c r="G10" s="180" t="str">
        <f>INDICE!F7</f>
        <v>NO</v>
      </c>
      <c r="H10" s="12"/>
      <c r="I10" s="12"/>
    </row>
    <row r="11" spans="1:9" s="9" customFormat="1" ht="24.95" customHeight="1" x14ac:dyDescent="0.45">
      <c r="A11" s="16" t="s">
        <v>4</v>
      </c>
      <c r="B11" s="179" t="str">
        <f>INDICE!B8</f>
        <v>HERMOSILLO SONORA</v>
      </c>
      <c r="C11" s="18"/>
      <c r="E11" s="12"/>
      <c r="F11" s="13" t="s">
        <v>32</v>
      </c>
      <c r="G11" s="180">
        <f>INDICE!F8</f>
        <v>36</v>
      </c>
      <c r="H11" s="12"/>
      <c r="I11" s="12"/>
    </row>
    <row r="12" spans="1:9" s="9" customFormat="1" ht="24.95" customHeight="1" x14ac:dyDescent="0.35">
      <c r="B12" s="19"/>
      <c r="C12" s="19"/>
      <c r="E12" s="12"/>
      <c r="F12" s="13" t="s">
        <v>35</v>
      </c>
      <c r="G12" s="180" t="str">
        <f>INDICE!F9</f>
        <v>ERICSSON</v>
      </c>
      <c r="H12" s="12"/>
      <c r="I12" s="12"/>
    </row>
    <row r="13" spans="1:9" s="9" customFormat="1" ht="24.95" customHeight="1" thickBot="1" x14ac:dyDescent="0.4">
      <c r="B13" s="2" t="s">
        <v>85</v>
      </c>
    </row>
    <row r="14" spans="1:9" s="19" customFormat="1" ht="24.95" customHeight="1" thickBot="1" x14ac:dyDescent="0.35">
      <c r="B14" s="235" t="s">
        <v>56</v>
      </c>
      <c r="C14" s="204" t="s">
        <v>7</v>
      </c>
      <c r="D14" s="204" t="s">
        <v>55</v>
      </c>
      <c r="E14" s="204" t="s">
        <v>58</v>
      </c>
      <c r="F14" s="204" t="s">
        <v>14</v>
      </c>
      <c r="G14" s="276" t="s">
        <v>13</v>
      </c>
    </row>
    <row r="15" spans="1:9" s="9" customFormat="1" ht="24.95" customHeight="1" thickBot="1" x14ac:dyDescent="0.35">
      <c r="A15" s="9">
        <f>+A14+1</f>
        <v>1</v>
      </c>
      <c r="B15" s="277" t="s">
        <v>57</v>
      </c>
      <c r="C15" s="25" t="s">
        <v>8</v>
      </c>
      <c r="D15" s="168">
        <v>4.5</v>
      </c>
      <c r="E15" s="168">
        <f>ROUNDUP(D15/3,0)</f>
        <v>2</v>
      </c>
      <c r="F15" s="80" t="s">
        <v>17</v>
      </c>
      <c r="G15" s="199" t="s">
        <v>36</v>
      </c>
    </row>
    <row r="16" spans="1:9" s="9" customFormat="1" ht="24.95" customHeight="1" thickBot="1" x14ac:dyDescent="0.35">
      <c r="A16" s="9">
        <f>+A15+1</f>
        <v>2</v>
      </c>
      <c r="B16" s="277" t="s">
        <v>60</v>
      </c>
      <c r="C16" s="14" t="s">
        <v>8</v>
      </c>
      <c r="D16" s="88"/>
      <c r="E16" s="110">
        <v>2</v>
      </c>
      <c r="F16" s="14" t="s">
        <v>17</v>
      </c>
      <c r="G16" s="199" t="s">
        <v>36</v>
      </c>
    </row>
    <row r="17" spans="1:7" s="9" customFormat="1" ht="24.95" customHeight="1" thickBot="1" x14ac:dyDescent="0.35">
      <c r="A17" s="9">
        <v>3</v>
      </c>
      <c r="B17" s="277" t="s">
        <v>212</v>
      </c>
      <c r="C17" s="14" t="s">
        <v>8</v>
      </c>
      <c r="D17" s="168">
        <v>6</v>
      </c>
      <c r="E17" s="168">
        <f>ROUNDUP(D17/3,0)</f>
        <v>2</v>
      </c>
      <c r="F17" s="14" t="s">
        <v>17</v>
      </c>
      <c r="G17" s="199" t="s">
        <v>36</v>
      </c>
    </row>
    <row r="18" spans="1:7" s="9" customFormat="1" ht="24.95" customHeight="1" x14ac:dyDescent="0.3">
      <c r="A18" s="9">
        <v>4</v>
      </c>
      <c r="B18" s="277" t="s">
        <v>213</v>
      </c>
      <c r="C18" s="14" t="s">
        <v>8</v>
      </c>
      <c r="D18" s="88"/>
      <c r="E18" s="110">
        <v>4</v>
      </c>
      <c r="F18" s="14" t="s">
        <v>17</v>
      </c>
      <c r="G18" s="199" t="s">
        <v>36</v>
      </c>
    </row>
    <row r="19" spans="1:7" s="9" customFormat="1" ht="24.95" customHeight="1" x14ac:dyDescent="0.3">
      <c r="A19" s="19"/>
      <c r="B19" s="278"/>
      <c r="C19" s="22"/>
      <c r="D19" s="22"/>
      <c r="E19" s="41"/>
      <c r="F19" s="22"/>
      <c r="G19" s="279"/>
    </row>
    <row r="20" spans="1:7" s="9" customFormat="1" ht="24.95" customHeight="1" thickBot="1" x14ac:dyDescent="0.35">
      <c r="B20" s="268" t="s">
        <v>54</v>
      </c>
      <c r="C20" s="20" t="s">
        <v>7</v>
      </c>
      <c r="D20" s="20" t="s">
        <v>55</v>
      </c>
      <c r="E20" s="20" t="s">
        <v>59</v>
      </c>
      <c r="F20" s="20" t="s">
        <v>14</v>
      </c>
      <c r="G20" s="280" t="s">
        <v>13</v>
      </c>
    </row>
    <row r="21" spans="1:7" s="9" customFormat="1" ht="24.95" customHeight="1" thickBot="1" x14ac:dyDescent="0.35">
      <c r="A21" s="9">
        <f>A18+1</f>
        <v>5</v>
      </c>
      <c r="B21" s="281" t="s">
        <v>270</v>
      </c>
      <c r="C21" s="29" t="s">
        <v>8</v>
      </c>
      <c r="D21" s="168">
        <v>0</v>
      </c>
      <c r="E21" s="168">
        <f>ROUNDUP(D21/3,0)</f>
        <v>0</v>
      </c>
      <c r="F21" s="29" t="s">
        <v>17</v>
      </c>
      <c r="G21" s="275" t="s">
        <v>36</v>
      </c>
    </row>
    <row r="22" spans="1:7" s="9" customFormat="1" ht="24.95" customHeight="1" thickBot="1" x14ac:dyDescent="0.35">
      <c r="A22" s="9">
        <f>A21+1</f>
        <v>6</v>
      </c>
      <c r="B22" s="281" t="s">
        <v>271</v>
      </c>
      <c r="C22" s="29" t="s">
        <v>8</v>
      </c>
      <c r="D22" s="49"/>
      <c r="E22" s="168">
        <v>0</v>
      </c>
      <c r="F22" s="29" t="s">
        <v>17</v>
      </c>
      <c r="G22" s="275" t="s">
        <v>36</v>
      </c>
    </row>
    <row r="23" spans="1:7" s="9" customFormat="1" ht="24.95" customHeight="1" thickBot="1" x14ac:dyDescent="0.35">
      <c r="A23" s="9">
        <f>A22+1</f>
        <v>7</v>
      </c>
      <c r="B23" s="281" t="s">
        <v>259</v>
      </c>
      <c r="C23" s="29" t="s">
        <v>8</v>
      </c>
      <c r="D23" s="168">
        <v>0</v>
      </c>
      <c r="E23" s="168">
        <f>ROUNDUP(D23/3,0)</f>
        <v>0</v>
      </c>
      <c r="F23" s="29" t="s">
        <v>17</v>
      </c>
      <c r="G23" s="275" t="s">
        <v>36</v>
      </c>
    </row>
    <row r="24" spans="1:7" s="9" customFormat="1" ht="24.95" customHeight="1" thickBot="1" x14ac:dyDescent="0.35">
      <c r="A24" s="9">
        <f>A23+1</f>
        <v>8</v>
      </c>
      <c r="B24" s="281" t="s">
        <v>306</v>
      </c>
      <c r="C24" s="29" t="s">
        <v>8</v>
      </c>
      <c r="D24" s="49"/>
      <c r="E24" s="168">
        <v>0</v>
      </c>
      <c r="F24" s="29" t="s">
        <v>17</v>
      </c>
      <c r="G24" s="275" t="s">
        <v>36</v>
      </c>
    </row>
    <row r="25" spans="1:7" s="9" customFormat="1" ht="24.95" customHeight="1" thickBot="1" x14ac:dyDescent="0.35">
      <c r="A25" s="9">
        <v>9</v>
      </c>
      <c r="B25" s="281" t="s">
        <v>307</v>
      </c>
      <c r="C25" s="29" t="s">
        <v>8</v>
      </c>
      <c r="D25" s="49"/>
      <c r="E25" s="168">
        <v>0</v>
      </c>
      <c r="F25" s="29" t="s">
        <v>17</v>
      </c>
      <c r="G25" s="275" t="s">
        <v>36</v>
      </c>
    </row>
    <row r="26" spans="1:7" s="187" customFormat="1" ht="24.95" customHeight="1" thickBot="1" x14ac:dyDescent="0.35">
      <c r="A26" s="187">
        <v>10</v>
      </c>
      <c r="B26" s="282" t="s">
        <v>308</v>
      </c>
      <c r="C26" s="200" t="s">
        <v>8</v>
      </c>
      <c r="D26" s="228"/>
      <c r="E26" s="283">
        <v>0</v>
      </c>
      <c r="F26" s="200" t="s">
        <v>17</v>
      </c>
      <c r="G26" s="201" t="s">
        <v>36</v>
      </c>
    </row>
    <row r="27" spans="1:7" s="9" customFormat="1" ht="19.5" thickBot="1" x14ac:dyDescent="0.35">
      <c r="B27" s="42"/>
      <c r="C27" s="20"/>
      <c r="D27" s="36"/>
      <c r="E27" s="36"/>
      <c r="F27" s="20"/>
      <c r="G27" s="20"/>
    </row>
    <row r="28" spans="1:7" s="9" customFormat="1" ht="24.95" customHeight="1" thickTop="1" thickBot="1" x14ac:dyDescent="0.4">
      <c r="A28" s="265"/>
      <c r="B28" s="2" t="s">
        <v>86</v>
      </c>
      <c r="C28" s="188"/>
      <c r="D28" s="188"/>
      <c r="E28" s="36"/>
      <c r="F28" s="36"/>
    </row>
    <row r="29" spans="1:7" s="9" customFormat="1" ht="24.95" customHeight="1" thickTop="1" thickBot="1" x14ac:dyDescent="0.4">
      <c r="A29" s="298" t="s">
        <v>282</v>
      </c>
      <c r="B29" s="2" t="s">
        <v>167</v>
      </c>
      <c r="C29" s="188"/>
      <c r="D29" s="188"/>
      <c r="E29" s="36"/>
      <c r="F29" s="19"/>
      <c r="G29" s="188"/>
    </row>
    <row r="30" spans="1:7" s="9" customFormat="1" ht="24.95" customHeight="1" thickTop="1" thickBot="1" x14ac:dyDescent="0.35">
      <c r="B30" s="70"/>
      <c r="C30" s="71" t="s">
        <v>7</v>
      </c>
      <c r="D30" s="71" t="s">
        <v>55</v>
      </c>
      <c r="E30" s="71" t="s">
        <v>58</v>
      </c>
      <c r="F30" s="71" t="s">
        <v>14</v>
      </c>
      <c r="G30" s="72" t="s">
        <v>13</v>
      </c>
    </row>
    <row r="31" spans="1:7" s="9" customFormat="1" ht="24.95" customHeight="1" thickBot="1" x14ac:dyDescent="0.35">
      <c r="A31" s="9">
        <v>11</v>
      </c>
      <c r="B31" s="55" t="s">
        <v>150</v>
      </c>
      <c r="C31" s="21" t="s">
        <v>8</v>
      </c>
      <c r="D31" s="168">
        <v>0</v>
      </c>
      <c r="E31" s="111"/>
      <c r="F31" s="49"/>
      <c r="G31" s="78"/>
    </row>
    <row r="32" spans="1:7" s="9" customFormat="1" ht="24.95" customHeight="1" thickBot="1" x14ac:dyDescent="0.35">
      <c r="A32" s="9">
        <f>+A31+1</f>
        <v>12</v>
      </c>
      <c r="B32" s="55" t="s">
        <v>151</v>
      </c>
      <c r="C32" s="21" t="s">
        <v>8</v>
      </c>
      <c r="D32" s="168">
        <v>0</v>
      </c>
      <c r="E32" s="111"/>
      <c r="F32" s="49"/>
      <c r="G32" s="78"/>
    </row>
    <row r="33" spans="1:7" s="9" customFormat="1" ht="24.95" customHeight="1" thickBot="1" x14ac:dyDescent="0.35">
      <c r="A33" s="9">
        <f>+A32+1</f>
        <v>13</v>
      </c>
      <c r="B33" s="55" t="s">
        <v>152</v>
      </c>
      <c r="C33" s="21" t="s">
        <v>8</v>
      </c>
      <c r="D33" s="168">
        <v>0</v>
      </c>
      <c r="E33" s="111"/>
      <c r="F33" s="49"/>
      <c r="G33" s="49"/>
    </row>
    <row r="34" spans="1:7" s="9" customFormat="1" ht="24.95" customHeight="1" thickBot="1" x14ac:dyDescent="0.35">
      <c r="A34" s="9">
        <f>+A33+1</f>
        <v>14</v>
      </c>
      <c r="B34" s="55" t="s">
        <v>153</v>
      </c>
      <c r="C34" s="25" t="s">
        <v>8</v>
      </c>
      <c r="D34" s="168">
        <v>0</v>
      </c>
      <c r="E34" s="81"/>
      <c r="F34" s="45"/>
      <c r="G34" s="79"/>
    </row>
    <row r="35" spans="1:7" s="9" customFormat="1" ht="24.95" customHeight="1" thickBot="1" x14ac:dyDescent="0.35">
      <c r="A35" s="9">
        <f>+A34+1</f>
        <v>15</v>
      </c>
      <c r="B35" s="55" t="s">
        <v>84</v>
      </c>
      <c r="C35" s="25" t="s">
        <v>8</v>
      </c>
      <c r="D35" s="168">
        <v>0</v>
      </c>
      <c r="E35" s="168">
        <f>ROUNDUP(D35/3,0)</f>
        <v>0</v>
      </c>
      <c r="F35" s="14" t="s">
        <v>17</v>
      </c>
      <c r="G35" s="54" t="s">
        <v>36</v>
      </c>
    </row>
    <row r="36" spans="1:7" s="9" customFormat="1" ht="24.95" customHeight="1" thickBot="1" x14ac:dyDescent="0.35">
      <c r="A36" s="9">
        <f>+A35+1</f>
        <v>16</v>
      </c>
      <c r="B36" s="56" t="s">
        <v>61</v>
      </c>
      <c r="C36" s="29" t="s">
        <v>8</v>
      </c>
      <c r="D36" s="89"/>
      <c r="E36" s="39">
        <v>0</v>
      </c>
      <c r="F36" s="29" t="s">
        <v>17</v>
      </c>
      <c r="G36" s="76" t="s">
        <v>36</v>
      </c>
    </row>
    <row r="37" spans="1:7" s="9" customFormat="1" ht="24.95" customHeight="1" thickTop="1" thickBot="1" x14ac:dyDescent="0.35">
      <c r="A37" s="298" t="s">
        <v>282</v>
      </c>
      <c r="B37" s="299" t="s">
        <v>165</v>
      </c>
      <c r="C37" s="204"/>
      <c r="D37" s="205"/>
      <c r="E37" s="205"/>
      <c r="F37" s="204"/>
      <c r="G37" s="276"/>
    </row>
    <row r="38" spans="1:7" s="9" customFormat="1" ht="24.95" customHeight="1" thickTop="1" thickBot="1" x14ac:dyDescent="0.35">
      <c r="B38" s="284"/>
      <c r="C38" s="285" t="s">
        <v>7</v>
      </c>
      <c r="D38" s="285" t="s">
        <v>55</v>
      </c>
      <c r="E38" s="285" t="s">
        <v>58</v>
      </c>
      <c r="F38" s="285" t="s">
        <v>14</v>
      </c>
      <c r="G38" s="286" t="s">
        <v>13</v>
      </c>
    </row>
    <row r="39" spans="1:7" s="9" customFormat="1" ht="24.95" customHeight="1" thickBot="1" x14ac:dyDescent="0.35">
      <c r="A39" s="9">
        <f>A26+1</f>
        <v>11</v>
      </c>
      <c r="B39" s="287" t="s">
        <v>170</v>
      </c>
      <c r="C39" s="254" t="s">
        <v>8</v>
      </c>
      <c r="D39" s="248">
        <v>0</v>
      </c>
      <c r="E39" s="111"/>
      <c r="F39" s="49"/>
      <c r="G39" s="288"/>
    </row>
    <row r="40" spans="1:7" s="9" customFormat="1" ht="24.95" customHeight="1" thickBot="1" x14ac:dyDescent="0.35">
      <c r="A40" s="9">
        <f t="shared" ref="A40:A46" si="0">+A39+1</f>
        <v>12</v>
      </c>
      <c r="B40" s="287" t="s">
        <v>169</v>
      </c>
      <c r="C40" s="254" t="s">
        <v>8</v>
      </c>
      <c r="D40" s="248">
        <v>0</v>
      </c>
      <c r="E40" s="111"/>
      <c r="F40" s="49"/>
      <c r="G40" s="288"/>
    </row>
    <row r="41" spans="1:7" s="9" customFormat="1" ht="24.95" customHeight="1" thickTop="1" thickBot="1" x14ac:dyDescent="0.35">
      <c r="A41" s="9">
        <f t="shared" si="0"/>
        <v>13</v>
      </c>
      <c r="B41" s="287" t="s">
        <v>168</v>
      </c>
      <c r="C41" s="254" t="s">
        <v>8</v>
      </c>
      <c r="D41" s="248">
        <v>0</v>
      </c>
      <c r="E41" s="111"/>
      <c r="F41" s="49"/>
      <c r="G41" s="289"/>
    </row>
    <row r="42" spans="1:7" s="9" customFormat="1" ht="24.95" customHeight="1" thickBot="1" x14ac:dyDescent="0.35">
      <c r="A42" s="9">
        <f t="shared" si="0"/>
        <v>14</v>
      </c>
      <c r="B42" s="287" t="s">
        <v>171</v>
      </c>
      <c r="C42" s="255" t="s">
        <v>8</v>
      </c>
      <c r="D42" s="248">
        <v>0</v>
      </c>
      <c r="E42" s="81"/>
      <c r="F42" s="45"/>
      <c r="G42" s="290"/>
    </row>
    <row r="43" spans="1:7" s="9" customFormat="1" ht="24.95" customHeight="1" thickBot="1" x14ac:dyDescent="0.35">
      <c r="A43" s="9">
        <f t="shared" si="0"/>
        <v>15</v>
      </c>
      <c r="B43" s="287" t="s">
        <v>172</v>
      </c>
      <c r="C43" s="255" t="s">
        <v>8</v>
      </c>
      <c r="D43" s="248">
        <v>0</v>
      </c>
      <c r="E43" s="248">
        <v>0</v>
      </c>
      <c r="F43" s="249" t="s">
        <v>17</v>
      </c>
      <c r="G43" s="291" t="s">
        <v>36</v>
      </c>
    </row>
    <row r="44" spans="1:7" s="9" customFormat="1" ht="24.95" customHeight="1" thickBot="1" x14ac:dyDescent="0.35">
      <c r="A44" s="9">
        <f t="shared" si="0"/>
        <v>16</v>
      </c>
      <c r="B44" s="287" t="s">
        <v>309</v>
      </c>
      <c r="C44" s="255" t="s">
        <v>8</v>
      </c>
      <c r="D44" s="112"/>
      <c r="E44" s="248">
        <v>0</v>
      </c>
      <c r="F44" s="249" t="s">
        <v>17</v>
      </c>
      <c r="G44" s="291" t="s">
        <v>36</v>
      </c>
    </row>
    <row r="45" spans="1:7" s="9" customFormat="1" ht="24.95" customHeight="1" thickTop="1" thickBot="1" x14ac:dyDescent="0.35">
      <c r="A45" s="9">
        <f t="shared" si="0"/>
        <v>17</v>
      </c>
      <c r="B45" s="287" t="s">
        <v>310</v>
      </c>
      <c r="C45" s="255" t="s">
        <v>8</v>
      </c>
      <c r="D45" s="112"/>
      <c r="E45" s="248">
        <v>0</v>
      </c>
      <c r="F45" s="249" t="s">
        <v>17</v>
      </c>
      <c r="G45" s="291" t="s">
        <v>36</v>
      </c>
    </row>
    <row r="46" spans="1:7" s="9" customFormat="1" ht="24.95" customHeight="1" thickTop="1" thickBot="1" x14ac:dyDescent="0.35">
      <c r="A46" s="9">
        <f t="shared" si="0"/>
        <v>18</v>
      </c>
      <c r="B46" s="292" t="s">
        <v>311</v>
      </c>
      <c r="C46" s="293" t="s">
        <v>8</v>
      </c>
      <c r="D46" s="294"/>
      <c r="E46" s="295">
        <v>0</v>
      </c>
      <c r="F46" s="296" t="s">
        <v>17</v>
      </c>
      <c r="G46" s="297" t="s">
        <v>36</v>
      </c>
    </row>
    <row r="47" spans="1:7" s="9" customFormat="1" ht="24.95" customHeight="1" x14ac:dyDescent="0.3">
      <c r="B47" s="19"/>
      <c r="C47" s="20"/>
      <c r="D47" s="36"/>
      <c r="E47" s="36"/>
      <c r="F47" s="20"/>
      <c r="G47" s="20"/>
    </row>
    <row r="48" spans="1:7" s="9" customFormat="1" ht="24.95" customHeight="1" thickBot="1" x14ac:dyDescent="0.55000000000000004">
      <c r="B48" s="17" t="s">
        <v>186</v>
      </c>
      <c r="C48" s="20"/>
      <c r="D48" s="20"/>
      <c r="E48" s="36"/>
      <c r="F48" s="20"/>
      <c r="G48" s="20"/>
    </row>
    <row r="49" spans="1:7" s="9" customFormat="1" ht="24.95" customHeight="1" thickTop="1" thickBot="1" x14ac:dyDescent="0.4">
      <c r="A49" s="260" t="s">
        <v>323</v>
      </c>
      <c r="B49" s="2" t="s">
        <v>87</v>
      </c>
      <c r="C49" s="115" t="s">
        <v>323</v>
      </c>
      <c r="D49" s="188" t="s">
        <v>166</v>
      </c>
      <c r="E49" s="36"/>
      <c r="F49" s="260" t="s">
        <v>282</v>
      </c>
      <c r="G49" s="188" t="s">
        <v>165</v>
      </c>
    </row>
    <row r="50" spans="1:7" s="9" customFormat="1" ht="24.95" customHeight="1" thickTop="1" thickBot="1" x14ac:dyDescent="0.4">
      <c r="A50" s="260" t="s">
        <v>323</v>
      </c>
      <c r="B50" s="2" t="s">
        <v>167</v>
      </c>
      <c r="C50" s="188"/>
      <c r="D50" s="188"/>
      <c r="E50" s="36"/>
      <c r="F50" s="19"/>
      <c r="G50" s="188"/>
    </row>
    <row r="51" spans="1:7" s="9" customFormat="1" ht="24.95" customHeight="1" thickTop="1" thickBot="1" x14ac:dyDescent="0.35">
      <c r="B51" s="243" t="s">
        <v>56</v>
      </c>
      <c r="C51" s="244" t="s">
        <v>7</v>
      </c>
      <c r="D51" s="244" t="s">
        <v>55</v>
      </c>
      <c r="E51" s="244" t="s">
        <v>58</v>
      </c>
      <c r="F51" s="244" t="s">
        <v>14</v>
      </c>
      <c r="G51" s="245" t="s">
        <v>13</v>
      </c>
    </row>
    <row r="52" spans="1:7" s="9" customFormat="1" ht="24.95" customHeight="1" thickBot="1" x14ac:dyDescent="0.35">
      <c r="A52" s="9">
        <f>A26+1</f>
        <v>11</v>
      </c>
      <c r="B52" s="246" t="s">
        <v>214</v>
      </c>
      <c r="C52" s="247" t="s">
        <v>8</v>
      </c>
      <c r="D52" s="248">
        <v>3</v>
      </c>
      <c r="E52" s="49"/>
      <c r="F52" s="49"/>
      <c r="G52" s="78"/>
    </row>
    <row r="53" spans="1:7" s="9" customFormat="1" ht="24.95" customHeight="1" thickBot="1" x14ac:dyDescent="0.35">
      <c r="A53" s="9">
        <f>+A52+1</f>
        <v>12</v>
      </c>
      <c r="B53" s="246" t="s">
        <v>152</v>
      </c>
      <c r="C53" s="247" t="s">
        <v>8</v>
      </c>
      <c r="D53" s="248">
        <v>4</v>
      </c>
      <c r="E53" s="49"/>
      <c r="F53" s="49"/>
      <c r="G53" s="78"/>
    </row>
    <row r="54" spans="1:7" s="9" customFormat="1" ht="24.95" customHeight="1" thickBot="1" x14ac:dyDescent="0.35">
      <c r="A54" s="9">
        <f>+A53+1</f>
        <v>13</v>
      </c>
      <c r="B54" s="246" t="s">
        <v>154</v>
      </c>
      <c r="C54" s="247" t="s">
        <v>8</v>
      </c>
      <c r="D54" s="248">
        <v>5</v>
      </c>
      <c r="E54" s="49"/>
      <c r="F54" s="49"/>
      <c r="G54" s="78"/>
    </row>
    <row r="55" spans="1:7" s="9" customFormat="1" ht="24.95" customHeight="1" thickBot="1" x14ac:dyDescent="0.35">
      <c r="A55" s="9">
        <f>+A54+1</f>
        <v>14</v>
      </c>
      <c r="B55" s="246" t="s">
        <v>84</v>
      </c>
      <c r="C55" s="249" t="s">
        <v>8</v>
      </c>
      <c r="D55" s="248">
        <f>D52+D53+D54</f>
        <v>12</v>
      </c>
      <c r="E55" s="248">
        <v>5</v>
      </c>
      <c r="F55" s="249" t="s">
        <v>17</v>
      </c>
      <c r="G55" s="250" t="s">
        <v>36</v>
      </c>
    </row>
    <row r="56" spans="1:7" s="9" customFormat="1" ht="24.95" customHeight="1" thickBot="1" x14ac:dyDescent="0.35">
      <c r="A56" s="9">
        <f>+A55+1</f>
        <v>15</v>
      </c>
      <c r="B56" s="251" t="s">
        <v>61</v>
      </c>
      <c r="C56" s="252" t="s">
        <v>8</v>
      </c>
      <c r="D56" s="77"/>
      <c r="E56" s="252">
        <v>8</v>
      </c>
      <c r="F56" s="252" t="s">
        <v>17</v>
      </c>
      <c r="G56" s="253" t="s">
        <v>36</v>
      </c>
    </row>
    <row r="57" spans="1:7" s="9" customFormat="1" ht="24.95" customHeight="1" thickTop="1" thickBot="1" x14ac:dyDescent="0.35">
      <c r="A57" s="260" t="s">
        <v>282</v>
      </c>
      <c r="B57" s="189" t="s">
        <v>165</v>
      </c>
      <c r="C57" s="20"/>
      <c r="D57" s="36"/>
      <c r="E57" s="36"/>
      <c r="F57" s="20"/>
      <c r="G57" s="20"/>
    </row>
    <row r="58" spans="1:7" s="9" customFormat="1" ht="24.95" customHeight="1" thickTop="1" thickBot="1" x14ac:dyDescent="0.35">
      <c r="B58" s="243" t="s">
        <v>56</v>
      </c>
      <c r="C58" s="244" t="s">
        <v>7</v>
      </c>
      <c r="D58" s="244" t="s">
        <v>55</v>
      </c>
      <c r="E58" s="244" t="s">
        <v>58</v>
      </c>
      <c r="F58" s="244" t="s">
        <v>14</v>
      </c>
      <c r="G58" s="245" t="s">
        <v>13</v>
      </c>
    </row>
    <row r="59" spans="1:7" s="9" customFormat="1" ht="24.95" customHeight="1" thickBot="1" x14ac:dyDescent="0.35">
      <c r="A59" s="9">
        <f>A26+1</f>
        <v>11</v>
      </c>
      <c r="B59" s="246" t="s">
        <v>215</v>
      </c>
      <c r="C59" s="247" t="s">
        <v>8</v>
      </c>
      <c r="D59" s="248">
        <v>0</v>
      </c>
      <c r="E59" s="49"/>
      <c r="F59" s="49"/>
      <c r="G59" s="78"/>
    </row>
    <row r="60" spans="1:7" s="9" customFormat="1" ht="24.95" customHeight="1" thickBot="1" x14ac:dyDescent="0.35">
      <c r="A60" s="9">
        <f t="shared" ref="A60:A65" si="1">+A59+1</f>
        <v>12</v>
      </c>
      <c r="B60" s="246" t="s">
        <v>168</v>
      </c>
      <c r="C60" s="247" t="s">
        <v>8</v>
      </c>
      <c r="D60" s="248">
        <v>0</v>
      </c>
      <c r="E60" s="49"/>
      <c r="F60" s="49"/>
      <c r="G60" s="78"/>
    </row>
    <row r="61" spans="1:7" s="9" customFormat="1" ht="24.95" customHeight="1" thickBot="1" x14ac:dyDescent="0.35">
      <c r="A61" s="9">
        <f t="shared" si="1"/>
        <v>13</v>
      </c>
      <c r="B61" s="246" t="s">
        <v>173</v>
      </c>
      <c r="C61" s="247" t="s">
        <v>8</v>
      </c>
      <c r="D61" s="248">
        <v>0</v>
      </c>
      <c r="E61" s="49"/>
      <c r="F61" s="49"/>
      <c r="G61" s="78"/>
    </row>
    <row r="62" spans="1:7" s="9" customFormat="1" ht="24.95" customHeight="1" thickBot="1" x14ac:dyDescent="0.35">
      <c r="A62" s="9">
        <f t="shared" si="1"/>
        <v>14</v>
      </c>
      <c r="B62" s="246" t="s">
        <v>174</v>
      </c>
      <c r="C62" s="249" t="s">
        <v>8</v>
      </c>
      <c r="D62" s="248">
        <v>0</v>
      </c>
      <c r="E62" s="248">
        <v>0</v>
      </c>
      <c r="F62" s="249" t="s">
        <v>17</v>
      </c>
      <c r="G62" s="250" t="s">
        <v>36</v>
      </c>
    </row>
    <row r="63" spans="1:7" s="9" customFormat="1" ht="24.95" customHeight="1" thickBot="1" x14ac:dyDescent="0.35">
      <c r="A63" s="9">
        <f t="shared" si="1"/>
        <v>15</v>
      </c>
      <c r="B63" s="287" t="s">
        <v>309</v>
      </c>
      <c r="C63" s="255" t="s">
        <v>8</v>
      </c>
      <c r="D63" s="112"/>
      <c r="E63" s="248">
        <v>0</v>
      </c>
      <c r="F63" s="249" t="s">
        <v>17</v>
      </c>
      <c r="G63" s="291" t="s">
        <v>36</v>
      </c>
    </row>
    <row r="64" spans="1:7" s="9" customFormat="1" ht="24.95" customHeight="1" thickTop="1" thickBot="1" x14ac:dyDescent="0.35">
      <c r="A64" s="9">
        <f t="shared" si="1"/>
        <v>16</v>
      </c>
      <c r="B64" s="287" t="s">
        <v>310</v>
      </c>
      <c r="C64" s="255" t="s">
        <v>8</v>
      </c>
      <c r="D64" s="112"/>
      <c r="E64" s="248">
        <v>0</v>
      </c>
      <c r="F64" s="249" t="s">
        <v>17</v>
      </c>
      <c r="G64" s="291" t="s">
        <v>36</v>
      </c>
    </row>
    <row r="65" spans="1:9" s="9" customFormat="1" ht="24.95" customHeight="1" thickTop="1" thickBot="1" x14ac:dyDescent="0.35">
      <c r="A65" s="9">
        <f t="shared" si="1"/>
        <v>17</v>
      </c>
      <c r="B65" s="292" t="s">
        <v>311</v>
      </c>
      <c r="C65" s="293" t="s">
        <v>8</v>
      </c>
      <c r="D65" s="294"/>
      <c r="E65" s="295">
        <v>0</v>
      </c>
      <c r="F65" s="296" t="s">
        <v>17</v>
      </c>
      <c r="G65" s="297" t="s">
        <v>36</v>
      </c>
    </row>
    <row r="66" spans="1:9" s="35" customFormat="1" ht="24.95" customHeight="1" x14ac:dyDescent="0.3">
      <c r="C66" s="36"/>
      <c r="D66" s="36"/>
      <c r="E66" s="36"/>
      <c r="F66" s="36"/>
      <c r="G66" s="36"/>
    </row>
    <row r="67" spans="1:9" s="6" customFormat="1" ht="24.95" customHeight="1" x14ac:dyDescent="0.25">
      <c r="E67" s="8"/>
      <c r="F67" s="8"/>
      <c r="G67" s="8"/>
      <c r="H67" s="8"/>
      <c r="I67" s="8"/>
    </row>
    <row r="68" spans="1:9" s="6" customFormat="1" ht="24.95" customHeight="1" x14ac:dyDescent="0.25">
      <c r="E68" s="8"/>
      <c r="F68" s="8"/>
      <c r="G68" s="8"/>
      <c r="H68" s="8"/>
      <c r="I68" s="8"/>
    </row>
    <row r="69" spans="1:9" s="6" customFormat="1" ht="24.95" customHeight="1" x14ac:dyDescent="0.25">
      <c r="E69" s="8"/>
      <c r="F69" s="8"/>
      <c r="G69" s="8"/>
      <c r="H69" s="8"/>
      <c r="I69" s="8"/>
    </row>
    <row r="70" spans="1:9" s="6" customFormat="1" ht="24.95" customHeight="1" x14ac:dyDescent="0.25">
      <c r="E70" s="8"/>
      <c r="F70" s="8"/>
      <c r="G70" s="8"/>
      <c r="H70" s="8"/>
      <c r="I70" s="8"/>
    </row>
    <row r="71" spans="1:9" s="6" customFormat="1" ht="24.95" customHeight="1" x14ac:dyDescent="0.25">
      <c r="E71" s="8"/>
      <c r="F71" s="8"/>
      <c r="G71" s="8"/>
      <c r="H71" s="8"/>
      <c r="I71" s="8"/>
    </row>
    <row r="72" spans="1:9" s="6" customFormat="1" ht="24.95" customHeight="1" x14ac:dyDescent="0.25">
      <c r="E72" s="8"/>
      <c r="F72" s="8"/>
      <c r="G72" s="8"/>
      <c r="H72" s="8"/>
      <c r="I72" s="8"/>
    </row>
    <row r="73" spans="1:9" s="6" customFormat="1" ht="24.95" customHeight="1" x14ac:dyDescent="0.25">
      <c r="E73" s="8"/>
      <c r="F73" s="8"/>
      <c r="G73" s="8"/>
      <c r="H73" s="8"/>
      <c r="I73" s="8"/>
    </row>
    <row r="74" spans="1:9" s="6" customFormat="1" ht="24.95" customHeight="1" x14ac:dyDescent="0.25">
      <c r="E74" s="8"/>
      <c r="F74" s="8"/>
      <c r="G74" s="8"/>
      <c r="H74" s="8"/>
      <c r="I74" s="8"/>
    </row>
    <row r="75" spans="1:9" s="6" customFormat="1" ht="24.95" customHeight="1" x14ac:dyDescent="0.25">
      <c r="E75" s="8"/>
      <c r="F75" s="8"/>
      <c r="G75" s="8"/>
      <c r="H75" s="8"/>
      <c r="I75" s="8"/>
    </row>
    <row r="76" spans="1:9" s="6" customFormat="1" ht="24.95" customHeight="1" x14ac:dyDescent="0.25">
      <c r="E76" s="8"/>
      <c r="F76" s="8"/>
      <c r="G76" s="8"/>
      <c r="H76" s="8"/>
      <c r="I76" s="8"/>
    </row>
    <row r="77" spans="1:9" s="6" customFormat="1" ht="24.95" customHeight="1" x14ac:dyDescent="0.25">
      <c r="E77" s="8"/>
      <c r="F77" s="8"/>
      <c r="G77" s="8"/>
      <c r="H77" s="8"/>
      <c r="I77" s="8"/>
    </row>
    <row r="78" spans="1:9" s="6" customFormat="1" ht="15.75" x14ac:dyDescent="0.25">
      <c r="E78" s="7"/>
      <c r="F78" s="7"/>
      <c r="G78" s="7"/>
      <c r="H78" s="7"/>
      <c r="I78" s="7"/>
    </row>
    <row r="79" spans="1:9" s="6" customFormat="1" ht="15.75" x14ac:dyDescent="0.25">
      <c r="E79" s="7"/>
      <c r="F79" s="7"/>
      <c r="G79" s="7"/>
      <c r="H79" s="7"/>
      <c r="I79" s="7"/>
    </row>
    <row r="80" spans="1:9" s="6" customFormat="1" ht="15.75" x14ac:dyDescent="0.25">
      <c r="E80" s="7"/>
      <c r="F80" s="7"/>
      <c r="G80" s="7"/>
      <c r="H80" s="7"/>
      <c r="I80" s="7"/>
    </row>
    <row r="81" spans="5:9" s="6" customFormat="1" ht="15.75" x14ac:dyDescent="0.25">
      <c r="E81" s="7"/>
      <c r="F81" s="7"/>
      <c r="G81" s="7"/>
      <c r="H81" s="7"/>
      <c r="I81" s="7"/>
    </row>
    <row r="82" spans="5:9" s="6" customFormat="1" ht="15.75" x14ac:dyDescent="0.25">
      <c r="E82" s="7"/>
      <c r="F82" s="7"/>
      <c r="G82" s="7"/>
      <c r="H82" s="7"/>
      <c r="I82" s="7"/>
    </row>
    <row r="83" spans="5:9" s="6" customFormat="1" ht="15.75" x14ac:dyDescent="0.25">
      <c r="E83" s="7"/>
      <c r="F83" s="7"/>
      <c r="G83" s="7"/>
      <c r="H83" s="7"/>
      <c r="I83" s="7"/>
    </row>
    <row r="84" spans="5:9" s="6" customFormat="1" ht="15.75" x14ac:dyDescent="0.25">
      <c r="E84" s="7"/>
      <c r="F84" s="7"/>
      <c r="G84" s="7"/>
      <c r="H84" s="7"/>
      <c r="I84" s="7"/>
    </row>
    <row r="85" spans="5:9" s="6" customFormat="1" ht="15.75" x14ac:dyDescent="0.25">
      <c r="E85" s="7"/>
      <c r="F85" s="7"/>
      <c r="G85" s="7"/>
      <c r="H85" s="7"/>
      <c r="I85" s="7"/>
    </row>
    <row r="86" spans="5:9" s="6" customFormat="1" ht="15.75" x14ac:dyDescent="0.25">
      <c r="E86" s="7"/>
      <c r="F86" s="7"/>
      <c r="G86" s="7"/>
      <c r="H86" s="7"/>
      <c r="I86" s="7"/>
    </row>
    <row r="87" spans="5:9" s="6" customFormat="1" ht="15.75" x14ac:dyDescent="0.25">
      <c r="E87" s="7"/>
      <c r="F87" s="7"/>
      <c r="G87" s="7"/>
      <c r="H87" s="7"/>
      <c r="I87" s="7"/>
    </row>
    <row r="88" spans="5:9" s="6" customFormat="1" ht="15.75" x14ac:dyDescent="0.25">
      <c r="E88" s="7"/>
      <c r="F88" s="7"/>
      <c r="G88" s="7"/>
      <c r="H88" s="7"/>
      <c r="I88" s="7"/>
    </row>
    <row r="89" spans="5:9" s="6" customFormat="1" ht="15.75" x14ac:dyDescent="0.25">
      <c r="E89" s="7"/>
      <c r="F89" s="7"/>
      <c r="G89" s="7"/>
      <c r="H89" s="7"/>
      <c r="I89" s="7"/>
    </row>
    <row r="91" spans="5:9" s="6" customFormat="1" ht="15.75" x14ac:dyDescent="0.25">
      <c r="E91" s="7"/>
      <c r="F91" s="7"/>
      <c r="G91" s="7"/>
      <c r="H91" s="7"/>
      <c r="I91" s="7"/>
    </row>
    <row r="92" spans="5:9" s="6" customFormat="1" ht="15.75" x14ac:dyDescent="0.25">
      <c r="E92" s="7"/>
      <c r="F92" s="7"/>
      <c r="G92" s="7"/>
      <c r="H92" s="7"/>
      <c r="I92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28" orientation="landscape" r:id="rId1"/>
  <rowBreaks count="1" manualBreakCount="1">
    <brk id="47" max="16383" man="1"/>
  </rowBreaks>
  <colBreaks count="1" manualBreakCount="1">
    <brk id="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00"/>
  <sheetViews>
    <sheetView view="pageBreakPreview" topLeftCell="A27" zoomScale="55" zoomScaleNormal="80" zoomScaleSheetLayoutView="55" workbookViewId="0">
      <selection activeCell="J76" sqref="J76"/>
    </sheetView>
  </sheetViews>
  <sheetFormatPr baseColWidth="10" defaultRowHeight="15" x14ac:dyDescent="0.25"/>
  <cols>
    <col min="1" max="1" width="10.28515625" bestFit="1" customWidth="1"/>
    <col min="2" max="2" width="86.7109375" bestFit="1" customWidth="1"/>
    <col min="3" max="3" width="17.140625" customWidth="1"/>
    <col min="4" max="4" width="14" bestFit="1" customWidth="1"/>
    <col min="5" max="7" width="14" customWidth="1"/>
    <col min="8" max="8" width="15.7109375" bestFit="1" customWidth="1"/>
    <col min="9" max="9" width="16.5703125" style="5" bestFit="1" customWidth="1"/>
    <col min="10" max="10" width="17.5703125" style="5" bestFit="1" customWidth="1"/>
    <col min="11" max="11" width="34.42578125" style="5" bestFit="1" customWidth="1"/>
    <col min="12" max="12" width="2.5703125" style="5" customWidth="1"/>
    <col min="13" max="13" width="11.42578125" style="5" customWidth="1"/>
  </cols>
  <sheetData>
    <row r="1" spans="1:13" s="1" customFormat="1" ht="33.75" x14ac:dyDescent="0.5">
      <c r="B1" s="17" t="s">
        <v>187</v>
      </c>
      <c r="I1" s="10"/>
      <c r="J1" s="10"/>
      <c r="K1" s="10"/>
      <c r="L1" s="10"/>
      <c r="M1" s="10"/>
    </row>
    <row r="2" spans="1:13" s="3" customFormat="1" ht="23.25" x14ac:dyDescent="0.35">
      <c r="B2" s="3" t="s">
        <v>79</v>
      </c>
      <c r="I2" s="4"/>
      <c r="J2" s="4"/>
      <c r="K2" s="116" t="s">
        <v>117</v>
      </c>
      <c r="L2" s="4"/>
      <c r="M2" s="4"/>
    </row>
    <row r="3" spans="1:13" s="3" customFormat="1" ht="23.25" x14ac:dyDescent="0.35">
      <c r="B3" s="3" t="s">
        <v>216</v>
      </c>
      <c r="I3" s="4"/>
      <c r="J3" s="4"/>
      <c r="K3" s="4"/>
      <c r="L3" s="4"/>
      <c r="M3" s="4"/>
    </row>
    <row r="4" spans="1:13" s="3" customFormat="1" ht="23.25" x14ac:dyDescent="0.35">
      <c r="B4" s="3" t="s">
        <v>89</v>
      </c>
      <c r="I4" s="4"/>
      <c r="J4" s="4"/>
      <c r="K4" s="4"/>
      <c r="L4" s="4"/>
      <c r="M4" s="4"/>
    </row>
    <row r="5" spans="1:13" s="3" customFormat="1" ht="23.25" x14ac:dyDescent="0.35">
      <c r="B5" s="3" t="s">
        <v>90</v>
      </c>
      <c r="I5" s="4"/>
      <c r="J5" s="4"/>
      <c r="K5" s="4"/>
      <c r="L5" s="4"/>
      <c r="M5" s="4"/>
    </row>
    <row r="6" spans="1:13" s="3" customFormat="1" ht="23.25" x14ac:dyDescent="0.35">
      <c r="I6" s="4"/>
      <c r="J6" s="4"/>
      <c r="K6" s="4"/>
      <c r="L6" s="4"/>
      <c r="M6" s="4"/>
    </row>
    <row r="7" spans="1:13" s="9" customFormat="1" ht="28.5" x14ac:dyDescent="0.45">
      <c r="A7" s="16" t="s">
        <v>25</v>
      </c>
      <c r="B7" s="177">
        <f>INDICE!B4</f>
        <v>44314</v>
      </c>
      <c r="C7" s="3"/>
      <c r="I7" s="12"/>
      <c r="J7" s="11" t="s">
        <v>9</v>
      </c>
      <c r="K7" s="180" t="str">
        <f>INDICE!F4</f>
        <v>RAW LAND</v>
      </c>
      <c r="L7" s="12"/>
      <c r="M7" s="12"/>
    </row>
    <row r="8" spans="1:13" s="9" customFormat="1" ht="28.5" x14ac:dyDescent="0.45">
      <c r="A8" s="16" t="s">
        <v>1</v>
      </c>
      <c r="B8" s="178">
        <f>INDICE!B5</f>
        <v>179255</v>
      </c>
      <c r="C8" s="3"/>
      <c r="I8" s="12"/>
      <c r="J8" s="11" t="s">
        <v>31</v>
      </c>
      <c r="K8" s="180">
        <f>INDICE!F5</f>
        <v>36</v>
      </c>
      <c r="L8" s="12"/>
      <c r="M8" s="12"/>
    </row>
    <row r="9" spans="1:13" s="9" customFormat="1" ht="28.5" x14ac:dyDescent="0.45">
      <c r="A9" s="16" t="s">
        <v>2</v>
      </c>
      <c r="B9" s="179" t="str">
        <f>INDICE!B6</f>
        <v>CRIOS</v>
      </c>
      <c r="C9" s="3"/>
      <c r="I9" s="12"/>
      <c r="J9" s="11" t="s">
        <v>30</v>
      </c>
      <c r="K9" s="180" t="str">
        <f>INDICE!F6</f>
        <v>SI, AUT</v>
      </c>
      <c r="L9" s="12"/>
      <c r="M9" s="12"/>
    </row>
    <row r="10" spans="1:13" s="9" customFormat="1" ht="28.5" x14ac:dyDescent="0.45">
      <c r="A10" s="16" t="s">
        <v>3</v>
      </c>
      <c r="B10" s="179">
        <f>INDICE!B7</f>
        <v>2</v>
      </c>
      <c r="C10" s="3"/>
      <c r="I10" s="12"/>
      <c r="J10" s="13" t="s">
        <v>0</v>
      </c>
      <c r="K10" s="180" t="str">
        <f>INDICE!F7</f>
        <v>NO</v>
      </c>
      <c r="L10" s="12"/>
      <c r="M10" s="12"/>
    </row>
    <row r="11" spans="1:13" s="9" customFormat="1" ht="28.5" x14ac:dyDescent="0.45">
      <c r="A11" s="16" t="s">
        <v>4</v>
      </c>
      <c r="B11" s="179" t="str">
        <f>INDICE!B8</f>
        <v>HERMOSILLO SONORA</v>
      </c>
      <c r="C11" s="3"/>
      <c r="I11" s="12"/>
      <c r="J11" s="13" t="s">
        <v>32</v>
      </c>
      <c r="K11" s="180">
        <f>INDICE!F8</f>
        <v>36</v>
      </c>
      <c r="L11" s="12"/>
      <c r="M11" s="12"/>
    </row>
    <row r="12" spans="1:13" s="9" customFormat="1" ht="23.25" x14ac:dyDescent="0.35">
      <c r="B12" s="19"/>
      <c r="C12" s="19"/>
      <c r="I12" s="12"/>
      <c r="J12" s="13" t="s">
        <v>35</v>
      </c>
      <c r="K12" s="180" t="str">
        <f>INDICE!F9</f>
        <v>ERICSSON</v>
      </c>
      <c r="L12" s="12"/>
      <c r="M12" s="12"/>
    </row>
    <row r="13" spans="1:13" s="9" customFormat="1" ht="21.75" thickBot="1" x14ac:dyDescent="0.4">
      <c r="A13" s="258"/>
      <c r="B13" s="2" t="s">
        <v>264</v>
      </c>
      <c r="C13" s="19"/>
      <c r="I13" s="12"/>
      <c r="J13" s="27"/>
      <c r="K13" s="20"/>
      <c r="L13" s="12"/>
      <c r="M13" s="12"/>
    </row>
    <row r="14" spans="1:13" s="9" customFormat="1" ht="19.5" thickTop="1" x14ac:dyDescent="0.3">
      <c r="A14" s="90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2"/>
    </row>
    <row r="15" spans="1:13" s="19" customFormat="1" ht="18.75" x14ac:dyDescent="0.3">
      <c r="A15" s="257">
        <v>1</v>
      </c>
      <c r="B15" s="33" t="s">
        <v>261</v>
      </c>
      <c r="C15" s="14" t="s">
        <v>7</v>
      </c>
      <c r="D15" s="14" t="s">
        <v>91</v>
      </c>
      <c r="E15" s="14" t="s">
        <v>93</v>
      </c>
      <c r="F15" s="14" t="s">
        <v>176</v>
      </c>
      <c r="G15" s="14" t="s">
        <v>94</v>
      </c>
      <c r="H15" s="14" t="s">
        <v>95</v>
      </c>
      <c r="I15" s="14" t="s">
        <v>92</v>
      </c>
      <c r="J15" s="14" t="s">
        <v>23</v>
      </c>
      <c r="K15" s="14" t="s">
        <v>13</v>
      </c>
      <c r="L15" s="94"/>
    </row>
    <row r="16" spans="1:13" s="9" customFormat="1" ht="18.75" x14ac:dyDescent="0.3">
      <c r="A16" s="93"/>
      <c r="B16" s="33" t="s">
        <v>298</v>
      </c>
      <c r="C16" s="14" t="s">
        <v>10</v>
      </c>
      <c r="D16" s="14">
        <v>1</v>
      </c>
      <c r="E16" s="45"/>
      <c r="F16" s="45"/>
      <c r="G16" s="45"/>
      <c r="H16" s="45"/>
      <c r="I16" s="14">
        <v>2</v>
      </c>
      <c r="J16" s="14">
        <f>+I16*D16</f>
        <v>2</v>
      </c>
      <c r="K16" s="89"/>
      <c r="L16" s="94"/>
    </row>
    <row r="17" spans="1:13" s="9" customFormat="1" ht="18.75" x14ac:dyDescent="0.3">
      <c r="A17" s="93"/>
      <c r="B17" s="33" t="s">
        <v>299</v>
      </c>
      <c r="C17" s="14" t="s">
        <v>10</v>
      </c>
      <c r="D17" s="38">
        <v>0.75</v>
      </c>
      <c r="E17" s="45"/>
      <c r="F17" s="45"/>
      <c r="G17" s="45"/>
      <c r="H17" s="45"/>
      <c r="I17" s="38">
        <v>3</v>
      </c>
      <c r="J17" s="14">
        <f>I17*D17</f>
        <v>2.25</v>
      </c>
      <c r="K17" s="45"/>
      <c r="L17" s="94"/>
    </row>
    <row r="18" spans="1:13" ht="19.5" thickBot="1" x14ac:dyDescent="0.35">
      <c r="I18" s="87" t="s">
        <v>260</v>
      </c>
      <c r="J18" s="256">
        <f>SUM(J16:J17)</f>
        <v>4.25</v>
      </c>
      <c r="K18" s="38" t="s">
        <v>36</v>
      </c>
      <c r="L18"/>
      <c r="M18"/>
    </row>
    <row r="19" spans="1:13" x14ac:dyDescent="0.25">
      <c r="I19"/>
      <c r="J19"/>
      <c r="K19"/>
      <c r="L19"/>
      <c r="M19"/>
    </row>
    <row r="20" spans="1:13" s="19" customFormat="1" ht="18.75" x14ac:dyDescent="0.3">
      <c r="A20" s="257">
        <v>2</v>
      </c>
      <c r="B20" s="33" t="s">
        <v>284</v>
      </c>
      <c r="C20" s="14" t="s">
        <v>7</v>
      </c>
      <c r="D20" s="14" t="s">
        <v>91</v>
      </c>
      <c r="E20" s="14" t="s">
        <v>93</v>
      </c>
      <c r="F20" s="14" t="s">
        <v>176</v>
      </c>
      <c r="G20" s="14" t="s">
        <v>94</v>
      </c>
      <c r="H20" s="14" t="s">
        <v>95</v>
      </c>
      <c r="I20" s="14" t="s">
        <v>92</v>
      </c>
      <c r="J20" s="14" t="s">
        <v>23</v>
      </c>
      <c r="K20" s="14" t="s">
        <v>13</v>
      </c>
      <c r="L20" s="94"/>
    </row>
    <row r="21" spans="1:13" s="9" customFormat="1" ht="18.75" x14ac:dyDescent="0.3">
      <c r="A21" s="93"/>
      <c r="B21" s="33" t="s">
        <v>317</v>
      </c>
      <c r="C21" s="14" t="s">
        <v>10</v>
      </c>
      <c r="D21" s="38">
        <v>8</v>
      </c>
      <c r="E21" s="14">
        <v>4</v>
      </c>
      <c r="F21" s="14">
        <v>1</v>
      </c>
      <c r="G21" s="14">
        <v>4</v>
      </c>
      <c r="H21" s="38">
        <f>SUM(D21:G21)</f>
        <v>17</v>
      </c>
      <c r="I21" s="38">
        <v>1</v>
      </c>
      <c r="J21" s="14">
        <f>I21*H21</f>
        <v>17</v>
      </c>
      <c r="K21" s="45"/>
      <c r="L21" s="94"/>
    </row>
    <row r="22" spans="1:13" s="9" customFormat="1" ht="19.5" thickBot="1" x14ac:dyDescent="0.35">
      <c r="A22" s="93"/>
      <c r="B22" s="42"/>
      <c r="C22" s="20"/>
      <c r="D22" s="36"/>
      <c r="E22" s="36"/>
      <c r="F22" s="36"/>
      <c r="G22" s="36"/>
      <c r="H22" s="36"/>
      <c r="I22" s="87" t="s">
        <v>267</v>
      </c>
      <c r="J22" s="256">
        <f>SUM(J21:J21)</f>
        <v>17</v>
      </c>
      <c r="K22" s="110" t="s">
        <v>36</v>
      </c>
      <c r="L22" s="94"/>
    </row>
    <row r="23" spans="1:13" s="19" customFormat="1" ht="18.75" x14ac:dyDescent="0.3">
      <c r="C23" s="20"/>
      <c r="D23" s="36"/>
      <c r="E23" s="20"/>
      <c r="F23" s="20"/>
      <c r="G23" s="20"/>
      <c r="H23" s="36"/>
      <c r="I23" s="87"/>
      <c r="J23" s="36"/>
      <c r="K23" s="36"/>
    </row>
    <row r="24" spans="1:13" s="9" customFormat="1" ht="21.75" thickBot="1" x14ac:dyDescent="0.4">
      <c r="B24" s="2" t="s">
        <v>88</v>
      </c>
      <c r="C24" s="19"/>
      <c r="I24" s="12"/>
      <c r="J24" s="27"/>
      <c r="K24" s="20"/>
      <c r="L24" s="12"/>
      <c r="M24" s="12"/>
    </row>
    <row r="25" spans="1:13" s="9" customFormat="1" ht="19.5" thickTop="1" x14ac:dyDescent="0.3">
      <c r="A25" s="90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2"/>
    </row>
    <row r="26" spans="1:13" s="19" customFormat="1" ht="18.75" x14ac:dyDescent="0.3">
      <c r="A26" s="93">
        <v>1</v>
      </c>
      <c r="B26" s="33" t="s">
        <v>102</v>
      </c>
      <c r="C26" s="14" t="s">
        <v>7</v>
      </c>
      <c r="D26" s="14" t="s">
        <v>91</v>
      </c>
      <c r="E26" s="14" t="s">
        <v>93</v>
      </c>
      <c r="F26" s="14" t="s">
        <v>176</v>
      </c>
      <c r="G26" s="14" t="s">
        <v>94</v>
      </c>
      <c r="H26" s="14" t="s">
        <v>95</v>
      </c>
      <c r="I26" s="14" t="s">
        <v>92</v>
      </c>
      <c r="J26" s="14" t="s">
        <v>23</v>
      </c>
      <c r="K26" s="14" t="s">
        <v>13</v>
      </c>
      <c r="L26" s="94"/>
    </row>
    <row r="27" spans="1:13" s="9" customFormat="1" ht="18.75" x14ac:dyDescent="0.3">
      <c r="A27" s="93"/>
      <c r="B27" s="33" t="s">
        <v>262</v>
      </c>
      <c r="C27" s="14" t="s">
        <v>10</v>
      </c>
      <c r="D27" s="14">
        <v>3.5</v>
      </c>
      <c r="E27" s="45"/>
      <c r="F27" s="45"/>
      <c r="G27" s="45"/>
      <c r="H27" s="45"/>
      <c r="I27" s="14">
        <v>4</v>
      </c>
      <c r="J27" s="14">
        <f>+I27*D27</f>
        <v>14</v>
      </c>
      <c r="K27" s="89"/>
      <c r="L27" s="94"/>
    </row>
    <row r="28" spans="1:13" s="9" customFormat="1" ht="18.75" x14ac:dyDescent="0.3">
      <c r="A28" s="93"/>
      <c r="B28" s="33" t="s">
        <v>263</v>
      </c>
      <c r="C28" s="14" t="s">
        <v>10</v>
      </c>
      <c r="D28" s="14">
        <v>3.5</v>
      </c>
      <c r="E28" s="45"/>
      <c r="F28" s="45"/>
      <c r="G28" s="45"/>
      <c r="H28" s="45"/>
      <c r="I28" s="14">
        <v>4</v>
      </c>
      <c r="J28" s="14">
        <f>+I28*D28</f>
        <v>14</v>
      </c>
      <c r="K28" s="89"/>
      <c r="L28" s="94"/>
    </row>
    <row r="29" spans="1:13" s="9" customFormat="1" ht="18.75" x14ac:dyDescent="0.3">
      <c r="A29" s="93"/>
      <c r="B29" s="33" t="s">
        <v>351</v>
      </c>
      <c r="C29" s="14" t="s">
        <v>10</v>
      </c>
      <c r="D29" s="38">
        <v>1</v>
      </c>
      <c r="E29" s="45"/>
      <c r="F29" s="45"/>
      <c r="G29" s="45"/>
      <c r="H29" s="45"/>
      <c r="I29" s="38">
        <v>1</v>
      </c>
      <c r="J29" s="14">
        <f>I29*D29</f>
        <v>1</v>
      </c>
      <c r="K29" s="49"/>
      <c r="L29" s="94"/>
    </row>
    <row r="30" spans="1:13" s="9" customFormat="1" ht="19.5" thickBot="1" x14ac:dyDescent="0.35">
      <c r="A30" s="93"/>
      <c r="B30" s="42"/>
      <c r="C30" s="20"/>
      <c r="D30" s="36" t="s">
        <v>235</v>
      </c>
      <c r="E30" s="36"/>
      <c r="F30" s="36"/>
      <c r="G30" s="36"/>
      <c r="H30" s="36"/>
      <c r="I30" s="87" t="s">
        <v>104</v>
      </c>
      <c r="J30" s="256">
        <f>SUM(J27:J29)</f>
        <v>29</v>
      </c>
      <c r="K30" s="38" t="s">
        <v>36</v>
      </c>
      <c r="L30" s="94"/>
    </row>
    <row r="31" spans="1:13" s="9" customFormat="1" ht="18.75" x14ac:dyDescent="0.3">
      <c r="A31" s="93"/>
      <c r="B31" s="42"/>
      <c r="C31" s="20"/>
      <c r="D31" s="36"/>
      <c r="E31" s="36"/>
      <c r="F31" s="36"/>
      <c r="G31" s="36"/>
      <c r="H31" s="36"/>
      <c r="I31" s="87"/>
      <c r="J31" s="36"/>
      <c r="K31" s="36"/>
      <c r="L31" s="94"/>
    </row>
    <row r="32" spans="1:13" s="9" customFormat="1" ht="18.75" x14ac:dyDescent="0.3">
      <c r="A32" s="93">
        <v>2</v>
      </c>
      <c r="B32" s="37" t="s">
        <v>101</v>
      </c>
      <c r="C32" s="14" t="s">
        <v>7</v>
      </c>
      <c r="D32" s="14" t="s">
        <v>91</v>
      </c>
      <c r="E32" s="14" t="s">
        <v>93</v>
      </c>
      <c r="F32" s="14" t="s">
        <v>176</v>
      </c>
      <c r="G32" s="14" t="s">
        <v>94</v>
      </c>
      <c r="H32" s="14" t="s">
        <v>95</v>
      </c>
      <c r="I32" s="14" t="s">
        <v>92</v>
      </c>
      <c r="J32" s="14" t="s">
        <v>23</v>
      </c>
      <c r="K32" s="14" t="s">
        <v>13</v>
      </c>
      <c r="L32" s="94"/>
    </row>
    <row r="33" spans="1:12" s="9" customFormat="1" ht="19.5" thickBot="1" x14ac:dyDescent="0.35">
      <c r="A33" s="93"/>
      <c r="B33" s="33" t="s">
        <v>352</v>
      </c>
      <c r="C33" s="29" t="s">
        <v>10</v>
      </c>
      <c r="D33" s="39">
        <v>0.75</v>
      </c>
      <c r="E33" s="49"/>
      <c r="F33" s="49"/>
      <c r="G33" s="49"/>
      <c r="H33" s="49"/>
      <c r="I33" s="39">
        <v>4</v>
      </c>
      <c r="J33" s="29">
        <f>+I33*D33</f>
        <v>3</v>
      </c>
      <c r="K33" s="49"/>
      <c r="L33" s="94"/>
    </row>
    <row r="34" spans="1:12" s="9" customFormat="1" ht="19.5" thickBot="1" x14ac:dyDescent="0.35">
      <c r="A34" s="93"/>
      <c r="B34" s="11" t="s">
        <v>100</v>
      </c>
      <c r="C34" s="29" t="s">
        <v>10</v>
      </c>
      <c r="D34" s="168">
        <v>6</v>
      </c>
      <c r="E34" s="14">
        <v>2.5</v>
      </c>
      <c r="F34" s="14">
        <v>1</v>
      </c>
      <c r="G34" s="14">
        <v>2.5</v>
      </c>
      <c r="H34" s="38">
        <f>SUM(D34:G34)</f>
        <v>12</v>
      </c>
      <c r="I34" s="38">
        <v>4</v>
      </c>
      <c r="J34" s="168">
        <f>D34*I34</f>
        <v>24</v>
      </c>
      <c r="K34" s="45"/>
      <c r="L34" s="94"/>
    </row>
    <row r="35" spans="1:12" s="19" customFormat="1" ht="19.5" thickBot="1" x14ac:dyDescent="0.35">
      <c r="A35" s="93"/>
      <c r="B35" s="40"/>
      <c r="C35" s="22"/>
      <c r="D35" s="36"/>
      <c r="E35" s="22"/>
      <c r="F35" s="22"/>
      <c r="G35" s="22"/>
      <c r="H35" s="36"/>
      <c r="I35" s="86" t="s">
        <v>103</v>
      </c>
      <c r="J35" s="168">
        <f>SUM(J33:J34)</f>
        <v>27</v>
      </c>
      <c r="K35" s="38" t="s">
        <v>36</v>
      </c>
      <c r="L35" s="94"/>
    </row>
    <row r="36" spans="1:12" s="19" customFormat="1" ht="19.5" thickBot="1" x14ac:dyDescent="0.35">
      <c r="A36" s="95"/>
      <c r="B36" s="96"/>
      <c r="C36" s="97"/>
      <c r="D36" s="98"/>
      <c r="E36" s="97"/>
      <c r="F36" s="97"/>
      <c r="G36" s="97"/>
      <c r="H36" s="98"/>
      <c r="I36" s="99"/>
      <c r="J36" s="98"/>
      <c r="K36" s="98"/>
      <c r="L36" s="100"/>
    </row>
    <row r="37" spans="1:12" s="19" customFormat="1" ht="20.25" thickTop="1" thickBot="1" x14ac:dyDescent="0.35">
      <c r="C37" s="20"/>
      <c r="D37" s="36"/>
      <c r="E37" s="20"/>
      <c r="F37" s="20"/>
      <c r="G37" s="20"/>
      <c r="H37" s="36"/>
      <c r="I37" s="87"/>
      <c r="J37" s="36"/>
      <c r="K37" s="36"/>
    </row>
    <row r="38" spans="1:12" s="9" customFormat="1" ht="21.75" thickBot="1" x14ac:dyDescent="0.4">
      <c r="A38" s="264" t="s">
        <v>282</v>
      </c>
      <c r="B38" s="2" t="s">
        <v>89</v>
      </c>
      <c r="C38" s="20"/>
      <c r="D38" s="20"/>
      <c r="E38" s="20"/>
      <c r="F38" s="20"/>
      <c r="G38" s="20"/>
      <c r="H38" s="20"/>
      <c r="I38" s="36"/>
      <c r="J38" s="20"/>
      <c r="K38" s="20"/>
    </row>
    <row r="39" spans="1:12" s="9" customFormat="1" ht="21" x14ac:dyDescent="0.35">
      <c r="A39" s="202"/>
      <c r="B39" s="203"/>
      <c r="C39" s="204"/>
      <c r="D39" s="204"/>
      <c r="E39" s="204"/>
      <c r="F39" s="204"/>
      <c r="G39" s="204"/>
      <c r="H39" s="204"/>
      <c r="I39" s="205"/>
      <c r="J39" s="204"/>
      <c r="K39" s="204"/>
      <c r="L39" s="206"/>
    </row>
    <row r="40" spans="1:12" s="9" customFormat="1" ht="19.5" thickBot="1" x14ac:dyDescent="0.35">
      <c r="A40" s="207">
        <v>3</v>
      </c>
      <c r="B40" s="11" t="s">
        <v>105</v>
      </c>
      <c r="C40" s="29" t="s">
        <v>7</v>
      </c>
      <c r="D40" s="29" t="s">
        <v>91</v>
      </c>
      <c r="E40" s="29" t="s">
        <v>93</v>
      </c>
      <c r="F40" s="29" t="s">
        <v>176</v>
      </c>
      <c r="G40" s="29" t="s">
        <v>94</v>
      </c>
      <c r="H40" s="29" t="s">
        <v>95</v>
      </c>
      <c r="I40" s="29" t="s">
        <v>92</v>
      </c>
      <c r="J40" s="29" t="s">
        <v>23</v>
      </c>
      <c r="K40" s="29" t="s">
        <v>13</v>
      </c>
      <c r="L40" s="208"/>
    </row>
    <row r="41" spans="1:12" s="9" customFormat="1" ht="19.5" thickBot="1" x14ac:dyDescent="0.35">
      <c r="A41" s="207"/>
      <c r="B41" s="185" t="s">
        <v>218</v>
      </c>
      <c r="C41" s="29" t="s">
        <v>8</v>
      </c>
      <c r="D41" s="248">
        <v>0</v>
      </c>
      <c r="E41" s="29">
        <v>2.5</v>
      </c>
      <c r="F41" s="29">
        <v>0</v>
      </c>
      <c r="G41" s="29">
        <v>2.5</v>
      </c>
      <c r="H41" s="168">
        <v>0</v>
      </c>
      <c r="I41" s="39">
        <v>4</v>
      </c>
      <c r="J41" s="168">
        <v>0</v>
      </c>
      <c r="K41" s="49"/>
      <c r="L41" s="208"/>
    </row>
    <row r="42" spans="1:12" s="9" customFormat="1" ht="19.5" thickBot="1" x14ac:dyDescent="0.35">
      <c r="A42" s="207"/>
      <c r="B42" s="185" t="s">
        <v>106</v>
      </c>
      <c r="C42" s="29" t="s">
        <v>8</v>
      </c>
      <c r="D42" s="248">
        <v>0</v>
      </c>
      <c r="E42" s="29">
        <v>2.5</v>
      </c>
      <c r="F42" s="29">
        <v>0</v>
      </c>
      <c r="G42" s="29">
        <v>2.5</v>
      </c>
      <c r="H42" s="168">
        <v>0</v>
      </c>
      <c r="I42" s="39">
        <v>4</v>
      </c>
      <c r="J42" s="168">
        <v>0</v>
      </c>
      <c r="K42" s="49"/>
      <c r="L42" s="208"/>
    </row>
    <row r="43" spans="1:12" s="9" customFormat="1" ht="19.5" thickBot="1" x14ac:dyDescent="0.35">
      <c r="A43" s="207"/>
      <c r="B43" s="185" t="s">
        <v>222</v>
      </c>
      <c r="C43" s="29" t="s">
        <v>8</v>
      </c>
      <c r="D43" s="248">
        <v>0</v>
      </c>
      <c r="E43" s="29">
        <v>2.5</v>
      </c>
      <c r="F43" s="29">
        <v>0</v>
      </c>
      <c r="G43" s="29">
        <v>2.5</v>
      </c>
      <c r="H43" s="168">
        <v>0</v>
      </c>
      <c r="I43" s="39">
        <v>4</v>
      </c>
      <c r="J43" s="168">
        <v>0</v>
      </c>
      <c r="K43" s="49"/>
      <c r="L43" s="208"/>
    </row>
    <row r="44" spans="1:12" s="9" customFormat="1" ht="19.5" thickBot="1" x14ac:dyDescent="0.35">
      <c r="A44" s="207"/>
      <c r="B44" s="186" t="s">
        <v>219</v>
      </c>
      <c r="C44" s="14" t="s">
        <v>8</v>
      </c>
      <c r="D44" s="45"/>
      <c r="E44" s="45"/>
      <c r="F44" s="45"/>
      <c r="G44" s="45"/>
      <c r="H44" s="45"/>
      <c r="I44" s="45"/>
      <c r="J44" s="45"/>
      <c r="K44" s="45"/>
      <c r="L44" s="208"/>
    </row>
    <row r="45" spans="1:12" s="19" customFormat="1" ht="19.5" thickBot="1" x14ac:dyDescent="0.35">
      <c r="A45" s="207"/>
      <c r="B45" s="40"/>
      <c r="C45" s="22"/>
      <c r="D45" s="36"/>
      <c r="E45" s="22"/>
      <c r="F45" s="22"/>
      <c r="G45" s="22"/>
      <c r="H45" s="36"/>
      <c r="I45" s="86" t="s">
        <v>107</v>
      </c>
      <c r="J45" s="168">
        <f>SUM(J41:J44)</f>
        <v>0</v>
      </c>
      <c r="K45" s="38" t="s">
        <v>36</v>
      </c>
      <c r="L45" s="208"/>
    </row>
    <row r="46" spans="1:12" s="19" customFormat="1" ht="18.75" x14ac:dyDescent="0.3">
      <c r="A46" s="207"/>
      <c r="C46" s="20"/>
      <c r="D46" s="36"/>
      <c r="E46" s="20"/>
      <c r="F46" s="20"/>
      <c r="G46" s="20"/>
      <c r="H46" s="36"/>
      <c r="I46" s="87"/>
      <c r="J46" s="36"/>
      <c r="K46" s="36"/>
      <c r="L46" s="208"/>
    </row>
    <row r="47" spans="1:12" s="9" customFormat="1" ht="19.5" thickBot="1" x14ac:dyDescent="0.35">
      <c r="A47" s="207">
        <v>4</v>
      </c>
      <c r="B47" s="11" t="s">
        <v>108</v>
      </c>
      <c r="C47" s="29" t="s">
        <v>7</v>
      </c>
      <c r="D47" s="29" t="s">
        <v>91</v>
      </c>
      <c r="E47" s="29" t="s">
        <v>93</v>
      </c>
      <c r="F47" s="29" t="s">
        <v>176</v>
      </c>
      <c r="G47" s="29" t="s">
        <v>94</v>
      </c>
      <c r="H47" s="29" t="s">
        <v>95</v>
      </c>
      <c r="I47" s="29" t="s">
        <v>92</v>
      </c>
      <c r="J47" s="29" t="s">
        <v>23</v>
      </c>
      <c r="K47" s="29" t="s">
        <v>13</v>
      </c>
      <c r="L47" s="208"/>
    </row>
    <row r="48" spans="1:12" s="9" customFormat="1" ht="19.5" thickBot="1" x14ac:dyDescent="0.35">
      <c r="A48" s="207"/>
      <c r="B48" s="185" t="s">
        <v>218</v>
      </c>
      <c r="C48" s="29" t="s">
        <v>8</v>
      </c>
      <c r="D48" s="248">
        <v>0</v>
      </c>
      <c r="E48" s="29">
        <v>2.5</v>
      </c>
      <c r="F48" s="29">
        <v>0</v>
      </c>
      <c r="G48" s="29">
        <v>2.5</v>
      </c>
      <c r="H48" s="168">
        <v>0</v>
      </c>
      <c r="I48" s="39">
        <v>1</v>
      </c>
      <c r="J48" s="168">
        <f>H48*I48</f>
        <v>0</v>
      </c>
      <c r="K48" s="49"/>
      <c r="L48" s="208"/>
    </row>
    <row r="49" spans="1:12" s="9" customFormat="1" ht="19.5" thickBot="1" x14ac:dyDescent="0.35">
      <c r="A49" s="207"/>
      <c r="B49" s="185" t="s">
        <v>106</v>
      </c>
      <c r="C49" s="29" t="s">
        <v>8</v>
      </c>
      <c r="D49" s="248">
        <v>0</v>
      </c>
      <c r="E49" s="29">
        <v>2.5</v>
      </c>
      <c r="F49" s="29">
        <v>0</v>
      </c>
      <c r="G49" s="29">
        <v>2.5</v>
      </c>
      <c r="H49" s="168">
        <v>0</v>
      </c>
      <c r="I49" s="39">
        <v>1</v>
      </c>
      <c r="J49" s="168">
        <f>H49*I49</f>
        <v>0</v>
      </c>
      <c r="K49" s="49"/>
      <c r="L49" s="208"/>
    </row>
    <row r="50" spans="1:12" s="9" customFormat="1" ht="19.5" thickBot="1" x14ac:dyDescent="0.35">
      <c r="A50" s="207"/>
      <c r="B50" s="185" t="s">
        <v>222</v>
      </c>
      <c r="C50" s="29" t="s">
        <v>8</v>
      </c>
      <c r="D50" s="248">
        <v>0</v>
      </c>
      <c r="E50" s="29">
        <v>2.5</v>
      </c>
      <c r="F50" s="29">
        <v>0</v>
      </c>
      <c r="G50" s="29">
        <v>2.5</v>
      </c>
      <c r="H50" s="168">
        <v>0</v>
      </c>
      <c r="I50" s="39">
        <v>1</v>
      </c>
      <c r="J50" s="168">
        <f>H50*I50</f>
        <v>0</v>
      </c>
      <c r="K50" s="49"/>
      <c r="L50" s="208"/>
    </row>
    <row r="51" spans="1:12" s="9" customFormat="1" ht="19.5" thickBot="1" x14ac:dyDescent="0.35">
      <c r="A51" s="207"/>
      <c r="B51" s="186" t="s">
        <v>220</v>
      </c>
      <c r="C51" s="14" t="s">
        <v>8</v>
      </c>
      <c r="D51" s="49"/>
      <c r="E51" s="49"/>
      <c r="F51" s="49"/>
      <c r="G51" s="49"/>
      <c r="H51" s="49"/>
      <c r="I51" s="45"/>
      <c r="J51" s="45"/>
      <c r="K51" s="45"/>
      <c r="L51" s="208"/>
    </row>
    <row r="52" spans="1:12" s="19" customFormat="1" ht="18.75" x14ac:dyDescent="0.3">
      <c r="A52" s="207"/>
      <c r="B52" s="40"/>
      <c r="C52" s="22"/>
      <c r="D52" s="36"/>
      <c r="E52" s="20"/>
      <c r="F52" s="20"/>
      <c r="G52" s="20"/>
      <c r="H52" s="36"/>
      <c r="I52" s="86" t="s">
        <v>109</v>
      </c>
      <c r="J52" s="222">
        <f>SUM(J48:J51)</f>
        <v>0</v>
      </c>
      <c r="K52" s="39" t="s">
        <v>36</v>
      </c>
      <c r="L52" s="208"/>
    </row>
    <row r="53" spans="1:12" s="19" customFormat="1" ht="18.75" x14ac:dyDescent="0.3">
      <c r="A53" s="207">
        <v>5</v>
      </c>
      <c r="B53" s="11" t="s">
        <v>221</v>
      </c>
      <c r="C53" s="14" t="s">
        <v>7</v>
      </c>
      <c r="D53" s="14" t="s">
        <v>91</v>
      </c>
      <c r="E53" s="14" t="s">
        <v>93</v>
      </c>
      <c r="F53" s="14" t="s">
        <v>176</v>
      </c>
      <c r="G53" s="14" t="s">
        <v>94</v>
      </c>
      <c r="H53" s="14" t="s">
        <v>95</v>
      </c>
      <c r="I53" s="14" t="s">
        <v>92</v>
      </c>
      <c r="J53" s="14" t="s">
        <v>23</v>
      </c>
      <c r="K53" s="14" t="s">
        <v>13</v>
      </c>
      <c r="L53" s="208"/>
    </row>
    <row r="54" spans="1:12" s="19" customFormat="1" ht="18.75" x14ac:dyDescent="0.3">
      <c r="A54" s="207"/>
      <c r="B54" s="185" t="s">
        <v>26</v>
      </c>
      <c r="C54" s="14" t="s">
        <v>8</v>
      </c>
      <c r="D54" s="45"/>
      <c r="E54" s="45"/>
      <c r="F54" s="45"/>
      <c r="G54" s="45"/>
      <c r="H54" s="38">
        <v>0</v>
      </c>
      <c r="I54" s="38">
        <v>3</v>
      </c>
      <c r="J54" s="38">
        <f>H54*I54</f>
        <v>0</v>
      </c>
      <c r="K54" s="45"/>
      <c r="L54" s="208"/>
    </row>
    <row r="55" spans="1:12" ht="18.75" x14ac:dyDescent="0.3">
      <c r="A55" s="213"/>
      <c r="B55" s="214"/>
      <c r="C55" s="214"/>
      <c r="D55" s="214"/>
      <c r="E55" s="214"/>
      <c r="F55" s="214"/>
      <c r="G55" s="214"/>
      <c r="H55" s="214"/>
      <c r="I55" s="86" t="s">
        <v>280</v>
      </c>
      <c r="J55" s="20">
        <f>J54</f>
        <v>0</v>
      </c>
      <c r="K55" s="215"/>
      <c r="L55" s="216"/>
    </row>
    <row r="56" spans="1:12" s="19" customFormat="1" ht="19.5" thickBot="1" x14ac:dyDescent="0.35">
      <c r="A56" s="217"/>
      <c r="B56" s="218"/>
      <c r="C56" s="219"/>
      <c r="D56" s="211"/>
      <c r="E56" s="219"/>
      <c r="F56" s="219"/>
      <c r="G56" s="219"/>
      <c r="H56" s="211"/>
      <c r="I56" s="220"/>
      <c r="J56" s="211"/>
      <c r="K56" s="211"/>
      <c r="L56" s="221"/>
    </row>
    <row r="57" spans="1:12" s="19" customFormat="1" ht="33.75" x14ac:dyDescent="0.5">
      <c r="B57" s="17" t="s">
        <v>187</v>
      </c>
      <c r="C57" s="20"/>
      <c r="D57" s="36"/>
      <c r="E57" s="20"/>
      <c r="F57" s="20"/>
      <c r="G57" s="20"/>
      <c r="H57" s="36"/>
      <c r="I57" s="87"/>
      <c r="J57" s="36"/>
    </row>
    <row r="58" spans="1:12" s="19" customFormat="1" ht="24" thickBot="1" x14ac:dyDescent="0.4">
      <c r="C58" s="20"/>
      <c r="D58" s="36"/>
      <c r="E58" s="20"/>
      <c r="F58" s="20"/>
      <c r="G58" s="20"/>
      <c r="H58" s="36"/>
      <c r="I58" s="87"/>
      <c r="J58" s="36"/>
      <c r="K58" s="116" t="s">
        <v>118</v>
      </c>
    </row>
    <row r="59" spans="1:12" s="9" customFormat="1" ht="21.75" thickBot="1" x14ac:dyDescent="0.4">
      <c r="A59" s="264" t="s">
        <v>323</v>
      </c>
      <c r="B59" s="2" t="s">
        <v>90</v>
      </c>
      <c r="C59" s="20"/>
      <c r="D59" s="20"/>
      <c r="E59" s="20"/>
      <c r="F59" s="20"/>
      <c r="G59" s="20"/>
      <c r="H59" s="20"/>
      <c r="I59" s="36"/>
      <c r="J59" s="20"/>
      <c r="K59" s="20"/>
    </row>
    <row r="60" spans="1:12" s="9" customFormat="1" ht="21" x14ac:dyDescent="0.35">
      <c r="A60" s="202"/>
      <c r="B60" s="203"/>
      <c r="C60" s="204"/>
      <c r="D60" s="204"/>
      <c r="E60" s="204"/>
      <c r="F60" s="204"/>
      <c r="G60" s="204"/>
      <c r="H60" s="204"/>
      <c r="I60" s="205"/>
      <c r="J60" s="204"/>
      <c r="K60" s="204"/>
      <c r="L60" s="206"/>
    </row>
    <row r="61" spans="1:12" s="9" customFormat="1" ht="19.5" thickBot="1" x14ac:dyDescent="0.35">
      <c r="A61" s="207">
        <v>6</v>
      </c>
      <c r="B61" s="11" t="s">
        <v>110</v>
      </c>
      <c r="C61" s="29" t="s">
        <v>7</v>
      </c>
      <c r="D61" s="29" t="s">
        <v>91</v>
      </c>
      <c r="E61" s="29" t="s">
        <v>93</v>
      </c>
      <c r="F61" s="29" t="s">
        <v>176</v>
      </c>
      <c r="G61" s="29" t="s">
        <v>94</v>
      </c>
      <c r="H61" s="29" t="s">
        <v>95</v>
      </c>
      <c r="I61" s="29" t="s">
        <v>92</v>
      </c>
      <c r="J61" s="29" t="s">
        <v>23</v>
      </c>
      <c r="K61" s="29" t="s">
        <v>13</v>
      </c>
      <c r="L61" s="208"/>
    </row>
    <row r="62" spans="1:12" s="9" customFormat="1" ht="19.5" thickBot="1" x14ac:dyDescent="0.35">
      <c r="A62" s="207"/>
      <c r="B62" s="185" t="s">
        <v>223</v>
      </c>
      <c r="C62" s="29" t="s">
        <v>8</v>
      </c>
      <c r="D62" s="248">
        <v>3</v>
      </c>
      <c r="E62" s="29">
        <v>2.5</v>
      </c>
      <c r="F62" s="29">
        <v>0</v>
      </c>
      <c r="G62" s="29">
        <v>2.5</v>
      </c>
      <c r="H62" s="168">
        <f>SUM(D62:G62)</f>
        <v>8</v>
      </c>
      <c r="I62" s="39">
        <v>4</v>
      </c>
      <c r="J62" s="168">
        <f>H62*I62</f>
        <v>32</v>
      </c>
      <c r="K62" s="49"/>
      <c r="L62" s="208"/>
    </row>
    <row r="63" spans="1:12" s="9" customFormat="1" ht="19.5" thickBot="1" x14ac:dyDescent="0.35">
      <c r="A63" s="207"/>
      <c r="B63" s="185" t="s">
        <v>111</v>
      </c>
      <c r="C63" s="29" t="s">
        <v>8</v>
      </c>
      <c r="D63" s="248">
        <v>4</v>
      </c>
      <c r="E63" s="29">
        <v>2.5</v>
      </c>
      <c r="F63" s="29">
        <v>0</v>
      </c>
      <c r="G63" s="29">
        <v>2.5</v>
      </c>
      <c r="H63" s="168">
        <f t="shared" ref="H63:H64" si="0">SUM(D63:G63)</f>
        <v>9</v>
      </c>
      <c r="I63" s="39">
        <v>4</v>
      </c>
      <c r="J63" s="168">
        <f>H63*I63</f>
        <v>36</v>
      </c>
      <c r="K63" s="49"/>
      <c r="L63" s="208"/>
    </row>
    <row r="64" spans="1:12" s="9" customFormat="1" ht="19.5" thickBot="1" x14ac:dyDescent="0.35">
      <c r="A64" s="207"/>
      <c r="B64" s="185" t="s">
        <v>112</v>
      </c>
      <c r="C64" s="29" t="s">
        <v>8</v>
      </c>
      <c r="D64" s="248">
        <v>5</v>
      </c>
      <c r="E64" s="29">
        <v>2.5</v>
      </c>
      <c r="F64" s="29">
        <v>0</v>
      </c>
      <c r="G64" s="29">
        <v>2.5</v>
      </c>
      <c r="H64" s="168">
        <f t="shared" si="0"/>
        <v>10</v>
      </c>
      <c r="I64" s="39">
        <v>4</v>
      </c>
      <c r="J64" s="168">
        <f>H64*I64</f>
        <v>40</v>
      </c>
      <c r="K64" s="49"/>
      <c r="L64" s="208"/>
    </row>
    <row r="65" spans="1:13" s="9" customFormat="1" ht="19.5" thickBot="1" x14ac:dyDescent="0.35">
      <c r="A65" s="207"/>
      <c r="B65" s="186" t="s">
        <v>224</v>
      </c>
      <c r="C65" s="14" t="s">
        <v>8</v>
      </c>
      <c r="D65" s="45"/>
      <c r="E65" s="45"/>
      <c r="F65" s="45"/>
      <c r="G65" s="45"/>
      <c r="H65" s="45"/>
      <c r="I65" s="45"/>
      <c r="J65" s="45"/>
      <c r="K65" s="45"/>
      <c r="L65" s="208"/>
    </row>
    <row r="66" spans="1:13" s="19" customFormat="1" ht="19.5" thickBot="1" x14ac:dyDescent="0.35">
      <c r="A66" s="207"/>
      <c r="B66" s="40"/>
      <c r="C66" s="22"/>
      <c r="D66" s="36"/>
      <c r="E66" s="22"/>
      <c r="F66" s="22"/>
      <c r="G66" s="22"/>
      <c r="H66" s="36"/>
      <c r="I66" s="86" t="s">
        <v>113</v>
      </c>
      <c r="J66" s="168">
        <f>SUM(J62:J64)</f>
        <v>108</v>
      </c>
      <c r="K66" s="38" t="s">
        <v>36</v>
      </c>
      <c r="L66" s="208"/>
    </row>
    <row r="67" spans="1:13" s="9" customFormat="1" ht="21" x14ac:dyDescent="0.35">
      <c r="A67" s="207"/>
      <c r="B67" s="46"/>
      <c r="C67" s="20"/>
      <c r="D67" s="20"/>
      <c r="E67" s="20"/>
      <c r="F67" s="20"/>
      <c r="G67" s="20"/>
      <c r="H67" s="20"/>
      <c r="I67" s="36"/>
      <c r="J67" s="20"/>
      <c r="K67" s="20"/>
      <c r="L67" s="208"/>
    </row>
    <row r="68" spans="1:13" s="9" customFormat="1" ht="19.5" thickBot="1" x14ac:dyDescent="0.35">
      <c r="A68" s="207">
        <v>7</v>
      </c>
      <c r="B68" s="11" t="s">
        <v>105</v>
      </c>
      <c r="C68" s="29" t="s">
        <v>7</v>
      </c>
      <c r="D68" s="29" t="s">
        <v>91</v>
      </c>
      <c r="E68" s="29" t="s">
        <v>93</v>
      </c>
      <c r="F68" s="29" t="s">
        <v>176</v>
      </c>
      <c r="G68" s="29" t="s">
        <v>94</v>
      </c>
      <c r="H68" s="29" t="s">
        <v>95</v>
      </c>
      <c r="I68" s="29" t="s">
        <v>92</v>
      </c>
      <c r="J68" s="29" t="s">
        <v>23</v>
      </c>
      <c r="K68" s="29" t="s">
        <v>13</v>
      </c>
      <c r="L68" s="208"/>
    </row>
    <row r="69" spans="1:13" s="9" customFormat="1" ht="19.5" thickBot="1" x14ac:dyDescent="0.35">
      <c r="A69" s="207"/>
      <c r="B69" s="185" t="s">
        <v>223</v>
      </c>
      <c r="C69" s="29" t="s">
        <v>8</v>
      </c>
      <c r="D69" s="248">
        <v>3</v>
      </c>
      <c r="E69" s="29">
        <v>0</v>
      </c>
      <c r="F69" s="29">
        <v>0</v>
      </c>
      <c r="G69" s="29">
        <v>0</v>
      </c>
      <c r="H69" s="168">
        <f>SUM(D69:G69)</f>
        <v>3</v>
      </c>
      <c r="I69" s="39">
        <v>1</v>
      </c>
      <c r="J69" s="168">
        <f>H69*I69</f>
        <v>3</v>
      </c>
      <c r="K69" s="49"/>
      <c r="L69" s="208"/>
    </row>
    <row r="70" spans="1:13" s="9" customFormat="1" ht="19.5" thickBot="1" x14ac:dyDescent="0.35">
      <c r="A70" s="207"/>
      <c r="B70" s="185" t="s">
        <v>111</v>
      </c>
      <c r="C70" s="29" t="s">
        <v>8</v>
      </c>
      <c r="D70" s="248">
        <v>4</v>
      </c>
      <c r="E70" s="29">
        <v>0</v>
      </c>
      <c r="F70" s="29">
        <v>0</v>
      </c>
      <c r="G70" s="29">
        <v>0</v>
      </c>
      <c r="H70" s="168">
        <f t="shared" ref="H70:H71" si="1">SUM(D70:G70)</f>
        <v>4</v>
      </c>
      <c r="I70" s="39">
        <v>1</v>
      </c>
      <c r="J70" s="168">
        <f t="shared" ref="J70" si="2">H70*I70</f>
        <v>4</v>
      </c>
      <c r="K70" s="49"/>
      <c r="L70" s="208"/>
    </row>
    <row r="71" spans="1:13" s="9" customFormat="1" ht="19.5" thickBot="1" x14ac:dyDescent="0.35">
      <c r="A71" s="207"/>
      <c r="B71" s="185" t="s">
        <v>112</v>
      </c>
      <c r="C71" s="29" t="s">
        <v>8</v>
      </c>
      <c r="D71" s="248">
        <v>5</v>
      </c>
      <c r="E71" s="29">
        <v>0</v>
      </c>
      <c r="F71" s="29">
        <v>0</v>
      </c>
      <c r="G71" s="29">
        <v>0</v>
      </c>
      <c r="H71" s="168">
        <f t="shared" si="1"/>
        <v>5</v>
      </c>
      <c r="I71" s="39">
        <v>1</v>
      </c>
      <c r="J71" s="168">
        <f>H71*I71</f>
        <v>5</v>
      </c>
      <c r="K71" s="49"/>
      <c r="L71" s="208"/>
    </row>
    <row r="72" spans="1:13" s="9" customFormat="1" ht="19.5" thickBot="1" x14ac:dyDescent="0.35">
      <c r="A72" s="207"/>
      <c r="B72" s="186" t="s">
        <v>224</v>
      </c>
      <c r="C72" s="14" t="s">
        <v>8</v>
      </c>
      <c r="D72" s="49"/>
      <c r="E72" s="49"/>
      <c r="F72" s="49"/>
      <c r="G72" s="49"/>
      <c r="H72" s="49"/>
      <c r="I72" s="45"/>
      <c r="J72" s="45"/>
      <c r="K72" s="45"/>
      <c r="L72" s="208"/>
    </row>
    <row r="73" spans="1:13" s="9" customFormat="1" ht="18.75" x14ac:dyDescent="0.3">
      <c r="A73" s="207"/>
      <c r="B73" s="40"/>
      <c r="C73" s="22"/>
      <c r="D73" s="36"/>
      <c r="E73" s="20"/>
      <c r="F73" s="20"/>
      <c r="G73" s="20"/>
      <c r="H73" s="36"/>
      <c r="I73" s="86" t="s">
        <v>107</v>
      </c>
      <c r="J73" s="222">
        <f>J69+J70+J71</f>
        <v>12</v>
      </c>
      <c r="K73" s="39" t="s">
        <v>36</v>
      </c>
      <c r="L73" s="208"/>
    </row>
    <row r="74" spans="1:13" s="19" customFormat="1" ht="19.5" thickBot="1" x14ac:dyDescent="0.35">
      <c r="A74" s="207"/>
      <c r="B74" s="11" t="s">
        <v>221</v>
      </c>
      <c r="C74" s="14" t="s">
        <v>7</v>
      </c>
      <c r="D74" s="14" t="s">
        <v>91</v>
      </c>
      <c r="E74" s="14" t="s">
        <v>93</v>
      </c>
      <c r="F74" s="14" t="s">
        <v>176</v>
      </c>
      <c r="G74" s="14" t="s">
        <v>94</v>
      </c>
      <c r="H74" s="14" t="s">
        <v>95</v>
      </c>
      <c r="I74" s="14" t="s">
        <v>92</v>
      </c>
      <c r="J74" s="14" t="s">
        <v>23</v>
      </c>
      <c r="K74" s="14" t="s">
        <v>13</v>
      </c>
      <c r="L74" s="208"/>
    </row>
    <row r="75" spans="1:13" s="19" customFormat="1" ht="19.5" thickBot="1" x14ac:dyDescent="0.35">
      <c r="A75" s="19">
        <v>5</v>
      </c>
      <c r="B75" s="185" t="s">
        <v>26</v>
      </c>
      <c r="C75" s="14" t="s">
        <v>8</v>
      </c>
      <c r="D75" s="45"/>
      <c r="E75" s="45"/>
      <c r="F75" s="45"/>
      <c r="G75" s="45"/>
      <c r="H75" s="38">
        <v>1</v>
      </c>
      <c r="I75" s="38">
        <v>3</v>
      </c>
      <c r="J75" s="168">
        <f t="shared" ref="J75" si="3">H75*I75</f>
        <v>3</v>
      </c>
      <c r="K75" s="45"/>
      <c r="L75" s="208"/>
    </row>
    <row r="76" spans="1:13" s="35" customFormat="1" ht="19.5" thickBot="1" x14ac:dyDescent="0.35">
      <c r="A76" s="207"/>
      <c r="B76" s="210"/>
      <c r="C76" s="211"/>
      <c r="D76" s="211"/>
      <c r="E76" s="211"/>
      <c r="F76" s="211"/>
      <c r="G76" s="211"/>
      <c r="H76" s="211"/>
      <c r="I76" s="86" t="s">
        <v>280</v>
      </c>
      <c r="J76" s="20">
        <f>J75</f>
        <v>3</v>
      </c>
      <c r="K76" s="211"/>
    </row>
    <row r="77" spans="1:13" s="35" customFormat="1" ht="19.5" thickBot="1" x14ac:dyDescent="0.35">
      <c r="L77" s="212"/>
    </row>
    <row r="78" spans="1:13" ht="19.5" thickBot="1" x14ac:dyDescent="0.35">
      <c r="A78" s="209"/>
    </row>
    <row r="79" spans="1:13" s="6" customFormat="1" ht="15.75" x14ac:dyDescent="0.25">
      <c r="A79"/>
      <c r="I79" s="7"/>
      <c r="J79" s="7"/>
      <c r="K79" s="7"/>
      <c r="L79" s="7"/>
      <c r="M79" s="7"/>
    </row>
    <row r="80" spans="1:13" s="6" customFormat="1" ht="15.75" x14ac:dyDescent="0.25">
      <c r="I80" s="7"/>
      <c r="J80" s="7"/>
      <c r="K80" s="7"/>
      <c r="L80" s="7"/>
      <c r="M80" s="7"/>
    </row>
    <row r="81" spans="9:13" s="6" customFormat="1" ht="15.75" x14ac:dyDescent="0.25">
      <c r="I81" s="8"/>
      <c r="J81" s="8"/>
      <c r="K81" s="8"/>
      <c r="L81" s="8"/>
      <c r="M81" s="8"/>
    </row>
    <row r="82" spans="9:13" s="6" customFormat="1" ht="15.75" x14ac:dyDescent="0.25">
      <c r="I82" s="8"/>
      <c r="J82" s="8"/>
      <c r="K82" s="8"/>
      <c r="L82" s="8"/>
      <c r="M82" s="8"/>
    </row>
    <row r="83" spans="9:13" s="6" customFormat="1" ht="15.75" x14ac:dyDescent="0.25">
      <c r="I83" s="8"/>
      <c r="J83" s="8"/>
      <c r="K83" s="8"/>
      <c r="L83" s="8"/>
      <c r="M83" s="8"/>
    </row>
    <row r="84" spans="9:13" s="6" customFormat="1" ht="15.75" x14ac:dyDescent="0.25">
      <c r="I84" s="8"/>
      <c r="J84" s="8"/>
      <c r="K84" s="8"/>
      <c r="L84" s="8"/>
      <c r="M84" s="8"/>
    </row>
    <row r="85" spans="9:13" s="6" customFormat="1" ht="15.75" x14ac:dyDescent="0.25">
      <c r="I85" s="8"/>
      <c r="J85" s="8"/>
      <c r="K85" s="8"/>
      <c r="L85" s="8"/>
      <c r="M85" s="8"/>
    </row>
    <row r="86" spans="9:13" s="6" customFormat="1" ht="15.75" x14ac:dyDescent="0.25">
      <c r="I86" s="8"/>
      <c r="J86" s="8"/>
      <c r="K86" s="8"/>
      <c r="L86" s="8"/>
      <c r="M86" s="8"/>
    </row>
    <row r="87" spans="9:13" s="6" customFormat="1" ht="15.75" x14ac:dyDescent="0.25">
      <c r="I87" s="8"/>
      <c r="J87" s="8"/>
      <c r="K87" s="8"/>
      <c r="L87" s="8"/>
      <c r="M87" s="8"/>
    </row>
    <row r="88" spans="9:13" s="6" customFormat="1" ht="15.75" x14ac:dyDescent="0.25">
      <c r="I88" s="8"/>
      <c r="J88" s="8"/>
      <c r="K88" s="8"/>
      <c r="L88" s="8"/>
      <c r="M88" s="8"/>
    </row>
    <row r="89" spans="9:13" s="6" customFormat="1" ht="15.75" x14ac:dyDescent="0.25">
      <c r="I89" s="7"/>
      <c r="J89" s="7"/>
      <c r="K89" s="7"/>
      <c r="L89" s="7"/>
      <c r="M89" s="7"/>
    </row>
    <row r="90" spans="9:13" s="6" customFormat="1" ht="15.75" x14ac:dyDescent="0.25">
      <c r="I90" s="7"/>
      <c r="J90" s="7"/>
      <c r="K90" s="7"/>
      <c r="L90" s="7"/>
      <c r="M90" s="7"/>
    </row>
    <row r="91" spans="9:13" s="6" customFormat="1" ht="15.75" x14ac:dyDescent="0.25">
      <c r="I91" s="7"/>
      <c r="J91" s="7"/>
      <c r="K91" s="7"/>
      <c r="L91" s="7"/>
      <c r="M91" s="7"/>
    </row>
    <row r="92" spans="9:13" s="6" customFormat="1" ht="15.75" x14ac:dyDescent="0.25">
      <c r="I92" s="7"/>
      <c r="J92" s="7"/>
      <c r="K92" s="7"/>
      <c r="L92" s="7"/>
      <c r="M92" s="7"/>
    </row>
    <row r="93" spans="9:13" s="6" customFormat="1" ht="15.75" x14ac:dyDescent="0.25">
      <c r="I93" s="7"/>
      <c r="J93" s="7"/>
      <c r="K93" s="7"/>
      <c r="L93" s="7"/>
      <c r="M93" s="7"/>
    </row>
    <row r="94" spans="9:13" s="6" customFormat="1" ht="15.75" x14ac:dyDescent="0.25">
      <c r="I94" s="7"/>
      <c r="J94" s="7"/>
      <c r="K94" s="7"/>
      <c r="L94" s="7"/>
      <c r="M94" s="7"/>
    </row>
    <row r="95" spans="9:13" s="6" customFormat="1" ht="15.75" x14ac:dyDescent="0.25">
      <c r="I95" s="7"/>
      <c r="J95" s="7"/>
      <c r="K95" s="7"/>
      <c r="L95" s="7"/>
      <c r="M95" s="7"/>
    </row>
    <row r="96" spans="9:13" s="6" customFormat="1" ht="15.75" x14ac:dyDescent="0.25">
      <c r="I96" s="7"/>
      <c r="J96" s="7"/>
      <c r="K96" s="7"/>
      <c r="L96" s="7"/>
      <c r="M96" s="7"/>
    </row>
    <row r="97" spans="2:13" s="6" customFormat="1" ht="15.75" x14ac:dyDescent="0.25">
      <c r="I97" s="7"/>
      <c r="J97" s="7"/>
      <c r="K97" s="7"/>
      <c r="L97" s="7"/>
      <c r="M97" s="7"/>
    </row>
    <row r="98" spans="2:13" s="6" customFormat="1" ht="15.75" x14ac:dyDescent="0.25">
      <c r="I98" s="7"/>
      <c r="J98" s="7"/>
      <c r="K98" s="7"/>
      <c r="L98" s="7"/>
      <c r="M98" s="7"/>
    </row>
    <row r="99" spans="2:13" s="6" customFormat="1" ht="15.75" x14ac:dyDescent="0.25">
      <c r="I99" s="7"/>
      <c r="J99" s="7"/>
      <c r="K99" s="7"/>
      <c r="L99" s="7"/>
      <c r="M99" s="7"/>
    </row>
    <row r="100" spans="2:13" s="6" customFormat="1" ht="15.75" x14ac:dyDescent="0.25">
      <c r="B100"/>
      <c r="C100"/>
      <c r="D100"/>
      <c r="E100"/>
      <c r="F100"/>
      <c r="G100"/>
      <c r="H100"/>
      <c r="I100" s="5"/>
      <c r="J100" s="5"/>
      <c r="K100" s="5"/>
      <c r="L100" s="7"/>
      <c r="M100" s="7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44" orientation="landscape" r:id="rId1"/>
  <rowBreaks count="1" manualBreakCount="1">
    <brk id="56" max="1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view="pageBreakPreview" topLeftCell="A10" zoomScale="55" zoomScaleNormal="80" zoomScaleSheetLayoutView="55" workbookViewId="0">
      <selection activeCell="E34" sqref="E34"/>
    </sheetView>
  </sheetViews>
  <sheetFormatPr baseColWidth="10" defaultRowHeight="15" x14ac:dyDescent="0.25"/>
  <cols>
    <col min="1" max="1" width="10.28515625" bestFit="1" customWidth="1"/>
    <col min="2" max="2" width="87.42578125" customWidth="1"/>
    <col min="3" max="3" width="17.140625" customWidth="1"/>
    <col min="4" max="4" width="14" bestFit="1" customWidth="1"/>
    <col min="5" max="5" width="16.5703125" style="5" bestFit="1" customWidth="1"/>
    <col min="6" max="6" width="17.5703125" style="5" bestFit="1" customWidth="1"/>
    <col min="7" max="7" width="34.42578125" style="5" bestFit="1" customWidth="1"/>
    <col min="8" max="8" width="2.5703125" style="5" customWidth="1"/>
    <col min="9" max="9" width="11.42578125" style="5" customWidth="1"/>
  </cols>
  <sheetData>
    <row r="1" spans="1:9" s="1" customFormat="1" ht="33.75" x14ac:dyDescent="0.5">
      <c r="B1" s="17" t="s">
        <v>188</v>
      </c>
      <c r="E1" s="10"/>
      <c r="F1" s="10"/>
      <c r="G1" s="10"/>
      <c r="H1" s="10"/>
      <c r="I1" s="10"/>
    </row>
    <row r="2" spans="1:9" s="3" customFormat="1" ht="23.25" x14ac:dyDescent="0.35">
      <c r="B2" s="3" t="s">
        <v>79</v>
      </c>
      <c r="E2" s="4"/>
      <c r="F2" s="4"/>
      <c r="G2" s="4"/>
      <c r="H2" s="4"/>
      <c r="I2" s="4"/>
    </row>
    <row r="3" spans="1:9" s="3" customFormat="1" ht="23.25" x14ac:dyDescent="0.35">
      <c r="B3" s="3" t="s">
        <v>122</v>
      </c>
      <c r="E3" s="4"/>
      <c r="F3" s="4"/>
      <c r="G3" s="4"/>
      <c r="H3" s="4"/>
      <c r="I3" s="4"/>
    </row>
    <row r="4" spans="1:9" s="3" customFormat="1" ht="23.25" x14ac:dyDescent="0.35">
      <c r="B4" s="3" t="s">
        <v>121</v>
      </c>
      <c r="E4" s="4"/>
      <c r="F4" s="4"/>
      <c r="G4" s="4"/>
      <c r="H4" s="4"/>
      <c r="I4" s="4"/>
    </row>
    <row r="5" spans="1:9" s="3" customFormat="1" ht="23.25" x14ac:dyDescent="0.35">
      <c r="E5" s="4"/>
      <c r="F5" s="4"/>
      <c r="G5" s="4"/>
      <c r="H5" s="4"/>
      <c r="I5" s="4"/>
    </row>
    <row r="6" spans="1:9" s="9" customFormat="1" ht="24.95" customHeight="1" x14ac:dyDescent="0.45">
      <c r="A6" s="16" t="s">
        <v>25</v>
      </c>
      <c r="B6" s="177">
        <f>INDICE!B4</f>
        <v>44314</v>
      </c>
      <c r="C6" s="3"/>
      <c r="E6" s="12"/>
      <c r="F6" s="11" t="s">
        <v>9</v>
      </c>
      <c r="G6" s="180" t="str">
        <f>INDICE!F4</f>
        <v>RAW LAND</v>
      </c>
      <c r="H6" s="12"/>
      <c r="I6" s="12"/>
    </row>
    <row r="7" spans="1:9" s="9" customFormat="1" ht="24.95" customHeight="1" x14ac:dyDescent="0.45">
      <c r="A7" s="16" t="s">
        <v>1</v>
      </c>
      <c r="B7" s="178">
        <f>INDICE!B5</f>
        <v>179255</v>
      </c>
      <c r="C7" s="3"/>
      <c r="E7" s="12"/>
      <c r="F7" s="11" t="s">
        <v>31</v>
      </c>
      <c r="G7" s="180">
        <f>INDICE!F5</f>
        <v>36</v>
      </c>
      <c r="H7" s="12"/>
      <c r="I7" s="12"/>
    </row>
    <row r="8" spans="1:9" s="9" customFormat="1" ht="24.95" customHeight="1" x14ac:dyDescent="0.45">
      <c r="A8" s="16" t="s">
        <v>2</v>
      </c>
      <c r="B8" s="179" t="str">
        <f>INDICE!B6</f>
        <v>CRIOS</v>
      </c>
      <c r="C8" s="3"/>
      <c r="E8" s="12"/>
      <c r="F8" s="11" t="s">
        <v>30</v>
      </c>
      <c r="G8" s="180" t="str">
        <f>INDICE!F6</f>
        <v>SI, AUT</v>
      </c>
      <c r="H8" s="12"/>
      <c r="I8" s="12"/>
    </row>
    <row r="9" spans="1:9" s="9" customFormat="1" ht="24.95" customHeight="1" x14ac:dyDescent="0.45">
      <c r="A9" s="16" t="s">
        <v>3</v>
      </c>
      <c r="B9" s="179">
        <f>INDICE!B7</f>
        <v>2</v>
      </c>
      <c r="C9" s="3"/>
      <c r="E9" s="12"/>
      <c r="F9" s="13" t="s">
        <v>0</v>
      </c>
      <c r="G9" s="180" t="str">
        <f>INDICE!F7</f>
        <v>NO</v>
      </c>
      <c r="H9" s="12"/>
      <c r="I9" s="12"/>
    </row>
    <row r="10" spans="1:9" s="9" customFormat="1" ht="24.95" customHeight="1" x14ac:dyDescent="0.45">
      <c r="A10" s="16" t="s">
        <v>4</v>
      </c>
      <c r="B10" s="179" t="str">
        <f>INDICE!B8</f>
        <v>HERMOSILLO SONORA</v>
      </c>
      <c r="C10" s="3"/>
      <c r="E10" s="12"/>
      <c r="F10" s="13" t="s">
        <v>32</v>
      </c>
      <c r="G10" s="180">
        <f>INDICE!F8</f>
        <v>36</v>
      </c>
      <c r="H10" s="12"/>
      <c r="I10" s="12"/>
    </row>
    <row r="11" spans="1:9" s="9" customFormat="1" ht="24.95" customHeight="1" x14ac:dyDescent="0.35">
      <c r="B11" s="19"/>
      <c r="C11" s="19"/>
      <c r="E11" s="12"/>
      <c r="F11" s="13" t="s">
        <v>35</v>
      </c>
      <c r="G11" s="180" t="str">
        <f>INDICE!F9</f>
        <v>ERICSSON</v>
      </c>
      <c r="H11" s="12"/>
      <c r="I11" s="12"/>
    </row>
    <row r="12" spans="1:9" s="9" customFormat="1" ht="24.95" customHeight="1" x14ac:dyDescent="0.3">
      <c r="B12" s="19"/>
      <c r="C12" s="19"/>
      <c r="E12" s="12"/>
      <c r="F12" s="27"/>
      <c r="G12" s="20"/>
      <c r="H12" s="12"/>
      <c r="I12" s="12"/>
    </row>
    <row r="13" spans="1:9" s="9" customFormat="1" ht="24.95" customHeight="1" thickBot="1" x14ac:dyDescent="0.4">
      <c r="B13" s="2" t="s">
        <v>277</v>
      </c>
      <c r="C13" s="19"/>
      <c r="E13" s="12"/>
      <c r="F13" s="27"/>
      <c r="G13" s="20"/>
      <c r="H13" s="12"/>
      <c r="I13" s="12"/>
    </row>
    <row r="14" spans="1:9" s="9" customFormat="1" ht="24.95" customHeight="1" x14ac:dyDescent="0.3">
      <c r="B14" s="223" t="s">
        <v>54</v>
      </c>
      <c r="C14" s="197" t="s">
        <v>7</v>
      </c>
      <c r="D14" s="224"/>
      <c r="E14" s="197" t="s">
        <v>59</v>
      </c>
      <c r="F14" s="197" t="s">
        <v>14</v>
      </c>
      <c r="G14" s="198" t="s">
        <v>13</v>
      </c>
      <c r="H14" s="12"/>
      <c r="I14" s="12"/>
    </row>
    <row r="15" spans="1:9" s="9" customFormat="1" ht="37.5" x14ac:dyDescent="0.3">
      <c r="A15" s="9">
        <v>1</v>
      </c>
      <c r="B15" s="225" t="s">
        <v>155</v>
      </c>
      <c r="C15" s="14" t="s">
        <v>8</v>
      </c>
      <c r="D15" s="89"/>
      <c r="E15" s="14">
        <v>1</v>
      </c>
      <c r="F15" s="38" t="s">
        <v>17</v>
      </c>
      <c r="G15" s="226" t="s">
        <v>36</v>
      </c>
      <c r="H15" s="12"/>
      <c r="I15" s="12"/>
    </row>
    <row r="16" spans="1:9" s="9" customFormat="1" ht="37.5" x14ac:dyDescent="0.3">
      <c r="A16" s="9">
        <f>+A15+1</f>
        <v>2</v>
      </c>
      <c r="B16" s="225" t="s">
        <v>156</v>
      </c>
      <c r="C16" s="14" t="s">
        <v>8</v>
      </c>
      <c r="D16" s="49"/>
      <c r="E16" s="29">
        <v>1</v>
      </c>
      <c r="F16" s="38" t="s">
        <v>17</v>
      </c>
      <c r="G16" s="226" t="s">
        <v>36</v>
      </c>
    </row>
    <row r="17" spans="1:9" s="9" customFormat="1" ht="18.75" x14ac:dyDescent="0.3">
      <c r="A17" s="9">
        <v>3</v>
      </c>
      <c r="B17" s="225" t="s">
        <v>278</v>
      </c>
      <c r="C17" s="14" t="s">
        <v>8</v>
      </c>
      <c r="D17" s="49"/>
      <c r="E17" s="29">
        <v>2</v>
      </c>
      <c r="F17" s="38" t="s">
        <v>17</v>
      </c>
      <c r="G17" s="226" t="s">
        <v>36</v>
      </c>
    </row>
    <row r="18" spans="1:9" s="9" customFormat="1" ht="75" x14ac:dyDescent="0.3">
      <c r="A18" s="9">
        <v>4</v>
      </c>
      <c r="B18" s="225" t="s">
        <v>177</v>
      </c>
      <c r="C18" s="14" t="s">
        <v>8</v>
      </c>
      <c r="D18" s="45"/>
      <c r="E18" s="14">
        <v>1</v>
      </c>
      <c r="F18" s="38" t="s">
        <v>17</v>
      </c>
      <c r="G18" s="226" t="s">
        <v>36</v>
      </c>
      <c r="H18" s="12"/>
      <c r="I18" s="12"/>
    </row>
    <row r="19" spans="1:9" s="9" customFormat="1" ht="75" x14ac:dyDescent="0.3">
      <c r="A19" s="9">
        <v>5</v>
      </c>
      <c r="B19" s="225" t="s">
        <v>177</v>
      </c>
      <c r="C19" s="14" t="s">
        <v>8</v>
      </c>
      <c r="D19" s="45"/>
      <c r="E19" s="14">
        <v>1</v>
      </c>
      <c r="F19" s="38" t="s">
        <v>17</v>
      </c>
      <c r="G19" s="226" t="s">
        <v>36</v>
      </c>
      <c r="H19" s="12"/>
      <c r="I19" s="12"/>
    </row>
    <row r="20" spans="1:9" s="9" customFormat="1" ht="75.75" thickBot="1" x14ac:dyDescent="0.35">
      <c r="A20" s="9">
        <v>6</v>
      </c>
      <c r="B20" s="227" t="s">
        <v>225</v>
      </c>
      <c r="C20" s="200" t="s">
        <v>8</v>
      </c>
      <c r="D20" s="228"/>
      <c r="E20" s="200">
        <v>1</v>
      </c>
      <c r="F20" s="229" t="s">
        <v>17</v>
      </c>
      <c r="G20" s="230" t="s">
        <v>36</v>
      </c>
      <c r="H20" s="12"/>
      <c r="I20" s="12"/>
    </row>
    <row r="21" spans="1:9" s="9" customFormat="1" ht="24.95" customHeight="1" x14ac:dyDescent="0.3">
      <c r="B21" s="19" t="s">
        <v>235</v>
      </c>
      <c r="C21" s="19"/>
      <c r="E21" s="12"/>
      <c r="F21" s="27"/>
      <c r="G21" s="20"/>
      <c r="H21" s="12"/>
      <c r="I21" s="12"/>
    </row>
    <row r="22" spans="1:9" s="9" customFormat="1" ht="24.95" customHeight="1" thickBot="1" x14ac:dyDescent="0.4">
      <c r="B22" s="2" t="s">
        <v>120</v>
      </c>
    </row>
    <row r="23" spans="1:9" s="9" customFormat="1" ht="24.95" customHeight="1" thickTop="1" thickBot="1" x14ac:dyDescent="0.35">
      <c r="B23" s="113" t="s">
        <v>54</v>
      </c>
      <c r="C23" s="51" t="s">
        <v>7</v>
      </c>
      <c r="D23" s="170" t="s">
        <v>55</v>
      </c>
      <c r="E23" s="170" t="s">
        <v>59</v>
      </c>
      <c r="F23" s="51" t="s">
        <v>14</v>
      </c>
      <c r="G23" s="52" t="s">
        <v>13</v>
      </c>
    </row>
    <row r="24" spans="1:9" s="9" customFormat="1" ht="24.95" customHeight="1" thickBot="1" x14ac:dyDescent="0.35">
      <c r="A24" s="9">
        <f>A20+1</f>
        <v>7</v>
      </c>
      <c r="B24" s="55" t="s">
        <v>115</v>
      </c>
      <c r="C24" s="25" t="s">
        <v>8</v>
      </c>
      <c r="D24" s="168">
        <v>0</v>
      </c>
      <c r="E24" s="168">
        <v>0</v>
      </c>
      <c r="F24" s="81"/>
      <c r="G24" s="79"/>
    </row>
    <row r="25" spans="1:9" s="9" customFormat="1" ht="24.95" customHeight="1" thickBot="1" x14ac:dyDescent="0.35">
      <c r="A25" s="9">
        <f>A24+1</f>
        <v>8</v>
      </c>
      <c r="B25" s="56" t="s">
        <v>116</v>
      </c>
      <c r="C25" s="21" t="s">
        <v>8</v>
      </c>
      <c r="D25" s="168">
        <v>0</v>
      </c>
      <c r="E25" s="168">
        <v>0</v>
      </c>
      <c r="F25" s="23" t="s">
        <v>17</v>
      </c>
      <c r="G25" s="76" t="s">
        <v>36</v>
      </c>
    </row>
    <row r="26" spans="1:9" s="9" customFormat="1" ht="24.95" customHeight="1" thickBot="1" x14ac:dyDescent="0.35">
      <c r="A26" s="9">
        <f>A25+1</f>
        <v>9</v>
      </c>
      <c r="B26" s="56" t="s">
        <v>226</v>
      </c>
      <c r="C26" s="21" t="s">
        <v>8</v>
      </c>
      <c r="D26" s="168">
        <v>0</v>
      </c>
      <c r="E26" s="168">
        <v>0</v>
      </c>
      <c r="F26" s="23" t="s">
        <v>17</v>
      </c>
      <c r="G26" s="76" t="s">
        <v>36</v>
      </c>
    </row>
    <row r="27" spans="1:9" s="9" customFormat="1" ht="18.75" x14ac:dyDescent="0.3">
      <c r="B27" s="84"/>
      <c r="C27" s="26"/>
      <c r="D27" s="48"/>
      <c r="E27" s="48"/>
      <c r="F27" s="26"/>
      <c r="G27" s="114"/>
    </row>
    <row r="28" spans="1:9" s="19" customFormat="1" ht="24.95" customHeight="1" thickBot="1" x14ac:dyDescent="0.35">
      <c r="B28" s="73" t="s">
        <v>56</v>
      </c>
      <c r="C28" s="20" t="s">
        <v>7</v>
      </c>
      <c r="D28" s="20" t="s">
        <v>55</v>
      </c>
      <c r="E28" s="20" t="s">
        <v>58</v>
      </c>
      <c r="F28" s="20" t="s">
        <v>14</v>
      </c>
      <c r="G28" s="75" t="s">
        <v>13</v>
      </c>
    </row>
    <row r="29" spans="1:9" s="9" customFormat="1" ht="38.25" thickBot="1" x14ac:dyDescent="0.35">
      <c r="A29" s="9">
        <f>A26+1</f>
        <v>10</v>
      </c>
      <c r="B29" s="67" t="s">
        <v>229</v>
      </c>
      <c r="C29" s="25" t="s">
        <v>8</v>
      </c>
      <c r="D29" s="168">
        <v>8</v>
      </c>
      <c r="E29" s="168">
        <v>2</v>
      </c>
      <c r="F29" s="81"/>
      <c r="G29" s="79"/>
    </row>
    <row r="30" spans="1:9" s="9" customFormat="1" ht="38.25" thickBot="1" x14ac:dyDescent="0.35">
      <c r="A30" s="9">
        <f>A29+1</f>
        <v>11</v>
      </c>
      <c r="B30" s="67" t="s">
        <v>228</v>
      </c>
      <c r="C30" s="25" t="s">
        <v>8</v>
      </c>
      <c r="D30" s="168">
        <v>6</v>
      </c>
      <c r="E30" s="168">
        <v>3</v>
      </c>
      <c r="F30" s="81"/>
      <c r="G30" s="79"/>
    </row>
    <row r="31" spans="1:9" s="9" customFormat="1" ht="38.25" thickBot="1" x14ac:dyDescent="0.35">
      <c r="A31" s="9">
        <f>A30+1</f>
        <v>12</v>
      </c>
      <c r="B31" s="67" t="s">
        <v>227</v>
      </c>
      <c r="C31" s="25" t="s">
        <v>8</v>
      </c>
      <c r="D31" s="168">
        <v>5</v>
      </c>
      <c r="E31" s="168">
        <v>2</v>
      </c>
      <c r="F31" s="81"/>
      <c r="G31" s="79"/>
    </row>
    <row r="32" spans="1:9" s="9" customFormat="1" ht="24.95" customHeight="1" thickBot="1" x14ac:dyDescent="0.35">
      <c r="B32" s="74"/>
      <c r="C32" s="22"/>
      <c r="D32" s="36"/>
      <c r="E32" s="168">
        <f>E29+E30+E31</f>
        <v>7</v>
      </c>
      <c r="F32" s="80" t="s">
        <v>17</v>
      </c>
      <c r="G32" s="54" t="s">
        <v>36</v>
      </c>
    </row>
    <row r="33" spans="1:9" s="9" customFormat="1" ht="24.95" customHeight="1" thickBot="1" x14ac:dyDescent="0.35">
      <c r="B33" s="117"/>
      <c r="C33" s="24"/>
      <c r="D33" s="36"/>
      <c r="E33" s="36"/>
      <c r="F33" s="80"/>
      <c r="G33" s="54"/>
    </row>
    <row r="34" spans="1:9" s="9" customFormat="1" ht="24.95" customHeight="1" thickBot="1" x14ac:dyDescent="0.35">
      <c r="A34" s="9">
        <f>A31+1</f>
        <v>13</v>
      </c>
      <c r="B34" s="73" t="s">
        <v>114</v>
      </c>
      <c r="C34" s="14" t="s">
        <v>8</v>
      </c>
      <c r="D34" s="14">
        <v>5</v>
      </c>
      <c r="E34" s="168">
        <v>5</v>
      </c>
      <c r="F34" s="14" t="s">
        <v>17</v>
      </c>
      <c r="G34" s="54" t="s">
        <v>36</v>
      </c>
    </row>
    <row r="35" spans="1:9" s="35" customFormat="1" ht="24.95" customHeight="1" thickBot="1" x14ac:dyDescent="0.35">
      <c r="A35" s="35">
        <f>A34+1</f>
        <v>14</v>
      </c>
      <c r="B35" s="287" t="s">
        <v>312</v>
      </c>
      <c r="C35" s="255" t="s">
        <v>8</v>
      </c>
      <c r="D35" s="112"/>
      <c r="E35" s="248">
        <v>0</v>
      </c>
      <c r="F35" s="249" t="s">
        <v>17</v>
      </c>
      <c r="G35" s="291" t="s">
        <v>36</v>
      </c>
    </row>
    <row r="36" spans="1:9" s="35" customFormat="1" ht="24.95" customHeight="1" thickTop="1" thickBot="1" x14ac:dyDescent="0.35">
      <c r="A36" s="35">
        <f>A35+1</f>
        <v>15</v>
      </c>
      <c r="B36" s="287" t="s">
        <v>313</v>
      </c>
      <c r="C36" s="255" t="s">
        <v>8</v>
      </c>
      <c r="D36" s="112"/>
      <c r="E36" s="248">
        <v>0</v>
      </c>
      <c r="F36" s="249" t="s">
        <v>17</v>
      </c>
      <c r="G36" s="291" t="s">
        <v>36</v>
      </c>
    </row>
    <row r="37" spans="1:9" s="35" customFormat="1" ht="24.95" customHeight="1" thickTop="1" thickBot="1" x14ac:dyDescent="0.35">
      <c r="A37" s="35">
        <f>A36+1</f>
        <v>16</v>
      </c>
      <c r="B37" s="292" t="s">
        <v>314</v>
      </c>
      <c r="C37" s="293" t="s">
        <v>8</v>
      </c>
      <c r="D37" s="294"/>
      <c r="E37" s="295">
        <v>0</v>
      </c>
      <c r="F37" s="296" t="s">
        <v>17</v>
      </c>
      <c r="G37" s="297" t="s">
        <v>36</v>
      </c>
    </row>
    <row r="38" spans="1:9" s="35" customFormat="1" ht="24.95" customHeight="1" x14ac:dyDescent="0.3">
      <c r="C38" s="36"/>
      <c r="D38" s="36"/>
      <c r="E38" s="36"/>
      <c r="F38" s="36"/>
      <c r="G38" s="36"/>
    </row>
    <row r="39" spans="1:9" s="35" customFormat="1" ht="24.95" customHeight="1" x14ac:dyDescent="0.3">
      <c r="B39" s="6"/>
      <c r="C39" s="6"/>
      <c r="D39" s="6"/>
      <c r="E39" s="8"/>
      <c r="F39" s="8"/>
      <c r="G39" s="8"/>
    </row>
    <row r="40" spans="1:9" s="6" customFormat="1" ht="24.95" customHeight="1" x14ac:dyDescent="0.25">
      <c r="E40" s="8"/>
      <c r="F40" s="8"/>
      <c r="G40" s="8"/>
      <c r="H40" s="8"/>
      <c r="I40" s="8"/>
    </row>
    <row r="41" spans="1:9" s="6" customFormat="1" ht="24.95" customHeight="1" x14ac:dyDescent="0.25">
      <c r="E41" s="8"/>
      <c r="F41" s="8"/>
      <c r="G41" s="8"/>
      <c r="H41" s="8"/>
      <c r="I41" s="8"/>
    </row>
    <row r="42" spans="1:9" s="6" customFormat="1" ht="24.95" customHeight="1" x14ac:dyDescent="0.25">
      <c r="E42" s="8"/>
      <c r="F42" s="8"/>
      <c r="G42" s="8"/>
      <c r="H42" s="8"/>
      <c r="I42" s="8"/>
    </row>
    <row r="43" spans="1:9" s="6" customFormat="1" ht="24.95" customHeight="1" x14ac:dyDescent="0.25">
      <c r="E43" s="8"/>
      <c r="F43" s="8"/>
      <c r="G43" s="8"/>
      <c r="H43" s="8"/>
      <c r="I43" s="8"/>
    </row>
    <row r="44" spans="1:9" s="6" customFormat="1" ht="24.95" customHeight="1" x14ac:dyDescent="0.25">
      <c r="E44" s="8"/>
      <c r="F44" s="8"/>
      <c r="G44" s="8"/>
      <c r="H44" s="8"/>
      <c r="I44" s="8"/>
    </row>
    <row r="45" spans="1:9" s="6" customFormat="1" ht="24.95" customHeight="1" x14ac:dyDescent="0.25">
      <c r="E45" s="8"/>
      <c r="F45" s="8"/>
      <c r="G45" s="8"/>
      <c r="H45" s="8"/>
      <c r="I45" s="8"/>
    </row>
    <row r="46" spans="1:9" s="6" customFormat="1" ht="24.95" customHeight="1" x14ac:dyDescent="0.25">
      <c r="E46" s="8"/>
      <c r="F46" s="8"/>
      <c r="G46" s="8"/>
      <c r="H46" s="8"/>
      <c r="I46" s="8"/>
    </row>
    <row r="47" spans="1:9" s="6" customFormat="1" ht="24.95" customHeight="1" x14ac:dyDescent="0.25">
      <c r="E47" s="7"/>
      <c r="F47" s="7"/>
      <c r="G47" s="7"/>
      <c r="H47" s="8"/>
      <c r="I47" s="8"/>
    </row>
    <row r="48" spans="1:9" s="6" customFormat="1" ht="15.75" x14ac:dyDescent="0.25">
      <c r="E48" s="7"/>
      <c r="F48" s="7"/>
      <c r="G48" s="7"/>
      <c r="H48" s="7"/>
      <c r="I48" s="7"/>
    </row>
    <row r="49" spans="5:9" s="6" customFormat="1" ht="15.75" x14ac:dyDescent="0.25">
      <c r="E49" s="7"/>
      <c r="F49" s="7"/>
      <c r="G49" s="7"/>
      <c r="H49" s="7"/>
      <c r="I49" s="7"/>
    </row>
    <row r="50" spans="5:9" s="6" customFormat="1" ht="15.75" x14ac:dyDescent="0.25">
      <c r="E50" s="7"/>
      <c r="F50" s="7"/>
      <c r="G50" s="7"/>
      <c r="H50" s="7"/>
      <c r="I50" s="7"/>
    </row>
    <row r="51" spans="5:9" s="6" customFormat="1" ht="15.75" x14ac:dyDescent="0.25">
      <c r="E51" s="7"/>
      <c r="F51" s="7"/>
      <c r="G51" s="7"/>
      <c r="H51" s="7"/>
      <c r="I51" s="7"/>
    </row>
    <row r="52" spans="5:9" s="6" customFormat="1" ht="15.75" x14ac:dyDescent="0.25">
      <c r="E52" s="7"/>
      <c r="F52" s="7"/>
      <c r="G52" s="7"/>
      <c r="H52" s="7"/>
      <c r="I52" s="7"/>
    </row>
    <row r="53" spans="5:9" s="6" customFormat="1" ht="15.75" x14ac:dyDescent="0.25">
      <c r="E53" s="7"/>
      <c r="F53" s="7"/>
      <c r="G53" s="7"/>
      <c r="H53" s="7"/>
      <c r="I53" s="7"/>
    </row>
    <row r="54" spans="5:9" s="6" customFormat="1" ht="15.75" x14ac:dyDescent="0.25">
      <c r="E54" s="7"/>
      <c r="F54" s="7"/>
      <c r="G54" s="7"/>
      <c r="H54" s="7"/>
      <c r="I54" s="7"/>
    </row>
    <row r="55" spans="5:9" s="6" customFormat="1" ht="15.75" x14ac:dyDescent="0.25">
      <c r="E55" s="7"/>
      <c r="F55" s="7"/>
      <c r="G55" s="7"/>
      <c r="H55" s="7"/>
      <c r="I55" s="7"/>
    </row>
    <row r="56" spans="5:9" s="6" customFormat="1" ht="15.75" x14ac:dyDescent="0.25">
      <c r="E56" s="7"/>
      <c r="F56" s="7"/>
      <c r="G56" s="7"/>
      <c r="H56" s="7"/>
      <c r="I56" s="7"/>
    </row>
    <row r="57" spans="5:9" s="6" customFormat="1" ht="15.75" x14ac:dyDescent="0.25">
      <c r="E57" s="7"/>
      <c r="F57" s="7"/>
      <c r="G57" s="7"/>
      <c r="H57" s="7"/>
      <c r="I57" s="7"/>
    </row>
    <row r="58" spans="5:9" s="6" customFormat="1" ht="15.75" x14ac:dyDescent="0.25">
      <c r="H58" s="7"/>
      <c r="I58" s="7"/>
    </row>
    <row r="59" spans="5:9" s="6" customFormat="1" ht="15.75" x14ac:dyDescent="0.25">
      <c r="E59" s="7"/>
      <c r="F59" s="7"/>
      <c r="G59" s="7"/>
      <c r="H59" s="7"/>
      <c r="I59" s="7"/>
    </row>
    <row r="61" spans="5:9" s="6" customFormat="1" ht="15.75" x14ac:dyDescent="0.25">
      <c r="E61" s="7"/>
      <c r="F61" s="7"/>
      <c r="G61" s="7"/>
      <c r="H61" s="7"/>
      <c r="I61" s="7"/>
    </row>
    <row r="62" spans="5:9" s="6" customFormat="1" ht="15.75" x14ac:dyDescent="0.25">
      <c r="E62" s="7"/>
      <c r="F62" s="7"/>
      <c r="G62" s="7"/>
      <c r="H62" s="7"/>
      <c r="I62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0" orientation="portrait" r:id="rId1"/>
  <rowBreaks count="1" manualBreakCount="1">
    <brk id="38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view="pageBreakPreview" topLeftCell="A13" zoomScale="55" zoomScaleNormal="80" zoomScaleSheetLayoutView="55" workbookViewId="0">
      <selection activeCell="A43" sqref="A43"/>
    </sheetView>
  </sheetViews>
  <sheetFormatPr baseColWidth="10" defaultRowHeight="15" x14ac:dyDescent="0.25"/>
  <cols>
    <col min="1" max="1" width="4.28515625" customWidth="1"/>
    <col min="2" max="2" width="11.140625" customWidth="1"/>
    <col min="3" max="3" width="59.85546875" customWidth="1"/>
    <col min="4" max="4" width="22.42578125" bestFit="1" customWidth="1"/>
    <col min="5" max="5" width="21.42578125" style="138" bestFit="1" customWidth="1"/>
    <col min="6" max="6" width="10" style="133" bestFit="1" customWidth="1"/>
    <col min="7" max="7" width="11.28515625" style="133" bestFit="1" customWidth="1"/>
    <col min="8" max="8" width="22" style="133" bestFit="1" customWidth="1"/>
    <col min="9" max="12" width="22.140625" style="133" customWidth="1"/>
    <col min="13" max="13" width="17.5703125" style="5" bestFit="1" customWidth="1"/>
    <col min="14" max="14" width="34.42578125" style="5" bestFit="1" customWidth="1"/>
    <col min="15" max="15" width="2.5703125" style="5" customWidth="1"/>
    <col min="16" max="16" width="11.42578125" style="5" customWidth="1"/>
  </cols>
  <sheetData>
    <row r="1" spans="2:16" s="1" customFormat="1" ht="33.75" x14ac:dyDescent="0.5">
      <c r="B1" s="17" t="s">
        <v>230</v>
      </c>
      <c r="C1" s="17"/>
      <c r="E1" s="134"/>
      <c r="F1" s="129"/>
      <c r="G1" s="129"/>
      <c r="H1" s="129"/>
      <c r="I1" s="129"/>
      <c r="J1" s="129"/>
      <c r="K1" s="129"/>
      <c r="L1" s="129"/>
      <c r="M1" s="10"/>
      <c r="N1" s="10"/>
      <c r="O1" s="10"/>
      <c r="P1" s="10"/>
    </row>
    <row r="2" spans="2:16" s="3" customFormat="1" ht="23.25" x14ac:dyDescent="0.35">
      <c r="B2" s="3" t="s">
        <v>79</v>
      </c>
      <c r="E2" s="135"/>
      <c r="F2" s="130"/>
      <c r="G2" s="130"/>
      <c r="H2" s="130"/>
      <c r="I2" s="130"/>
      <c r="J2" s="130"/>
      <c r="K2" s="130"/>
      <c r="L2" s="130"/>
      <c r="M2" s="4"/>
      <c r="N2" s="4"/>
      <c r="O2" s="4"/>
      <c r="P2" s="4"/>
    </row>
    <row r="3" spans="2:16" s="3" customFormat="1" ht="23.25" x14ac:dyDescent="0.35">
      <c r="B3" s="3" t="s">
        <v>143</v>
      </c>
      <c r="E3" s="135"/>
      <c r="F3" s="130"/>
      <c r="G3" s="130"/>
      <c r="H3" s="130"/>
      <c r="I3" s="130"/>
      <c r="J3" s="130"/>
      <c r="K3" s="130"/>
      <c r="L3" s="130"/>
      <c r="M3" s="4"/>
      <c r="N3" s="4"/>
      <c r="O3" s="4"/>
      <c r="P3" s="4"/>
    </row>
    <row r="4" spans="2:16" s="3" customFormat="1" ht="23.25" x14ac:dyDescent="0.35">
      <c r="E4" s="135"/>
      <c r="F4" s="130"/>
      <c r="G4" s="130"/>
      <c r="H4" s="130"/>
      <c r="I4" s="130"/>
      <c r="J4" s="130"/>
      <c r="K4" s="130"/>
      <c r="L4" s="130"/>
      <c r="M4" s="4"/>
      <c r="N4" s="4"/>
      <c r="O4" s="4"/>
      <c r="P4" s="4"/>
    </row>
    <row r="5" spans="2:16" s="3" customFormat="1" ht="23.25" x14ac:dyDescent="0.35">
      <c r="E5" s="135"/>
      <c r="F5" s="130"/>
      <c r="G5" s="130"/>
      <c r="H5" s="130"/>
      <c r="I5" s="130"/>
      <c r="J5" s="130"/>
      <c r="K5" s="130"/>
      <c r="L5" s="130"/>
      <c r="M5" s="4"/>
      <c r="N5" s="4"/>
      <c r="O5" s="4"/>
      <c r="P5" s="4"/>
    </row>
    <row r="6" spans="2:16" s="9" customFormat="1" ht="24.95" customHeight="1" x14ac:dyDescent="0.45">
      <c r="B6" s="16" t="s">
        <v>25</v>
      </c>
      <c r="C6" s="177">
        <f>INDICE!B4</f>
        <v>44314</v>
      </c>
      <c r="D6" s="3"/>
      <c r="E6" s="123"/>
      <c r="F6" s="131"/>
      <c r="G6" s="131"/>
      <c r="H6" s="131"/>
      <c r="I6" s="131"/>
      <c r="J6" s="131"/>
      <c r="K6" s="131"/>
      <c r="L6" s="131"/>
      <c r="M6" s="11" t="s">
        <v>9</v>
      </c>
      <c r="N6" s="180" t="str">
        <f>INDICE!F4</f>
        <v>RAW LAND</v>
      </c>
      <c r="O6" s="12"/>
      <c r="P6" s="12"/>
    </row>
    <row r="7" spans="2:16" s="9" customFormat="1" ht="24.95" customHeight="1" x14ac:dyDescent="0.45">
      <c r="B7" s="16" t="s">
        <v>1</v>
      </c>
      <c r="C7" s="232">
        <f>INDICE!B5</f>
        <v>179255</v>
      </c>
      <c r="D7" s="3"/>
      <c r="E7" s="123"/>
      <c r="F7" s="131"/>
      <c r="G7" s="131"/>
      <c r="H7" s="131"/>
      <c r="I7" s="131"/>
      <c r="J7" s="131"/>
      <c r="K7" s="131"/>
      <c r="L7" s="131"/>
      <c r="M7" s="11" t="s">
        <v>31</v>
      </c>
      <c r="N7" s="180">
        <f>INDICE!F5</f>
        <v>36</v>
      </c>
      <c r="O7" s="12"/>
      <c r="P7" s="12"/>
    </row>
    <row r="8" spans="2:16" s="9" customFormat="1" ht="24.95" customHeight="1" x14ac:dyDescent="0.45">
      <c r="B8" s="16" t="s">
        <v>2</v>
      </c>
      <c r="C8" s="177" t="str">
        <f>INDICE!B6</f>
        <v>CRIOS</v>
      </c>
      <c r="D8" s="3"/>
      <c r="E8" s="123"/>
      <c r="F8" s="131"/>
      <c r="G8" s="131"/>
      <c r="H8" s="131"/>
      <c r="I8" s="131"/>
      <c r="J8" s="131"/>
      <c r="K8" s="131"/>
      <c r="L8" s="131"/>
      <c r="M8" s="11" t="s">
        <v>30</v>
      </c>
      <c r="N8" s="180" t="str">
        <f>INDICE!F6</f>
        <v>SI, AUT</v>
      </c>
      <c r="O8" s="12"/>
      <c r="P8" s="12"/>
    </row>
    <row r="9" spans="2:16" s="9" customFormat="1" ht="24.95" customHeight="1" x14ac:dyDescent="0.45">
      <c r="B9" s="16" t="s">
        <v>3</v>
      </c>
      <c r="C9" s="179">
        <f>INDICE!B7</f>
        <v>2</v>
      </c>
      <c r="D9" s="3"/>
      <c r="E9" s="123"/>
      <c r="F9" s="131"/>
      <c r="G9" s="131"/>
      <c r="H9" s="131"/>
      <c r="I9" s="131"/>
      <c r="J9" s="131"/>
      <c r="K9" s="131"/>
      <c r="L9" s="131"/>
      <c r="M9" s="13" t="s">
        <v>0</v>
      </c>
      <c r="N9" s="180" t="str">
        <f>INDICE!F7</f>
        <v>NO</v>
      </c>
      <c r="O9" s="12"/>
      <c r="P9" s="12"/>
    </row>
    <row r="10" spans="2:16" s="9" customFormat="1" ht="24.95" customHeight="1" x14ac:dyDescent="0.45">
      <c r="B10" s="16" t="s">
        <v>4</v>
      </c>
      <c r="C10" s="177" t="str">
        <f>INDICE!B8</f>
        <v>HERMOSILLO SONORA</v>
      </c>
      <c r="D10" s="3"/>
      <c r="E10" s="123"/>
      <c r="F10" s="131"/>
      <c r="G10" s="131"/>
      <c r="H10" s="131"/>
      <c r="I10" s="131"/>
      <c r="J10" s="131"/>
      <c r="K10" s="131"/>
      <c r="L10" s="131"/>
      <c r="M10" s="13" t="s">
        <v>32</v>
      </c>
      <c r="N10" s="180">
        <f>INDICE!F8</f>
        <v>36</v>
      </c>
      <c r="O10" s="12"/>
      <c r="P10" s="12"/>
    </row>
    <row r="11" spans="2:16" s="9" customFormat="1" ht="24.95" customHeight="1" x14ac:dyDescent="0.35">
      <c r="B11" s="19"/>
      <c r="C11" s="19"/>
      <c r="D11" s="3"/>
      <c r="E11" s="123"/>
      <c r="F11" s="131"/>
      <c r="G11" s="131"/>
      <c r="H11" s="131"/>
      <c r="I11" s="131"/>
      <c r="J11" s="131"/>
      <c r="K11" s="131"/>
      <c r="L11" s="131"/>
      <c r="M11" s="13" t="s">
        <v>35</v>
      </c>
      <c r="N11" s="180" t="str">
        <f>INDICE!F9</f>
        <v>ERICSSON</v>
      </c>
      <c r="O11" s="12"/>
      <c r="P11" s="12"/>
    </row>
    <row r="12" spans="2:16" s="9" customFormat="1" ht="24.95" customHeight="1" x14ac:dyDescent="0.3">
      <c r="B12" s="19"/>
      <c r="C12" s="19"/>
      <c r="D12" s="19"/>
      <c r="E12" s="123"/>
      <c r="F12" s="131"/>
      <c r="G12" s="131"/>
      <c r="H12" s="131"/>
      <c r="I12" s="131"/>
      <c r="J12" s="131"/>
      <c r="K12" s="131"/>
      <c r="L12" s="131"/>
      <c r="M12" s="27"/>
      <c r="N12" s="20"/>
      <c r="O12" s="12"/>
      <c r="P12" s="12"/>
    </row>
    <row r="13" spans="2:16" s="9" customFormat="1" ht="24.95" customHeight="1" x14ac:dyDescent="0.35">
      <c r="B13" s="2" t="s">
        <v>144</v>
      </c>
      <c r="C13" s="2"/>
      <c r="D13" s="19"/>
      <c r="E13" s="123"/>
      <c r="F13" s="131"/>
      <c r="G13" s="131"/>
      <c r="H13" s="131"/>
      <c r="I13" s="131"/>
      <c r="J13" s="131"/>
      <c r="K13" s="131"/>
      <c r="L13" s="131"/>
      <c r="M13" s="27"/>
      <c r="N13" s="20"/>
      <c r="O13" s="12"/>
      <c r="P13" s="12"/>
    </row>
    <row r="14" spans="2:16" s="140" customFormat="1" ht="38.25" thickBot="1" x14ac:dyDescent="0.3">
      <c r="B14" s="119"/>
      <c r="C14" s="119"/>
      <c r="D14" s="124" t="s">
        <v>7</v>
      </c>
      <c r="E14" s="124" t="s">
        <v>59</v>
      </c>
      <c r="F14" s="127" t="s">
        <v>124</v>
      </c>
      <c r="G14" s="127" t="s">
        <v>125</v>
      </c>
      <c r="H14" s="127" t="s">
        <v>129</v>
      </c>
      <c r="I14" s="127" t="s">
        <v>130</v>
      </c>
      <c r="J14" s="127" t="s">
        <v>131</v>
      </c>
      <c r="K14" s="261" t="s">
        <v>276</v>
      </c>
      <c r="L14" s="127" t="s">
        <v>132</v>
      </c>
      <c r="M14" s="124" t="s">
        <v>14</v>
      </c>
      <c r="N14" s="124" t="s">
        <v>13</v>
      </c>
      <c r="O14" s="139"/>
      <c r="P14" s="139"/>
    </row>
    <row r="15" spans="2:16" s="118" customFormat="1" ht="19.5" thickBot="1" x14ac:dyDescent="0.3">
      <c r="B15" s="124" t="s">
        <v>123</v>
      </c>
      <c r="C15" s="119" t="s">
        <v>126</v>
      </c>
      <c r="D15" s="120" t="s">
        <v>8</v>
      </c>
      <c r="E15" s="120">
        <v>5</v>
      </c>
      <c r="F15" s="122">
        <v>0.5</v>
      </c>
      <c r="G15" s="151">
        <f t="shared" ref="G15:G20" si="0">F15*E15</f>
        <v>2.5</v>
      </c>
      <c r="H15" s="121"/>
      <c r="I15" s="122">
        <f>E15*2</f>
        <v>10</v>
      </c>
      <c r="J15" s="121"/>
      <c r="K15" s="121"/>
      <c r="L15" s="121"/>
      <c r="M15" s="122" t="s">
        <v>17</v>
      </c>
      <c r="N15" s="122" t="s">
        <v>36</v>
      </c>
      <c r="O15" s="123"/>
      <c r="P15" s="123"/>
    </row>
    <row r="16" spans="2:16" s="9" customFormat="1" ht="19.5" thickBot="1" x14ac:dyDescent="0.35">
      <c r="B16" s="124" t="s">
        <v>127</v>
      </c>
      <c r="C16" s="33" t="s">
        <v>275</v>
      </c>
      <c r="D16" s="14" t="s">
        <v>8</v>
      </c>
      <c r="E16" s="120">
        <v>6</v>
      </c>
      <c r="F16" s="122">
        <v>0.25</v>
      </c>
      <c r="G16" s="151">
        <f t="shared" si="0"/>
        <v>1.5</v>
      </c>
      <c r="H16" s="121"/>
      <c r="I16" s="121"/>
      <c r="J16" s="122">
        <v>3</v>
      </c>
      <c r="K16" s="122">
        <v>3</v>
      </c>
      <c r="L16" s="121"/>
      <c r="M16" s="38" t="s">
        <v>17</v>
      </c>
      <c r="N16" s="38" t="s">
        <v>36</v>
      </c>
    </row>
    <row r="17" spans="2:16" s="9" customFormat="1" ht="19.5" thickBot="1" x14ac:dyDescent="0.35">
      <c r="B17" s="190" t="s">
        <v>127</v>
      </c>
      <c r="C17" s="33" t="s">
        <v>178</v>
      </c>
      <c r="D17" s="14" t="s">
        <v>8</v>
      </c>
      <c r="E17" s="120">
        <v>1</v>
      </c>
      <c r="F17" s="122">
        <v>0.7</v>
      </c>
      <c r="G17" s="151">
        <f t="shared" si="0"/>
        <v>0.7</v>
      </c>
      <c r="H17" s="121"/>
      <c r="I17" s="122">
        <f>E17*4</f>
        <v>4</v>
      </c>
      <c r="J17" s="121"/>
      <c r="K17" s="121"/>
      <c r="L17" s="121"/>
      <c r="M17" s="38"/>
      <c r="N17" s="38"/>
    </row>
    <row r="18" spans="2:16" s="9" customFormat="1" ht="19.5" thickBot="1" x14ac:dyDescent="0.35">
      <c r="B18" s="263" t="s">
        <v>127</v>
      </c>
      <c r="C18" s="33" t="s">
        <v>354</v>
      </c>
      <c r="D18" s="14" t="s">
        <v>8</v>
      </c>
      <c r="E18" s="120">
        <v>1</v>
      </c>
      <c r="F18" s="122">
        <v>0.25</v>
      </c>
      <c r="G18" s="151">
        <f t="shared" si="0"/>
        <v>0.25</v>
      </c>
      <c r="H18" s="121"/>
      <c r="I18" s="122">
        <f>E18*2</f>
        <v>2</v>
      </c>
      <c r="J18" s="121"/>
      <c r="K18" s="121"/>
      <c r="L18" s="122">
        <f>E18*1</f>
        <v>1</v>
      </c>
      <c r="M18" s="38"/>
      <c r="N18" s="38"/>
    </row>
    <row r="19" spans="2:16" s="9" customFormat="1" ht="44.25" customHeight="1" thickBot="1" x14ac:dyDescent="0.35">
      <c r="B19" s="124" t="s">
        <v>128</v>
      </c>
      <c r="C19" s="33" t="s">
        <v>157</v>
      </c>
      <c r="D19" s="14" t="s">
        <v>8</v>
      </c>
      <c r="E19" s="120">
        <v>2</v>
      </c>
      <c r="F19" s="122">
        <v>0.25</v>
      </c>
      <c r="G19" s="151">
        <f t="shared" si="0"/>
        <v>0.5</v>
      </c>
      <c r="H19" s="121"/>
      <c r="I19" s="122">
        <f>E19*1</f>
        <v>2</v>
      </c>
      <c r="J19" s="121"/>
      <c r="K19" s="121"/>
      <c r="L19" s="121"/>
      <c r="M19" s="38" t="s">
        <v>17</v>
      </c>
      <c r="N19" s="38" t="s">
        <v>36</v>
      </c>
      <c r="O19" s="12"/>
      <c r="P19" s="12"/>
    </row>
    <row r="20" spans="2:16" s="9" customFormat="1" ht="57" thickBot="1" x14ac:dyDescent="0.35">
      <c r="B20" s="142" t="s">
        <v>128</v>
      </c>
      <c r="C20" s="33" t="s">
        <v>303</v>
      </c>
      <c r="D20" s="14" t="s">
        <v>8</v>
      </c>
      <c r="E20" s="120">
        <v>2</v>
      </c>
      <c r="F20" s="122">
        <v>0.7</v>
      </c>
      <c r="G20" s="151">
        <f t="shared" si="0"/>
        <v>1.4</v>
      </c>
      <c r="H20" s="121"/>
      <c r="I20" s="122">
        <f>E20*1</f>
        <v>2</v>
      </c>
      <c r="J20" s="122">
        <f>E20*4</f>
        <v>8</v>
      </c>
      <c r="K20" s="121"/>
      <c r="L20" s="122">
        <f>E20*1</f>
        <v>2</v>
      </c>
      <c r="M20" s="38" t="s">
        <v>17</v>
      </c>
      <c r="N20" s="38" t="s">
        <v>36</v>
      </c>
      <c r="O20" s="12"/>
      <c r="P20" s="12"/>
    </row>
    <row r="21" spans="2:16" s="9" customFormat="1" ht="20.25" thickTop="1" thickBot="1" x14ac:dyDescent="0.35">
      <c r="B21" s="242" t="s">
        <v>282</v>
      </c>
      <c r="C21" s="141" t="s">
        <v>134</v>
      </c>
      <c r="D21" s="14"/>
      <c r="E21" s="120"/>
      <c r="F21" s="122"/>
      <c r="G21" s="122"/>
      <c r="H21" s="121"/>
      <c r="I21" s="121"/>
      <c r="J21" s="121"/>
      <c r="K21" s="121"/>
      <c r="L21" s="121"/>
      <c r="M21" s="38" t="s">
        <v>17</v>
      </c>
      <c r="N21" s="38" t="s">
        <v>36</v>
      </c>
      <c r="O21" s="12"/>
      <c r="P21" s="12"/>
    </row>
    <row r="22" spans="2:16" s="9" customFormat="1" ht="19.5" thickTop="1" x14ac:dyDescent="0.3">
      <c r="B22" s="143" t="s">
        <v>128</v>
      </c>
      <c r="C22" s="33" t="s">
        <v>158</v>
      </c>
      <c r="D22" s="14" t="s">
        <v>8</v>
      </c>
      <c r="E22" s="120">
        <v>2</v>
      </c>
      <c r="F22" s="122">
        <v>0.25</v>
      </c>
      <c r="G22" s="122">
        <f t="shared" ref="G22:G25" si="1">+F22*E22</f>
        <v>0.5</v>
      </c>
      <c r="H22" s="121"/>
      <c r="I22" s="121"/>
      <c r="J22" s="122">
        <v>2</v>
      </c>
      <c r="K22" s="121"/>
      <c r="L22" s="121"/>
      <c r="M22" s="38" t="s">
        <v>17</v>
      </c>
      <c r="N22" s="38" t="s">
        <v>36</v>
      </c>
      <c r="O22" s="12"/>
      <c r="P22" s="12"/>
    </row>
    <row r="23" spans="2:16" s="9" customFormat="1" ht="24.95" customHeight="1" x14ac:dyDescent="0.3">
      <c r="B23" s="124" t="s">
        <v>128</v>
      </c>
      <c r="C23" s="11" t="s">
        <v>159</v>
      </c>
      <c r="D23" s="14" t="s">
        <v>8</v>
      </c>
      <c r="E23" s="120">
        <v>2</v>
      </c>
      <c r="F23" s="122">
        <v>0.25</v>
      </c>
      <c r="G23" s="122">
        <f t="shared" si="1"/>
        <v>0.5</v>
      </c>
      <c r="H23" s="121"/>
      <c r="I23" s="121"/>
      <c r="J23" s="122">
        <v>2</v>
      </c>
      <c r="K23" s="121"/>
      <c r="L23" s="121"/>
      <c r="M23" s="38" t="s">
        <v>17</v>
      </c>
      <c r="N23" s="38" t="s">
        <v>36</v>
      </c>
      <c r="O23" s="12"/>
      <c r="P23" s="12"/>
    </row>
    <row r="24" spans="2:16" s="9" customFormat="1" ht="24.95" customHeight="1" thickBot="1" x14ac:dyDescent="0.35">
      <c r="B24" s="124" t="s">
        <v>128</v>
      </c>
      <c r="C24" s="11" t="s">
        <v>160</v>
      </c>
      <c r="D24" s="14" t="s">
        <v>8</v>
      </c>
      <c r="E24" s="120">
        <v>2</v>
      </c>
      <c r="F24" s="122">
        <v>0.25</v>
      </c>
      <c r="G24" s="122">
        <f t="shared" si="1"/>
        <v>0.5</v>
      </c>
      <c r="H24" s="121"/>
      <c r="I24" s="121"/>
      <c r="J24" s="122">
        <v>2</v>
      </c>
      <c r="K24" s="121"/>
      <c r="L24" s="121"/>
      <c r="M24" s="38" t="s">
        <v>17</v>
      </c>
      <c r="N24" s="38" t="s">
        <v>36</v>
      </c>
    </row>
    <row r="25" spans="2:16" s="9" customFormat="1" ht="24.95" customHeight="1" thickTop="1" thickBot="1" x14ac:dyDescent="0.35">
      <c r="B25" s="242" t="s">
        <v>282</v>
      </c>
      <c r="C25" s="125" t="s">
        <v>135</v>
      </c>
      <c r="D25" s="38"/>
      <c r="E25" s="122"/>
      <c r="F25" s="122"/>
      <c r="G25" s="122">
        <f t="shared" si="1"/>
        <v>0</v>
      </c>
      <c r="H25" s="121"/>
      <c r="I25" s="121"/>
      <c r="J25" s="121"/>
      <c r="K25" s="121"/>
      <c r="L25" s="121"/>
      <c r="M25" s="38" t="s">
        <v>17</v>
      </c>
      <c r="N25" s="38" t="s">
        <v>36</v>
      </c>
    </row>
    <row r="26" spans="2:16" s="9" customFormat="1" ht="24.95" customHeight="1" thickTop="1" thickBot="1" x14ac:dyDescent="0.35">
      <c r="B26" s="124" t="s">
        <v>128</v>
      </c>
      <c r="C26" s="125" t="s">
        <v>162</v>
      </c>
      <c r="D26" s="38" t="s">
        <v>8</v>
      </c>
      <c r="E26" s="120">
        <v>0</v>
      </c>
      <c r="F26" s="122">
        <v>0.25</v>
      </c>
      <c r="G26" s="151">
        <f>F26*E26</f>
        <v>0</v>
      </c>
      <c r="H26" s="121"/>
      <c r="I26" s="121"/>
      <c r="J26" s="122">
        <v>0</v>
      </c>
      <c r="K26" s="121"/>
      <c r="L26" s="121"/>
      <c r="M26" s="38" t="s">
        <v>17</v>
      </c>
      <c r="N26" s="38" t="s">
        <v>36</v>
      </c>
    </row>
    <row r="27" spans="2:16" s="9" customFormat="1" ht="24.95" customHeight="1" thickBot="1" x14ac:dyDescent="0.35">
      <c r="B27" s="124" t="s">
        <v>128</v>
      </c>
      <c r="C27" s="125" t="s">
        <v>161</v>
      </c>
      <c r="D27" s="38" t="s">
        <v>8</v>
      </c>
      <c r="E27" s="120">
        <v>0</v>
      </c>
      <c r="F27" s="122">
        <v>0.25</v>
      </c>
      <c r="G27" s="151">
        <f>F27*E27</f>
        <v>0</v>
      </c>
      <c r="H27" s="121"/>
      <c r="I27" s="121"/>
      <c r="J27" s="122">
        <v>0</v>
      </c>
      <c r="K27" s="121"/>
      <c r="L27" s="121"/>
      <c r="M27" s="38" t="s">
        <v>17</v>
      </c>
      <c r="N27" s="38" t="s">
        <v>36</v>
      </c>
    </row>
    <row r="28" spans="2:16" s="9" customFormat="1" ht="19.5" thickBot="1" x14ac:dyDescent="0.35">
      <c r="B28" s="124" t="s">
        <v>128</v>
      </c>
      <c r="C28" s="126" t="s">
        <v>163</v>
      </c>
      <c r="D28" s="38" t="s">
        <v>8</v>
      </c>
      <c r="E28" s="120">
        <v>0</v>
      </c>
      <c r="F28" s="122">
        <v>0.25</v>
      </c>
      <c r="G28" s="151">
        <f>F28*E28</f>
        <v>0</v>
      </c>
      <c r="H28" s="121"/>
      <c r="I28" s="121"/>
      <c r="J28" s="122">
        <v>0</v>
      </c>
      <c r="K28" s="121"/>
      <c r="L28" s="121"/>
      <c r="M28" s="38" t="s">
        <v>17</v>
      </c>
      <c r="N28" s="38" t="s">
        <v>36</v>
      </c>
    </row>
    <row r="29" spans="2:16" s="19" customFormat="1" ht="24.95" customHeight="1" thickBot="1" x14ac:dyDescent="0.35">
      <c r="B29" s="124" t="s">
        <v>136</v>
      </c>
      <c r="C29" s="125" t="s">
        <v>355</v>
      </c>
      <c r="D29" s="38" t="s">
        <v>8</v>
      </c>
      <c r="E29" s="120">
        <v>10</v>
      </c>
      <c r="F29" s="122">
        <v>0.25</v>
      </c>
      <c r="G29" s="151">
        <f>F29*E29</f>
        <v>2.5</v>
      </c>
      <c r="H29" s="122">
        <f>E29</f>
        <v>10</v>
      </c>
      <c r="I29" s="121"/>
      <c r="J29" s="121"/>
      <c r="K29" s="121"/>
      <c r="L29" s="121"/>
      <c r="M29" s="38" t="s">
        <v>17</v>
      </c>
      <c r="N29" s="38" t="s">
        <v>36</v>
      </c>
    </row>
    <row r="30" spans="2:16" s="148" customFormat="1" ht="24.95" customHeight="1" thickBot="1" x14ac:dyDescent="0.35">
      <c r="D30" s="87"/>
      <c r="E30" s="149"/>
      <c r="F30" s="149"/>
      <c r="G30" s="149">
        <f>SUM(G14:G29)</f>
        <v>10.85</v>
      </c>
      <c r="H30" s="149">
        <f t="shared" ref="H30:L30" si="2">SUM(H15:H29)</f>
        <v>10</v>
      </c>
      <c r="I30" s="149">
        <f t="shared" si="2"/>
        <v>20</v>
      </c>
      <c r="J30" s="149">
        <f t="shared" si="2"/>
        <v>17</v>
      </c>
      <c r="K30" s="149">
        <f t="shared" si="2"/>
        <v>3</v>
      </c>
      <c r="L30" s="149">
        <f t="shared" si="2"/>
        <v>3</v>
      </c>
      <c r="M30" s="87"/>
      <c r="N30" s="87"/>
    </row>
    <row r="31" spans="2:16" s="148" customFormat="1" ht="24.95" customHeight="1" thickBot="1" x14ac:dyDescent="0.35">
      <c r="B31" s="337" t="s">
        <v>133</v>
      </c>
      <c r="C31" s="338" t="s">
        <v>300</v>
      </c>
      <c r="D31" s="150" t="s">
        <v>139</v>
      </c>
      <c r="E31" s="151">
        <v>0</v>
      </c>
      <c r="F31" s="149"/>
      <c r="G31" s="149"/>
      <c r="H31" s="149"/>
      <c r="J31" s="149"/>
      <c r="K31" s="149"/>
      <c r="L31" s="149"/>
      <c r="M31" s="87"/>
      <c r="N31" s="87"/>
    </row>
    <row r="32" spans="2:16" s="148" customFormat="1" ht="24.95" customHeight="1" thickBot="1" x14ac:dyDescent="0.35">
      <c r="B32" s="337"/>
      <c r="C32" s="338"/>
      <c r="D32" s="150" t="s">
        <v>140</v>
      </c>
      <c r="E32" s="151">
        <v>0</v>
      </c>
      <c r="F32" s="149"/>
      <c r="G32" s="149"/>
      <c r="H32" s="149"/>
      <c r="J32" s="149"/>
      <c r="K32" s="149"/>
      <c r="L32" s="149"/>
      <c r="M32" s="87"/>
      <c r="N32" s="87"/>
    </row>
    <row r="33" spans="1:16" s="9" customFormat="1" ht="38.25" customHeight="1" thickBot="1" x14ac:dyDescent="0.35">
      <c r="B33" s="337"/>
      <c r="C33" s="338"/>
      <c r="D33" s="48" t="s">
        <v>141</v>
      </c>
      <c r="E33" s="151">
        <v>0</v>
      </c>
      <c r="F33" s="152">
        <v>0.25</v>
      </c>
      <c r="G33" s="151">
        <f>F33*E33</f>
        <v>0</v>
      </c>
      <c r="H33" s="153"/>
      <c r="I33" s="121"/>
      <c r="J33" s="121"/>
      <c r="K33" s="262"/>
      <c r="L33" s="121"/>
      <c r="M33" s="38" t="s">
        <v>17</v>
      </c>
      <c r="N33" s="38" t="s">
        <v>36</v>
      </c>
    </row>
    <row r="34" spans="1:16" s="35" customFormat="1" ht="19.5" thickBot="1" x14ac:dyDescent="0.35">
      <c r="B34" s="155"/>
      <c r="C34" s="156"/>
      <c r="D34" s="41"/>
      <c r="E34" s="157"/>
      <c r="F34" s="158"/>
      <c r="G34" s="159"/>
      <c r="H34" s="128"/>
      <c r="I34" s="158"/>
      <c r="J34" s="128"/>
      <c r="K34" s="128"/>
      <c r="L34" s="158"/>
      <c r="M34" s="41"/>
      <c r="N34" s="41"/>
    </row>
    <row r="35" spans="1:16" s="148" customFormat="1" ht="24.95" customHeight="1" thickBot="1" x14ac:dyDescent="0.35">
      <c r="B35" s="337" t="s">
        <v>133</v>
      </c>
      <c r="C35" s="338" t="s">
        <v>301</v>
      </c>
      <c r="D35" s="150" t="s">
        <v>139</v>
      </c>
      <c r="E35" s="151">
        <v>0</v>
      </c>
      <c r="F35" s="149"/>
      <c r="G35" s="149"/>
      <c r="H35" s="149"/>
      <c r="I35" s="336" t="s">
        <v>130</v>
      </c>
      <c r="J35" s="149"/>
      <c r="K35" s="149"/>
      <c r="L35" s="149"/>
      <c r="M35" s="87"/>
      <c r="N35" s="87"/>
    </row>
    <row r="36" spans="1:16" s="148" customFormat="1" ht="24.95" customHeight="1" thickBot="1" x14ac:dyDescent="0.35">
      <c r="B36" s="337"/>
      <c r="C36" s="338"/>
      <c r="D36" s="150" t="s">
        <v>140</v>
      </c>
      <c r="E36" s="151">
        <v>0</v>
      </c>
      <c r="F36" s="149"/>
      <c r="G36" s="149"/>
      <c r="H36" s="149"/>
      <c r="I36" s="336"/>
      <c r="J36" s="149"/>
      <c r="K36" s="149"/>
      <c r="L36" s="149"/>
      <c r="M36" s="87"/>
      <c r="N36" s="87"/>
    </row>
    <row r="37" spans="1:16" s="9" customFormat="1" ht="38.25" customHeight="1" thickBot="1" x14ac:dyDescent="0.35">
      <c r="B37" s="337"/>
      <c r="C37" s="338"/>
      <c r="D37" s="48" t="s">
        <v>141</v>
      </c>
      <c r="E37" s="151">
        <v>0</v>
      </c>
      <c r="F37" s="152">
        <v>0.25</v>
      </c>
      <c r="G37" s="151">
        <f>F37*E37</f>
        <v>0</v>
      </c>
      <c r="H37" s="153"/>
      <c r="I37" s="151">
        <f>E37</f>
        <v>0</v>
      </c>
      <c r="J37" s="121"/>
      <c r="K37" s="121"/>
      <c r="L37" s="121"/>
      <c r="M37" s="38" t="s">
        <v>17</v>
      </c>
      <c r="N37" s="38" t="s">
        <v>36</v>
      </c>
    </row>
    <row r="38" spans="1:16" s="35" customFormat="1" ht="19.5" thickBot="1" x14ac:dyDescent="0.35">
      <c r="B38" s="162"/>
      <c r="C38" s="43"/>
      <c r="D38" s="36"/>
      <c r="E38" s="128"/>
      <c r="F38" s="128"/>
      <c r="G38" s="128"/>
      <c r="H38" s="128"/>
      <c r="I38" s="128"/>
      <c r="J38" s="128"/>
      <c r="K38" s="128"/>
      <c r="L38" s="128"/>
      <c r="M38" s="36"/>
      <c r="N38" s="36"/>
    </row>
    <row r="39" spans="1:16" s="35" customFormat="1" ht="24.95" customHeight="1" thickBot="1" x14ac:dyDescent="0.35">
      <c r="B39" s="337" t="s">
        <v>136</v>
      </c>
      <c r="C39" s="338" t="s">
        <v>302</v>
      </c>
      <c r="D39" s="38" t="s">
        <v>139</v>
      </c>
      <c r="E39" s="151">
        <v>0</v>
      </c>
      <c r="F39" s="128"/>
      <c r="G39" s="128"/>
      <c r="H39" s="128"/>
      <c r="I39" s="128"/>
      <c r="J39" s="128"/>
      <c r="K39" s="128"/>
      <c r="L39" s="128"/>
      <c r="M39" s="36"/>
      <c r="N39" s="36"/>
    </row>
    <row r="40" spans="1:16" s="35" customFormat="1" ht="24.95" customHeight="1" thickBot="1" x14ac:dyDescent="0.35">
      <c r="B40" s="337"/>
      <c r="C40" s="338"/>
      <c r="D40" s="38" t="s">
        <v>140</v>
      </c>
      <c r="E40" s="151">
        <v>0</v>
      </c>
      <c r="F40" s="160"/>
      <c r="G40" s="161"/>
      <c r="H40" s="128"/>
      <c r="I40" s="160"/>
      <c r="J40" s="128"/>
      <c r="K40" s="128"/>
      <c r="L40" s="160"/>
      <c r="M40" s="48"/>
      <c r="N40" s="48"/>
    </row>
    <row r="41" spans="1:16" s="9" customFormat="1" ht="34.5" customHeight="1" thickBot="1" x14ac:dyDescent="0.35">
      <c r="A41" s="19"/>
      <c r="B41" s="337"/>
      <c r="C41" s="338"/>
      <c r="D41" s="48" t="s">
        <v>141</v>
      </c>
      <c r="E41" s="151">
        <v>0</v>
      </c>
      <c r="F41" s="152">
        <v>0.25</v>
      </c>
      <c r="G41" s="151">
        <f>F41*E41</f>
        <v>0</v>
      </c>
      <c r="H41" s="151">
        <v>0</v>
      </c>
      <c r="I41" s="121"/>
      <c r="J41" s="121"/>
      <c r="K41" s="121"/>
      <c r="L41" s="121"/>
      <c r="M41" s="38" t="s">
        <v>17</v>
      </c>
      <c r="N41" s="38" t="s">
        <v>36</v>
      </c>
    </row>
    <row r="42" spans="1:16" s="9" customFormat="1" ht="24.95" customHeight="1" thickBot="1" x14ac:dyDescent="0.35">
      <c r="A42" s="19"/>
      <c r="B42" s="154"/>
      <c r="C42" s="35"/>
      <c r="D42" s="36"/>
      <c r="E42" s="128"/>
      <c r="F42" s="128"/>
      <c r="G42" s="128"/>
      <c r="H42" s="128"/>
      <c r="I42" s="128"/>
      <c r="J42" s="128"/>
      <c r="K42" s="128"/>
      <c r="L42" s="128"/>
      <c r="M42" s="36"/>
      <c r="N42" s="36"/>
    </row>
    <row r="43" spans="1:16" s="9" customFormat="1" ht="24.95" customHeight="1" thickBot="1" x14ac:dyDescent="0.4">
      <c r="A43" s="19"/>
      <c r="B43" s="154"/>
      <c r="C43" s="169" t="s">
        <v>142</v>
      </c>
      <c r="D43" s="274" t="s">
        <v>315</v>
      </c>
      <c r="E43" s="274">
        <f>ROUND((G43/3),0)</f>
        <v>4</v>
      </c>
      <c r="F43" s="128"/>
      <c r="G43" s="151">
        <f>SUM(G15:G20)+G29+G26+G27+G28+G22+G23+G24</f>
        <v>10.85</v>
      </c>
      <c r="H43" s="151">
        <f>SUM(H15:H29)+H41</f>
        <v>10</v>
      </c>
      <c r="I43" s="151">
        <f>SUM(I15:I29)+I37</f>
        <v>20</v>
      </c>
      <c r="J43" s="151">
        <f>SUM(J15:J29)</f>
        <v>17</v>
      </c>
      <c r="K43" s="151">
        <f>SUM(K15:K29)</f>
        <v>3</v>
      </c>
      <c r="L43" s="151">
        <f>SUM(L15:L29)</f>
        <v>3</v>
      </c>
      <c r="M43" s="36"/>
      <c r="N43" s="36"/>
    </row>
    <row r="44" spans="1:16" s="35" customFormat="1" ht="24.95" customHeight="1" x14ac:dyDescent="0.3">
      <c r="D44" s="36"/>
      <c r="E44" s="128"/>
      <c r="F44" s="128"/>
      <c r="G44" s="128"/>
      <c r="H44" s="128"/>
      <c r="I44" s="128"/>
      <c r="J44" s="128"/>
      <c r="K44" s="128"/>
      <c r="L44" s="128"/>
      <c r="M44" s="36"/>
      <c r="N44" s="36"/>
    </row>
    <row r="45" spans="1:16" s="35" customFormat="1" ht="24.95" customHeight="1" x14ac:dyDescent="0.3">
      <c r="D45" s="36"/>
      <c r="E45" s="128"/>
      <c r="F45" s="128"/>
      <c r="G45" s="128"/>
      <c r="H45" s="128"/>
      <c r="I45" s="128"/>
      <c r="J45" s="128"/>
      <c r="K45" s="128"/>
      <c r="L45" s="128"/>
      <c r="M45" s="36"/>
      <c r="N45" s="36"/>
    </row>
    <row r="46" spans="1:16" s="6" customFormat="1" ht="24.95" customHeight="1" x14ac:dyDescent="0.25">
      <c r="E46" s="136"/>
      <c r="F46" s="132"/>
      <c r="G46" s="132"/>
      <c r="H46" s="132"/>
      <c r="I46" s="132"/>
      <c r="J46" s="132"/>
      <c r="K46" s="132"/>
      <c r="L46" s="132"/>
      <c r="M46" s="8"/>
      <c r="N46" s="8"/>
      <c r="O46" s="8"/>
      <c r="P46" s="8"/>
    </row>
    <row r="47" spans="1:16" s="6" customFormat="1" ht="24.95" customHeight="1" x14ac:dyDescent="0.25">
      <c r="E47" s="136"/>
      <c r="F47" s="132"/>
      <c r="G47" s="132"/>
      <c r="H47" s="132"/>
      <c r="I47" s="132"/>
      <c r="J47" s="132"/>
      <c r="K47" s="132"/>
      <c r="L47" s="132"/>
      <c r="M47" s="8"/>
      <c r="N47" s="8"/>
      <c r="O47" s="8"/>
      <c r="P47" s="8"/>
    </row>
    <row r="48" spans="1:16" s="6" customFormat="1" ht="24.95" customHeight="1" x14ac:dyDescent="0.25">
      <c r="E48" s="136"/>
      <c r="F48" s="132"/>
      <c r="G48" s="132"/>
      <c r="H48" s="132"/>
      <c r="I48" s="132"/>
      <c r="J48" s="132"/>
      <c r="K48" s="132"/>
      <c r="L48" s="132"/>
      <c r="M48" s="8"/>
      <c r="N48" s="8"/>
      <c r="O48" s="8"/>
      <c r="P48" s="8"/>
    </row>
    <row r="49" spans="5:16" s="6" customFormat="1" ht="24.95" customHeight="1" x14ac:dyDescent="0.25">
      <c r="E49" s="136"/>
      <c r="F49" s="132"/>
      <c r="G49" s="132"/>
      <c r="H49" s="132"/>
      <c r="I49" s="132"/>
      <c r="J49" s="132"/>
      <c r="K49" s="132"/>
      <c r="L49" s="132"/>
      <c r="M49" s="8"/>
      <c r="N49" s="8"/>
      <c r="O49" s="8"/>
      <c r="P49" s="8"/>
    </row>
    <row r="50" spans="5:16" s="6" customFormat="1" ht="24.95" customHeight="1" x14ac:dyDescent="0.25">
      <c r="E50" s="136"/>
      <c r="F50" s="132"/>
      <c r="G50" s="132"/>
      <c r="H50" s="132"/>
      <c r="I50" s="132"/>
      <c r="J50" s="132"/>
      <c r="K50" s="132"/>
      <c r="L50" s="132"/>
      <c r="M50" s="8"/>
      <c r="N50" s="8"/>
      <c r="O50" s="8"/>
      <c r="P50" s="8"/>
    </row>
    <row r="51" spans="5:16" s="6" customFormat="1" ht="24.95" customHeight="1" x14ac:dyDescent="0.25">
      <c r="E51" s="136"/>
      <c r="F51" s="132"/>
      <c r="G51" s="132"/>
      <c r="H51" s="132"/>
      <c r="I51" s="132"/>
      <c r="J51" s="132"/>
      <c r="K51" s="132"/>
      <c r="L51" s="132"/>
      <c r="M51" s="8"/>
      <c r="N51" s="8"/>
      <c r="O51" s="8"/>
      <c r="P51" s="8"/>
    </row>
    <row r="52" spans="5:16" s="6" customFormat="1" ht="24.95" customHeight="1" x14ac:dyDescent="0.25">
      <c r="E52" s="136"/>
      <c r="F52" s="132"/>
      <c r="G52" s="132"/>
      <c r="H52" s="132"/>
      <c r="I52" s="132"/>
      <c r="J52" s="132"/>
      <c r="K52" s="132"/>
      <c r="L52" s="132"/>
      <c r="M52" s="8"/>
      <c r="N52" s="8"/>
      <c r="O52" s="8"/>
      <c r="P52" s="8"/>
    </row>
    <row r="53" spans="5:16" s="6" customFormat="1" ht="24.95" customHeight="1" x14ac:dyDescent="0.25">
      <c r="E53" s="136"/>
      <c r="F53" s="132"/>
      <c r="G53" s="132"/>
      <c r="H53" s="132"/>
      <c r="I53" s="132"/>
      <c r="J53" s="132"/>
      <c r="K53" s="132"/>
      <c r="L53" s="132"/>
      <c r="M53" s="8"/>
      <c r="N53" s="8"/>
      <c r="O53" s="8"/>
      <c r="P53" s="8"/>
    </row>
    <row r="54" spans="5:16" s="6" customFormat="1" ht="15.75" x14ac:dyDescent="0.25">
      <c r="E54" s="137"/>
      <c r="F54" s="132"/>
      <c r="G54" s="132"/>
      <c r="H54" s="132"/>
      <c r="I54" s="132"/>
      <c r="J54" s="132"/>
      <c r="K54" s="132"/>
      <c r="L54" s="132"/>
      <c r="M54" s="7"/>
      <c r="N54" s="7"/>
      <c r="O54" s="7"/>
      <c r="P54" s="7"/>
    </row>
    <row r="55" spans="5:16" s="6" customFormat="1" ht="15.75" x14ac:dyDescent="0.25">
      <c r="E55" s="137"/>
      <c r="F55" s="132"/>
      <c r="G55" s="132"/>
      <c r="H55" s="132"/>
      <c r="I55" s="132"/>
      <c r="J55" s="132"/>
      <c r="K55" s="132"/>
      <c r="L55" s="132"/>
      <c r="M55" s="7"/>
      <c r="N55" s="7"/>
      <c r="O55" s="7"/>
      <c r="P55" s="7"/>
    </row>
    <row r="56" spans="5:16" s="6" customFormat="1" ht="15.75" x14ac:dyDescent="0.25">
      <c r="E56" s="137"/>
      <c r="F56" s="132"/>
      <c r="G56" s="132"/>
      <c r="H56" s="132"/>
      <c r="I56" s="132"/>
      <c r="J56" s="132"/>
      <c r="K56" s="132"/>
      <c r="L56" s="132"/>
      <c r="M56" s="7"/>
      <c r="N56" s="7"/>
      <c r="O56" s="7"/>
      <c r="P56" s="7"/>
    </row>
    <row r="57" spans="5:16" s="6" customFormat="1" ht="15.75" x14ac:dyDescent="0.25">
      <c r="E57" s="137"/>
      <c r="F57" s="132"/>
      <c r="G57" s="132"/>
      <c r="H57" s="132"/>
      <c r="I57" s="132"/>
      <c r="J57" s="132"/>
      <c r="K57" s="132"/>
      <c r="L57" s="132"/>
      <c r="M57" s="7"/>
      <c r="N57" s="7"/>
      <c r="O57" s="7"/>
      <c r="P57" s="7"/>
    </row>
    <row r="58" spans="5:16" s="6" customFormat="1" ht="15.75" x14ac:dyDescent="0.25">
      <c r="E58" s="137"/>
      <c r="F58" s="132"/>
      <c r="G58" s="132"/>
      <c r="H58" s="132"/>
      <c r="I58" s="132"/>
      <c r="J58" s="132"/>
      <c r="K58" s="132"/>
      <c r="L58" s="132"/>
      <c r="M58" s="7"/>
      <c r="N58" s="7"/>
      <c r="O58" s="7"/>
      <c r="P58" s="7"/>
    </row>
    <row r="59" spans="5:16" s="6" customFormat="1" ht="15.75" x14ac:dyDescent="0.25">
      <c r="E59" s="137"/>
      <c r="F59" s="132"/>
      <c r="G59" s="132"/>
      <c r="H59" s="132"/>
      <c r="I59" s="132"/>
      <c r="J59" s="132"/>
      <c r="K59" s="132"/>
      <c r="L59" s="132"/>
      <c r="M59" s="7"/>
      <c r="N59" s="7"/>
      <c r="O59" s="7"/>
      <c r="P59" s="7"/>
    </row>
    <row r="60" spans="5:16" s="6" customFormat="1" ht="15.75" x14ac:dyDescent="0.25">
      <c r="E60" s="137"/>
      <c r="F60" s="132"/>
      <c r="G60" s="132"/>
      <c r="H60" s="132"/>
      <c r="I60" s="132"/>
      <c r="J60" s="132"/>
      <c r="K60" s="132"/>
      <c r="L60" s="132"/>
      <c r="M60" s="7"/>
      <c r="N60" s="7"/>
      <c r="O60" s="7"/>
      <c r="P60" s="7"/>
    </row>
    <row r="61" spans="5:16" s="6" customFormat="1" ht="15.75" x14ac:dyDescent="0.25">
      <c r="E61" s="137"/>
      <c r="F61" s="132"/>
      <c r="G61" s="132"/>
      <c r="H61" s="132"/>
      <c r="I61" s="132"/>
      <c r="J61" s="132"/>
      <c r="K61" s="132"/>
      <c r="L61" s="132"/>
      <c r="M61" s="7"/>
      <c r="N61" s="7"/>
      <c r="O61" s="7"/>
      <c r="P61" s="7"/>
    </row>
    <row r="62" spans="5:16" s="6" customFormat="1" ht="15.75" x14ac:dyDescent="0.25">
      <c r="E62" s="137"/>
      <c r="F62" s="132"/>
      <c r="G62" s="132"/>
      <c r="H62" s="132"/>
      <c r="I62" s="132"/>
      <c r="J62" s="132"/>
      <c r="K62" s="132"/>
      <c r="L62" s="132"/>
      <c r="M62" s="7"/>
      <c r="N62" s="7"/>
      <c r="O62" s="7"/>
      <c r="P62" s="7"/>
    </row>
    <row r="63" spans="5:16" s="6" customFormat="1" ht="15.75" x14ac:dyDescent="0.25">
      <c r="E63" s="137"/>
      <c r="F63" s="132"/>
      <c r="G63" s="132"/>
      <c r="H63" s="132"/>
      <c r="I63" s="132"/>
      <c r="J63" s="132"/>
      <c r="K63" s="132"/>
      <c r="L63" s="132"/>
      <c r="M63" s="7"/>
      <c r="N63" s="7"/>
      <c r="O63" s="7"/>
      <c r="P63" s="7"/>
    </row>
    <row r="64" spans="5:16" s="6" customFormat="1" ht="15.75" x14ac:dyDescent="0.25">
      <c r="E64" s="137"/>
      <c r="F64" s="132"/>
      <c r="G64" s="132"/>
      <c r="H64" s="132"/>
      <c r="I64" s="132"/>
      <c r="J64" s="132"/>
      <c r="K64" s="132"/>
      <c r="L64" s="132"/>
      <c r="M64" s="7"/>
      <c r="N64" s="7"/>
      <c r="O64" s="7"/>
      <c r="P64" s="7"/>
    </row>
    <row r="65" spans="5:16" s="6" customFormat="1" ht="15.75" x14ac:dyDescent="0.25">
      <c r="E65" s="137"/>
      <c r="F65" s="132"/>
      <c r="G65" s="132"/>
      <c r="H65" s="132"/>
      <c r="I65" s="132"/>
      <c r="J65" s="132"/>
      <c r="K65" s="132"/>
      <c r="L65" s="132"/>
      <c r="M65" s="7"/>
      <c r="N65" s="7"/>
      <c r="O65" s="7"/>
      <c r="P65" s="7"/>
    </row>
    <row r="67" spans="5:16" s="6" customFormat="1" ht="15.75" x14ac:dyDescent="0.25">
      <c r="E67" s="137"/>
      <c r="F67" s="132"/>
      <c r="G67" s="132"/>
      <c r="H67" s="132"/>
      <c r="I67" s="132"/>
      <c r="J67" s="132"/>
      <c r="K67" s="132"/>
      <c r="L67" s="132"/>
      <c r="M67" s="7"/>
      <c r="N67" s="7"/>
      <c r="O67" s="7"/>
      <c r="P67" s="7"/>
    </row>
    <row r="68" spans="5:16" s="6" customFormat="1" ht="15.75" x14ac:dyDescent="0.25">
      <c r="E68" s="137"/>
      <c r="F68" s="132"/>
      <c r="G68" s="132"/>
      <c r="H68" s="132"/>
      <c r="I68" s="132"/>
      <c r="J68" s="132"/>
      <c r="K68" s="132"/>
      <c r="L68" s="132"/>
      <c r="M68" s="7"/>
      <c r="N68" s="7"/>
      <c r="O68" s="7"/>
      <c r="P68" s="7"/>
    </row>
  </sheetData>
  <mergeCells count="7">
    <mergeCell ref="I35:I36"/>
    <mergeCell ref="B31:B33"/>
    <mergeCell ref="C31:C33"/>
    <mergeCell ref="B39:B41"/>
    <mergeCell ref="C39:C41"/>
    <mergeCell ref="B35:B37"/>
    <mergeCell ref="C35:C37"/>
  </mergeCells>
  <phoneticPr fontId="5" type="noConversion"/>
  <printOptions horizontalCentered="1"/>
  <pageMargins left="0.19685039370078741" right="0.19685039370078741" top="0.19685039370078741" bottom="0.19685039370078741" header="0.31496062992125984" footer="0.31496062992125984"/>
  <pageSetup scale="38" orientation="landscape" r:id="rId1"/>
  <rowBreaks count="1" manualBreakCount="1">
    <brk id="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INDICE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'F1'!Área_de_impresión</vt:lpstr>
      <vt:lpstr>'F2'!Área_de_impresión</vt:lpstr>
      <vt:lpstr>'F3'!Área_de_impresión</vt:lpstr>
      <vt:lpstr>'F4'!Área_de_impresión</vt:lpstr>
      <vt:lpstr>'F5'!Área_de_impresión</vt:lpstr>
      <vt:lpstr>'F6'!Área_de_impresión</vt:lpstr>
      <vt:lpstr>'F7'!Área_de_impresión</vt:lpstr>
      <vt:lpstr>'F8'!Área_de_impresión</vt:lpstr>
      <vt:lpstr>'F9'!Área_de_impresión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WIN-10</cp:lastModifiedBy>
  <cp:lastPrinted>2021-01-15T20:21:28Z</cp:lastPrinted>
  <dcterms:created xsi:type="dcterms:W3CDTF">2020-03-04T22:15:09Z</dcterms:created>
  <dcterms:modified xsi:type="dcterms:W3CDTF">2021-04-28T17:08:06Z</dcterms:modified>
</cp:coreProperties>
</file>