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edro\Desktop\Respaldo GPS-Pedro\TTV\179376 - Valparaiso II\Insumos\"/>
    </mc:Choice>
  </mc:AlternateContent>
  <bookViews>
    <workbookView xWindow="-8616" yWindow="3084" windowWidth="17280" windowHeight="9024" firstSheet="1" activeTab="6"/>
  </bookViews>
  <sheets>
    <sheet name="INDICE" sheetId="11" r:id="rId1"/>
    <sheet name="F1" sheetId="1" r:id="rId2"/>
    <sheet name="F2" sheetId="3" r:id="rId3"/>
    <sheet name="F3" sheetId="4" r:id="rId4"/>
    <sheet name="F4" sheetId="6" r:id="rId5"/>
    <sheet name="F5" sheetId="5" r:id="rId6"/>
    <sheet name="F6" sheetId="7" r:id="rId7"/>
    <sheet name="F7" sheetId="8" r:id="rId8"/>
    <sheet name="F8" sheetId="10" r:id="rId9"/>
    <sheet name="F9" sheetId="12" r:id="rId10"/>
  </sheets>
  <externalReferences>
    <externalReference r:id="rId11"/>
  </externalReferences>
  <definedNames>
    <definedName name="_xlnm.Print_Area" localSheetId="1">'F1'!$A$1:$H$46</definedName>
    <definedName name="_xlnm.Print_Area" localSheetId="2">'F2'!$A$1:$H$45</definedName>
    <definedName name="_xlnm.Print_Area" localSheetId="3">'F3'!$A$1:$G$51</definedName>
    <definedName name="_xlnm.Print_Area" localSheetId="4">'F4'!$A$1:$G$40</definedName>
    <definedName name="_xlnm.Print_Area" localSheetId="5">'F5'!$A$1:$H$48</definedName>
    <definedName name="_xlnm.Print_Area" localSheetId="6">'F6'!$A$1:$M$52</definedName>
    <definedName name="_xlnm.Print_Area" localSheetId="7">'F7'!$A$1:$H$55</definedName>
    <definedName name="_xlnm.Print_Area" localSheetId="8">'F8'!$A$1:$K$44</definedName>
    <definedName name="_xlnm.Print_Area" localSheetId="9">'F9'!$A$1:$H$63</definedName>
    <definedName name="_xlnm.Print_Area" localSheetId="0">INDICE!$A$1:$H$55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12" l="1"/>
  <c r="A24" i="3"/>
  <c r="A21" i="1"/>
  <c r="A22" i="1"/>
  <c r="A23" i="1" s="1"/>
  <c r="A24" i="1" s="1"/>
  <c r="A25" i="1" s="1"/>
  <c r="A26" i="1" s="1"/>
  <c r="A20" i="1"/>
  <c r="A19" i="1"/>
  <c r="A27" i="4"/>
  <c r="A28" i="4"/>
  <c r="A29" i="4" s="1"/>
  <c r="A20" i="4"/>
  <c r="A21" i="4" s="1"/>
  <c r="A16" i="12" l="1"/>
  <c r="A17" i="12"/>
  <c r="A18" i="12"/>
  <c r="A19" i="12"/>
  <c r="A20" i="12" s="1"/>
  <c r="A21" i="12" s="1"/>
  <c r="A22" i="12" s="1"/>
  <c r="A23" i="12" s="1"/>
  <c r="A24" i="12" s="1"/>
  <c r="A25" i="12" s="1"/>
  <c r="A26" i="12" s="1"/>
  <c r="A27" i="12" s="1"/>
  <c r="A28" i="12" s="1"/>
  <c r="G22" i="10"/>
  <c r="H19" i="7"/>
  <c r="J19" i="7" s="1"/>
  <c r="J20" i="7" s="1"/>
  <c r="A15" i="12"/>
  <c r="C7" i="10"/>
  <c r="C8" i="10"/>
  <c r="C9" i="10"/>
  <c r="C10" i="10"/>
  <c r="C6" i="10"/>
  <c r="H22" i="10"/>
  <c r="H20" i="10"/>
  <c r="H19" i="10"/>
  <c r="G19" i="10"/>
  <c r="H18" i="10"/>
  <c r="G18" i="10"/>
  <c r="H17" i="10"/>
  <c r="G17" i="10"/>
  <c r="H16" i="10"/>
  <c r="G16" i="10"/>
  <c r="G20" i="10" s="1"/>
  <c r="H15" i="10"/>
  <c r="G15" i="10"/>
  <c r="J11" i="10"/>
  <c r="J10" i="10"/>
  <c r="J9" i="10"/>
  <c r="J8" i="10"/>
  <c r="J7" i="10"/>
  <c r="J6" i="10"/>
  <c r="E31" i="8"/>
  <c r="E21" i="8"/>
  <c r="E22" i="10" l="1"/>
  <c r="A20" i="3" l="1"/>
  <c r="A21" i="3" s="1"/>
  <c r="A22" i="3" s="1"/>
  <c r="A25" i="3" s="1"/>
  <c r="A26" i="3" s="1"/>
  <c r="A27" i="3" s="1"/>
  <c r="A28" i="3" s="1"/>
  <c r="A29" i="3" s="1"/>
  <c r="A30" i="3" s="1"/>
  <c r="A31" i="12" l="1"/>
  <c r="B7" i="12"/>
  <c r="B8" i="12"/>
  <c r="B9" i="12"/>
  <c r="B10" i="12"/>
  <c r="B6" i="12"/>
  <c r="A17" i="8"/>
  <c r="A21" i="8" s="1"/>
  <c r="A22" i="8" s="1"/>
  <c r="A23" i="8" s="1"/>
  <c r="A24" i="8" s="1"/>
  <c r="A25" i="8" s="1"/>
  <c r="H16" i="7"/>
  <c r="J16" i="7" s="1"/>
  <c r="J17" i="7" s="1"/>
  <c r="A32" i="12" l="1"/>
  <c r="A33" i="12" s="1"/>
  <c r="A34" i="12" s="1"/>
  <c r="A35" i="12" s="1"/>
  <c r="A36" i="12" s="1"/>
  <c r="A37" i="12" s="1"/>
  <c r="A31" i="8"/>
  <c r="A32" i="8" s="1"/>
  <c r="A26" i="8"/>
  <c r="A27" i="8" s="1"/>
  <c r="A28" i="8" s="1"/>
  <c r="A38" i="12" l="1"/>
  <c r="A39" i="12" s="1"/>
  <c r="A40" i="12" s="1"/>
  <c r="A41" i="12" s="1"/>
  <c r="A44" i="12" s="1"/>
  <c r="E26" i="3"/>
  <c r="E27" i="3"/>
  <c r="E28" i="3"/>
  <c r="E29" i="3"/>
  <c r="U22" i="3"/>
  <c r="U23" i="3"/>
  <c r="U24" i="3"/>
  <c r="U14" i="3"/>
  <c r="U15" i="3"/>
  <c r="U16" i="3"/>
  <c r="U17" i="3"/>
  <c r="U18" i="3"/>
  <c r="U19" i="3"/>
  <c r="U20" i="3"/>
  <c r="U21" i="3"/>
  <c r="U13" i="3"/>
  <c r="K14" i="3"/>
  <c r="E31" i="3" l="1"/>
  <c r="A33" i="8" l="1"/>
  <c r="A34" i="8" s="1"/>
  <c r="B10" i="8" l="1"/>
  <c r="B9" i="8"/>
  <c r="B8" i="8"/>
  <c r="B7" i="8"/>
  <c r="B6" i="8"/>
  <c r="B11" i="7" l="1"/>
  <c r="B10" i="7"/>
  <c r="B9" i="7"/>
  <c r="B8" i="7"/>
  <c r="B7" i="7"/>
  <c r="B11" i="5"/>
  <c r="B10" i="5"/>
  <c r="B9" i="5"/>
  <c r="B8" i="5"/>
  <c r="B7" i="5"/>
  <c r="B11" i="6"/>
  <c r="B10" i="6"/>
  <c r="B9" i="6"/>
  <c r="B8" i="6"/>
  <c r="B7" i="6"/>
  <c r="B11" i="4"/>
  <c r="B10" i="4"/>
  <c r="B9" i="4"/>
  <c r="B8" i="4"/>
  <c r="B7" i="4"/>
  <c r="E15" i="5"/>
  <c r="A16" i="6"/>
  <c r="A17" i="6" s="1"/>
  <c r="A18" i="6" s="1"/>
  <c r="D31" i="3" l="1"/>
  <c r="A15" i="3"/>
  <c r="A18" i="3" s="1"/>
  <c r="A19" i="3" s="1"/>
  <c r="A15" i="1"/>
  <c r="A16" i="1" s="1"/>
  <c r="H24" i="7" l="1"/>
  <c r="N23" i="3" l="1"/>
  <c r="B6" i="1" l="1"/>
  <c r="B7" i="1"/>
  <c r="B8" i="1"/>
  <c r="B9" i="1"/>
  <c r="B10" i="1"/>
  <c r="E19" i="5" l="1"/>
  <c r="J24" i="7" l="1"/>
  <c r="G7" i="8" l="1"/>
  <c r="G8" i="8"/>
  <c r="G9" i="8"/>
  <c r="G10" i="8"/>
  <c r="G11" i="8"/>
  <c r="G6" i="8"/>
  <c r="K8" i="7"/>
  <c r="K9" i="7"/>
  <c r="K10" i="7"/>
  <c r="K11" i="7"/>
  <c r="K12" i="7"/>
  <c r="K7" i="7"/>
  <c r="G8" i="5"/>
  <c r="G9" i="5"/>
  <c r="G10" i="5"/>
  <c r="G11" i="5"/>
  <c r="G12" i="5"/>
  <c r="G7" i="5"/>
  <c r="F8" i="6"/>
  <c r="F9" i="6"/>
  <c r="F10" i="6"/>
  <c r="F11" i="6"/>
  <c r="F12" i="6"/>
  <c r="F7" i="6"/>
  <c r="F8" i="4"/>
  <c r="F9" i="4"/>
  <c r="F10" i="4"/>
  <c r="F11" i="4"/>
  <c r="F12" i="4"/>
  <c r="F7" i="4"/>
  <c r="G9" i="1"/>
  <c r="G10" i="1"/>
  <c r="G11" i="1"/>
  <c r="G6" i="1"/>
  <c r="B10" i="3"/>
  <c r="B9" i="3"/>
  <c r="B8" i="3"/>
  <c r="B7" i="3"/>
  <c r="B6" i="3"/>
  <c r="G9" i="3" l="1"/>
  <c r="G9" i="12"/>
  <c r="G11" i="3"/>
  <c r="G11" i="12"/>
  <c r="G7" i="3"/>
  <c r="G7" i="12"/>
  <c r="G10" i="3"/>
  <c r="G10" i="12"/>
  <c r="G6" i="3"/>
  <c r="G6" i="12"/>
  <c r="G8" i="3"/>
  <c r="G8" i="12"/>
  <c r="J25" i="7"/>
  <c r="K27" i="3" l="1"/>
  <c r="K18" i="3"/>
  <c r="A16" i="4" l="1"/>
  <c r="A17" i="4" s="1"/>
  <c r="A18" i="4" s="1"/>
  <c r="A19" i="4" l="1"/>
  <c r="A24" i="4" s="1"/>
  <c r="A25" i="4" l="1"/>
  <c r="A26" i="4" s="1"/>
  <c r="A32" i="4" s="1"/>
  <c r="A33" i="4" s="1"/>
  <c r="A34" i="4" s="1"/>
  <c r="A35" i="4" s="1"/>
  <c r="A15" i="5"/>
  <c r="A16" i="5" s="1"/>
  <c r="A19" i="5" s="1"/>
  <c r="A20" i="5" s="1"/>
  <c r="A21" i="5" s="1"/>
  <c r="A22" i="5" s="1"/>
  <c r="A23" i="5" s="1"/>
  <c r="A36" i="4" l="1"/>
  <c r="A37" i="4" s="1"/>
  <c r="A38" i="4" s="1"/>
</calcChain>
</file>

<file path=xl/sharedStrings.xml><?xml version="1.0" encoding="utf-8"?>
<sst xmlns="http://schemas.openxmlformats.org/spreadsheetml/2006/main" count="759" uniqueCount="226">
  <si>
    <t>MONOPOLO</t>
  </si>
  <si>
    <t>CMS</t>
  </si>
  <si>
    <t>SITIO</t>
  </si>
  <si>
    <t>REGION</t>
  </si>
  <si>
    <t>ESTADO</t>
  </si>
  <si>
    <t>PROY. TIPO</t>
  </si>
  <si>
    <t>AJUSTADO</t>
  </si>
  <si>
    <t>UNIDAD</t>
  </si>
  <si>
    <t>PZA</t>
  </si>
  <si>
    <t>TIPO DE SITIO</t>
  </si>
  <si>
    <t>M</t>
  </si>
  <si>
    <t>PZAS</t>
  </si>
  <si>
    <t xml:space="preserve">PROVEEDOR </t>
  </si>
  <si>
    <t>SOLICITAR</t>
  </si>
  <si>
    <t>ARQ. ARTURO</t>
  </si>
  <si>
    <t>GPS</t>
  </si>
  <si>
    <t>ALMACEN</t>
  </si>
  <si>
    <t>PARRES</t>
  </si>
  <si>
    <t>G.E. DIAZ</t>
  </si>
  <si>
    <t>SOLDADURA TIPO CADWELD 115</t>
  </si>
  <si>
    <t>BAJANTE BARRAS AT&amp;T</t>
  </si>
  <si>
    <t>TOTAL</t>
  </si>
  <si>
    <t xml:space="preserve">ALMACEN </t>
  </si>
  <si>
    <t>FECHA</t>
  </si>
  <si>
    <t>BADESA</t>
  </si>
  <si>
    <t>AUT. O ARR.</t>
  </si>
  <si>
    <t>ALT. TORRE</t>
  </si>
  <si>
    <t>CENTRO DE RF</t>
  </si>
  <si>
    <t>TECNOLOGIA</t>
  </si>
  <si>
    <t>TAMEX</t>
  </si>
  <si>
    <t>JUEGO</t>
  </si>
  <si>
    <t>HERRAJE MW (ARMADO 1 PIEZAS)</t>
  </si>
  <si>
    <t>HERRAJE RF (ARMADO EN 2 PIEZAS POR SECTOR)</t>
  </si>
  <si>
    <t>CONTRA Y MONITOR PARED DELGADA DE 3/4"</t>
  </si>
  <si>
    <t>TRAYECTORIA VISIBLE</t>
  </si>
  <si>
    <t>METROS</t>
  </si>
  <si>
    <t>TRAYECTORIA SUBTERRANEA</t>
  </si>
  <si>
    <t xml:space="preserve">PIEZAS </t>
  </si>
  <si>
    <t>PIEZAS</t>
  </si>
  <si>
    <t>CANT/SITIO</t>
  </si>
  <si>
    <t>BLOQUE SIT</t>
  </si>
  <si>
    <t>CANT. TOT</t>
  </si>
  <si>
    <t xml:space="preserve">FUSIBLES </t>
  </si>
  <si>
    <t>PAQUETE 1 (MUFA ELECTRICA) INCLUYE:</t>
  </si>
  <si>
    <t>PAQUETE 2 (INTERRUPTOR DE CUCHILLAS) INCLUYE:</t>
  </si>
  <si>
    <t>PAQUETE 3 (CENTRO DE CARGA) INCLUYE:</t>
  </si>
  <si>
    <t>1. PAQUETE MUFA ELECTRICA</t>
  </si>
  <si>
    <t>2. PAQUETE INTERRUPTOR DE CUCHILLAS</t>
  </si>
  <si>
    <t>3. PAQUETE CENTRO DE CARGAS</t>
  </si>
  <si>
    <t>REQUISICION:</t>
  </si>
  <si>
    <t>2. PAQUETE DISPAROS ALIMENTACION E INTERCONEXIONES EQUIPOS HUAWEI</t>
  </si>
  <si>
    <t>3. PAQUETE DISPAROS ALIMENTACION E INTERCONEXIONES EQUIPOS ERICSON</t>
  </si>
  <si>
    <t>1. PAQUETE DISPAROS ALIMENTADOR PRINCIPAL Y BAJADAS A REGISTRO</t>
  </si>
  <si>
    <t>1. PAQUETE TUBERIA ALIMENTADOR PRINCIPAL</t>
  </si>
  <si>
    <t>2. PAQUETE TUBERIA ALIMENTACION EQUIPOS HUAWEI</t>
  </si>
  <si>
    <t>3. PAQUETE TUBERIA ALIMENTACION EQUIPOS ERICSON</t>
  </si>
  <si>
    <t>1. PAQUETE CABLEADO ALIMENTADOR PRINCIPAL</t>
  </si>
  <si>
    <t>2. PAQUETE CABLEADO ALIMENTACION EQUIPOS HUAWEI</t>
  </si>
  <si>
    <t>3. PAQUETE CABLEADO ALIMENTACION EQUIPOS ERICSON</t>
  </si>
  <si>
    <t>LONGITUD</t>
  </si>
  <si>
    <t>HILOS</t>
  </si>
  <si>
    <t>ENTRADA</t>
  </si>
  <si>
    <t>SALIDA</t>
  </si>
  <si>
    <t>LONG TIRO</t>
  </si>
  <si>
    <t>1. PAQUETE DE HERRERIA TORRE.</t>
  </si>
  <si>
    <t>2. PAQUETE DE HERRERIA PISO.</t>
  </si>
  <si>
    <t>1. PAQUETE DE SISTEMA DE TIERRAS TORRE.</t>
  </si>
  <si>
    <t>2. PAQUETE DE SISTEMA DE TIERRAS PISO.</t>
  </si>
  <si>
    <t>CAL. 6</t>
  </si>
  <si>
    <t>1/2</t>
  </si>
  <si>
    <t>VARILLA COPERWELL 1.5 M, CON CONECTOR.</t>
  </si>
  <si>
    <t>2. PAQUETE TUBERIA ACOMETIDA F.O.</t>
  </si>
  <si>
    <t>2. PAQUETE TUBERIA ACOMETICA F.O.</t>
  </si>
  <si>
    <t>1. DISPAROS TUBERIA ACOMETICA F.O.</t>
  </si>
  <si>
    <t>F1</t>
  </si>
  <si>
    <t>LONG.</t>
  </si>
  <si>
    <t>LONG T</t>
  </si>
  <si>
    <t>F3</t>
  </si>
  <si>
    <t>F4</t>
  </si>
  <si>
    <t>1. PAQUETE UNICANAL 4X4 (SITIOS CON TRAYECTORIAS ELECTRICAS Y F.O. SUBTERRANEAS).</t>
  </si>
  <si>
    <t>INDICE</t>
  </si>
  <si>
    <t>VOLUMEN TOTAL</t>
  </si>
  <si>
    <t xml:space="preserve">1. PAQUETE UNICANAL 4X4, ABRAZADERAS Y TAQ. EXP.  </t>
  </si>
  <si>
    <t xml:space="preserve">1. PAQUETE UNICANAL 4X4, ABRAZADERAS Y TAQ. EXP. </t>
  </si>
  <si>
    <t>HERRERIA</t>
  </si>
  <si>
    <t>S.TIERRAS</t>
  </si>
  <si>
    <t>I. ELECTRICA</t>
  </si>
  <si>
    <t>F.O.</t>
  </si>
  <si>
    <t>UNICANAL</t>
  </si>
  <si>
    <r>
      <t xml:space="preserve">CABLE CALIBRE FORRO TRANPARENTE 7/16". </t>
    </r>
    <r>
      <rPr>
        <b/>
        <sz val="14"/>
        <color theme="1"/>
        <rFont val="Calibri"/>
        <family val="2"/>
        <scheme val="minor"/>
      </rPr>
      <t>(PARA CASOS DE SITIO EN AZOTEA O PLATAFORMA METALICA).</t>
    </r>
  </si>
  <si>
    <t>REGISTROS</t>
  </si>
  <si>
    <t>ING. DE PROYECTO</t>
  </si>
  <si>
    <t>COORDINADOR.</t>
  </si>
  <si>
    <t>FORMATO GENERAL DE REQUISICION BTS ATC</t>
  </si>
  <si>
    <t>F1 BTS ATC 2020</t>
  </si>
  <si>
    <t>F2 BTS ATC 2020</t>
  </si>
  <si>
    <t>F3 BTS ATC 2020</t>
  </si>
  <si>
    <t>F4 BTS ATC 2020</t>
  </si>
  <si>
    <t>F5 BTS ATC 2020</t>
  </si>
  <si>
    <t>F6 BTS ATC 2020</t>
  </si>
  <si>
    <t>F7 BTS ATC 2020</t>
  </si>
  <si>
    <t>F8 BTS ATC 2020</t>
  </si>
  <si>
    <t>CONTRA Y MONITOR 3/4"</t>
  </si>
  <si>
    <t>F4 BTS ATC  2020</t>
  </si>
  <si>
    <t>1. PAQUETE CABLEADO ALIMENTADOR PRINCIPAL Y ATC</t>
  </si>
  <si>
    <t>1. PAQUETE DISPAROS ALIMENTADOR PRINCIPAL, BAJADAS A REGISTRO Y CONTROLADOR DE LUCES</t>
  </si>
  <si>
    <t>F8 BTS AT&amp;T 2020</t>
  </si>
  <si>
    <t>ANILLO PRINCIPAL</t>
  </si>
  <si>
    <t xml:space="preserve"> </t>
  </si>
  <si>
    <t>CANTIDAD</t>
  </si>
  <si>
    <t>CAL 6</t>
  </si>
  <si>
    <t>RAW LAND</t>
  </si>
  <si>
    <t>ABRAZADERA UNICANAL 1 1/4"</t>
  </si>
  <si>
    <t>HUAWEI</t>
  </si>
  <si>
    <t>NO</t>
  </si>
  <si>
    <t>ADRIAN</t>
  </si>
  <si>
    <t>CABLE ACERO FORRO TRANSPARENTE 3/8" (DISPAROS HACIA ANILLO PRINCIPAL)</t>
  </si>
  <si>
    <t>ELECTRODO QUIMICO ET380 7/16 Fe PARRES CON TAPON DE NEOPRENO, INCLUYE TAPA PVC 8" Y TUBO DE PVC DE 8''</t>
  </si>
  <si>
    <t xml:space="preserve">CONTRA Y MONITOR 3/4" </t>
  </si>
  <si>
    <r>
      <t xml:space="preserve">CONDULET </t>
    </r>
    <r>
      <rPr>
        <sz val="14"/>
        <color rgb="FFFF0000"/>
        <rFont val="Calibri"/>
        <family val="2"/>
        <scheme val="minor"/>
      </rPr>
      <t>LB B41SERIE</t>
    </r>
    <r>
      <rPr>
        <sz val="14"/>
        <color theme="1"/>
        <rFont val="Calibri"/>
        <family val="2"/>
        <scheme val="minor"/>
      </rPr>
      <t xml:space="preserve"> OVAL PGG 1" </t>
    </r>
  </si>
  <si>
    <r>
      <t xml:space="preserve">CONDULET </t>
    </r>
    <r>
      <rPr>
        <sz val="14"/>
        <color rgb="FFFF0000"/>
        <rFont val="Calibri"/>
        <family val="2"/>
        <scheme val="minor"/>
      </rPr>
      <t xml:space="preserve">LL B41SERIE </t>
    </r>
    <r>
      <rPr>
        <sz val="14"/>
        <color theme="1"/>
        <rFont val="Calibri"/>
        <family val="2"/>
        <scheme val="minor"/>
      </rPr>
      <t xml:space="preserve">OVAL PGG 1" </t>
    </r>
  </si>
  <si>
    <r>
      <t xml:space="preserve">CONDULET </t>
    </r>
    <r>
      <rPr>
        <sz val="14"/>
        <color rgb="FFFF0000"/>
        <rFont val="Calibri"/>
        <family val="2"/>
        <scheme val="minor"/>
      </rPr>
      <t>LR B41SERIE</t>
    </r>
    <r>
      <rPr>
        <sz val="14"/>
        <color theme="1"/>
        <rFont val="Calibri"/>
        <family val="2"/>
        <scheme val="minor"/>
      </rPr>
      <t xml:space="preserve"> OVAL PGG 1" </t>
    </r>
  </si>
  <si>
    <t xml:space="preserve">Unicanal = </t>
  </si>
  <si>
    <t>CHRISTIAN</t>
  </si>
  <si>
    <t>VALPARAISO, ZACATECAS</t>
  </si>
  <si>
    <t>1. DISPAROS TUBERIA ACOMETIDA F.O.</t>
  </si>
  <si>
    <r>
      <t xml:space="preserve">ACORAZADO DE 60X60 PARA BASE DE MEDICION </t>
    </r>
    <r>
      <rPr>
        <b/>
        <sz val="14"/>
        <color theme="1"/>
        <rFont val="Calibri"/>
        <family val="2"/>
        <scheme val="minor"/>
      </rPr>
      <t>(INC. PASADOR).</t>
    </r>
  </si>
  <si>
    <r>
      <t xml:space="preserve">ACORAZADO DE 20X30X50 PARA INTERRUPTOR SQUARE D 2X60 </t>
    </r>
    <r>
      <rPr>
        <b/>
        <sz val="14"/>
        <color theme="1"/>
        <rFont val="Calibri"/>
        <family val="2"/>
        <scheme val="minor"/>
      </rPr>
      <t>(INC. CANDADO)</t>
    </r>
  </si>
  <si>
    <r>
      <t>PORTACABLERA 12" ANCHO  (TRAMOS 3 M)</t>
    </r>
    <r>
      <rPr>
        <b/>
        <sz val="14"/>
        <color theme="1"/>
        <rFont val="Calibri"/>
        <family val="2"/>
        <scheme val="minor"/>
      </rPr>
      <t xml:space="preserve"> (INC. 4 TORN Y 4 SUJ/PZA)</t>
    </r>
  </si>
  <si>
    <r>
      <t xml:space="preserve">ACORAZADO DE  16X50X65 PARA ACDB </t>
    </r>
    <r>
      <rPr>
        <b/>
        <sz val="14"/>
        <color theme="1"/>
        <rFont val="Calibri"/>
        <family val="2"/>
        <scheme val="minor"/>
      </rPr>
      <t>(INC. CANDADO Y PLACAS 5X95X400 E=1/2", CARTABONES, PLACA BASE Y 4 ESPARRAGOS 3/8" X 11CM LARGO )</t>
    </r>
  </si>
  <si>
    <r>
      <t>PORTACABLERA CON HERRAJE TIPO L O CLEVIS (TRAMOS 3 M)</t>
    </r>
    <r>
      <rPr>
        <b/>
        <sz val="14"/>
        <color theme="1"/>
        <rFont val="Calibri"/>
        <family val="2"/>
        <scheme val="minor"/>
      </rPr>
      <t xml:space="preserve"> (INC. TORNILLERIA O J PARA SUJECION).</t>
    </r>
  </si>
  <si>
    <r>
      <t xml:space="preserve">POSTE PARA ODF Y ACDB. (TUBO 2" CED 40.) 2 M </t>
    </r>
    <r>
      <rPr>
        <b/>
        <sz val="12"/>
        <color theme="1"/>
        <rFont val="Calibri"/>
        <family val="2"/>
        <scheme val="minor"/>
      </rPr>
      <t>(INC. CARTABONES, PLACA BASE,TAQUETES EXPANSIVOS, 2 UNICANALES Y 2 ABRAZADERAS PARA UNICANAL.)</t>
    </r>
  </si>
  <si>
    <r>
      <t xml:space="preserve">BARRA DE TIERRAS </t>
    </r>
    <r>
      <rPr>
        <b/>
        <sz val="14"/>
        <color theme="1"/>
        <rFont val="Calibri"/>
        <family val="2"/>
        <scheme val="minor"/>
      </rPr>
      <t>(INC. SUJECION)</t>
    </r>
  </si>
  <si>
    <t>CABLE ACERO CAL. 1/0 DE 7 HILOS (ANILLO PRINCIPAL)</t>
  </si>
  <si>
    <t>CINCHOS METÁLICOS</t>
  </si>
  <si>
    <t>CABLE 3/8</t>
  </si>
  <si>
    <t>POSTE DE SUJECION ACDB Y ODF</t>
  </si>
  <si>
    <t>MALLA CICLONICA</t>
  </si>
  <si>
    <t>PIERNAS TORRE</t>
  </si>
  <si>
    <t>PUERTA MALLA</t>
  </si>
  <si>
    <t>MUFA PGG 1 1/4" ALTAN</t>
  </si>
  <si>
    <t>CONECTOR PARA MUFA DE 1 1/4" A BASE DE MEDICION.</t>
  </si>
  <si>
    <r>
      <t xml:space="preserve">BASE DE MEDICION BIFASICA 4 TERM, 100 A CON QUINTA TERMINAL. </t>
    </r>
    <r>
      <rPr>
        <b/>
        <sz val="14"/>
        <color theme="1"/>
        <rFont val="Calibri"/>
        <family val="2"/>
        <scheme val="minor"/>
      </rPr>
      <t>(INC. 4 TAQ. EXP 3/8")</t>
    </r>
  </si>
  <si>
    <r>
      <t xml:space="preserve">INTERRUPTOR DE CUCHILLAS 2X60 MARCA SQUARD/SCHENEIDER TIPO NEMA 3.  </t>
    </r>
    <r>
      <rPr>
        <b/>
        <sz val="14"/>
        <color theme="1"/>
        <rFont val="Calibri"/>
        <family val="2"/>
        <scheme val="minor"/>
      </rPr>
      <t>(INC. 4 TAQ. EXP 3/8")</t>
    </r>
  </si>
  <si>
    <t>CONTRA Y MONITOR 1 1/4"</t>
  </si>
  <si>
    <r>
      <t>CENTRO DE CARGA ACDB MARCA SQUARE D NEMA 3R O IP65 PARA INTERRUPTORES PLUG .</t>
    </r>
    <r>
      <rPr>
        <b/>
        <sz val="14"/>
        <color theme="1"/>
        <rFont val="Calibri"/>
        <family val="2"/>
        <scheme val="minor"/>
      </rPr>
      <t xml:space="preserve"> (INC. 4 TAQ. EXT. DE 3/8 Y CANDADO MASTER LOCK)</t>
    </r>
  </si>
  <si>
    <t>PLATINA PARA GABINETE ACDB</t>
  </si>
  <si>
    <t>CONTRA Y MONITOR LICUATITE DE 1 1/4"</t>
  </si>
  <si>
    <t xml:space="preserve">INTERRUPTOR 2X70 MARCA ABB </t>
  </si>
  <si>
    <t xml:space="preserve">INTERRUPTOR 2X50 MARCA ABB </t>
  </si>
  <si>
    <t>INTERRUPTOR 2X70 MARCA ABB</t>
  </si>
  <si>
    <t xml:space="preserve">INTERRUPTOR 2X60 MARCA ABB </t>
  </si>
  <si>
    <t xml:space="preserve">CONTRA Y MONITOR 1 1/4" </t>
  </si>
  <si>
    <r>
      <t xml:space="preserve">DISPARO DE TUBO PGG 1 1/4" </t>
    </r>
    <r>
      <rPr>
        <b/>
        <i/>
        <sz val="16"/>
        <color theme="1"/>
        <rFont val="Calibri Light"/>
        <family val="2"/>
        <scheme val="major"/>
      </rPr>
      <t>DE MEDICION AL INTERRUPTOR 2X60 SQUARE D</t>
    </r>
    <r>
      <rPr>
        <sz val="16"/>
        <color theme="1"/>
        <rFont val="Calibri Light"/>
        <family val="2"/>
        <scheme val="major"/>
      </rPr>
      <t xml:space="preserve">  0.25 M (5 CM CUERDA DE CADA LADO). </t>
    </r>
  </si>
  <si>
    <t xml:space="preserve">1. PAQUETE DISPAROS PGG  O LICUATITE ALIMENTADOR PRINCIPAL, BAJADAS A REGISTRO </t>
  </si>
  <si>
    <t>TUBO PVC USO RUDO 1 1/4" (TRAMOS 3 M)</t>
  </si>
  <si>
    <r>
      <t xml:space="preserve">DISPARO DE TUBO PGG 1 1/4" </t>
    </r>
    <r>
      <rPr>
        <b/>
        <i/>
        <sz val="16"/>
        <color theme="1"/>
        <rFont val="Calibri Light"/>
        <family val="2"/>
        <scheme val="major"/>
      </rPr>
      <t>DEL 2X60 A REGISTRO</t>
    </r>
    <r>
      <rPr>
        <sz val="16"/>
        <color theme="1"/>
        <rFont val="Calibri Light"/>
        <family val="2"/>
        <scheme val="major"/>
      </rPr>
      <t xml:space="preserve">  1.00 M (5 CM DE CUERDA POR LADO). INC: 1 CONECTOR DE PVC USO RUDO DE 1 1/4", 1 COPLE DE 1 1/4".</t>
    </r>
  </si>
  <si>
    <t xml:space="preserve">CODO PVC USO RUDO 1 1/4" </t>
  </si>
  <si>
    <t xml:space="preserve">CODO 90 PGG 1 1/4" </t>
  </si>
  <si>
    <r>
      <t xml:space="preserve">DISPARO DE TUBO LICUATITE 1 1/4" </t>
    </r>
    <r>
      <rPr>
        <b/>
        <i/>
        <sz val="16"/>
        <color theme="1"/>
        <rFont val="Calibri Light"/>
        <family val="2"/>
        <scheme val="major"/>
      </rPr>
      <t>CENTRO ACDB A PIE TORRE.</t>
    </r>
    <r>
      <rPr>
        <sz val="16"/>
        <color theme="1"/>
        <rFont val="Calibri Light"/>
        <family val="2"/>
        <scheme val="major"/>
      </rPr>
      <t xml:space="preserve"> 2.00 M (4 CM DE CUERDA POR LADO) INC: 2 CONECTOR DE LICUATITE DE 1 1/4", 1 COPLE 1 1/4" PGG Y 2 CODO 90 PGG 1 1/4".</t>
    </r>
  </si>
  <si>
    <t>TUBO PGG 1 1/4" PARA TRAYECTORIA EXTERIOR. (TRAMOS 3 M)</t>
  </si>
  <si>
    <t>MEDICION ALTAN A INTERRUPTOR  SQUARE</t>
  </si>
  <si>
    <t>INTERRUPTOR  SQUARE A CENTRO DE CARGAS ACDB</t>
  </si>
  <si>
    <t xml:space="preserve">CENTRO CARGAS ACDB A PIE DE TORRE. </t>
  </si>
  <si>
    <t>1. MALLA CICLONICA</t>
  </si>
  <si>
    <t>2. PUERTA O PORTON</t>
  </si>
  <si>
    <t>LONG (M).</t>
  </si>
  <si>
    <t>MALLA CICLONICA CAL. 11 GALVANIZADA DE 55X55mm</t>
  </si>
  <si>
    <t>MTS</t>
  </si>
  <si>
    <t>TUBO DE 2 1/2". CED. 40</t>
  </si>
  <si>
    <t>ROLLOS</t>
  </si>
  <si>
    <t>ALAMBRE DE PUAZ GALVANIZADA CAL. 12.5</t>
  </si>
  <si>
    <t xml:space="preserve">CINTA DE PVC PARA MALLA CICLONICA DE 55x55mm </t>
  </si>
  <si>
    <t>JGO</t>
  </si>
  <si>
    <t>CANDADO MASTERLOCK MOD. 175 LH CUELLO LARGO</t>
  </si>
  <si>
    <t>CADENA DE ¼” GALVANIZADA</t>
  </si>
  <si>
    <t>PASADOR REDONDO LISO DE ¾”</t>
  </si>
  <si>
    <t>CERROJO TIPO MAUSSER EN LAMINA GALVANIZADA CAL.14</t>
  </si>
  <si>
    <t>3. MALLA MIRAFI</t>
  </si>
  <si>
    <t>MALLA MIRAFI</t>
  </si>
  <si>
    <t xml:space="preserve">MUFA PGG 1 1/4"  </t>
  </si>
  <si>
    <t>1. DISPAROS TUBERIA ACOMETIDA F.O. ALTAN</t>
  </si>
  <si>
    <t xml:space="preserve">TUBO PGG 1 1/4" PARA TRAYECTORIA EXTERIOR. (TRAMOS 3 M) </t>
  </si>
  <si>
    <t>CONECTOR RECTO  DE PVC USO RUDO DE 1 1/4"</t>
  </si>
  <si>
    <t>COPLE PGG 1 1/4"</t>
  </si>
  <si>
    <t>CONECTOR PARA LICUATITE 1 1/4"</t>
  </si>
  <si>
    <t>M2</t>
  </si>
  <si>
    <r>
      <t xml:space="preserve">DISPARO DE TUBO PVC 1 1/4" </t>
    </r>
    <r>
      <rPr>
        <b/>
        <i/>
        <sz val="16"/>
        <color theme="1"/>
        <rFont val="Calibri Light"/>
        <family val="2"/>
        <scheme val="major"/>
      </rPr>
      <t>DEL INTERRUPTOR 2X60 A REGISTRO</t>
    </r>
    <r>
      <rPr>
        <sz val="16"/>
        <color theme="1"/>
        <rFont val="Calibri Light"/>
        <family val="2"/>
        <scheme val="major"/>
      </rPr>
      <t xml:space="preserve">  1.00 M (5 CM DE CUERDA POR LADO). INC: 1 CONECTOR RECTO PVC USO RUDO DE 1 1/4", 1 COPLE DE 1 1/4" Y 1 CODO 45 PVC USO RUDO.</t>
    </r>
  </si>
  <si>
    <t xml:space="preserve">CODO 45 PGG USO RUDO 1 1/4" </t>
  </si>
  <si>
    <t>VALPARAISO</t>
  </si>
  <si>
    <t>BARRAS CLEVIS</t>
  </si>
  <si>
    <t>ARRIO T-90</t>
  </si>
  <si>
    <t xml:space="preserve">CODO 90° PVC USO RUDO 1 1/4" </t>
  </si>
  <si>
    <t>MUFA AC ALTAN Y BAJANTE INTERRUPTOR</t>
  </si>
  <si>
    <t>MUFA F.O. ALTAN</t>
  </si>
  <si>
    <t>LICUATITE LLEGADA Y SALIDA ACDB</t>
  </si>
  <si>
    <t>LICUATITE LLEGADA Y SALIDA ODF</t>
  </si>
  <si>
    <t>TRAYECTORIAS ALTAN 1 1/4</t>
  </si>
  <si>
    <t>TUBO DE 42mm</t>
  </si>
  <si>
    <t>CICLOMALLA</t>
  </si>
  <si>
    <t>CONCERTINA DOBLE NAVAJA GALNAVIZADA DE 35cm</t>
  </si>
  <si>
    <t>3 tiros de 20</t>
  </si>
  <si>
    <t>SOLERA GALVANIZADA 3/4”X1/8”</t>
  </si>
  <si>
    <t>COPLE SIMPLE PARA TUBO DE 42mm</t>
  </si>
  <si>
    <t>ABRAZADERA DE ARRANQUE PARA TUBO DE 73mm</t>
  </si>
  <si>
    <t>ABRAZADERA DOBLE DE ARRANQUE PARA TUBO DE 73mm</t>
  </si>
  <si>
    <t>ABRAZADERA TENSION PARA TUBO DE 73mm</t>
  </si>
  <si>
    <t>ESPADA DE 35xm</t>
  </si>
  <si>
    <t>TAPON PARA ESPADA TUBO DE 73mm</t>
  </si>
  <si>
    <t>ABRAZADERA DE TENSIÓN PARA TUBO DE 42mm</t>
  </si>
  <si>
    <t>BISAGRA INDUSTRIAL DE TUBO 73mm A 48mm</t>
  </si>
  <si>
    <t xml:space="preserve">ZAPATA DOBLE OJILLO CAÑON CORTO PARA CABLE 1/0 </t>
  </si>
  <si>
    <r>
      <t xml:space="preserve">DISPARO DE TUBO LICUATITE 1 1/4" </t>
    </r>
    <r>
      <rPr>
        <b/>
        <i/>
        <sz val="16"/>
        <color theme="1"/>
        <rFont val="Calibri Light"/>
        <family val="2"/>
        <scheme val="major"/>
      </rPr>
      <t>DE REGISTRO A CENTRO ACDB</t>
    </r>
    <r>
      <rPr>
        <sz val="16"/>
        <color theme="1"/>
        <rFont val="Calibri Light"/>
        <family val="2"/>
        <scheme val="major"/>
      </rPr>
      <t>.  1.50 M (4 CM DE CUERDA POR LADO)INC: 1 CONECTOR RECTO PVC USO RUDO DE 1 1/4", 1 COPLE DE 1 1/4" Y 1 CODO 45 PVC USO RUDO. 2 CONECTORES DE LICUATITE DE 1 1/4", ADAPTADOR PVC 1  1/4".</t>
    </r>
  </si>
  <si>
    <t xml:space="preserve">CABLE ALUMINIO AWG CAL 6. MARCA CONDUMEX (COLOR NEGRO) </t>
  </si>
  <si>
    <t xml:space="preserve">CABLE COBRE AWG CAL 6. MARCA CONDUMEX (COLOR NEGRO) </t>
  </si>
  <si>
    <t>CABLE ALUMINIO AWG CAL. 6. MARCA CONDUMEX (COLOR NEGRO)</t>
  </si>
  <si>
    <r>
      <t xml:space="preserve">TUBO PGG 1 1/4" PARA MUFA (SOLO </t>
    </r>
    <r>
      <rPr>
        <b/>
        <i/>
        <sz val="14"/>
        <color theme="1"/>
        <rFont val="Calibri"/>
        <family val="2"/>
        <scheme val="minor"/>
      </rPr>
      <t>TRAMO COMPLETO 3M CUERDA 5CM EN AMBOS LADOS</t>
    </r>
    <r>
      <rPr>
        <sz val="14"/>
        <color theme="1"/>
        <rFont val="Calibri"/>
        <family val="2"/>
        <scheme val="minor"/>
      </rPr>
      <t>) INCLUYE: CONECTOR PVC USO RUDO 1 1/4" Y COPLE PGG 1 1/4".</t>
    </r>
  </si>
  <si>
    <t>CAJA METALICA HIMEL 15X30X30 (INC. CANDADO SOLDADO)</t>
  </si>
  <si>
    <t>ARQ ARTURO</t>
  </si>
  <si>
    <t>POSTE DE 2" x 6.00 mts PARA MURETE</t>
  </si>
  <si>
    <t>CABLE ACERO FORRO TRANSPARENTE 3/8"  (H CENTRO DE RADIACION + 10 M)</t>
  </si>
  <si>
    <t>TUBO PGG 1 1/4" PARA MUFA SOBRE MEDICION. (3.50 M)</t>
  </si>
  <si>
    <r>
      <t xml:space="preserve">DISPARO DE TUBO LICUATITE 1 1/4" </t>
    </r>
    <r>
      <rPr>
        <b/>
        <i/>
        <sz val="16"/>
        <color theme="1"/>
        <rFont val="Calibri Light"/>
        <family val="2"/>
        <scheme val="major"/>
      </rPr>
      <t>CENTRO ACDB A PIE TORRE.</t>
    </r>
    <r>
      <rPr>
        <sz val="16"/>
        <color theme="1"/>
        <rFont val="Calibri Light"/>
        <family val="2"/>
        <scheme val="major"/>
      </rPr>
      <t xml:space="preserve"> 2.00 M (4 CM DE CUERDA POR LADO) INC: 2 CONECTORES DE LICUATITE DE 1 1/4", 1 COPLE 1 1/4" PGG, 1 CODO 90 PGG 1 1/4" , 1 GLANDULA DE 1 1/4" Y  .1 ADAPTADOR LICUATITE DE 1 1/4"</t>
    </r>
  </si>
  <si>
    <t>AISLADOR CERAMICO INCLUYE BASTIDOR</t>
  </si>
  <si>
    <t>4.57x15mts</t>
  </si>
  <si>
    <t>MARCO Y CONTRAMARCO  45.4cmx46.4cm (medidas exteriores) REGISTRO ALTAN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</si>
</sst>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 Light"/>
      <family val="2"/>
      <scheme val="major"/>
    </font>
    <font>
      <b/>
      <i/>
      <sz val="16"/>
      <color theme="1"/>
      <name val="Calibri Light"/>
      <family val="2"/>
      <scheme val="major"/>
    </font>
    <font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9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mediumDashed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3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center"/>
    </xf>
    <xf numFmtId="0" fontId="7" fillId="0" borderId="2" xfId="0" applyFont="1" applyBorder="1"/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4" xfId="0" applyFont="1" applyBorder="1"/>
    <xf numFmtId="0" fontId="8" fillId="0" borderId="0" xfId="0" applyFont="1"/>
    <xf numFmtId="0" fontId="7" fillId="0" borderId="3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0" xfId="0" applyFont="1" applyAlignment="1">
      <alignment wrapText="1"/>
    </xf>
    <xf numFmtId="0" fontId="7" fillId="0" borderId="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0" borderId="2" xfId="0" applyFont="1" applyBorder="1" applyAlignment="1">
      <alignment wrapText="1"/>
    </xf>
    <xf numFmtId="0" fontId="7" fillId="0" borderId="6" xfId="0" applyFont="1" applyBorder="1" applyAlignment="1">
      <alignment horizontal="center" wrapText="1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11" xfId="0" applyFont="1" applyBorder="1"/>
    <xf numFmtId="0" fontId="7" fillId="0" borderId="11" xfId="0" applyFont="1" applyFill="1" applyBorder="1" applyAlignment="1">
      <alignment horizontal="center"/>
    </xf>
    <xf numFmtId="0" fontId="7" fillId="0" borderId="0" xfId="0" applyFont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7" fillId="0" borderId="0" xfId="0" applyFont="1" applyAlignment="1">
      <alignment horizontal="center" wrapText="1"/>
    </xf>
    <xf numFmtId="0" fontId="3" fillId="0" borderId="0" xfId="0" applyFont="1" applyBorder="1"/>
    <xf numFmtId="0" fontId="7" fillId="0" borderId="0" xfId="0" applyFont="1" applyBorder="1" applyAlignment="1">
      <alignment horizontal="center" wrapText="1"/>
    </xf>
    <xf numFmtId="0" fontId="7" fillId="3" borderId="8" xfId="0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wrapText="1"/>
    </xf>
    <xf numFmtId="0" fontId="7" fillId="0" borderId="17" xfId="0" applyFont="1" applyBorder="1" applyAlignment="1">
      <alignment horizontal="center"/>
    </xf>
    <xf numFmtId="0" fontId="7" fillId="0" borderId="16" xfId="0" applyFont="1" applyBorder="1"/>
    <xf numFmtId="0" fontId="7" fillId="0" borderId="18" xfId="0" applyFont="1" applyBorder="1"/>
    <xf numFmtId="0" fontId="7" fillId="0" borderId="19" xfId="0" applyFont="1" applyBorder="1"/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13" xfId="0" applyFont="1" applyBorder="1" applyAlignment="1">
      <alignment wrapText="1"/>
    </xf>
    <xf numFmtId="0" fontId="7" fillId="0" borderId="14" xfId="0" applyFont="1" applyBorder="1" applyAlignment="1">
      <alignment horizontal="center" wrapText="1"/>
    </xf>
    <xf numFmtId="0" fontId="7" fillId="0" borderId="15" xfId="0" applyFont="1" applyBorder="1" applyAlignment="1">
      <alignment horizontal="center" wrapText="1"/>
    </xf>
    <xf numFmtId="0" fontId="7" fillId="0" borderId="17" xfId="0" applyFont="1" applyBorder="1" applyAlignment="1">
      <alignment horizontal="center" wrapText="1"/>
    </xf>
    <xf numFmtId="0" fontId="7" fillId="0" borderId="19" xfId="0" applyFont="1" applyBorder="1" applyAlignment="1">
      <alignment wrapText="1"/>
    </xf>
    <xf numFmtId="0" fontId="7" fillId="0" borderId="20" xfId="0" applyFont="1" applyBorder="1" applyAlignment="1">
      <alignment horizontal="center" wrapText="1"/>
    </xf>
    <xf numFmtId="0" fontId="7" fillId="0" borderId="21" xfId="0" applyFont="1" applyBorder="1" applyAlignment="1">
      <alignment horizontal="center" wrapText="1"/>
    </xf>
    <xf numFmtId="0" fontId="7" fillId="0" borderId="22" xfId="0" applyFont="1" applyBorder="1" applyAlignment="1">
      <alignment wrapText="1"/>
    </xf>
    <xf numFmtId="0" fontId="7" fillId="0" borderId="23" xfId="0" applyFont="1" applyBorder="1" applyAlignment="1">
      <alignment horizontal="center" wrapText="1"/>
    </xf>
    <xf numFmtId="0" fontId="7" fillId="0" borderId="13" xfId="0" applyFont="1" applyBorder="1"/>
    <xf numFmtId="0" fontId="7" fillId="0" borderId="5" xfId="0" applyFont="1" applyBorder="1" applyAlignment="1">
      <alignment horizontal="center"/>
    </xf>
    <xf numFmtId="0" fontId="7" fillId="0" borderId="25" xfId="0" applyFont="1" applyBorder="1"/>
    <xf numFmtId="0" fontId="7" fillId="0" borderId="26" xfId="0" applyFont="1" applyBorder="1" applyAlignment="1">
      <alignment wrapText="1"/>
    </xf>
    <xf numFmtId="0" fontId="2" fillId="0" borderId="11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7" fillId="0" borderId="31" xfId="0" applyFont="1" applyBorder="1" applyAlignment="1">
      <alignment horizontal="center" wrapText="1"/>
    </xf>
    <xf numFmtId="0" fontId="7" fillId="0" borderId="32" xfId="0" applyFont="1" applyBorder="1" applyAlignment="1">
      <alignment horizontal="center" wrapText="1"/>
    </xf>
    <xf numFmtId="0" fontId="7" fillId="0" borderId="6" xfId="0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9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2" fillId="0" borderId="0" xfId="0" applyFont="1" applyFill="1" applyBorder="1"/>
    <xf numFmtId="0" fontId="7" fillId="0" borderId="34" xfId="0" applyFont="1" applyBorder="1" applyAlignment="1">
      <alignment horizontal="center"/>
    </xf>
    <xf numFmtId="0" fontId="7" fillId="0" borderId="35" xfId="0" applyFont="1" applyBorder="1" applyAlignment="1">
      <alignment horizontal="center" wrapText="1"/>
    </xf>
    <xf numFmtId="0" fontId="7" fillId="0" borderId="33" xfId="0" applyFont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0" fontId="4" fillId="0" borderId="0" xfId="0" applyFont="1" applyBorder="1"/>
    <xf numFmtId="0" fontId="12" fillId="0" borderId="4" xfId="0" applyFont="1" applyBorder="1"/>
    <xf numFmtId="0" fontId="12" fillId="0" borderId="2" xfId="0" applyFont="1" applyBorder="1"/>
    <xf numFmtId="0" fontId="12" fillId="0" borderId="0" xfId="0" applyFont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 applyBorder="1"/>
    <xf numFmtId="164" fontId="10" fillId="0" borderId="2" xfId="0" applyNumberFormat="1" applyFont="1" applyBorder="1" applyAlignment="1">
      <alignment horizontal="left"/>
    </xf>
    <xf numFmtId="0" fontId="10" fillId="0" borderId="2" xfId="0" applyFont="1" applyFill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7" xfId="0" applyFont="1" applyBorder="1"/>
    <xf numFmtId="0" fontId="9" fillId="0" borderId="27" xfId="0" applyFont="1" applyBorder="1"/>
    <xf numFmtId="0" fontId="9" fillId="0" borderId="27" xfId="0" applyFont="1" applyFill="1" applyBorder="1"/>
    <xf numFmtId="0" fontId="4" fillId="0" borderId="24" xfId="0" applyFont="1" applyBorder="1"/>
    <xf numFmtId="0" fontId="7" fillId="0" borderId="0" xfId="0" applyFont="1" applyFill="1"/>
    <xf numFmtId="0" fontId="12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5" fillId="0" borderId="0" xfId="0" applyFont="1" applyBorder="1"/>
    <xf numFmtId="0" fontId="12" fillId="2" borderId="4" xfId="0" applyFont="1" applyFill="1" applyBorder="1"/>
    <xf numFmtId="0" fontId="12" fillId="2" borderId="5" xfId="0" applyFont="1" applyFill="1" applyBorder="1"/>
    <xf numFmtId="0" fontId="7" fillId="0" borderId="37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42" xfId="0" applyFont="1" applyBorder="1" applyAlignment="1">
      <alignment horizontal="center"/>
    </xf>
    <xf numFmtId="0" fontId="7" fillId="0" borderId="43" xfId="0" applyFont="1" applyBorder="1" applyAlignment="1">
      <alignment horizontal="center"/>
    </xf>
    <xf numFmtId="0" fontId="7" fillId="0" borderId="44" xfId="0" applyFont="1" applyBorder="1"/>
    <xf numFmtId="0" fontId="3" fillId="0" borderId="45" xfId="0" applyFont="1" applyBorder="1"/>
    <xf numFmtId="0" fontId="7" fillId="0" borderId="45" xfId="0" applyFont="1" applyBorder="1" applyAlignment="1">
      <alignment horizontal="center"/>
    </xf>
    <xf numFmtId="0" fontId="7" fillId="0" borderId="46" xfId="0" applyFont="1" applyBorder="1"/>
    <xf numFmtId="0" fontId="7" fillId="0" borderId="47" xfId="0" applyFont="1" applyBorder="1"/>
    <xf numFmtId="0" fontId="7" fillId="0" borderId="48" xfId="0" applyFont="1" applyBorder="1"/>
    <xf numFmtId="0" fontId="7" fillId="0" borderId="49" xfId="0" applyFont="1" applyFill="1" applyBorder="1"/>
    <xf numFmtId="0" fontId="7" fillId="0" borderId="50" xfId="0" applyFont="1" applyFill="1" applyBorder="1" applyAlignment="1">
      <alignment horizontal="center"/>
    </xf>
    <xf numFmtId="0" fontId="7" fillId="0" borderId="49" xfId="0" applyFont="1" applyBorder="1"/>
    <xf numFmtId="0" fontId="7" fillId="0" borderId="50" xfId="0" applyFont="1" applyBorder="1"/>
    <xf numFmtId="0" fontId="7" fillId="0" borderId="50" xfId="0" applyFont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7" fillId="0" borderId="53" xfId="0" applyFont="1" applyBorder="1"/>
    <xf numFmtId="0" fontId="7" fillId="3" borderId="37" xfId="0" applyFont="1" applyFill="1" applyBorder="1" applyAlignment="1">
      <alignment horizontal="center"/>
    </xf>
    <xf numFmtId="0" fontId="7" fillId="0" borderId="54" xfId="0" applyFont="1" applyBorder="1" applyAlignment="1">
      <alignment wrapText="1"/>
    </xf>
    <xf numFmtId="0" fontId="7" fillId="0" borderId="40" xfId="0" applyFont="1" applyFill="1" applyBorder="1" applyAlignment="1">
      <alignment horizontal="center"/>
    </xf>
    <xf numFmtId="0" fontId="7" fillId="0" borderId="41" xfId="0" applyFont="1" applyBorder="1" applyAlignment="1">
      <alignment wrapText="1"/>
    </xf>
    <xf numFmtId="0" fontId="7" fillId="3" borderId="42" xfId="0" applyFont="1" applyFill="1" applyBorder="1" applyAlignment="1">
      <alignment horizontal="center"/>
    </xf>
    <xf numFmtId="0" fontId="7" fillId="0" borderId="43" xfId="0" applyFont="1" applyFill="1" applyBorder="1" applyAlignment="1">
      <alignment horizontal="center"/>
    </xf>
    <xf numFmtId="0" fontId="7" fillId="4" borderId="28" xfId="0" applyFont="1" applyFill="1" applyBorder="1"/>
    <xf numFmtId="0" fontId="10" fillId="0" borderId="2" xfId="0" applyNumberFormat="1" applyFont="1" applyBorder="1" applyAlignment="1">
      <alignment horizontal="left"/>
    </xf>
    <xf numFmtId="0" fontId="7" fillId="0" borderId="36" xfId="0" applyFont="1" applyBorder="1"/>
    <xf numFmtId="0" fontId="7" fillId="0" borderId="40" xfId="0" applyFont="1" applyBorder="1" applyAlignment="1">
      <alignment horizontal="center" wrapText="1"/>
    </xf>
    <xf numFmtId="0" fontId="17" fillId="0" borderId="39" xfId="0" applyFont="1" applyFill="1" applyBorder="1" applyAlignment="1">
      <alignment wrapText="1"/>
    </xf>
    <xf numFmtId="0" fontId="7" fillId="5" borderId="33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0" borderId="55" xfId="0" applyFont="1" applyFill="1" applyBorder="1" applyAlignment="1">
      <alignment horizontal="center"/>
    </xf>
    <xf numFmtId="0" fontId="6" fillId="0" borderId="39" xfId="0" applyFont="1" applyBorder="1" applyAlignment="1">
      <alignment vertical="center" wrapText="1"/>
    </xf>
    <xf numFmtId="0" fontId="7" fillId="0" borderId="39" xfId="0" applyFont="1" applyBorder="1"/>
    <xf numFmtId="0" fontId="7" fillId="0" borderId="39" xfId="0" applyFont="1" applyBorder="1" applyAlignment="1">
      <alignment wrapText="1"/>
    </xf>
    <xf numFmtId="0" fontId="17" fillId="0" borderId="36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 vertical="center"/>
    </xf>
    <xf numFmtId="0" fontId="7" fillId="0" borderId="56" xfId="0" applyFont="1" applyBorder="1" applyAlignment="1">
      <alignment horizontal="center"/>
    </xf>
    <xf numFmtId="0" fontId="7" fillId="0" borderId="46" xfId="0" applyFont="1" applyBorder="1" applyAlignment="1">
      <alignment horizontal="center"/>
    </xf>
    <xf numFmtId="0" fontId="7" fillId="0" borderId="57" xfId="0" applyFont="1" applyBorder="1"/>
    <xf numFmtId="0" fontId="7" fillId="0" borderId="58" xfId="0" applyFont="1" applyBorder="1"/>
    <xf numFmtId="0" fontId="7" fillId="0" borderId="59" xfId="0" applyFont="1" applyBorder="1" applyAlignment="1">
      <alignment horizontal="center"/>
    </xf>
    <xf numFmtId="0" fontId="7" fillId="0" borderId="48" xfId="0" applyFont="1" applyBorder="1" applyAlignment="1">
      <alignment horizontal="center"/>
    </xf>
    <xf numFmtId="0" fontId="7" fillId="0" borderId="54" xfId="0" applyFont="1" applyBorder="1"/>
    <xf numFmtId="0" fontId="7" fillId="0" borderId="41" xfId="0" applyFont="1" applyBorder="1"/>
    <xf numFmtId="0" fontId="7" fillId="0" borderId="60" xfId="0" applyFont="1" applyFill="1" applyBorder="1" applyAlignment="1">
      <alignment horizontal="center"/>
    </xf>
    <xf numFmtId="0" fontId="7" fillId="5" borderId="39" xfId="0" applyFont="1" applyFill="1" applyBorder="1"/>
    <xf numFmtId="0" fontId="7" fillId="5" borderId="40" xfId="0" applyFont="1" applyFill="1" applyBorder="1" applyAlignment="1">
      <alignment horizontal="center"/>
    </xf>
    <xf numFmtId="0" fontId="7" fillId="5" borderId="41" xfId="0" applyFont="1" applyFill="1" applyBorder="1"/>
    <xf numFmtId="0" fontId="7" fillId="5" borderId="61" xfId="0" applyFont="1" applyFill="1" applyBorder="1" applyAlignment="1">
      <alignment horizontal="center"/>
    </xf>
    <xf numFmtId="0" fontId="7" fillId="5" borderId="60" xfId="0" applyFont="1" applyFill="1" applyBorder="1" applyAlignment="1">
      <alignment horizontal="center"/>
    </xf>
    <xf numFmtId="0" fontId="7" fillId="5" borderId="42" xfId="0" applyFont="1" applyFill="1" applyBorder="1" applyAlignment="1">
      <alignment horizontal="center"/>
    </xf>
    <xf numFmtId="0" fontId="7" fillId="5" borderId="43" xfId="0" applyFont="1" applyFill="1" applyBorder="1" applyAlignment="1">
      <alignment horizontal="center"/>
    </xf>
    <xf numFmtId="0" fontId="7" fillId="0" borderId="52" xfId="0" applyFont="1" applyBorder="1" applyAlignment="1">
      <alignment horizontal="center"/>
    </xf>
    <xf numFmtId="0" fontId="7" fillId="0" borderId="55" xfId="0" applyFont="1" applyBorder="1" applyAlignment="1">
      <alignment horizontal="center"/>
    </xf>
    <xf numFmtId="0" fontId="7" fillId="0" borderId="62" xfId="0" applyFont="1" applyBorder="1" applyAlignment="1">
      <alignment horizontal="center"/>
    </xf>
    <xf numFmtId="0" fontId="7" fillId="0" borderId="36" xfId="0" applyFont="1" applyBorder="1" applyAlignment="1">
      <alignment wrapText="1"/>
    </xf>
    <xf numFmtId="0" fontId="7" fillId="0" borderId="66" xfId="0" applyFont="1" applyBorder="1" applyAlignment="1">
      <alignment horizontal="center"/>
    </xf>
    <xf numFmtId="0" fontId="7" fillId="0" borderId="67" xfId="0" applyFont="1" applyFill="1" applyBorder="1" applyAlignment="1">
      <alignment horizontal="center"/>
    </xf>
    <xf numFmtId="0" fontId="7" fillId="0" borderId="68" xfId="0" applyFont="1" applyBorder="1" applyAlignment="1">
      <alignment horizontal="center"/>
    </xf>
    <xf numFmtId="0" fontId="7" fillId="0" borderId="69" xfId="0" applyFont="1" applyBorder="1" applyAlignment="1">
      <alignment wrapText="1"/>
    </xf>
    <xf numFmtId="0" fontId="7" fillId="0" borderId="69" xfId="0" applyFont="1" applyBorder="1" applyAlignment="1">
      <alignment horizontal="left" vertical="top" wrapText="1"/>
    </xf>
    <xf numFmtId="0" fontId="7" fillId="0" borderId="70" xfId="0" applyFont="1" applyBorder="1"/>
    <xf numFmtId="0" fontId="7" fillId="0" borderId="71" xfId="0" applyFont="1" applyBorder="1" applyAlignment="1">
      <alignment horizontal="center"/>
    </xf>
    <xf numFmtId="0" fontId="2" fillId="0" borderId="41" xfId="0" applyFont="1" applyBorder="1"/>
    <xf numFmtId="0" fontId="7" fillId="0" borderId="61" xfId="0" applyFont="1" applyBorder="1" applyAlignment="1">
      <alignment horizontal="center"/>
    </xf>
    <xf numFmtId="0" fontId="7" fillId="2" borderId="60" xfId="0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3" xfId="0" applyFont="1" applyBorder="1" applyAlignment="1">
      <alignment horizontal="left" wrapText="1"/>
    </xf>
    <xf numFmtId="0" fontId="7" fillId="0" borderId="69" xfId="0" applyFont="1" applyBorder="1"/>
    <xf numFmtId="0" fontId="7" fillId="0" borderId="70" xfId="0" applyFont="1" applyBorder="1" applyAlignment="1">
      <alignment wrapText="1"/>
    </xf>
    <xf numFmtId="0" fontId="7" fillId="0" borderId="73" xfId="0" applyFont="1" applyBorder="1" applyAlignment="1">
      <alignment horizontal="center"/>
    </xf>
    <xf numFmtId="0" fontId="7" fillId="0" borderId="74" xfId="0" applyFont="1" applyBorder="1" applyAlignment="1">
      <alignment horizontal="center"/>
    </xf>
    <xf numFmtId="0" fontId="7" fillId="0" borderId="37" xfId="0" applyFont="1" applyBorder="1" applyAlignment="1">
      <alignment horizontal="center" wrapText="1"/>
    </xf>
    <xf numFmtId="0" fontId="7" fillId="0" borderId="58" xfId="0" applyFont="1" applyFill="1" applyBorder="1"/>
    <xf numFmtId="0" fontId="7" fillId="0" borderId="70" xfId="0" applyFont="1" applyFill="1" applyBorder="1" applyAlignment="1">
      <alignment wrapText="1"/>
    </xf>
    <xf numFmtId="0" fontId="7" fillId="0" borderId="58" xfId="0" applyFont="1" applyBorder="1" applyAlignment="1">
      <alignment wrapText="1"/>
    </xf>
    <xf numFmtId="0" fontId="7" fillId="0" borderId="72" xfId="0" applyFont="1" applyBorder="1"/>
    <xf numFmtId="0" fontId="7" fillId="0" borderId="63" xfId="0" applyFont="1" applyBorder="1"/>
    <xf numFmtId="0" fontId="7" fillId="0" borderId="75" xfId="0" applyFont="1" applyBorder="1" applyAlignment="1">
      <alignment horizontal="center"/>
    </xf>
    <xf numFmtId="0" fontId="7" fillId="0" borderId="75" xfId="0" applyFont="1" applyBorder="1" applyAlignment="1">
      <alignment horizontal="center" wrapText="1"/>
    </xf>
    <xf numFmtId="0" fontId="7" fillId="0" borderId="76" xfId="0" applyFont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7" fillId="0" borderId="77" xfId="0" applyFont="1" applyBorder="1" applyAlignment="1">
      <alignment horizontal="center"/>
    </xf>
    <xf numFmtId="0" fontId="7" fillId="5" borderId="78" xfId="0" applyFont="1" applyFill="1" applyBorder="1"/>
    <xf numFmtId="0" fontId="7" fillId="5" borderId="48" xfId="0" applyFont="1" applyFill="1" applyBorder="1" applyAlignment="1">
      <alignment horizontal="center"/>
    </xf>
    <xf numFmtId="0" fontId="7" fillId="0" borderId="57" xfId="0" applyFont="1" applyBorder="1" applyAlignment="1">
      <alignment wrapText="1"/>
    </xf>
    <xf numFmtId="0" fontId="7" fillId="0" borderId="79" xfId="0" applyFont="1" applyBorder="1" applyAlignment="1">
      <alignment wrapText="1"/>
    </xf>
    <xf numFmtId="0" fontId="7" fillId="3" borderId="66" xfId="0" applyFont="1" applyFill="1" applyBorder="1" applyAlignment="1">
      <alignment horizontal="center"/>
    </xf>
    <xf numFmtId="0" fontId="7" fillId="3" borderId="61" xfId="0" applyFont="1" applyFill="1" applyBorder="1" applyAlignment="1">
      <alignment horizontal="center"/>
    </xf>
    <xf numFmtId="0" fontId="7" fillId="0" borderId="60" xfId="0" applyFont="1" applyBorder="1" applyAlignment="1">
      <alignment horizontal="center"/>
    </xf>
    <xf numFmtId="0" fontId="7" fillId="0" borderId="80" xfId="0" applyFont="1" applyBorder="1" applyAlignment="1">
      <alignment horizontal="center"/>
    </xf>
    <xf numFmtId="0" fontId="7" fillId="0" borderId="8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17" fillId="0" borderId="41" xfId="0" applyFont="1" applyFill="1" applyBorder="1" applyAlignment="1">
      <alignment wrapText="1"/>
    </xf>
    <xf numFmtId="0" fontId="7" fillId="0" borderId="33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7" fillId="0" borderId="45" xfId="0" applyFont="1" applyBorder="1"/>
    <xf numFmtId="0" fontId="2" fillId="0" borderId="0" xfId="0" applyFont="1" applyBorder="1" applyAlignment="1">
      <alignment horizontal="center"/>
    </xf>
    <xf numFmtId="0" fontId="6" fillId="0" borderId="51" xfId="0" applyFont="1" applyBorder="1" applyAlignment="1">
      <alignment horizontal="center"/>
    </xf>
    <xf numFmtId="0" fontId="7" fillId="0" borderId="82" xfId="0" applyFont="1" applyBorder="1" applyAlignment="1">
      <alignment horizontal="center"/>
    </xf>
    <xf numFmtId="0" fontId="7" fillId="0" borderId="83" xfId="0" applyFont="1" applyBorder="1" applyAlignment="1">
      <alignment horizontal="center"/>
    </xf>
    <xf numFmtId="0" fontId="7" fillId="0" borderId="84" xfId="0" applyFont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7" fillId="0" borderId="81" xfId="0" applyFont="1" applyBorder="1" applyAlignment="1">
      <alignment horizontal="center"/>
    </xf>
    <xf numFmtId="0" fontId="7" fillId="0" borderId="8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85" xfId="0" applyFont="1" applyBorder="1" applyAlignment="1">
      <alignment horizontal="center"/>
    </xf>
    <xf numFmtId="0" fontId="7" fillId="0" borderId="80" xfId="0" applyFont="1" applyFill="1" applyBorder="1" applyAlignment="1">
      <alignment horizontal="center"/>
    </xf>
    <xf numFmtId="0" fontId="7" fillId="0" borderId="87" xfId="0" applyFont="1" applyBorder="1" applyAlignment="1">
      <alignment horizontal="center"/>
    </xf>
    <xf numFmtId="0" fontId="7" fillId="6" borderId="86" xfId="0" applyFont="1" applyFill="1" applyBorder="1" applyAlignment="1">
      <alignment horizontal="center"/>
    </xf>
    <xf numFmtId="0" fontId="7" fillId="5" borderId="54" xfId="0" applyFont="1" applyFill="1" applyBorder="1"/>
    <xf numFmtId="0" fontId="7" fillId="0" borderId="78" xfId="0" applyFont="1" applyBorder="1"/>
    <xf numFmtId="0" fontId="7" fillId="5" borderId="9" xfId="0" applyFont="1" applyFill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5" borderId="56" xfId="0" applyFont="1" applyFill="1" applyBorder="1" applyAlignment="1">
      <alignment horizontal="center"/>
    </xf>
    <xf numFmtId="0" fontId="7" fillId="0" borderId="88" xfId="0" applyFont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0" borderId="79" xfId="0" applyFont="1" applyBorder="1"/>
    <xf numFmtId="0" fontId="7" fillId="0" borderId="72" xfId="0" applyFont="1" applyBorder="1" applyAlignment="1">
      <alignment wrapText="1"/>
    </xf>
    <xf numFmtId="0" fontId="7" fillId="0" borderId="69" xfId="0" applyFont="1" applyFill="1" applyBorder="1" applyAlignment="1">
      <alignment wrapText="1"/>
    </xf>
    <xf numFmtId="0" fontId="7" fillId="0" borderId="89" xfId="0" applyFont="1" applyBorder="1" applyAlignment="1">
      <alignment horizontal="center"/>
    </xf>
    <xf numFmtId="0" fontId="7" fillId="0" borderId="90" xfId="0" applyFont="1" applyBorder="1" applyAlignment="1">
      <alignment horizontal="center"/>
    </xf>
    <xf numFmtId="0" fontId="7" fillId="0" borderId="91" xfId="0" applyFont="1" applyBorder="1" applyAlignment="1">
      <alignment horizontal="center"/>
    </xf>
    <xf numFmtId="0" fontId="7" fillId="0" borderId="92" xfId="0" applyFont="1" applyBorder="1" applyAlignment="1">
      <alignment horizontal="center"/>
    </xf>
    <xf numFmtId="0" fontId="2" fillId="0" borderId="63" xfId="0" applyFont="1" applyBorder="1" applyAlignment="1">
      <alignment horizontal="center"/>
    </xf>
    <xf numFmtId="0" fontId="2" fillId="0" borderId="64" xfId="0" applyFont="1" applyBorder="1" applyAlignment="1">
      <alignment horizontal="center"/>
    </xf>
    <xf numFmtId="0" fontId="2" fillId="0" borderId="65" xfId="0" applyFont="1" applyBorder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846366</xdr:colOff>
      <xdr:row>11</xdr:row>
      <xdr:rowOff>186418</xdr:rowOff>
    </xdr:from>
    <xdr:to>
      <xdr:col>6</xdr:col>
      <xdr:colOff>752475</xdr:colOff>
      <xdr:row>29</xdr:row>
      <xdr:rowOff>131989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418491" y="4053568"/>
          <a:ext cx="5163909" cy="516527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COORDINACION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45</xdr:row>
      <xdr:rowOff>0</xdr:rowOff>
    </xdr:from>
    <xdr:to>
      <xdr:col>1</xdr:col>
      <xdr:colOff>2711824</xdr:colOff>
      <xdr:row>48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830356" y="11715750"/>
          <a:ext cx="2700618" cy="6000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PROYECTO:</a:t>
          </a:r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Arq Pedro Tovar</a:t>
          </a:r>
        </a:p>
      </xdr:txBody>
    </xdr:sp>
    <xdr:clientData/>
  </xdr:twoCellAnchor>
  <xdr:twoCellAnchor>
    <xdr:from>
      <xdr:col>1</xdr:col>
      <xdr:colOff>2857500</xdr:colOff>
      <xdr:row>45</xdr:row>
      <xdr:rowOff>798</xdr:rowOff>
    </xdr:from>
    <xdr:to>
      <xdr:col>2</xdr:col>
      <xdr:colOff>694765</xdr:colOff>
      <xdr:row>48</xdr:row>
      <xdr:rowOff>799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3676650" y="11716548"/>
          <a:ext cx="3161740" cy="60007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 Tovar Christian</a:t>
          </a:r>
        </a:p>
      </xdr:txBody>
    </xdr:sp>
    <xdr:clientData/>
  </xdr:twoCellAnchor>
  <xdr:twoCellAnchor>
    <xdr:from>
      <xdr:col>1</xdr:col>
      <xdr:colOff>2799710</xdr:colOff>
      <xdr:row>48</xdr:row>
      <xdr:rowOff>152802</xdr:rowOff>
    </xdr:from>
    <xdr:to>
      <xdr:col>2</xdr:col>
      <xdr:colOff>653143</xdr:colOff>
      <xdr:row>50</xdr:row>
      <xdr:rowOff>132070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/>
      </xdr:nvSpPr>
      <xdr:spPr>
        <a:xfrm>
          <a:off x="3618860" y="12468627"/>
          <a:ext cx="3177908" cy="37931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13607</xdr:colOff>
      <xdr:row>51</xdr:row>
      <xdr:rowOff>1</xdr:rowOff>
    </xdr:from>
    <xdr:to>
      <xdr:col>2</xdr:col>
      <xdr:colOff>489857</xdr:colOff>
      <xdr:row>61</xdr:row>
      <xdr:rowOff>95251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 txBox="1"/>
      </xdr:nvSpPr>
      <xdr:spPr>
        <a:xfrm>
          <a:off x="832757" y="12915901"/>
          <a:ext cx="5800725" cy="20955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</a:p>
        <a:p>
          <a:endParaRPr lang="es-MX" sz="1100" baseline="0"/>
        </a:p>
        <a:p>
          <a:r>
            <a:rPr lang="es-MX" sz="1100" baseline="0"/>
            <a:t>anticipo de material</a:t>
          </a:r>
          <a:endParaRPr lang="es-MX" sz="1100"/>
        </a:p>
      </xdr:txBody>
    </xdr:sp>
    <xdr:clientData/>
  </xdr:twoCellAnchor>
  <xdr:twoCellAnchor>
    <xdr:from>
      <xdr:col>3</xdr:col>
      <xdr:colOff>164085</xdr:colOff>
      <xdr:row>57</xdr:row>
      <xdr:rowOff>91248</xdr:rowOff>
    </xdr:from>
    <xdr:to>
      <xdr:col>7</xdr:col>
      <xdr:colOff>8803</xdr:colOff>
      <xdr:row>61</xdr:row>
      <xdr:rowOff>149678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 txBox="1"/>
      </xdr:nvSpPr>
      <xdr:spPr>
        <a:xfrm>
          <a:off x="7012560" y="14207298"/>
          <a:ext cx="5207293" cy="85853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123264</xdr:colOff>
      <xdr:row>54</xdr:row>
      <xdr:rowOff>43463</xdr:rowOff>
    </xdr:from>
    <xdr:to>
      <xdr:col>7</xdr:col>
      <xdr:colOff>0</xdr:colOff>
      <xdr:row>57</xdr:row>
      <xdr:rowOff>38420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 txBox="1"/>
      </xdr:nvSpPr>
      <xdr:spPr>
        <a:xfrm>
          <a:off x="6971739" y="13559438"/>
          <a:ext cx="5239311" cy="59503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137832</xdr:colOff>
      <xdr:row>45</xdr:row>
      <xdr:rowOff>16249</xdr:rowOff>
    </xdr:from>
    <xdr:to>
      <xdr:col>6</xdr:col>
      <xdr:colOff>1170215</xdr:colOff>
      <xdr:row>53</xdr:row>
      <xdr:rowOff>163285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 txBox="1"/>
      </xdr:nvSpPr>
      <xdr:spPr>
        <a:xfrm>
          <a:off x="6986307" y="11731999"/>
          <a:ext cx="4013708" cy="1747236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14568</xdr:colOff>
      <xdr:row>48</xdr:row>
      <xdr:rowOff>150720</xdr:rowOff>
    </xdr:from>
    <xdr:to>
      <xdr:col>1</xdr:col>
      <xdr:colOff>2711824</xdr:colOff>
      <xdr:row>50</xdr:row>
      <xdr:rowOff>129989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 txBox="1"/>
      </xdr:nvSpPr>
      <xdr:spPr>
        <a:xfrm>
          <a:off x="833718" y="12466545"/>
          <a:ext cx="2697256" cy="37931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BTS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5</xdr:row>
      <xdr:rowOff>5013</xdr:rowOff>
    </xdr:from>
    <xdr:to>
      <xdr:col>0</xdr:col>
      <xdr:colOff>971551</xdr:colOff>
      <xdr:row>10</xdr:row>
      <xdr:rowOff>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CxnSpPr/>
      </xdr:nvCxnSpPr>
      <xdr:spPr>
        <a:xfrm>
          <a:off x="819651" y="1614738"/>
          <a:ext cx="0" cy="1804737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26</xdr:row>
      <xdr:rowOff>300878</xdr:rowOff>
    </xdr:from>
    <xdr:to>
      <xdr:col>1</xdr:col>
      <xdr:colOff>2711824</xdr:colOff>
      <xdr:row>30</xdr:row>
      <xdr:rowOff>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827635" y="11186592"/>
          <a:ext cx="2700618" cy="95097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PROYECTO:</a:t>
          </a:r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2857500</xdr:colOff>
      <xdr:row>27</xdr:row>
      <xdr:rowOff>798</xdr:rowOff>
    </xdr:from>
    <xdr:to>
      <xdr:col>2</xdr:col>
      <xdr:colOff>694765</xdr:colOff>
      <xdr:row>30</xdr:row>
      <xdr:rowOff>799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3673929" y="11199477"/>
          <a:ext cx="2899122" cy="93889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2799710</xdr:colOff>
      <xdr:row>30</xdr:row>
      <xdr:rowOff>152802</xdr:rowOff>
    </xdr:from>
    <xdr:to>
      <xdr:col>2</xdr:col>
      <xdr:colOff>653143</xdr:colOff>
      <xdr:row>32</xdr:row>
      <xdr:rowOff>132070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616139" y="11882159"/>
          <a:ext cx="2915290" cy="60519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13607</xdr:colOff>
      <xdr:row>33</xdr:row>
      <xdr:rowOff>1</xdr:rowOff>
    </xdr:from>
    <xdr:to>
      <xdr:col>2</xdr:col>
      <xdr:colOff>489857</xdr:colOff>
      <xdr:row>43</xdr:row>
      <xdr:rowOff>95251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830036" y="12695465"/>
          <a:ext cx="5538107" cy="213632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3</xdr:col>
      <xdr:colOff>164085</xdr:colOff>
      <xdr:row>39</xdr:row>
      <xdr:rowOff>91248</xdr:rowOff>
    </xdr:from>
    <xdr:to>
      <xdr:col>7</xdr:col>
      <xdr:colOff>8803</xdr:colOff>
      <xdr:row>43</xdr:row>
      <xdr:rowOff>149678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6749942" y="14011355"/>
          <a:ext cx="4022111" cy="87485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123264</xdr:colOff>
      <xdr:row>36</xdr:row>
      <xdr:rowOff>43463</xdr:rowOff>
    </xdr:from>
    <xdr:to>
      <xdr:col>7</xdr:col>
      <xdr:colOff>0</xdr:colOff>
      <xdr:row>39</xdr:row>
      <xdr:rowOff>38420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6709121" y="13351249"/>
          <a:ext cx="4054129" cy="60727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137832</xdr:colOff>
      <xdr:row>27</xdr:row>
      <xdr:rowOff>16249</xdr:rowOff>
    </xdr:from>
    <xdr:to>
      <xdr:col>6</xdr:col>
      <xdr:colOff>1170215</xdr:colOff>
      <xdr:row>35</xdr:row>
      <xdr:rowOff>163285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6723689" y="10942785"/>
          <a:ext cx="4012347" cy="232417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14568</xdr:colOff>
      <xdr:row>30</xdr:row>
      <xdr:rowOff>150720</xdr:rowOff>
    </xdr:from>
    <xdr:to>
      <xdr:col>1</xdr:col>
      <xdr:colOff>2711824</xdr:colOff>
      <xdr:row>32</xdr:row>
      <xdr:rowOff>129989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305921" y="11446249"/>
          <a:ext cx="2697256" cy="60679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BTS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5</xdr:row>
      <xdr:rowOff>5013</xdr:rowOff>
    </xdr:from>
    <xdr:to>
      <xdr:col>0</xdr:col>
      <xdr:colOff>971551</xdr:colOff>
      <xdr:row>10</xdr:row>
      <xdr:rowOff>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>
          <a:off x="1780555" y="1596248"/>
          <a:ext cx="9025" cy="156381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31</xdr:row>
      <xdr:rowOff>166408</xdr:rowOff>
    </xdr:from>
    <xdr:to>
      <xdr:col>1</xdr:col>
      <xdr:colOff>2767853</xdr:colOff>
      <xdr:row>33</xdr:row>
      <xdr:rowOff>268941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750794" y="14128937"/>
          <a:ext cx="2700618" cy="73006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2857500</xdr:colOff>
      <xdr:row>31</xdr:row>
      <xdr:rowOff>179292</xdr:rowOff>
    </xdr:from>
    <xdr:to>
      <xdr:col>2</xdr:col>
      <xdr:colOff>952500</xdr:colOff>
      <xdr:row>33</xdr:row>
      <xdr:rowOff>266697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3537857" y="14153828"/>
          <a:ext cx="2299607" cy="71333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2876550</xdr:colOff>
      <xdr:row>34</xdr:row>
      <xdr:rowOff>65554</xdr:rowOff>
    </xdr:from>
    <xdr:to>
      <xdr:col>2</xdr:col>
      <xdr:colOff>952500</xdr:colOff>
      <xdr:row>36</xdr:row>
      <xdr:rowOff>108857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3556907" y="14978983"/>
          <a:ext cx="2280557" cy="45151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100853</xdr:colOff>
      <xdr:row>36</xdr:row>
      <xdr:rowOff>156884</xdr:rowOff>
    </xdr:from>
    <xdr:to>
      <xdr:col>2</xdr:col>
      <xdr:colOff>963705</xdr:colOff>
      <xdr:row>44</xdr:row>
      <xdr:rowOff>78443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784412" y="15464119"/>
          <a:ext cx="5076264" cy="153520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4</xdr:col>
      <xdr:colOff>0</xdr:colOff>
      <xdr:row>40</xdr:row>
      <xdr:rowOff>67236</xdr:rowOff>
    </xdr:from>
    <xdr:to>
      <xdr:col>6</xdr:col>
      <xdr:colOff>1120589</xdr:colOff>
      <xdr:row>44</xdr:row>
      <xdr:rowOff>123266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6107206" y="16181295"/>
          <a:ext cx="4034118" cy="86285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0</xdr:colOff>
      <xdr:row>36</xdr:row>
      <xdr:rowOff>161925</xdr:rowOff>
    </xdr:from>
    <xdr:to>
      <xdr:col>6</xdr:col>
      <xdr:colOff>1098177</xdr:colOff>
      <xdr:row>39</xdr:row>
      <xdr:rowOff>156882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6084794" y="15469160"/>
          <a:ext cx="4034118" cy="6000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0</xdr:colOff>
      <xdr:row>31</xdr:row>
      <xdr:rowOff>161926</xdr:rowOff>
    </xdr:from>
    <xdr:to>
      <xdr:col>6</xdr:col>
      <xdr:colOff>1154206</xdr:colOff>
      <xdr:row>36</xdr:row>
      <xdr:rowOff>33618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6185647" y="14124455"/>
          <a:ext cx="3989294" cy="121639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81803</xdr:colOff>
      <xdr:row>34</xdr:row>
      <xdr:rowOff>72277</xdr:rowOff>
    </xdr:from>
    <xdr:to>
      <xdr:col>1</xdr:col>
      <xdr:colOff>2779059</xdr:colOff>
      <xdr:row>36</xdr:row>
      <xdr:rowOff>108856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762160" y="14985706"/>
          <a:ext cx="2697256" cy="44479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COLLO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5</xdr:row>
      <xdr:rowOff>5013</xdr:rowOff>
    </xdr:from>
    <xdr:to>
      <xdr:col>0</xdr:col>
      <xdr:colOff>971551</xdr:colOff>
      <xdr:row>10</xdr:row>
      <xdr:rowOff>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CxnSpPr/>
      </xdr:nvCxnSpPr>
      <xdr:spPr>
        <a:xfrm>
          <a:off x="1253879" y="1596248"/>
          <a:ext cx="9025" cy="156381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5</xdr:row>
      <xdr:rowOff>5013</xdr:rowOff>
    </xdr:from>
    <xdr:to>
      <xdr:col>0</xdr:col>
      <xdr:colOff>971551</xdr:colOff>
      <xdr:row>10</xdr:row>
      <xdr:rowOff>0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819651" y="1614738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38</xdr:row>
      <xdr:rowOff>300878</xdr:rowOff>
    </xdr:from>
    <xdr:to>
      <xdr:col>1</xdr:col>
      <xdr:colOff>2678206</xdr:colOff>
      <xdr:row>40</xdr:row>
      <xdr:rowOff>179294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694765" y="13994466"/>
          <a:ext cx="2667000" cy="39388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2857501</xdr:colOff>
      <xdr:row>38</xdr:row>
      <xdr:rowOff>313764</xdr:rowOff>
    </xdr:from>
    <xdr:to>
      <xdr:col>2</xdr:col>
      <xdr:colOff>425823</xdr:colOff>
      <xdr:row>40</xdr:row>
      <xdr:rowOff>190501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3541060" y="14007352"/>
          <a:ext cx="3563469" cy="39220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2842932</xdr:colOff>
      <xdr:row>41</xdr:row>
      <xdr:rowOff>76761</xdr:rowOff>
    </xdr:from>
    <xdr:to>
      <xdr:col>2</xdr:col>
      <xdr:colOff>560294</xdr:colOff>
      <xdr:row>43</xdr:row>
      <xdr:rowOff>56030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3526491" y="14487526"/>
          <a:ext cx="3712509" cy="38268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11206</xdr:colOff>
      <xdr:row>43</xdr:row>
      <xdr:rowOff>100853</xdr:rowOff>
    </xdr:from>
    <xdr:to>
      <xdr:col>2</xdr:col>
      <xdr:colOff>190500</xdr:colOff>
      <xdr:row>49</xdr:row>
      <xdr:rowOff>168088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694765" y="14915029"/>
          <a:ext cx="6174441" cy="127747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2</xdr:col>
      <xdr:colOff>638735</xdr:colOff>
      <xdr:row>45</xdr:row>
      <xdr:rowOff>44824</xdr:rowOff>
    </xdr:from>
    <xdr:to>
      <xdr:col>5</xdr:col>
      <xdr:colOff>1142999</xdr:colOff>
      <xdr:row>49</xdr:row>
      <xdr:rowOff>100853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/>
      </xdr:nvSpPr>
      <xdr:spPr>
        <a:xfrm>
          <a:off x="7317441" y="15262412"/>
          <a:ext cx="3753970" cy="86285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638737</xdr:colOff>
      <xdr:row>41</xdr:row>
      <xdr:rowOff>173131</xdr:rowOff>
    </xdr:from>
    <xdr:to>
      <xdr:col>5</xdr:col>
      <xdr:colOff>1154207</xdr:colOff>
      <xdr:row>44</xdr:row>
      <xdr:rowOff>168088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7317443" y="14583896"/>
          <a:ext cx="3765176" cy="60007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683560</xdr:colOff>
      <xdr:row>39</xdr:row>
      <xdr:rowOff>16249</xdr:rowOff>
    </xdr:from>
    <xdr:to>
      <xdr:col>5</xdr:col>
      <xdr:colOff>1086970</xdr:colOff>
      <xdr:row>41</xdr:row>
      <xdr:rowOff>89647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7362266" y="14023602"/>
          <a:ext cx="3653116" cy="47681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48186</xdr:colOff>
      <xdr:row>41</xdr:row>
      <xdr:rowOff>61073</xdr:rowOff>
    </xdr:from>
    <xdr:to>
      <xdr:col>1</xdr:col>
      <xdr:colOff>2745442</xdr:colOff>
      <xdr:row>43</xdr:row>
      <xdr:rowOff>40342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731745" y="14471838"/>
          <a:ext cx="2697256" cy="38268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COLLO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/>
      </xdr:nvCxnSpPr>
      <xdr:spPr>
        <a:xfrm>
          <a:off x="1253879" y="1786748"/>
          <a:ext cx="9025" cy="156381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>
          <a:off x="686301" y="1614738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686301" y="1614738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>
          <a:off x="762501" y="976563"/>
          <a:ext cx="0" cy="1185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CxnSpPr/>
      </xdr:nvCxnSpPr>
      <xdr:spPr>
        <a:xfrm>
          <a:off x="686301" y="1614738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CxnSpPr/>
      </xdr:nvCxnSpPr>
      <xdr:spPr>
        <a:xfrm>
          <a:off x="686301" y="1614738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20</xdr:row>
      <xdr:rowOff>0</xdr:rowOff>
    </xdr:from>
    <xdr:to>
      <xdr:col>1</xdr:col>
      <xdr:colOff>2711824</xdr:colOff>
      <xdr:row>23</xdr:row>
      <xdr:rowOff>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296956" y="18350753"/>
          <a:ext cx="2700618" cy="95642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2857500</xdr:colOff>
      <xdr:row>20</xdr:row>
      <xdr:rowOff>0</xdr:rowOff>
    </xdr:from>
    <xdr:to>
      <xdr:col>1</xdr:col>
      <xdr:colOff>8718176</xdr:colOff>
      <xdr:row>22</xdr:row>
      <xdr:rowOff>313763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3148853" y="15688234"/>
          <a:ext cx="5860676" cy="94129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2854138</xdr:colOff>
      <xdr:row>23</xdr:row>
      <xdr:rowOff>166408</xdr:rowOff>
    </xdr:from>
    <xdr:to>
      <xdr:col>2</xdr:col>
      <xdr:colOff>0</xdr:colOff>
      <xdr:row>25</xdr:row>
      <xdr:rowOff>145677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3145491" y="16482173"/>
          <a:ext cx="5875244" cy="60679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26</xdr:row>
      <xdr:rowOff>0</xdr:rowOff>
    </xdr:from>
    <xdr:to>
      <xdr:col>2</xdr:col>
      <xdr:colOff>0</xdr:colOff>
      <xdr:row>38</xdr:row>
      <xdr:rowOff>190498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291353" y="17257059"/>
          <a:ext cx="8729382" cy="283508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2</xdr:col>
      <xdr:colOff>190500</xdr:colOff>
      <xdr:row>34</xdr:row>
      <xdr:rowOff>145677</xdr:rowOff>
    </xdr:from>
    <xdr:to>
      <xdr:col>6</xdr:col>
      <xdr:colOff>0</xdr:colOff>
      <xdr:row>39</xdr:row>
      <xdr:rowOff>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9616109" y="18781547"/>
          <a:ext cx="4248978" cy="84823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190500</xdr:colOff>
      <xdr:row>31</xdr:row>
      <xdr:rowOff>16249</xdr:rowOff>
    </xdr:from>
    <xdr:to>
      <xdr:col>6</xdr:col>
      <xdr:colOff>0</xdr:colOff>
      <xdr:row>34</xdr:row>
      <xdr:rowOff>11206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9211235" y="18505955"/>
          <a:ext cx="4112559" cy="6000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179294</xdr:colOff>
      <xdr:row>20</xdr:row>
      <xdr:rowOff>16249</xdr:rowOff>
    </xdr:from>
    <xdr:to>
      <xdr:col>6</xdr:col>
      <xdr:colOff>0</xdr:colOff>
      <xdr:row>30</xdr:row>
      <xdr:rowOff>78440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/>
      </xdr:nvSpPr>
      <xdr:spPr>
        <a:xfrm>
          <a:off x="9200029" y="15390720"/>
          <a:ext cx="4123765" cy="297572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14568</xdr:colOff>
      <xdr:row>23</xdr:row>
      <xdr:rowOff>150720</xdr:rowOff>
    </xdr:from>
    <xdr:to>
      <xdr:col>1</xdr:col>
      <xdr:colOff>2711824</xdr:colOff>
      <xdr:row>25</xdr:row>
      <xdr:rowOff>129989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300318" y="19457895"/>
          <a:ext cx="2697256" cy="60791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COLLO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CxnSpPr/>
      </xdr:nvCxnSpPr>
      <xdr:spPr>
        <a:xfrm>
          <a:off x="1248276" y="1937227"/>
          <a:ext cx="9025" cy="15598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25</xdr:row>
      <xdr:rowOff>0</xdr:rowOff>
    </xdr:from>
    <xdr:to>
      <xdr:col>1</xdr:col>
      <xdr:colOff>2711824</xdr:colOff>
      <xdr:row>28</xdr:row>
      <xdr:rowOff>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/>
      </xdr:nvSpPr>
      <xdr:spPr>
        <a:xfrm>
          <a:off x="296956" y="10349753"/>
          <a:ext cx="2700618" cy="95642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2857500</xdr:colOff>
      <xdr:row>25</xdr:row>
      <xdr:rowOff>0</xdr:rowOff>
    </xdr:from>
    <xdr:to>
      <xdr:col>3</xdr:col>
      <xdr:colOff>11207</xdr:colOff>
      <xdr:row>27</xdr:row>
      <xdr:rowOff>313763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/>
      </xdr:nvSpPr>
      <xdr:spPr>
        <a:xfrm>
          <a:off x="3148853" y="13021234"/>
          <a:ext cx="3697942" cy="94129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2854138</xdr:colOff>
      <xdr:row>28</xdr:row>
      <xdr:rowOff>166408</xdr:rowOff>
    </xdr:from>
    <xdr:to>
      <xdr:col>3</xdr:col>
      <xdr:colOff>0</xdr:colOff>
      <xdr:row>30</xdr:row>
      <xdr:rowOff>145677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3139888" y="11472583"/>
          <a:ext cx="2908487" cy="60791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31</xdr:row>
      <xdr:rowOff>0</xdr:rowOff>
    </xdr:from>
    <xdr:to>
      <xdr:col>3</xdr:col>
      <xdr:colOff>0</xdr:colOff>
      <xdr:row>46</xdr:row>
      <xdr:rowOff>190498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285750" y="12249150"/>
          <a:ext cx="5762625" cy="281939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3</xdr:col>
      <xdr:colOff>123264</xdr:colOff>
      <xdr:row>42</xdr:row>
      <xdr:rowOff>145677</xdr:rowOff>
    </xdr:from>
    <xdr:to>
      <xdr:col>7</xdr:col>
      <xdr:colOff>0</xdr:colOff>
      <xdr:row>47</xdr:row>
      <xdr:rowOff>0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 txBox="1"/>
      </xdr:nvSpPr>
      <xdr:spPr>
        <a:xfrm>
          <a:off x="7351058" y="16259736"/>
          <a:ext cx="4269442" cy="86285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123264</xdr:colOff>
      <xdr:row>39</xdr:row>
      <xdr:rowOff>16249</xdr:rowOff>
    </xdr:from>
    <xdr:to>
      <xdr:col>7</xdr:col>
      <xdr:colOff>0</xdr:colOff>
      <xdr:row>42</xdr:row>
      <xdr:rowOff>11206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6171639" y="13494124"/>
          <a:ext cx="3905811" cy="59503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137832</xdr:colOff>
      <xdr:row>25</xdr:row>
      <xdr:rowOff>16249</xdr:rowOff>
    </xdr:from>
    <xdr:to>
      <xdr:col>7</xdr:col>
      <xdr:colOff>0</xdr:colOff>
      <xdr:row>38</xdr:row>
      <xdr:rowOff>78440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6186207" y="10379449"/>
          <a:ext cx="3891243" cy="297684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14568</xdr:colOff>
      <xdr:row>28</xdr:row>
      <xdr:rowOff>150720</xdr:rowOff>
    </xdr:from>
    <xdr:to>
      <xdr:col>1</xdr:col>
      <xdr:colOff>2711824</xdr:colOff>
      <xdr:row>30</xdr:row>
      <xdr:rowOff>129989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300318" y="11456895"/>
          <a:ext cx="2697256" cy="60791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COLLO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CxnSpPr/>
      </xdr:nvCxnSpPr>
      <xdr:spPr>
        <a:xfrm>
          <a:off x="1253879" y="1786748"/>
          <a:ext cx="9025" cy="156381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100854</xdr:colOff>
      <xdr:row>0</xdr:row>
      <xdr:rowOff>369793</xdr:rowOff>
    </xdr:from>
    <xdr:to>
      <xdr:col>4</xdr:col>
      <xdr:colOff>1330140</xdr:colOff>
      <xdr:row>11</xdr:row>
      <xdr:rowOff>294409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 txBox="1"/>
      </xdr:nvSpPr>
      <xdr:spPr>
        <a:xfrm>
          <a:off x="6196854" y="369793"/>
          <a:ext cx="4259968" cy="3284343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11205</xdr:colOff>
      <xdr:row>26</xdr:row>
      <xdr:rowOff>300879</xdr:rowOff>
    </xdr:from>
    <xdr:to>
      <xdr:col>1</xdr:col>
      <xdr:colOff>4150179</xdr:colOff>
      <xdr:row>31</xdr:row>
      <xdr:rowOff>136072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96955" y="19337272"/>
          <a:ext cx="4138974" cy="105983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4313464</xdr:colOff>
      <xdr:row>27</xdr:row>
      <xdr:rowOff>300153</xdr:rowOff>
    </xdr:from>
    <xdr:to>
      <xdr:col>4</xdr:col>
      <xdr:colOff>789214</xdr:colOff>
      <xdr:row>32</xdr:row>
      <xdr:rowOff>122463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4599214" y="19336546"/>
          <a:ext cx="3959679" cy="104695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4449536</xdr:colOff>
      <xdr:row>33</xdr:row>
      <xdr:rowOff>3122</xdr:rowOff>
    </xdr:from>
    <xdr:to>
      <xdr:col>4</xdr:col>
      <xdr:colOff>775607</xdr:colOff>
      <xdr:row>34</xdr:row>
      <xdr:rowOff>295356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4735286" y="20577122"/>
          <a:ext cx="3810000" cy="60519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666749</xdr:colOff>
      <xdr:row>36</xdr:row>
      <xdr:rowOff>163285</xdr:rowOff>
    </xdr:from>
    <xdr:to>
      <xdr:col>4</xdr:col>
      <xdr:colOff>816426</xdr:colOff>
      <xdr:row>50</xdr:row>
      <xdr:rowOff>190498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666749" y="21431249"/>
          <a:ext cx="8313963" cy="332014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6</xdr:col>
      <xdr:colOff>13608</xdr:colOff>
      <xdr:row>45</xdr:row>
      <xdr:rowOff>145677</xdr:rowOff>
    </xdr:from>
    <xdr:to>
      <xdr:col>10</xdr:col>
      <xdr:colOff>1042145</xdr:colOff>
      <xdr:row>50</xdr:row>
      <xdr:rowOff>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8722179" y="23822106"/>
          <a:ext cx="5178716" cy="87485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13607</xdr:colOff>
      <xdr:row>42</xdr:row>
      <xdr:rowOff>16249</xdr:rowOff>
    </xdr:from>
    <xdr:to>
      <xdr:col>10</xdr:col>
      <xdr:colOff>1047749</xdr:colOff>
      <xdr:row>45</xdr:row>
      <xdr:rowOff>11206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8722178" y="23080356"/>
          <a:ext cx="5184321" cy="60727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13607</xdr:colOff>
      <xdr:row>27</xdr:row>
      <xdr:rowOff>299357</xdr:rowOff>
    </xdr:from>
    <xdr:to>
      <xdr:col>10</xdr:col>
      <xdr:colOff>1047749</xdr:colOff>
      <xdr:row>41</xdr:row>
      <xdr:rowOff>78440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8722178" y="19335750"/>
          <a:ext cx="5184321" cy="360269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14567</xdr:colOff>
      <xdr:row>31</xdr:row>
      <xdr:rowOff>300398</xdr:rowOff>
    </xdr:from>
    <xdr:to>
      <xdr:col>1</xdr:col>
      <xdr:colOff>4150178</xdr:colOff>
      <xdr:row>33</xdr:row>
      <xdr:rowOff>285750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300317" y="20561434"/>
          <a:ext cx="4135611" cy="61128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COLLO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31696</xdr:colOff>
      <xdr:row>1</xdr:row>
      <xdr:rowOff>40821</xdr:rowOff>
    </xdr:from>
    <xdr:to>
      <xdr:col>8</xdr:col>
      <xdr:colOff>693964</xdr:colOff>
      <xdr:row>12</xdr:row>
      <xdr:rowOff>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7270696" y="473776"/>
          <a:ext cx="5338177" cy="330158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1248276" y="1910013"/>
          <a:ext cx="9025" cy="155980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34</xdr:row>
      <xdr:rowOff>300878</xdr:rowOff>
    </xdr:from>
    <xdr:to>
      <xdr:col>1</xdr:col>
      <xdr:colOff>2711824</xdr:colOff>
      <xdr:row>38</xdr:row>
      <xdr:rowOff>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296956" y="13045328"/>
          <a:ext cx="2700618" cy="95642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2857500</xdr:colOff>
      <xdr:row>34</xdr:row>
      <xdr:rowOff>313763</xdr:rowOff>
    </xdr:from>
    <xdr:to>
      <xdr:col>3</xdr:col>
      <xdr:colOff>11207</xdr:colOff>
      <xdr:row>37</xdr:row>
      <xdr:rowOff>313763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3143250" y="13058213"/>
          <a:ext cx="3697382" cy="9429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2854138</xdr:colOff>
      <xdr:row>38</xdr:row>
      <xdr:rowOff>166408</xdr:rowOff>
    </xdr:from>
    <xdr:to>
      <xdr:col>3</xdr:col>
      <xdr:colOff>0</xdr:colOff>
      <xdr:row>40</xdr:row>
      <xdr:rowOff>145677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 txBox="1"/>
      </xdr:nvSpPr>
      <xdr:spPr>
        <a:xfrm>
          <a:off x="3139888" y="14168158"/>
          <a:ext cx="3689537" cy="60791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41</xdr:row>
      <xdr:rowOff>0</xdr:rowOff>
    </xdr:from>
    <xdr:to>
      <xdr:col>3</xdr:col>
      <xdr:colOff>0</xdr:colOff>
      <xdr:row>53</xdr:row>
      <xdr:rowOff>190498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/>
      </xdr:nvSpPr>
      <xdr:spPr>
        <a:xfrm>
          <a:off x="285750" y="14944725"/>
          <a:ext cx="6543675" cy="281939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3</xdr:col>
      <xdr:colOff>123264</xdr:colOff>
      <xdr:row>49</xdr:row>
      <xdr:rowOff>145677</xdr:rowOff>
    </xdr:from>
    <xdr:to>
      <xdr:col>6</xdr:col>
      <xdr:colOff>1120588</xdr:colOff>
      <xdr:row>54</xdr:row>
      <xdr:rowOff>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 txBox="1"/>
      </xdr:nvSpPr>
      <xdr:spPr>
        <a:xfrm>
          <a:off x="7407088" y="16338177"/>
          <a:ext cx="4213412" cy="86285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123264</xdr:colOff>
      <xdr:row>46</xdr:row>
      <xdr:rowOff>16249</xdr:rowOff>
    </xdr:from>
    <xdr:to>
      <xdr:col>7</xdr:col>
      <xdr:colOff>0</xdr:colOff>
      <xdr:row>49</xdr:row>
      <xdr:rowOff>11206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/>
      </xdr:nvSpPr>
      <xdr:spPr>
        <a:xfrm>
          <a:off x="6952689" y="16189699"/>
          <a:ext cx="4134411" cy="59503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137832</xdr:colOff>
      <xdr:row>35</xdr:row>
      <xdr:rowOff>16249</xdr:rowOff>
    </xdr:from>
    <xdr:to>
      <xdr:col>7</xdr:col>
      <xdr:colOff>0</xdr:colOff>
      <xdr:row>45</xdr:row>
      <xdr:rowOff>78440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/>
      </xdr:nvSpPr>
      <xdr:spPr>
        <a:xfrm>
          <a:off x="6967257" y="13075024"/>
          <a:ext cx="4119843" cy="297684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14568</xdr:colOff>
      <xdr:row>38</xdr:row>
      <xdr:rowOff>150720</xdr:rowOff>
    </xdr:from>
    <xdr:to>
      <xdr:col>1</xdr:col>
      <xdr:colOff>2711824</xdr:colOff>
      <xdr:row>40</xdr:row>
      <xdr:rowOff>129989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 txBox="1"/>
      </xdr:nvSpPr>
      <xdr:spPr>
        <a:xfrm>
          <a:off x="300318" y="14152470"/>
          <a:ext cx="2697256" cy="60791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COLLO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5</xdr:row>
      <xdr:rowOff>5013</xdr:rowOff>
    </xdr:from>
    <xdr:to>
      <xdr:col>0</xdr:col>
      <xdr:colOff>971551</xdr:colOff>
      <xdr:row>10</xdr:row>
      <xdr:rowOff>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CxnSpPr/>
      </xdr:nvCxnSpPr>
      <xdr:spPr>
        <a:xfrm>
          <a:off x="1253879" y="1596248"/>
          <a:ext cx="9025" cy="156381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11207</xdr:colOff>
      <xdr:row>23</xdr:row>
      <xdr:rowOff>357</xdr:rowOff>
    </xdr:from>
    <xdr:to>
      <xdr:col>5</xdr:col>
      <xdr:colOff>78441</xdr:colOff>
      <xdr:row>26</xdr:row>
      <xdr:rowOff>11206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B8E727CB-DE67-4464-9BF4-6E0BC67083E3}"/>
            </a:ext>
          </a:extLst>
        </xdr:cNvPr>
        <xdr:cNvSpPr txBox="1"/>
      </xdr:nvSpPr>
      <xdr:spPr>
        <a:xfrm>
          <a:off x="308387" y="7010757"/>
          <a:ext cx="7946314" cy="94810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257736</xdr:colOff>
      <xdr:row>22</xdr:row>
      <xdr:rowOff>313763</xdr:rowOff>
    </xdr:from>
    <xdr:to>
      <xdr:col>7</xdr:col>
      <xdr:colOff>0</xdr:colOff>
      <xdr:row>25</xdr:row>
      <xdr:rowOff>313763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57FCC8E-925D-49B7-9B06-ACF90CD2FBF5}"/>
            </a:ext>
          </a:extLst>
        </xdr:cNvPr>
        <xdr:cNvSpPr txBox="1"/>
      </xdr:nvSpPr>
      <xdr:spPr>
        <a:xfrm>
          <a:off x="8433996" y="7011743"/>
          <a:ext cx="1205304" cy="93726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257735</xdr:colOff>
      <xdr:row>26</xdr:row>
      <xdr:rowOff>235324</xdr:rowOff>
    </xdr:from>
    <xdr:to>
      <xdr:col>7</xdr:col>
      <xdr:colOff>0</xdr:colOff>
      <xdr:row>29</xdr:row>
      <xdr:rowOff>123265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98335D12-C516-49A8-85F3-6178A1342B91}"/>
            </a:ext>
          </a:extLst>
        </xdr:cNvPr>
        <xdr:cNvSpPr txBox="1"/>
      </xdr:nvSpPr>
      <xdr:spPr>
        <a:xfrm>
          <a:off x="8433995" y="8182984"/>
          <a:ext cx="1205305" cy="82520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30</xdr:row>
      <xdr:rowOff>0</xdr:rowOff>
    </xdr:from>
    <xdr:to>
      <xdr:col>7</xdr:col>
      <xdr:colOff>0</xdr:colOff>
      <xdr:row>42</xdr:row>
      <xdr:rowOff>190498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6C957D92-2A3B-4963-9C7D-D769BE284DF8}"/>
            </a:ext>
          </a:extLst>
        </xdr:cNvPr>
        <xdr:cNvSpPr txBox="1"/>
      </xdr:nvSpPr>
      <xdr:spPr>
        <a:xfrm>
          <a:off x="297180" y="9197340"/>
          <a:ext cx="9342120" cy="279653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7</xdr:col>
      <xdr:colOff>0</xdr:colOff>
      <xdr:row>38</xdr:row>
      <xdr:rowOff>145677</xdr:rowOff>
    </xdr:from>
    <xdr:to>
      <xdr:col>9</xdr:col>
      <xdr:colOff>1176618</xdr:colOff>
      <xdr:row>43</xdr:row>
      <xdr:rowOff>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BDDD0072-54B2-4223-B31B-5D9695CD8E48}"/>
            </a:ext>
          </a:extLst>
        </xdr:cNvPr>
        <xdr:cNvSpPr txBox="1"/>
      </xdr:nvSpPr>
      <xdr:spPr>
        <a:xfrm>
          <a:off x="9639300" y="11156577"/>
          <a:ext cx="4247478" cy="84492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0</xdr:colOff>
      <xdr:row>35</xdr:row>
      <xdr:rowOff>16249</xdr:rowOff>
    </xdr:from>
    <xdr:to>
      <xdr:col>10</xdr:col>
      <xdr:colOff>0</xdr:colOff>
      <xdr:row>38</xdr:row>
      <xdr:rowOff>11206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D1A07216-5953-4FC6-ACD3-93187B766328}"/>
            </a:ext>
          </a:extLst>
        </xdr:cNvPr>
        <xdr:cNvSpPr txBox="1"/>
      </xdr:nvSpPr>
      <xdr:spPr>
        <a:xfrm>
          <a:off x="9639300" y="10432789"/>
          <a:ext cx="5433060" cy="58931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0</xdr:colOff>
      <xdr:row>23</xdr:row>
      <xdr:rowOff>11206</xdr:rowOff>
    </xdr:from>
    <xdr:to>
      <xdr:col>10</xdr:col>
      <xdr:colOff>0</xdr:colOff>
      <xdr:row>34</xdr:row>
      <xdr:rowOff>78440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2089F57C-56D5-4EC3-9B4A-8628BEF18A14}"/>
            </a:ext>
          </a:extLst>
        </xdr:cNvPr>
        <xdr:cNvSpPr txBox="1"/>
      </xdr:nvSpPr>
      <xdr:spPr>
        <a:xfrm>
          <a:off x="9639300" y="7021606"/>
          <a:ext cx="5433060" cy="327525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14568</xdr:colOff>
      <xdr:row>26</xdr:row>
      <xdr:rowOff>240367</xdr:rowOff>
    </xdr:from>
    <xdr:to>
      <xdr:col>5</xdr:col>
      <xdr:colOff>89647</xdr:colOff>
      <xdr:row>29</xdr:row>
      <xdr:rowOff>112059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301F37B1-EF34-4558-935C-550B53976741}"/>
            </a:ext>
          </a:extLst>
        </xdr:cNvPr>
        <xdr:cNvSpPr txBox="1"/>
      </xdr:nvSpPr>
      <xdr:spPr>
        <a:xfrm>
          <a:off x="311748" y="8188027"/>
          <a:ext cx="7954159" cy="80895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COLLO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RENCIADEPROYECTOS2/Downloads/179375-LLANETES-REQUERIMIENTO%20GENERAL%20DE%20MATERIAL%20BTS%20ATC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F1"/>
      <sheetName val="F2"/>
      <sheetName val="F3"/>
      <sheetName val="F4"/>
      <sheetName val="F5"/>
      <sheetName val="F6"/>
      <sheetName val="F7"/>
      <sheetName val="F8"/>
      <sheetName val="F9"/>
    </sheetNames>
    <sheetDataSet>
      <sheetData sheetId="0">
        <row r="4">
          <cell r="F4" t="str">
            <v>RAW LAND</v>
          </cell>
        </row>
        <row r="5">
          <cell r="F5">
            <v>42</v>
          </cell>
        </row>
        <row r="6">
          <cell r="F6" t="str">
            <v>ARR T120</v>
          </cell>
        </row>
        <row r="7">
          <cell r="F7" t="str">
            <v>NO</v>
          </cell>
        </row>
        <row r="8">
          <cell r="F8">
            <v>38</v>
          </cell>
        </row>
        <row r="9">
          <cell r="F9" t="str">
            <v>HUAWEI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3"/>
  <sheetViews>
    <sheetView view="pageBreakPreview" zoomScale="55" zoomScaleNormal="100" zoomScaleSheetLayoutView="55" workbookViewId="0">
      <selection activeCell="B6" sqref="B6"/>
    </sheetView>
  </sheetViews>
  <sheetFormatPr baseColWidth="10" defaultRowHeight="14.4" x14ac:dyDescent="0.3"/>
  <cols>
    <col min="1" max="1" width="33.44140625" customWidth="1"/>
    <col min="2" max="2" width="50.109375" customWidth="1"/>
    <col min="3" max="3" width="12.6640625" customWidth="1"/>
    <col min="5" max="5" width="27.44140625" bestFit="1" customWidth="1"/>
    <col min="6" max="6" width="41.5546875" bestFit="1" customWidth="1"/>
    <col min="8" max="8" width="5.6640625" customWidth="1"/>
  </cols>
  <sheetData>
    <row r="2" spans="1:6" ht="46.2" x14ac:dyDescent="0.85">
      <c r="A2" s="91" t="s">
        <v>93</v>
      </c>
    </row>
    <row r="4" spans="1:6" s="90" customFormat="1" ht="28.8" x14ac:dyDescent="0.55000000000000004">
      <c r="A4" s="98" t="s">
        <v>23</v>
      </c>
      <c r="B4" s="103">
        <v>44306</v>
      </c>
      <c r="D4" s="100"/>
      <c r="E4" s="99" t="s">
        <v>9</v>
      </c>
      <c r="F4" s="105" t="s">
        <v>111</v>
      </c>
    </row>
    <row r="5" spans="1:6" s="90" customFormat="1" ht="28.8" x14ac:dyDescent="0.55000000000000004">
      <c r="A5" s="98" t="s">
        <v>1</v>
      </c>
      <c r="B5" s="104">
        <v>179376</v>
      </c>
      <c r="D5" s="100"/>
      <c r="E5" s="99" t="s">
        <v>26</v>
      </c>
      <c r="F5" s="105">
        <v>45</v>
      </c>
    </row>
    <row r="6" spans="1:6" s="90" customFormat="1" ht="28.8" x14ac:dyDescent="0.55000000000000004">
      <c r="A6" s="98" t="s">
        <v>2</v>
      </c>
      <c r="B6" s="105" t="s">
        <v>189</v>
      </c>
      <c r="D6" s="100"/>
      <c r="E6" s="99" t="s">
        <v>25</v>
      </c>
      <c r="F6" s="106" t="s">
        <v>191</v>
      </c>
    </row>
    <row r="7" spans="1:6" s="90" customFormat="1" ht="28.8" x14ac:dyDescent="0.55000000000000004">
      <c r="A7" s="98" t="s">
        <v>3</v>
      </c>
      <c r="B7" s="105">
        <v>6</v>
      </c>
      <c r="D7" s="100"/>
      <c r="E7" s="101" t="s">
        <v>0</v>
      </c>
      <c r="F7" s="105" t="s">
        <v>114</v>
      </c>
    </row>
    <row r="8" spans="1:6" s="90" customFormat="1" ht="28.8" x14ac:dyDescent="0.55000000000000004">
      <c r="A8" s="98" t="s">
        <v>4</v>
      </c>
      <c r="B8" s="105" t="s">
        <v>124</v>
      </c>
      <c r="D8" s="100"/>
      <c r="E8" s="101" t="s">
        <v>27</v>
      </c>
      <c r="F8" s="105">
        <v>45</v>
      </c>
    </row>
    <row r="9" spans="1:6" s="90" customFormat="1" ht="28.8" x14ac:dyDescent="0.55000000000000004">
      <c r="A9" s="102"/>
      <c r="B9" s="102"/>
      <c r="D9" s="100"/>
      <c r="E9" s="101" t="s">
        <v>28</v>
      </c>
      <c r="F9" s="105" t="s">
        <v>113</v>
      </c>
    </row>
    <row r="10" spans="1:6" s="90" customFormat="1" ht="28.8" x14ac:dyDescent="0.55000000000000004">
      <c r="A10" s="114" t="s">
        <v>91</v>
      </c>
      <c r="B10" s="115" t="s">
        <v>115</v>
      </c>
      <c r="C10" s="116"/>
      <c r="D10" s="100"/>
      <c r="E10" s="112"/>
      <c r="F10" s="113"/>
    </row>
    <row r="11" spans="1:6" s="90" customFormat="1" ht="28.8" x14ac:dyDescent="0.55000000000000004">
      <c r="A11" s="114" t="s">
        <v>92</v>
      </c>
      <c r="B11" s="115" t="s">
        <v>123</v>
      </c>
      <c r="C11" s="116"/>
      <c r="D11" s="100"/>
      <c r="E11" s="112"/>
      <c r="F11" s="113"/>
    </row>
    <row r="13" spans="1:6" ht="36.6" x14ac:dyDescent="0.7">
      <c r="B13" s="89" t="s">
        <v>80</v>
      </c>
    </row>
    <row r="15" spans="1:6" ht="15" thickBot="1" x14ac:dyDescent="0.35"/>
    <row r="16" spans="1:6" s="88" customFormat="1" ht="24" thickTop="1" x14ac:dyDescent="0.45">
      <c r="A16" s="110" t="s">
        <v>84</v>
      </c>
      <c r="B16" s="107" t="s">
        <v>94</v>
      </c>
    </row>
    <row r="17" spans="1:2" s="88" customFormat="1" ht="23.4" x14ac:dyDescent="0.45">
      <c r="B17" s="107" t="s">
        <v>49</v>
      </c>
    </row>
    <row r="18" spans="1:2" s="88" customFormat="1" ht="23.4" x14ac:dyDescent="0.45">
      <c r="B18" s="108" t="s">
        <v>64</v>
      </c>
    </row>
    <row r="19" spans="1:2" s="88" customFormat="1" ht="23.4" x14ac:dyDescent="0.45">
      <c r="B19" s="108" t="s">
        <v>65</v>
      </c>
    </row>
    <row r="20" spans="1:2" s="88" customFormat="1" ht="24" thickBot="1" x14ac:dyDescent="0.5"/>
    <row r="21" spans="1:2" s="88" customFormat="1" ht="24" thickTop="1" x14ac:dyDescent="0.45">
      <c r="A21" s="110" t="s">
        <v>85</v>
      </c>
      <c r="B21" s="107" t="s">
        <v>95</v>
      </c>
    </row>
    <row r="22" spans="1:2" s="88" customFormat="1" ht="23.4" x14ac:dyDescent="0.45">
      <c r="B22" s="107" t="s">
        <v>49</v>
      </c>
    </row>
    <row r="23" spans="1:2" s="88" customFormat="1" ht="23.4" x14ac:dyDescent="0.45">
      <c r="B23" s="109" t="s">
        <v>66</v>
      </c>
    </row>
    <row r="24" spans="1:2" s="88" customFormat="1" ht="23.4" x14ac:dyDescent="0.45">
      <c r="B24" s="109" t="s">
        <v>67</v>
      </c>
    </row>
    <row r="25" spans="1:2" s="88" customFormat="1" ht="24" thickBot="1" x14ac:dyDescent="0.5"/>
    <row r="26" spans="1:2" s="88" customFormat="1" ht="24" thickTop="1" x14ac:dyDescent="0.45">
      <c r="A26" s="110" t="s">
        <v>86</v>
      </c>
      <c r="B26" s="107" t="s">
        <v>96</v>
      </c>
    </row>
    <row r="27" spans="1:2" s="88" customFormat="1" ht="23.4" x14ac:dyDescent="0.45">
      <c r="B27" s="107" t="s">
        <v>49</v>
      </c>
    </row>
    <row r="28" spans="1:2" s="88" customFormat="1" ht="23.4" x14ac:dyDescent="0.45">
      <c r="B28" s="108" t="s">
        <v>46</v>
      </c>
    </row>
    <row r="29" spans="1:2" s="88" customFormat="1" ht="23.4" x14ac:dyDescent="0.45">
      <c r="B29" s="108" t="s">
        <v>47</v>
      </c>
    </row>
    <row r="30" spans="1:2" s="88" customFormat="1" ht="23.4" x14ac:dyDescent="0.45">
      <c r="B30" s="108" t="s">
        <v>48</v>
      </c>
    </row>
    <row r="31" spans="1:2" s="88" customFormat="1" ht="23.4" x14ac:dyDescent="0.45">
      <c r="B31" s="108"/>
    </row>
    <row r="32" spans="1:2" s="88" customFormat="1" ht="23.4" x14ac:dyDescent="0.45">
      <c r="B32" s="107" t="s">
        <v>97</v>
      </c>
    </row>
    <row r="33" spans="1:2" s="88" customFormat="1" ht="23.4" x14ac:dyDescent="0.45">
      <c r="B33" s="107" t="s">
        <v>49</v>
      </c>
    </row>
    <row r="34" spans="1:2" s="88" customFormat="1" ht="23.4" x14ac:dyDescent="0.45">
      <c r="B34" s="108" t="s">
        <v>52</v>
      </c>
    </row>
    <row r="35" spans="1:2" s="88" customFormat="1" ht="23.4" x14ac:dyDescent="0.45">
      <c r="B35" s="108" t="s">
        <v>50</v>
      </c>
    </row>
    <row r="36" spans="1:2" s="88" customFormat="1" ht="23.4" x14ac:dyDescent="0.45">
      <c r="B36" s="108"/>
    </row>
    <row r="37" spans="1:2" s="88" customFormat="1" ht="23.4" x14ac:dyDescent="0.45">
      <c r="B37" s="107" t="s">
        <v>98</v>
      </c>
    </row>
    <row r="38" spans="1:2" s="88" customFormat="1" ht="23.4" x14ac:dyDescent="0.45">
      <c r="B38" s="107" t="s">
        <v>49</v>
      </c>
    </row>
    <row r="39" spans="1:2" s="88" customFormat="1" ht="23.4" x14ac:dyDescent="0.45">
      <c r="B39" s="108" t="s">
        <v>53</v>
      </c>
    </row>
    <row r="40" spans="1:2" s="88" customFormat="1" ht="23.4" x14ac:dyDescent="0.45">
      <c r="B40" s="108" t="s">
        <v>54</v>
      </c>
    </row>
    <row r="41" spans="1:2" s="88" customFormat="1" ht="23.4" x14ac:dyDescent="0.45">
      <c r="B41" s="108"/>
    </row>
    <row r="42" spans="1:2" s="88" customFormat="1" ht="23.4" x14ac:dyDescent="0.45">
      <c r="B42" s="107" t="s">
        <v>99</v>
      </c>
    </row>
    <row r="43" spans="1:2" s="88" customFormat="1" ht="23.4" x14ac:dyDescent="0.45">
      <c r="B43" s="107" t="s">
        <v>49</v>
      </c>
    </row>
    <row r="44" spans="1:2" s="88" customFormat="1" ht="23.4" x14ac:dyDescent="0.45">
      <c r="B44" s="108" t="s">
        <v>56</v>
      </c>
    </row>
    <row r="45" spans="1:2" s="88" customFormat="1" ht="23.4" x14ac:dyDescent="0.45">
      <c r="B45" s="108" t="s">
        <v>57</v>
      </c>
    </row>
    <row r="46" spans="1:2" s="88" customFormat="1" ht="24" thickBot="1" x14ac:dyDescent="0.5"/>
    <row r="47" spans="1:2" s="88" customFormat="1" ht="24" thickTop="1" x14ac:dyDescent="0.45">
      <c r="A47" s="110" t="s">
        <v>87</v>
      </c>
      <c r="B47" s="107" t="s">
        <v>100</v>
      </c>
    </row>
    <row r="48" spans="1:2" s="88" customFormat="1" ht="23.4" x14ac:dyDescent="0.45">
      <c r="B48" s="107" t="s">
        <v>49</v>
      </c>
    </row>
    <row r="49" spans="1:2" s="88" customFormat="1" ht="23.4" x14ac:dyDescent="0.45">
      <c r="B49" s="108" t="s">
        <v>125</v>
      </c>
    </row>
    <row r="50" spans="1:2" s="88" customFormat="1" ht="23.4" x14ac:dyDescent="0.45">
      <c r="B50" s="108" t="s">
        <v>71</v>
      </c>
    </row>
    <row r="51" spans="1:2" s="88" customFormat="1" ht="24" thickBot="1" x14ac:dyDescent="0.5"/>
    <row r="52" spans="1:2" s="88" customFormat="1" ht="24" thickTop="1" x14ac:dyDescent="0.45">
      <c r="A52" s="110" t="s">
        <v>88</v>
      </c>
      <c r="B52" s="107" t="s">
        <v>101</v>
      </c>
    </row>
    <row r="53" spans="1:2" s="88" customFormat="1" ht="23.4" x14ac:dyDescent="0.45">
      <c r="A53" s="3" t="s">
        <v>21</v>
      </c>
      <c r="B53" s="107" t="s">
        <v>49</v>
      </c>
    </row>
    <row r="54" spans="1:2" s="88" customFormat="1" ht="23.4" x14ac:dyDescent="0.45">
      <c r="B54" s="108" t="s">
        <v>79</v>
      </c>
    </row>
    <row r="55" spans="1:2" s="88" customFormat="1" ht="23.4" x14ac:dyDescent="0.45"/>
    <row r="56" spans="1:2" s="88" customFormat="1" ht="23.4" x14ac:dyDescent="0.45"/>
    <row r="57" spans="1:2" s="88" customFormat="1" ht="23.4" x14ac:dyDescent="0.45"/>
    <row r="58" spans="1:2" s="88" customFormat="1" ht="23.4" x14ac:dyDescent="0.45"/>
    <row r="59" spans="1:2" s="88" customFormat="1" ht="23.4" x14ac:dyDescent="0.45">
      <c r="B59"/>
    </row>
    <row r="60" spans="1:2" s="88" customFormat="1" ht="23.4" x14ac:dyDescent="0.45">
      <c r="B60"/>
    </row>
    <row r="61" spans="1:2" s="88" customFormat="1" ht="23.4" x14ac:dyDescent="0.45">
      <c r="B61"/>
    </row>
    <row r="62" spans="1:2" s="88" customFormat="1" ht="23.4" x14ac:dyDescent="0.45">
      <c r="B62"/>
    </row>
    <row r="63" spans="1:2" ht="23.4" x14ac:dyDescent="0.45">
      <c r="A63" s="88"/>
    </row>
  </sheetData>
  <printOptions horizontalCentered="1" verticalCentered="1"/>
  <pageMargins left="0.19685039370078741" right="0.19685039370078741" top="0.19685039370078741" bottom="0.19685039370078741" header="0.31496062992125984" footer="0.31496062992125984"/>
  <pageSetup scale="5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5"/>
  <sheetViews>
    <sheetView view="pageBreakPreview" zoomScale="85" zoomScaleNormal="80" zoomScaleSheetLayoutView="85" workbookViewId="0">
      <selection activeCell="A44" sqref="A44"/>
    </sheetView>
  </sheetViews>
  <sheetFormatPr baseColWidth="10" defaultRowHeight="14.4" x14ac:dyDescent="0.3"/>
  <cols>
    <col min="1" max="1" width="12.33203125" customWidth="1"/>
    <col min="2" max="2" width="79.88671875" customWidth="1"/>
    <col min="3" max="3" width="10.5546875" bestFit="1" customWidth="1"/>
    <col min="4" max="4" width="14" bestFit="1" customWidth="1"/>
    <col min="5" max="5" width="17.88671875" style="5" customWidth="1"/>
    <col min="6" max="6" width="17.5546875" style="5" bestFit="1" customWidth="1"/>
    <col min="7" max="7" width="35.6640625" style="5" bestFit="1" customWidth="1"/>
    <col min="8" max="8" width="2.5546875" style="5" customWidth="1"/>
    <col min="9" max="9" width="11.44140625" customWidth="1"/>
  </cols>
  <sheetData>
    <row r="1" spans="1:10" s="1" customFormat="1" ht="33.6" x14ac:dyDescent="0.65">
      <c r="B1" s="17" t="s">
        <v>94</v>
      </c>
      <c r="E1" s="10"/>
      <c r="F1" s="10"/>
      <c r="G1" s="10"/>
      <c r="H1" s="10"/>
      <c r="I1"/>
      <c r="J1"/>
    </row>
    <row r="2" spans="1:10" s="3" customFormat="1" ht="23.4" x14ac:dyDescent="0.45">
      <c r="B2" s="3" t="s">
        <v>49</v>
      </c>
      <c r="E2" s="4"/>
      <c r="F2" s="4"/>
      <c r="G2" s="4"/>
      <c r="H2" s="4"/>
      <c r="I2"/>
      <c r="J2"/>
    </row>
    <row r="3" spans="1:10" s="3" customFormat="1" ht="23.4" x14ac:dyDescent="0.45">
      <c r="B3" s="3" t="s">
        <v>164</v>
      </c>
      <c r="E3" s="4"/>
      <c r="F3" s="4"/>
      <c r="G3" s="4"/>
      <c r="H3" s="4"/>
      <c r="I3"/>
      <c r="J3"/>
    </row>
    <row r="4" spans="1:10" s="3" customFormat="1" ht="23.4" x14ac:dyDescent="0.45">
      <c r="B4" s="2" t="s">
        <v>165</v>
      </c>
      <c r="E4" s="4"/>
      <c r="F4" s="4"/>
      <c r="G4" s="4"/>
      <c r="H4" s="4"/>
      <c r="I4"/>
      <c r="J4"/>
    </row>
    <row r="5" spans="1:10" s="3" customFormat="1" ht="23.4" x14ac:dyDescent="0.45">
      <c r="E5" s="4"/>
      <c r="F5" s="4"/>
      <c r="G5" s="4"/>
      <c r="H5" s="4"/>
      <c r="I5"/>
      <c r="J5"/>
    </row>
    <row r="6" spans="1:10" s="9" customFormat="1" ht="28.8" x14ac:dyDescent="0.55000000000000004">
      <c r="A6" s="16" t="s">
        <v>23</v>
      </c>
      <c r="B6" s="103">
        <f>INDICE!B4</f>
        <v>44306</v>
      </c>
      <c r="C6" s="18"/>
      <c r="D6" s="97"/>
      <c r="E6" s="12"/>
      <c r="F6" s="11" t="s">
        <v>9</v>
      </c>
      <c r="G6" s="106" t="str">
        <f>'F1'!G6</f>
        <v>RAW LAND</v>
      </c>
      <c r="H6" s="12"/>
      <c r="I6"/>
      <c r="J6"/>
    </row>
    <row r="7" spans="1:10" s="9" customFormat="1" ht="28.8" x14ac:dyDescent="0.55000000000000004">
      <c r="A7" s="16" t="s">
        <v>1</v>
      </c>
      <c r="B7" s="103">
        <f>INDICE!B5</f>
        <v>179376</v>
      </c>
      <c r="C7" s="18"/>
      <c r="D7" s="97"/>
      <c r="E7" s="12"/>
      <c r="F7" s="11" t="s">
        <v>26</v>
      </c>
      <c r="G7" s="106">
        <f>'F1'!G7</f>
        <v>45</v>
      </c>
      <c r="H7" s="12"/>
      <c r="I7"/>
      <c r="J7"/>
    </row>
    <row r="8" spans="1:10" s="9" customFormat="1" ht="28.8" x14ac:dyDescent="0.55000000000000004">
      <c r="A8" s="16" t="s">
        <v>2</v>
      </c>
      <c r="B8" s="103" t="str">
        <f>INDICE!B6</f>
        <v>VALPARAISO</v>
      </c>
      <c r="C8" s="18"/>
      <c r="D8" s="97"/>
      <c r="E8" s="12"/>
      <c r="F8" s="11" t="s">
        <v>25</v>
      </c>
      <c r="G8" s="106" t="str">
        <f>'F1'!G8</f>
        <v>ARRIO T-90</v>
      </c>
      <c r="H8" s="12"/>
      <c r="I8"/>
      <c r="J8"/>
    </row>
    <row r="9" spans="1:10" s="9" customFormat="1" ht="28.8" x14ac:dyDescent="0.55000000000000004">
      <c r="A9" s="16" t="s">
        <v>3</v>
      </c>
      <c r="B9" s="103">
        <f>INDICE!B7</f>
        <v>6</v>
      </c>
      <c r="C9" s="18"/>
      <c r="D9" s="97"/>
      <c r="E9" s="12"/>
      <c r="F9" s="13" t="s">
        <v>0</v>
      </c>
      <c r="G9" s="106" t="str">
        <f>'F1'!G9</f>
        <v>NO</v>
      </c>
      <c r="H9" s="12"/>
      <c r="I9"/>
      <c r="J9"/>
    </row>
    <row r="10" spans="1:10" s="9" customFormat="1" ht="28.8" x14ac:dyDescent="0.55000000000000004">
      <c r="A10" s="16" t="s">
        <v>4</v>
      </c>
      <c r="B10" s="103" t="str">
        <f>INDICE!B8</f>
        <v>VALPARAISO, ZACATECAS</v>
      </c>
      <c r="C10" s="18"/>
      <c r="D10" s="97"/>
      <c r="E10" s="12"/>
      <c r="F10" s="13" t="s">
        <v>27</v>
      </c>
      <c r="G10" s="106">
        <f>'F1'!G10</f>
        <v>45</v>
      </c>
      <c r="H10" s="12"/>
      <c r="I10"/>
      <c r="J10"/>
    </row>
    <row r="11" spans="1:10" s="9" customFormat="1" ht="23.4" x14ac:dyDescent="0.45">
      <c r="B11" s="19"/>
      <c r="C11" s="19"/>
      <c r="E11" s="12"/>
      <c r="F11" s="13" t="s">
        <v>28</v>
      </c>
      <c r="G11" s="106" t="str">
        <f>'F1'!G11</f>
        <v>HUAWEI</v>
      </c>
      <c r="H11" s="12"/>
      <c r="I11"/>
      <c r="J11"/>
    </row>
    <row r="12" spans="1:10" s="9" customFormat="1" ht="18" x14ac:dyDescent="0.35">
      <c r="D12" s="15"/>
      <c r="E12" s="12"/>
      <c r="F12" s="12"/>
      <c r="G12" s="12"/>
      <c r="H12" s="12"/>
      <c r="I12"/>
      <c r="J12"/>
    </row>
    <row r="13" spans="1:10" s="9" customFormat="1" ht="21.6" thickBot="1" x14ac:dyDescent="0.45">
      <c r="B13" s="2" t="s">
        <v>164</v>
      </c>
      <c r="C13" s="12" t="s">
        <v>7</v>
      </c>
      <c r="D13" s="12" t="s">
        <v>166</v>
      </c>
      <c r="E13" s="12" t="s">
        <v>109</v>
      </c>
      <c r="F13" s="12" t="s">
        <v>13</v>
      </c>
      <c r="G13" s="12" t="s">
        <v>12</v>
      </c>
      <c r="I13"/>
      <c r="J13"/>
    </row>
    <row r="14" spans="1:10" s="9" customFormat="1" ht="18.600000000000001" thickBot="1" x14ac:dyDescent="0.4">
      <c r="A14" s="9">
        <v>1</v>
      </c>
      <c r="B14" s="242" t="s">
        <v>167</v>
      </c>
      <c r="C14" s="117" t="s">
        <v>168</v>
      </c>
      <c r="D14" s="175">
        <v>20</v>
      </c>
      <c r="E14" s="186">
        <v>20</v>
      </c>
      <c r="F14" s="177" t="s">
        <v>16</v>
      </c>
      <c r="G14" s="118" t="s">
        <v>199</v>
      </c>
      <c r="I14"/>
      <c r="J14"/>
    </row>
    <row r="15" spans="1:10" s="9" customFormat="1" ht="18.600000000000001" thickBot="1" x14ac:dyDescent="0.4">
      <c r="A15" s="9">
        <f>A14+1</f>
        <v>2</v>
      </c>
      <c r="B15" s="158" t="s">
        <v>198</v>
      </c>
      <c r="C15" s="14" t="s">
        <v>168</v>
      </c>
      <c r="D15" s="24">
        <v>2.5</v>
      </c>
      <c r="E15" s="95">
        <v>18</v>
      </c>
      <c r="F15" s="177" t="s">
        <v>16</v>
      </c>
      <c r="G15" s="118" t="s">
        <v>199</v>
      </c>
      <c r="I15"/>
      <c r="J15"/>
    </row>
    <row r="16" spans="1:10" s="9" customFormat="1" ht="18.600000000000001" thickBot="1" x14ac:dyDescent="0.4">
      <c r="A16" s="9">
        <f t="shared" ref="A16:A28" si="0">A15+1</f>
        <v>3</v>
      </c>
      <c r="B16" s="158" t="s">
        <v>198</v>
      </c>
      <c r="C16" s="14" t="s">
        <v>168</v>
      </c>
      <c r="D16" s="24">
        <v>1.55</v>
      </c>
      <c r="E16" s="95">
        <v>6</v>
      </c>
      <c r="F16" s="177" t="s">
        <v>16</v>
      </c>
      <c r="G16" s="118" t="s">
        <v>199</v>
      </c>
      <c r="I16"/>
      <c r="J16"/>
    </row>
    <row r="17" spans="1:10" s="9" customFormat="1" ht="18.600000000000001" thickBot="1" x14ac:dyDescent="0.4">
      <c r="A17" s="9">
        <f t="shared" si="0"/>
        <v>4</v>
      </c>
      <c r="B17" s="158" t="s">
        <v>198</v>
      </c>
      <c r="C17" s="14" t="s">
        <v>168</v>
      </c>
      <c r="D17" s="24">
        <v>2.8</v>
      </c>
      <c r="E17" s="95">
        <v>2</v>
      </c>
      <c r="F17" s="177" t="s">
        <v>16</v>
      </c>
      <c r="G17" s="118" t="s">
        <v>199</v>
      </c>
      <c r="I17"/>
      <c r="J17"/>
    </row>
    <row r="18" spans="1:10" s="9" customFormat="1" ht="18.600000000000001" thickBot="1" x14ac:dyDescent="0.4">
      <c r="A18" s="9">
        <f t="shared" si="0"/>
        <v>5</v>
      </c>
      <c r="B18" s="178" t="s">
        <v>169</v>
      </c>
      <c r="C18" s="14" t="s">
        <v>168</v>
      </c>
      <c r="D18" s="24">
        <v>3.2</v>
      </c>
      <c r="E18" s="95">
        <v>9</v>
      </c>
      <c r="F18" s="177" t="s">
        <v>16</v>
      </c>
      <c r="G18" s="118" t="s">
        <v>199</v>
      </c>
      <c r="I18"/>
      <c r="J18"/>
    </row>
    <row r="19" spans="1:10" s="9" customFormat="1" ht="18.600000000000001" thickBot="1" x14ac:dyDescent="0.4">
      <c r="A19" s="9">
        <f t="shared" si="0"/>
        <v>6</v>
      </c>
      <c r="B19" s="180" t="s">
        <v>200</v>
      </c>
      <c r="C19" s="14" t="s">
        <v>170</v>
      </c>
      <c r="D19" s="24">
        <v>5</v>
      </c>
      <c r="E19" s="95">
        <v>4</v>
      </c>
      <c r="F19" s="177" t="s">
        <v>16</v>
      </c>
      <c r="G19" s="118" t="s">
        <v>199</v>
      </c>
      <c r="I19"/>
      <c r="J19"/>
    </row>
    <row r="20" spans="1:10" s="9" customFormat="1" ht="18.600000000000001" thickBot="1" x14ac:dyDescent="0.4">
      <c r="A20" s="9">
        <f t="shared" si="0"/>
        <v>7</v>
      </c>
      <c r="B20" s="189" t="s">
        <v>171</v>
      </c>
      <c r="C20" s="14" t="s">
        <v>168</v>
      </c>
      <c r="D20" s="24">
        <v>60</v>
      </c>
      <c r="E20" s="95" t="s">
        <v>201</v>
      </c>
      <c r="F20" s="177" t="s">
        <v>16</v>
      </c>
      <c r="G20" s="118" t="s">
        <v>199</v>
      </c>
      <c r="I20"/>
      <c r="J20"/>
    </row>
    <row r="21" spans="1:10" s="9" customFormat="1" ht="18.600000000000001" thickBot="1" x14ac:dyDescent="0.4">
      <c r="A21" s="9">
        <f t="shared" si="0"/>
        <v>8</v>
      </c>
      <c r="B21" s="189" t="s">
        <v>172</v>
      </c>
      <c r="C21" s="14" t="s">
        <v>168</v>
      </c>
      <c r="D21" s="24">
        <v>0</v>
      </c>
      <c r="E21" s="95">
        <v>0</v>
      </c>
      <c r="F21" s="177" t="s">
        <v>16</v>
      </c>
      <c r="G21" s="118" t="s">
        <v>199</v>
      </c>
      <c r="I21"/>
      <c r="J21"/>
    </row>
    <row r="22" spans="1:10" s="9" customFormat="1" ht="18.600000000000001" thickBot="1" x14ac:dyDescent="0.4">
      <c r="A22" s="9">
        <f t="shared" si="0"/>
        <v>9</v>
      </c>
      <c r="B22" s="190" t="s">
        <v>202</v>
      </c>
      <c r="C22" s="14" t="s">
        <v>173</v>
      </c>
      <c r="D22" s="24">
        <v>2.5</v>
      </c>
      <c r="E22" s="95">
        <v>8</v>
      </c>
      <c r="F22" s="177" t="s">
        <v>16</v>
      </c>
      <c r="G22" s="118" t="s">
        <v>199</v>
      </c>
      <c r="I22"/>
      <c r="J22"/>
    </row>
    <row r="23" spans="1:10" s="9" customFormat="1" ht="18.600000000000001" thickBot="1" x14ac:dyDescent="0.4">
      <c r="A23" s="9">
        <f t="shared" si="0"/>
        <v>10</v>
      </c>
      <c r="B23" s="189" t="s">
        <v>203</v>
      </c>
      <c r="C23" s="30" t="s">
        <v>173</v>
      </c>
      <c r="D23" s="24"/>
      <c r="E23" s="95">
        <v>48</v>
      </c>
      <c r="F23" s="177" t="s">
        <v>16</v>
      </c>
      <c r="G23" s="118" t="s">
        <v>199</v>
      </c>
      <c r="I23"/>
      <c r="J23"/>
    </row>
    <row r="24" spans="1:10" s="9" customFormat="1" ht="18.600000000000001" thickBot="1" x14ac:dyDescent="0.4">
      <c r="A24" s="9">
        <f t="shared" si="0"/>
        <v>11</v>
      </c>
      <c r="B24" s="189" t="s">
        <v>204</v>
      </c>
      <c r="C24" s="14" t="s">
        <v>8</v>
      </c>
      <c r="D24" s="24"/>
      <c r="E24" s="95">
        <v>24</v>
      </c>
      <c r="F24" s="177" t="s">
        <v>16</v>
      </c>
      <c r="G24" s="118" t="s">
        <v>199</v>
      </c>
      <c r="I24"/>
      <c r="J24"/>
    </row>
    <row r="25" spans="1:10" s="9" customFormat="1" ht="18.600000000000001" thickBot="1" x14ac:dyDescent="0.4">
      <c r="A25" s="9">
        <f t="shared" si="0"/>
        <v>12</v>
      </c>
      <c r="B25" s="189" t="s">
        <v>205</v>
      </c>
      <c r="C25" s="14" t="s">
        <v>8</v>
      </c>
      <c r="D25" s="24"/>
      <c r="E25" s="95">
        <v>12</v>
      </c>
      <c r="F25" s="177" t="s">
        <v>16</v>
      </c>
      <c r="G25" s="118" t="s">
        <v>199</v>
      </c>
      <c r="I25"/>
      <c r="J25"/>
    </row>
    <row r="26" spans="1:10" s="9" customFormat="1" ht="18.600000000000001" thickBot="1" x14ac:dyDescent="0.4">
      <c r="A26" s="9">
        <f t="shared" si="0"/>
        <v>13</v>
      </c>
      <c r="B26" s="158" t="s">
        <v>206</v>
      </c>
      <c r="C26" s="14" t="s">
        <v>8</v>
      </c>
      <c r="D26" s="24"/>
      <c r="E26" s="95">
        <v>32</v>
      </c>
      <c r="F26" s="177" t="s">
        <v>16</v>
      </c>
      <c r="G26" s="118" t="s">
        <v>199</v>
      </c>
      <c r="I26"/>
      <c r="J26"/>
    </row>
    <row r="27" spans="1:10" s="9" customFormat="1" ht="18.600000000000001" thickBot="1" x14ac:dyDescent="0.4">
      <c r="A27" s="9">
        <f t="shared" si="0"/>
        <v>14</v>
      </c>
      <c r="B27" s="196" t="s">
        <v>208</v>
      </c>
      <c r="C27" s="14" t="s">
        <v>8</v>
      </c>
      <c r="D27" s="24"/>
      <c r="E27" s="95">
        <v>9</v>
      </c>
      <c r="F27" s="177" t="s">
        <v>16</v>
      </c>
      <c r="G27" s="118" t="s">
        <v>199</v>
      </c>
      <c r="I27"/>
      <c r="J27"/>
    </row>
    <row r="28" spans="1:10" s="9" customFormat="1" ht="18.600000000000001" thickBot="1" x14ac:dyDescent="0.4">
      <c r="A28" s="9">
        <f t="shared" si="0"/>
        <v>15</v>
      </c>
      <c r="B28" s="243" t="s">
        <v>207</v>
      </c>
      <c r="C28" s="120" t="s">
        <v>8</v>
      </c>
      <c r="D28" s="183"/>
      <c r="E28" s="210">
        <v>9</v>
      </c>
      <c r="F28" s="245" t="s">
        <v>16</v>
      </c>
      <c r="G28" s="201" t="s">
        <v>199</v>
      </c>
      <c r="I28"/>
      <c r="J28"/>
    </row>
    <row r="29" spans="1:10" s="9" customFormat="1" ht="18" x14ac:dyDescent="0.35">
      <c r="B29" s="34"/>
      <c r="C29" s="20"/>
      <c r="D29" s="20"/>
      <c r="E29" s="20"/>
      <c r="F29" s="44"/>
      <c r="G29" s="20"/>
      <c r="I29"/>
      <c r="J29"/>
    </row>
    <row r="30" spans="1:10" s="9" customFormat="1" ht="21.6" thickBot="1" x14ac:dyDescent="0.45">
      <c r="A30" s="19"/>
      <c r="B30" s="2" t="s">
        <v>165</v>
      </c>
      <c r="C30" s="20"/>
      <c r="D30" s="20"/>
      <c r="E30" s="20"/>
      <c r="F30" s="44"/>
      <c r="G30" s="20"/>
      <c r="I30"/>
      <c r="J30"/>
    </row>
    <row r="31" spans="1:10" s="9" customFormat="1" ht="18.600000000000001" thickBot="1" x14ac:dyDescent="0.4">
      <c r="A31" s="9">
        <f>A28+1</f>
        <v>16</v>
      </c>
      <c r="B31" s="242" t="s">
        <v>198</v>
      </c>
      <c r="C31" s="117" t="s">
        <v>8</v>
      </c>
      <c r="D31" s="175">
        <v>2.5</v>
      </c>
      <c r="E31" s="186">
        <v>2</v>
      </c>
      <c r="F31" s="193" t="s">
        <v>16</v>
      </c>
      <c r="G31" s="118" t="s">
        <v>15</v>
      </c>
      <c r="I31"/>
      <c r="J31"/>
    </row>
    <row r="32" spans="1:10" s="9" customFormat="1" ht="18.600000000000001" thickBot="1" x14ac:dyDescent="0.4">
      <c r="A32" s="9">
        <f>A31+1</f>
        <v>17</v>
      </c>
      <c r="B32" s="189" t="s">
        <v>198</v>
      </c>
      <c r="C32" s="14" t="s">
        <v>8</v>
      </c>
      <c r="D32" s="24">
        <v>1.6</v>
      </c>
      <c r="E32" s="95">
        <v>3</v>
      </c>
      <c r="F32" s="193" t="s">
        <v>16</v>
      </c>
      <c r="G32" s="118" t="s">
        <v>15</v>
      </c>
      <c r="I32"/>
      <c r="J32"/>
    </row>
    <row r="33" spans="1:10" s="9" customFormat="1" ht="21.6" customHeight="1" thickBot="1" x14ac:dyDescent="0.4">
      <c r="A33" s="9">
        <f t="shared" ref="A33:A41" si="1">A32+1</f>
        <v>18</v>
      </c>
      <c r="B33" s="189" t="s">
        <v>172</v>
      </c>
      <c r="C33" s="14" t="s">
        <v>8</v>
      </c>
      <c r="D33" s="24">
        <v>0</v>
      </c>
      <c r="E33" s="95">
        <v>0</v>
      </c>
      <c r="F33" s="193" t="s">
        <v>16</v>
      </c>
      <c r="G33" s="118" t="s">
        <v>15</v>
      </c>
      <c r="I33"/>
      <c r="J33"/>
    </row>
    <row r="34" spans="1:10" s="6" customFormat="1" ht="21.6" customHeight="1" thickBot="1" x14ac:dyDescent="0.4">
      <c r="A34" s="9">
        <f t="shared" si="1"/>
        <v>19</v>
      </c>
      <c r="B34" s="194" t="s">
        <v>174</v>
      </c>
      <c r="C34" s="14" t="s">
        <v>8</v>
      </c>
      <c r="D34" s="24"/>
      <c r="E34" s="95">
        <v>1</v>
      </c>
      <c r="F34" s="193" t="s">
        <v>16</v>
      </c>
      <c r="G34" s="118" t="s">
        <v>15</v>
      </c>
      <c r="H34" s="8"/>
      <c r="I34"/>
      <c r="J34"/>
    </row>
    <row r="35" spans="1:10" s="6" customFormat="1" ht="18.600000000000001" thickBot="1" x14ac:dyDescent="0.4">
      <c r="A35" s="9">
        <f t="shared" si="1"/>
        <v>20</v>
      </c>
      <c r="B35" s="244" t="s">
        <v>175</v>
      </c>
      <c r="C35" s="14" t="s">
        <v>8</v>
      </c>
      <c r="D35" s="24">
        <v>0.3</v>
      </c>
      <c r="E35" s="95">
        <v>1</v>
      </c>
      <c r="F35" s="193" t="s">
        <v>16</v>
      </c>
      <c r="G35" s="118" t="s">
        <v>15</v>
      </c>
      <c r="H35" s="8"/>
      <c r="I35"/>
      <c r="J35"/>
    </row>
    <row r="36" spans="1:10" s="6" customFormat="1" ht="18.600000000000001" thickBot="1" x14ac:dyDescent="0.4">
      <c r="A36" s="9">
        <f t="shared" si="1"/>
        <v>21</v>
      </c>
      <c r="B36" s="195" t="s">
        <v>176</v>
      </c>
      <c r="C36" s="14" t="s">
        <v>8</v>
      </c>
      <c r="D36" s="24"/>
      <c r="E36" s="95">
        <v>1</v>
      </c>
      <c r="F36" s="193" t="s">
        <v>16</v>
      </c>
      <c r="G36" s="118" t="s">
        <v>15</v>
      </c>
      <c r="H36" s="8"/>
      <c r="I36"/>
      <c r="J36"/>
    </row>
    <row r="37" spans="1:10" s="6" customFormat="1" ht="19.2" customHeight="1" thickBot="1" x14ac:dyDescent="0.4">
      <c r="A37" s="9">
        <f t="shared" si="1"/>
        <v>22</v>
      </c>
      <c r="B37" s="190" t="s">
        <v>202</v>
      </c>
      <c r="C37" s="14" t="s">
        <v>8</v>
      </c>
      <c r="D37" s="24">
        <v>1.2</v>
      </c>
      <c r="E37" s="95">
        <v>4</v>
      </c>
      <c r="F37" s="193" t="s">
        <v>16</v>
      </c>
      <c r="G37" s="118" t="s">
        <v>15</v>
      </c>
      <c r="H37" s="8"/>
      <c r="I37"/>
      <c r="J37"/>
    </row>
    <row r="38" spans="1:10" s="6" customFormat="1" ht="19.2" customHeight="1" thickBot="1" x14ac:dyDescent="0.4">
      <c r="A38" s="9">
        <f t="shared" si="1"/>
        <v>23</v>
      </c>
      <c r="B38" s="190" t="s">
        <v>202</v>
      </c>
      <c r="C38" s="14" t="s">
        <v>8</v>
      </c>
      <c r="D38" s="24">
        <v>1.5</v>
      </c>
      <c r="E38" s="95">
        <v>4</v>
      </c>
      <c r="F38" s="193" t="s">
        <v>16</v>
      </c>
      <c r="G38" s="118" t="s">
        <v>15</v>
      </c>
      <c r="H38" s="8"/>
      <c r="I38"/>
      <c r="J38"/>
    </row>
    <row r="39" spans="1:10" s="6" customFormat="1" ht="18.600000000000001" thickBot="1" x14ac:dyDescent="0.4">
      <c r="A39" s="9">
        <f t="shared" si="1"/>
        <v>24</v>
      </c>
      <c r="B39" s="178" t="s">
        <v>209</v>
      </c>
      <c r="C39" s="14" t="s">
        <v>8</v>
      </c>
      <c r="D39" s="24"/>
      <c r="E39" s="95">
        <v>16</v>
      </c>
      <c r="F39" s="193" t="s">
        <v>16</v>
      </c>
      <c r="G39" s="118" t="s">
        <v>15</v>
      </c>
      <c r="H39" s="8"/>
      <c r="I39"/>
      <c r="J39"/>
    </row>
    <row r="40" spans="1:10" s="6" customFormat="1" ht="18.600000000000001" thickBot="1" x14ac:dyDescent="0.4">
      <c r="A40" s="9">
        <f t="shared" si="1"/>
        <v>25</v>
      </c>
      <c r="B40" s="196" t="s">
        <v>177</v>
      </c>
      <c r="C40" s="14" t="s">
        <v>8</v>
      </c>
      <c r="D40" s="24"/>
      <c r="E40" s="95">
        <v>1</v>
      </c>
      <c r="F40" s="193" t="s">
        <v>16</v>
      </c>
      <c r="G40" s="118" t="s">
        <v>15</v>
      </c>
      <c r="H40" s="8"/>
      <c r="I40"/>
      <c r="J40"/>
    </row>
    <row r="41" spans="1:10" s="6" customFormat="1" ht="18.600000000000001" thickBot="1" x14ac:dyDescent="0.4">
      <c r="A41" s="9">
        <f t="shared" si="1"/>
        <v>26</v>
      </c>
      <c r="B41" s="197" t="s">
        <v>210</v>
      </c>
      <c r="C41" s="120" t="s">
        <v>8</v>
      </c>
      <c r="D41" s="183"/>
      <c r="E41" s="210">
        <v>2</v>
      </c>
      <c r="F41" s="200" t="s">
        <v>16</v>
      </c>
      <c r="G41" s="201" t="s">
        <v>15</v>
      </c>
      <c r="H41" s="8"/>
      <c r="I41"/>
      <c r="J41"/>
    </row>
    <row r="42" spans="1:10" s="6" customFormat="1" ht="18" x14ac:dyDescent="0.35">
      <c r="B42" s="19"/>
      <c r="C42" s="20"/>
      <c r="D42" s="20"/>
      <c r="E42" s="20"/>
      <c r="F42" s="44"/>
      <c r="G42" s="20"/>
      <c r="H42" s="8"/>
      <c r="I42"/>
      <c r="J42"/>
    </row>
    <row r="43" spans="1:10" s="6" customFormat="1" ht="21.6" thickBot="1" x14ac:dyDescent="0.45">
      <c r="B43" s="2" t="s">
        <v>178</v>
      </c>
      <c r="C43" s="20"/>
      <c r="D43" s="20"/>
      <c r="E43" s="20"/>
      <c r="F43" s="44"/>
      <c r="G43" s="20"/>
      <c r="H43" s="8"/>
      <c r="I43"/>
      <c r="J43"/>
    </row>
    <row r="44" spans="1:10" s="6" customFormat="1" ht="18.600000000000001" thickBot="1" x14ac:dyDescent="0.4">
      <c r="A44" s="6">
        <f>A41+1</f>
        <v>27</v>
      </c>
      <c r="B44" s="198" t="s">
        <v>179</v>
      </c>
      <c r="C44" s="199" t="s">
        <v>186</v>
      </c>
      <c r="D44" s="191" t="s">
        <v>224</v>
      </c>
      <c r="E44" s="192">
        <f>4.57*15</f>
        <v>68.550000000000011</v>
      </c>
      <c r="F44" s="200" t="s">
        <v>16</v>
      </c>
      <c r="G44" s="201" t="s">
        <v>15</v>
      </c>
      <c r="H44" s="8"/>
      <c r="I44"/>
      <c r="J44"/>
    </row>
    <row r="45" spans="1:10" s="6" customFormat="1" ht="18" x14ac:dyDescent="0.35">
      <c r="B45" s="19"/>
      <c r="C45" s="20"/>
      <c r="D45" s="20"/>
      <c r="E45" s="20"/>
      <c r="F45" s="44"/>
      <c r="G45" s="20"/>
      <c r="H45" s="8"/>
      <c r="I45"/>
      <c r="J45"/>
    </row>
    <row r="46" spans="1:10" s="6" customFormat="1" ht="15.6" x14ac:dyDescent="0.3">
      <c r="E46" s="8"/>
      <c r="F46" s="8"/>
      <c r="G46" s="8"/>
      <c r="H46" s="7"/>
      <c r="I46"/>
      <c r="J46"/>
    </row>
    <row r="47" spans="1:10" s="6" customFormat="1" ht="15.6" x14ac:dyDescent="0.3">
      <c r="E47" s="8"/>
      <c r="F47" s="8"/>
      <c r="G47" s="8"/>
      <c r="H47" s="7"/>
      <c r="I47"/>
      <c r="J47"/>
    </row>
    <row r="48" spans="1:10" s="6" customFormat="1" ht="15.6" x14ac:dyDescent="0.3">
      <c r="E48" s="8"/>
      <c r="F48" s="8"/>
      <c r="G48" s="8"/>
      <c r="H48" s="7"/>
      <c r="I48"/>
      <c r="J48"/>
    </row>
    <row r="49" spans="2:10" s="6" customFormat="1" ht="15.6" x14ac:dyDescent="0.3">
      <c r="E49" s="8"/>
      <c r="F49" s="8"/>
      <c r="G49" s="8"/>
      <c r="H49" s="7"/>
      <c r="I49"/>
      <c r="J49"/>
    </row>
    <row r="50" spans="2:10" s="6" customFormat="1" ht="15.6" x14ac:dyDescent="0.3">
      <c r="E50" s="8"/>
      <c r="F50" s="8"/>
      <c r="G50" s="8"/>
      <c r="H50" s="7"/>
      <c r="I50"/>
      <c r="J50"/>
    </row>
    <row r="51" spans="2:10" s="6" customFormat="1" ht="15.6" x14ac:dyDescent="0.3">
      <c r="E51" s="8"/>
      <c r="F51" s="8"/>
      <c r="G51" s="8"/>
      <c r="H51" s="7"/>
      <c r="I51"/>
      <c r="J51"/>
    </row>
    <row r="52" spans="2:10" s="6" customFormat="1" ht="15.6" x14ac:dyDescent="0.3">
      <c r="E52" s="8"/>
      <c r="F52" s="8"/>
      <c r="G52" s="8"/>
      <c r="H52" s="7"/>
      <c r="I52"/>
      <c r="J52"/>
    </row>
    <row r="53" spans="2:10" s="6" customFormat="1" ht="15.6" x14ac:dyDescent="0.3">
      <c r="E53" s="8"/>
      <c r="F53" s="8"/>
      <c r="G53" s="8"/>
      <c r="H53" s="7"/>
      <c r="I53"/>
      <c r="J53"/>
    </row>
    <row r="54" spans="2:10" s="6" customFormat="1" ht="15.6" x14ac:dyDescent="0.3">
      <c r="E54" s="7"/>
      <c r="F54" s="7"/>
      <c r="G54" s="7"/>
      <c r="H54" s="7"/>
      <c r="I54"/>
      <c r="J54"/>
    </row>
    <row r="55" spans="2:10" s="6" customFormat="1" ht="15.6" x14ac:dyDescent="0.3">
      <c r="E55" s="7"/>
      <c r="F55" s="7"/>
      <c r="G55" s="7"/>
      <c r="H55" s="7"/>
      <c r="I55"/>
      <c r="J55"/>
    </row>
    <row r="56" spans="2:10" s="6" customFormat="1" ht="15.6" x14ac:dyDescent="0.3">
      <c r="E56" s="7"/>
      <c r="F56" s="7"/>
      <c r="G56" s="7"/>
      <c r="H56" s="7"/>
      <c r="I56"/>
      <c r="J56"/>
    </row>
    <row r="57" spans="2:10" s="6" customFormat="1" ht="15.6" x14ac:dyDescent="0.3">
      <c r="E57" s="7"/>
      <c r="F57" s="7"/>
      <c r="G57" s="7"/>
      <c r="H57" s="7"/>
      <c r="I57"/>
      <c r="J57"/>
    </row>
    <row r="58" spans="2:10" ht="15.6" x14ac:dyDescent="0.3">
      <c r="B58" s="6"/>
      <c r="C58" s="6"/>
      <c r="D58" s="6"/>
      <c r="E58" s="7"/>
      <c r="F58" s="7"/>
      <c r="G58" s="7"/>
    </row>
    <row r="59" spans="2:10" ht="15.6" x14ac:dyDescent="0.3">
      <c r="B59" s="6"/>
      <c r="C59" s="6"/>
      <c r="D59" s="6"/>
      <c r="E59" s="7"/>
      <c r="F59" s="7"/>
      <c r="G59" s="7"/>
    </row>
    <row r="60" spans="2:10" ht="15.6" x14ac:dyDescent="0.3">
      <c r="B60" s="6"/>
      <c r="C60" s="6"/>
      <c r="D60" s="6"/>
      <c r="E60" s="7"/>
      <c r="F60" s="7"/>
      <c r="G60" s="7"/>
    </row>
    <row r="61" spans="2:10" ht="15.6" x14ac:dyDescent="0.3">
      <c r="B61" s="6"/>
      <c r="C61" s="6"/>
      <c r="D61" s="6"/>
      <c r="E61" s="7"/>
      <c r="F61" s="7"/>
      <c r="G61" s="7"/>
    </row>
    <row r="62" spans="2:10" ht="15.6" x14ac:dyDescent="0.3">
      <c r="B62" s="6"/>
      <c r="C62" s="6"/>
      <c r="D62" s="6"/>
      <c r="E62" s="7"/>
      <c r="F62" s="7"/>
      <c r="G62" s="7"/>
    </row>
    <row r="63" spans="2:10" ht="15.6" x14ac:dyDescent="0.3">
      <c r="B63" s="6"/>
      <c r="C63" s="6"/>
      <c r="D63" s="6"/>
      <c r="E63" s="7"/>
      <c r="F63" s="7"/>
      <c r="G63" s="7"/>
    </row>
    <row r="64" spans="2:10" ht="15.6" x14ac:dyDescent="0.3">
      <c r="B64" s="6"/>
      <c r="C64" s="6"/>
      <c r="D64" s="6"/>
      <c r="E64" s="7"/>
      <c r="F64" s="7"/>
      <c r="G64" s="7"/>
    </row>
    <row r="65" spans="2:7" ht="15.6" x14ac:dyDescent="0.3">
      <c r="B65" s="6"/>
      <c r="C65" s="6"/>
      <c r="D65" s="6"/>
      <c r="E65" s="7"/>
      <c r="F65" s="7"/>
      <c r="G65" s="7"/>
    </row>
  </sheetData>
  <printOptions horizontalCentered="1"/>
  <pageMargins left="0.19685039370078741" right="0.19685039370078741" top="0.39370078740157483" bottom="0.19685039370078741" header="0.31496062992125984" footer="0.19685039370078741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7"/>
  <sheetViews>
    <sheetView view="pageBreakPreview" topLeftCell="A10" zoomScale="70" zoomScaleNormal="80" zoomScaleSheetLayoutView="70" workbookViewId="0">
      <selection activeCell="E20" sqref="E20"/>
    </sheetView>
  </sheetViews>
  <sheetFormatPr baseColWidth="10" defaultRowHeight="14.4" x14ac:dyDescent="0.3"/>
  <cols>
    <col min="1" max="1" width="12.33203125" customWidth="1"/>
    <col min="2" max="2" width="79.33203125" customWidth="1"/>
    <col min="3" max="3" width="10.5546875" bestFit="1" customWidth="1"/>
    <col min="4" max="4" width="14" bestFit="1" customWidth="1"/>
    <col min="5" max="5" width="13.109375" style="5" bestFit="1" customWidth="1"/>
    <col min="6" max="6" width="17.5546875" style="5" bestFit="1" customWidth="1"/>
    <col min="7" max="7" width="35.6640625" style="5" bestFit="1" customWidth="1"/>
    <col min="8" max="8" width="2.5546875" style="5" customWidth="1"/>
    <col min="9" max="9" width="11.44140625" customWidth="1"/>
  </cols>
  <sheetData>
    <row r="1" spans="1:10" s="1" customFormat="1" ht="33.6" x14ac:dyDescent="0.65">
      <c r="B1" s="17" t="s">
        <v>94</v>
      </c>
      <c r="E1" s="10"/>
      <c r="F1" s="10"/>
      <c r="G1" s="10"/>
      <c r="H1" s="10"/>
      <c r="I1"/>
      <c r="J1"/>
    </row>
    <row r="2" spans="1:10" s="3" customFormat="1" ht="23.4" x14ac:dyDescent="0.45">
      <c r="B2" s="3" t="s">
        <v>49</v>
      </c>
      <c r="E2" s="4"/>
      <c r="F2" s="4"/>
      <c r="G2" s="4"/>
      <c r="H2" s="4"/>
      <c r="I2"/>
      <c r="J2"/>
    </row>
    <row r="3" spans="1:10" s="3" customFormat="1" ht="23.4" x14ac:dyDescent="0.45">
      <c r="B3" s="3" t="s">
        <v>64</v>
      </c>
      <c r="E3" s="4"/>
      <c r="F3" s="4"/>
      <c r="G3" s="4"/>
      <c r="H3" s="4"/>
      <c r="I3"/>
      <c r="J3"/>
    </row>
    <row r="4" spans="1:10" s="3" customFormat="1" ht="23.4" x14ac:dyDescent="0.45">
      <c r="B4" s="3" t="s">
        <v>65</v>
      </c>
      <c r="E4" s="4"/>
      <c r="F4" s="4"/>
      <c r="G4" s="4"/>
      <c r="H4" s="4"/>
      <c r="I4"/>
      <c r="J4"/>
    </row>
    <row r="5" spans="1:10" s="3" customFormat="1" ht="23.4" x14ac:dyDescent="0.45">
      <c r="E5" s="4"/>
      <c r="F5" s="4"/>
      <c r="G5" s="4"/>
      <c r="H5" s="4"/>
      <c r="I5"/>
      <c r="J5"/>
    </row>
    <row r="6" spans="1:10" s="9" customFormat="1" ht="28.8" x14ac:dyDescent="0.55000000000000004">
      <c r="A6" s="16" t="s">
        <v>23</v>
      </c>
      <c r="B6" s="103">
        <f>INDICE!B4</f>
        <v>44306</v>
      </c>
      <c r="C6" s="18"/>
      <c r="D6" s="97"/>
      <c r="E6" s="12"/>
      <c r="F6" s="11" t="s">
        <v>9</v>
      </c>
      <c r="G6" s="106" t="str">
        <f>INDICE!F4</f>
        <v>RAW LAND</v>
      </c>
      <c r="H6" s="12"/>
      <c r="I6"/>
      <c r="J6"/>
    </row>
    <row r="7" spans="1:10" s="9" customFormat="1" ht="28.8" x14ac:dyDescent="0.55000000000000004">
      <c r="A7" s="16" t="s">
        <v>1</v>
      </c>
      <c r="B7" s="142">
        <f>INDICE!B5</f>
        <v>179376</v>
      </c>
      <c r="C7" s="18"/>
      <c r="D7" s="97"/>
      <c r="E7" s="12"/>
      <c r="F7" s="11" t="s">
        <v>26</v>
      </c>
      <c r="G7" s="106">
        <v>45</v>
      </c>
      <c r="H7" s="12"/>
      <c r="I7"/>
      <c r="J7"/>
    </row>
    <row r="8" spans="1:10" s="9" customFormat="1" ht="28.8" x14ac:dyDescent="0.55000000000000004">
      <c r="A8" s="16" t="s">
        <v>2</v>
      </c>
      <c r="B8" s="103" t="str">
        <f>INDICE!B6</f>
        <v>VALPARAISO</v>
      </c>
      <c r="C8" s="18"/>
      <c r="D8" s="97"/>
      <c r="E8" s="12"/>
      <c r="F8" s="11" t="s">
        <v>25</v>
      </c>
      <c r="G8" s="106" t="s">
        <v>191</v>
      </c>
      <c r="H8" s="12"/>
      <c r="I8"/>
      <c r="J8"/>
    </row>
    <row r="9" spans="1:10" s="9" customFormat="1" ht="28.8" x14ac:dyDescent="0.55000000000000004">
      <c r="A9" s="16" t="s">
        <v>3</v>
      </c>
      <c r="B9" s="142">
        <f>INDICE!B7</f>
        <v>6</v>
      </c>
      <c r="C9" s="18"/>
      <c r="D9" s="97"/>
      <c r="E9" s="12"/>
      <c r="F9" s="13" t="s">
        <v>0</v>
      </c>
      <c r="G9" s="106" t="str">
        <f>INDICE!F7</f>
        <v>NO</v>
      </c>
      <c r="H9" s="12"/>
      <c r="I9"/>
      <c r="J9"/>
    </row>
    <row r="10" spans="1:10" s="9" customFormat="1" ht="28.8" x14ac:dyDescent="0.55000000000000004">
      <c r="A10" s="16" t="s">
        <v>4</v>
      </c>
      <c r="B10" s="103" t="str">
        <f>INDICE!B8</f>
        <v>VALPARAISO, ZACATECAS</v>
      </c>
      <c r="C10" s="18"/>
      <c r="D10" s="97"/>
      <c r="E10" s="12"/>
      <c r="F10" s="13" t="s">
        <v>27</v>
      </c>
      <c r="G10" s="106">
        <f>INDICE!F8</f>
        <v>45</v>
      </c>
      <c r="H10" s="12"/>
      <c r="I10"/>
      <c r="J10"/>
    </row>
    <row r="11" spans="1:10" s="9" customFormat="1" ht="23.4" x14ac:dyDescent="0.45">
      <c r="B11" s="19"/>
      <c r="C11" s="19"/>
      <c r="E11" s="12"/>
      <c r="F11" s="13" t="s">
        <v>28</v>
      </c>
      <c r="G11" s="106" t="str">
        <f>INDICE!F9</f>
        <v>HUAWEI</v>
      </c>
      <c r="H11" s="12"/>
      <c r="I11"/>
      <c r="J11"/>
    </row>
    <row r="12" spans="1:10" s="9" customFormat="1" ht="18" x14ac:dyDescent="0.35">
      <c r="D12" s="15"/>
      <c r="E12" s="12"/>
      <c r="F12" s="12"/>
      <c r="G12" s="12"/>
      <c r="H12" s="12"/>
      <c r="I12"/>
      <c r="J12"/>
    </row>
    <row r="13" spans="1:10" s="9" customFormat="1" ht="21.6" thickBot="1" x14ac:dyDescent="0.45">
      <c r="B13" s="2" t="s">
        <v>64</v>
      </c>
      <c r="C13" s="12" t="s">
        <v>7</v>
      </c>
      <c r="D13" s="12" t="s">
        <v>5</v>
      </c>
      <c r="E13" s="12" t="s">
        <v>109</v>
      </c>
      <c r="F13" s="12" t="s">
        <v>13</v>
      </c>
      <c r="G13" s="12" t="s">
        <v>12</v>
      </c>
      <c r="I13"/>
      <c r="J13"/>
    </row>
    <row r="14" spans="1:10" s="9" customFormat="1" ht="19.2" thickTop="1" thickBot="1" x14ac:dyDescent="0.4">
      <c r="A14" s="9">
        <v>1</v>
      </c>
      <c r="B14" s="64" t="s">
        <v>31</v>
      </c>
      <c r="C14" s="46" t="s">
        <v>8</v>
      </c>
      <c r="D14" s="70">
        <v>1</v>
      </c>
      <c r="E14" s="93">
        <v>0</v>
      </c>
      <c r="F14" s="71" t="s">
        <v>14</v>
      </c>
      <c r="G14" s="47" t="s">
        <v>15</v>
      </c>
      <c r="I14"/>
      <c r="J14"/>
    </row>
    <row r="15" spans="1:10" s="9" customFormat="1" ht="18.600000000000001" thickBot="1" x14ac:dyDescent="0.4">
      <c r="A15" s="9">
        <f>+A14+1</f>
        <v>2</v>
      </c>
      <c r="B15" s="66" t="s">
        <v>32</v>
      </c>
      <c r="C15" s="14" t="s">
        <v>8</v>
      </c>
      <c r="D15" s="24">
        <v>3</v>
      </c>
      <c r="E15" s="96">
        <v>3</v>
      </c>
      <c r="F15" s="65" t="s">
        <v>14</v>
      </c>
      <c r="G15" s="49" t="s">
        <v>15</v>
      </c>
      <c r="I15"/>
      <c r="J15"/>
    </row>
    <row r="16" spans="1:10" s="29" customFormat="1" ht="18.600000000000001" thickBot="1" x14ac:dyDescent="0.4">
      <c r="A16" s="9">
        <f>+A15+1</f>
        <v>3</v>
      </c>
      <c r="B16" s="67" t="s">
        <v>128</v>
      </c>
      <c r="C16" s="53" t="s">
        <v>8</v>
      </c>
      <c r="D16" s="72">
        <v>0</v>
      </c>
      <c r="E16" s="94">
        <v>15</v>
      </c>
      <c r="F16" s="73" t="s">
        <v>14</v>
      </c>
      <c r="G16" s="61" t="s">
        <v>15</v>
      </c>
      <c r="I16"/>
      <c r="J16"/>
    </row>
    <row r="17" spans="1:10" s="9" customFormat="1" ht="18.600000000000001" thickTop="1" x14ac:dyDescent="0.35">
      <c r="C17" s="12"/>
      <c r="D17" s="12"/>
      <c r="E17" s="12"/>
      <c r="F17" s="12"/>
      <c r="G17" s="12"/>
      <c r="I17"/>
      <c r="J17"/>
    </row>
    <row r="18" spans="1:10" s="9" customFormat="1" ht="21.6" thickBot="1" x14ac:dyDescent="0.45">
      <c r="B18" s="2" t="s">
        <v>65</v>
      </c>
      <c r="C18" s="12" t="s">
        <v>7</v>
      </c>
      <c r="D18" s="12" t="s">
        <v>5</v>
      </c>
      <c r="E18" s="12" t="s">
        <v>6</v>
      </c>
      <c r="F18" s="12" t="s">
        <v>13</v>
      </c>
      <c r="G18" s="12" t="s">
        <v>12</v>
      </c>
      <c r="I18"/>
      <c r="J18"/>
    </row>
    <row r="19" spans="1:10" s="9" customFormat="1" ht="36.6" thickBot="1" x14ac:dyDescent="0.4">
      <c r="A19" s="9">
        <f>A16+1</f>
        <v>4</v>
      </c>
      <c r="B19" s="174" t="s">
        <v>225</v>
      </c>
      <c r="C19" s="117" t="s">
        <v>8</v>
      </c>
      <c r="D19" s="117">
        <v>2</v>
      </c>
      <c r="E19" s="247">
        <v>10</v>
      </c>
      <c r="F19" s="117" t="s">
        <v>14</v>
      </c>
      <c r="G19" s="118" t="s">
        <v>15</v>
      </c>
      <c r="I19"/>
      <c r="J19"/>
    </row>
    <row r="20" spans="1:10" s="9" customFormat="1" ht="40.5" customHeight="1" thickBot="1" x14ac:dyDescent="0.4">
      <c r="A20" s="9">
        <f>A19+1</f>
        <v>5</v>
      </c>
      <c r="B20" s="152" t="s">
        <v>126</v>
      </c>
      <c r="C20" s="14" t="s">
        <v>8</v>
      </c>
      <c r="D20" s="24">
        <v>1</v>
      </c>
      <c r="E20" s="95">
        <v>1</v>
      </c>
      <c r="F20" s="65" t="s">
        <v>14</v>
      </c>
      <c r="G20" s="119" t="s">
        <v>15</v>
      </c>
      <c r="I20"/>
      <c r="J20"/>
    </row>
    <row r="21" spans="1:10" s="9" customFormat="1" ht="43.5" customHeight="1" thickBot="1" x14ac:dyDescent="0.4">
      <c r="A21" s="9">
        <f t="shared" ref="A21:A26" si="0">A20+1</f>
        <v>6</v>
      </c>
      <c r="B21" s="152" t="s">
        <v>127</v>
      </c>
      <c r="C21" s="30" t="s">
        <v>8</v>
      </c>
      <c r="D21" s="30">
        <v>1</v>
      </c>
      <c r="E21" s="95">
        <v>1</v>
      </c>
      <c r="F21" s="30" t="s">
        <v>14</v>
      </c>
      <c r="G21" s="144" t="s">
        <v>15</v>
      </c>
      <c r="I21"/>
      <c r="J21"/>
    </row>
    <row r="22" spans="1:10" s="9" customFormat="1" ht="60.75" customHeight="1" thickBot="1" x14ac:dyDescent="0.4">
      <c r="A22" s="9">
        <f t="shared" si="0"/>
        <v>7</v>
      </c>
      <c r="B22" s="152" t="s">
        <v>129</v>
      </c>
      <c r="C22" s="30" t="s">
        <v>8</v>
      </c>
      <c r="D22" s="30">
        <v>1</v>
      </c>
      <c r="E22" s="95">
        <v>1</v>
      </c>
      <c r="F22" s="30" t="s">
        <v>14</v>
      </c>
      <c r="G22" s="144" t="s">
        <v>15</v>
      </c>
      <c r="I22"/>
      <c r="J22"/>
    </row>
    <row r="23" spans="1:10" s="9" customFormat="1" ht="36.6" thickBot="1" x14ac:dyDescent="0.4">
      <c r="A23" s="9">
        <f t="shared" si="0"/>
        <v>8</v>
      </c>
      <c r="B23" s="152" t="s">
        <v>130</v>
      </c>
      <c r="C23" s="14" t="s">
        <v>8</v>
      </c>
      <c r="D23" s="14">
        <v>1</v>
      </c>
      <c r="E23" s="95">
        <v>1</v>
      </c>
      <c r="F23" s="14" t="s">
        <v>14</v>
      </c>
      <c r="G23" s="119" t="s">
        <v>15</v>
      </c>
      <c r="I23"/>
      <c r="J23"/>
    </row>
    <row r="24" spans="1:10" s="9" customFormat="1" ht="18.600000000000001" thickBot="1" x14ac:dyDescent="0.4">
      <c r="A24" s="9">
        <f t="shared" si="0"/>
        <v>9</v>
      </c>
      <c r="B24" s="152" t="s">
        <v>219</v>
      </c>
      <c r="C24" s="14" t="s">
        <v>8</v>
      </c>
      <c r="D24" s="14">
        <v>1</v>
      </c>
      <c r="E24" s="95">
        <v>1</v>
      </c>
      <c r="F24" s="14"/>
      <c r="G24" s="119"/>
      <c r="I24"/>
      <c r="J24"/>
    </row>
    <row r="25" spans="1:10" s="6" customFormat="1" ht="56.25" customHeight="1" thickBot="1" x14ac:dyDescent="0.4">
      <c r="A25" s="9">
        <f t="shared" si="0"/>
        <v>10</v>
      </c>
      <c r="B25" s="150" t="s">
        <v>131</v>
      </c>
      <c r="C25" s="14" t="s">
        <v>8</v>
      </c>
      <c r="D25" s="14">
        <v>1</v>
      </c>
      <c r="E25" s="95">
        <v>1</v>
      </c>
      <c r="F25" s="14" t="s">
        <v>14</v>
      </c>
      <c r="G25" s="119" t="s">
        <v>15</v>
      </c>
      <c r="H25" s="8"/>
      <c r="I25"/>
      <c r="J25"/>
    </row>
    <row r="26" spans="1:10" s="6" customFormat="1" ht="42" customHeight="1" thickBot="1" x14ac:dyDescent="0.4">
      <c r="A26" s="9">
        <f t="shared" si="0"/>
        <v>11</v>
      </c>
      <c r="B26" s="138" t="s">
        <v>132</v>
      </c>
      <c r="C26" s="246" t="s">
        <v>8</v>
      </c>
      <c r="D26" s="211">
        <v>2</v>
      </c>
      <c r="E26" s="248">
        <v>5</v>
      </c>
      <c r="F26" s="120" t="s">
        <v>14</v>
      </c>
      <c r="G26" s="121" t="s">
        <v>15</v>
      </c>
      <c r="H26" s="8"/>
      <c r="I26"/>
      <c r="J26"/>
    </row>
    <row r="27" spans="1:10" s="6" customFormat="1" ht="24" customHeight="1" x14ac:dyDescent="0.3">
      <c r="E27" s="8"/>
      <c r="F27" s="8"/>
      <c r="G27" s="8"/>
      <c r="H27" s="8"/>
      <c r="I27"/>
      <c r="J27"/>
    </row>
    <row r="28" spans="1:10" s="6" customFormat="1" ht="15.6" x14ac:dyDescent="0.3">
      <c r="E28" s="8"/>
      <c r="F28" s="8"/>
      <c r="G28" s="8"/>
      <c r="H28" s="8"/>
      <c r="I28"/>
      <c r="J28"/>
    </row>
    <row r="29" spans="1:10" s="6" customFormat="1" ht="15.6" x14ac:dyDescent="0.3">
      <c r="E29" s="8"/>
      <c r="F29" s="8"/>
      <c r="G29" s="8"/>
      <c r="H29" s="8"/>
      <c r="I29"/>
      <c r="J29"/>
    </row>
    <row r="30" spans="1:10" s="6" customFormat="1" ht="15.6" x14ac:dyDescent="0.3">
      <c r="E30" s="8"/>
      <c r="F30" s="8"/>
      <c r="G30" s="8"/>
      <c r="H30" s="8"/>
      <c r="I30"/>
      <c r="J30"/>
    </row>
    <row r="31" spans="1:10" s="6" customFormat="1" ht="15.6" x14ac:dyDescent="0.3">
      <c r="E31" s="8"/>
      <c r="F31" s="8"/>
      <c r="G31" s="8"/>
      <c r="H31" s="8"/>
      <c r="I31"/>
      <c r="J31"/>
    </row>
    <row r="32" spans="1:10" s="6" customFormat="1" ht="15.6" x14ac:dyDescent="0.3">
      <c r="E32" s="8"/>
      <c r="F32" s="8"/>
      <c r="G32" s="8"/>
      <c r="H32" s="8"/>
      <c r="I32"/>
      <c r="J32"/>
    </row>
    <row r="33" spans="2:10" s="6" customFormat="1" ht="15.6" x14ac:dyDescent="0.3">
      <c r="E33" s="8"/>
      <c r="F33" s="8"/>
      <c r="G33" s="8"/>
      <c r="H33" s="8"/>
      <c r="I33"/>
      <c r="J33"/>
    </row>
    <row r="34" spans="2:10" s="6" customFormat="1" ht="15.6" x14ac:dyDescent="0.3">
      <c r="E34" s="8"/>
      <c r="F34" s="8"/>
      <c r="G34" s="8"/>
      <c r="H34" s="7"/>
      <c r="I34"/>
      <c r="J34"/>
    </row>
    <row r="35" spans="2:10" s="6" customFormat="1" ht="15.6" x14ac:dyDescent="0.3">
      <c r="E35" s="8"/>
      <c r="F35" s="8"/>
      <c r="G35" s="8"/>
      <c r="H35" s="7"/>
      <c r="I35"/>
      <c r="J35"/>
    </row>
    <row r="36" spans="2:10" s="6" customFormat="1" ht="15.6" x14ac:dyDescent="0.3">
      <c r="E36" s="7"/>
      <c r="F36" s="7"/>
      <c r="G36" s="7"/>
      <c r="H36" s="7"/>
      <c r="I36"/>
      <c r="J36"/>
    </row>
    <row r="37" spans="2:10" s="6" customFormat="1" ht="15.6" x14ac:dyDescent="0.3">
      <c r="E37" s="7"/>
      <c r="F37" s="7"/>
      <c r="G37" s="7"/>
      <c r="H37" s="7"/>
      <c r="I37"/>
      <c r="J37"/>
    </row>
    <row r="38" spans="2:10" s="6" customFormat="1" ht="15.6" x14ac:dyDescent="0.3">
      <c r="E38" s="7"/>
      <c r="F38" s="7"/>
      <c r="G38" s="7"/>
      <c r="H38" s="7"/>
      <c r="I38"/>
      <c r="J38"/>
    </row>
    <row r="39" spans="2:10" s="6" customFormat="1" ht="15.6" x14ac:dyDescent="0.3">
      <c r="E39" s="7"/>
      <c r="F39" s="7"/>
      <c r="G39" s="7"/>
      <c r="H39" s="7"/>
      <c r="I39"/>
      <c r="J39"/>
    </row>
    <row r="40" spans="2:10" s="6" customFormat="1" ht="15.6" x14ac:dyDescent="0.3">
      <c r="E40" s="7"/>
      <c r="F40" s="7"/>
      <c r="G40" s="7"/>
      <c r="H40" s="7"/>
      <c r="I40"/>
      <c r="J40"/>
    </row>
    <row r="41" spans="2:10" s="6" customFormat="1" ht="15.6" x14ac:dyDescent="0.3">
      <c r="E41" s="7"/>
      <c r="F41" s="7"/>
      <c r="G41" s="7"/>
      <c r="H41" s="7"/>
      <c r="I41"/>
      <c r="J41"/>
    </row>
    <row r="42" spans="2:10" s="6" customFormat="1" ht="15.6" x14ac:dyDescent="0.3">
      <c r="E42" s="7"/>
      <c r="F42" s="7"/>
      <c r="G42" s="7"/>
      <c r="H42" s="7"/>
      <c r="I42"/>
      <c r="J42"/>
    </row>
    <row r="43" spans="2:10" s="6" customFormat="1" ht="15.6" x14ac:dyDescent="0.3">
      <c r="E43" s="7"/>
      <c r="F43" s="7"/>
      <c r="G43" s="7"/>
      <c r="H43" s="7"/>
      <c r="I43"/>
      <c r="J43"/>
    </row>
    <row r="44" spans="2:10" s="6" customFormat="1" ht="15.6" x14ac:dyDescent="0.3">
      <c r="E44" s="7"/>
      <c r="F44" s="7"/>
      <c r="G44" s="7"/>
      <c r="H44" s="7"/>
      <c r="I44"/>
      <c r="J44"/>
    </row>
    <row r="45" spans="2:10" s="6" customFormat="1" ht="15.6" x14ac:dyDescent="0.3">
      <c r="E45" s="7"/>
      <c r="F45" s="7"/>
      <c r="G45" s="7"/>
      <c r="H45" s="7"/>
      <c r="I45"/>
      <c r="J45"/>
    </row>
    <row r="46" spans="2:10" ht="15.6" x14ac:dyDescent="0.3">
      <c r="B46" s="6"/>
      <c r="C46" s="6"/>
      <c r="D46" s="6"/>
      <c r="E46" s="7"/>
      <c r="F46" s="7"/>
      <c r="G46" s="7"/>
    </row>
    <row r="47" spans="2:10" ht="15.6" x14ac:dyDescent="0.3">
      <c r="B47" s="6"/>
      <c r="C47" s="6"/>
      <c r="D47" s="6"/>
      <c r="E47" s="7"/>
      <c r="F47" s="7"/>
      <c r="G47" s="7"/>
    </row>
  </sheetData>
  <phoneticPr fontId="5" type="noConversion"/>
  <printOptions horizontalCentered="1"/>
  <pageMargins left="0.19685039370078741" right="0.19685039370078741" top="0.39370078740157483" bottom="0.19685039370078741" header="0.31496062992125984" footer="0.19685039370078741"/>
  <pageSetup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3"/>
  <sheetViews>
    <sheetView view="pageBreakPreview" topLeftCell="A16" zoomScale="70" zoomScaleNormal="80" zoomScaleSheetLayoutView="70" workbookViewId="0">
      <selection activeCell="A25" sqref="A25"/>
    </sheetView>
  </sheetViews>
  <sheetFormatPr baseColWidth="10" defaultRowHeight="14.4" x14ac:dyDescent="0.3"/>
  <cols>
    <col min="1" max="1" width="10.33203125" bestFit="1" customWidth="1"/>
    <col min="2" max="2" width="65.33203125" customWidth="1"/>
    <col min="3" max="3" width="17.109375" customWidth="1"/>
    <col min="4" max="4" width="14" bestFit="1" customWidth="1"/>
    <col min="5" max="5" width="13.109375" style="5" bestFit="1" customWidth="1"/>
    <col min="6" max="6" width="17.5546875" style="5" bestFit="1" customWidth="1"/>
    <col min="7" max="7" width="35.6640625" style="5" bestFit="1" customWidth="1"/>
    <col min="8" max="8" width="4.109375" style="5" customWidth="1"/>
    <col min="9" max="9" width="14.44140625" style="5" bestFit="1" customWidth="1"/>
    <col min="10" max="10" width="14.5546875" style="5" bestFit="1" customWidth="1"/>
    <col min="11" max="11" width="13.109375" style="5" bestFit="1" customWidth="1"/>
    <col min="12" max="12" width="11.44140625" style="5"/>
  </cols>
  <sheetData>
    <row r="1" spans="1:21" s="1" customFormat="1" ht="33.6" x14ac:dyDescent="0.65">
      <c r="B1" s="17" t="s">
        <v>95</v>
      </c>
      <c r="E1" s="10"/>
      <c r="F1" s="10"/>
      <c r="G1" s="10"/>
      <c r="H1" s="10"/>
      <c r="I1" s="10"/>
      <c r="J1" s="10"/>
      <c r="K1" s="10"/>
      <c r="L1" s="10"/>
    </row>
    <row r="2" spans="1:21" s="3" customFormat="1" ht="23.4" x14ac:dyDescent="0.45">
      <c r="B2" s="3" t="s">
        <v>49</v>
      </c>
      <c r="E2" s="4"/>
      <c r="F2" s="4"/>
      <c r="G2" s="4"/>
      <c r="H2" s="4"/>
      <c r="I2" s="4"/>
      <c r="J2" s="4"/>
      <c r="K2" s="4"/>
      <c r="L2" s="4"/>
    </row>
    <row r="3" spans="1:21" s="3" customFormat="1" ht="23.4" x14ac:dyDescent="0.45">
      <c r="B3" s="3" t="s">
        <v>66</v>
      </c>
      <c r="E3" s="4"/>
      <c r="F3" s="4"/>
      <c r="G3" s="4"/>
      <c r="H3" s="4"/>
      <c r="I3" s="4"/>
      <c r="J3" s="4"/>
      <c r="K3" s="4"/>
      <c r="L3" s="4"/>
    </row>
    <row r="4" spans="1:21" s="3" customFormat="1" ht="23.4" x14ac:dyDescent="0.45">
      <c r="B4" s="3" t="s">
        <v>67</v>
      </c>
      <c r="E4" s="4"/>
      <c r="F4" s="4"/>
      <c r="G4" s="4"/>
      <c r="H4" s="4"/>
      <c r="I4" s="4"/>
      <c r="J4" s="4"/>
      <c r="K4" s="4"/>
      <c r="L4" s="4"/>
    </row>
    <row r="5" spans="1:21" s="3" customFormat="1" ht="23.4" x14ac:dyDescent="0.45">
      <c r="E5" s="4"/>
      <c r="F5" s="4"/>
      <c r="G5" s="4"/>
      <c r="H5" s="4"/>
      <c r="I5" s="4"/>
      <c r="J5" s="4"/>
      <c r="K5" s="4"/>
      <c r="L5" s="4"/>
    </row>
    <row r="6" spans="1:21" s="9" customFormat="1" ht="24.9" customHeight="1" x14ac:dyDescent="0.55000000000000004">
      <c r="A6" s="16" t="s">
        <v>23</v>
      </c>
      <c r="B6" s="103">
        <f>INDICE!B4</f>
        <v>44306</v>
      </c>
      <c r="C6" s="3"/>
      <c r="E6" s="12"/>
      <c r="F6" s="11" t="s">
        <v>9</v>
      </c>
      <c r="G6" s="106" t="str">
        <f>'F1'!G6</f>
        <v>RAW LAND</v>
      </c>
      <c r="H6" s="12"/>
      <c r="I6" s="12"/>
      <c r="J6" s="12"/>
      <c r="K6" s="12"/>
      <c r="L6" s="12"/>
    </row>
    <row r="7" spans="1:21" s="9" customFormat="1" ht="24.9" customHeight="1" x14ac:dyDescent="0.55000000000000004">
      <c r="A7" s="16" t="s">
        <v>1</v>
      </c>
      <c r="B7" s="104">
        <f>INDICE!B5</f>
        <v>179376</v>
      </c>
      <c r="C7" s="3"/>
      <c r="E7" s="12"/>
      <c r="F7" s="11" t="s">
        <v>26</v>
      </c>
      <c r="G7" s="106">
        <f>'F1'!G7</f>
        <v>45</v>
      </c>
      <c r="H7" s="12"/>
      <c r="I7" s="12"/>
      <c r="J7" s="12"/>
      <c r="K7" s="12"/>
      <c r="L7" s="12"/>
    </row>
    <row r="8" spans="1:21" s="9" customFormat="1" ht="24.9" customHeight="1" x14ac:dyDescent="0.55000000000000004">
      <c r="A8" s="16" t="s">
        <v>2</v>
      </c>
      <c r="B8" s="105" t="str">
        <f>INDICE!B6</f>
        <v>VALPARAISO</v>
      </c>
      <c r="C8" s="3"/>
      <c r="E8" s="12"/>
      <c r="F8" s="11" t="s">
        <v>25</v>
      </c>
      <c r="G8" s="106" t="str">
        <f>'F1'!G8</f>
        <v>ARRIO T-90</v>
      </c>
      <c r="H8" s="12"/>
      <c r="I8" s="12"/>
      <c r="J8" s="12"/>
      <c r="K8" s="12"/>
      <c r="L8" s="12"/>
    </row>
    <row r="9" spans="1:21" s="9" customFormat="1" ht="24.9" customHeight="1" x14ac:dyDescent="0.55000000000000004">
      <c r="A9" s="16" t="s">
        <v>3</v>
      </c>
      <c r="B9" s="105">
        <f>INDICE!B7</f>
        <v>6</v>
      </c>
      <c r="C9" s="3"/>
      <c r="E9" s="12"/>
      <c r="F9" s="13" t="s">
        <v>0</v>
      </c>
      <c r="G9" s="106" t="str">
        <f>'F1'!G9</f>
        <v>NO</v>
      </c>
      <c r="H9" s="12"/>
      <c r="I9" s="12"/>
      <c r="J9" s="12"/>
      <c r="K9" s="12"/>
      <c r="L9" s="12"/>
    </row>
    <row r="10" spans="1:21" s="9" customFormat="1" ht="24.9" customHeight="1" x14ac:dyDescent="0.55000000000000004">
      <c r="A10" s="16" t="s">
        <v>4</v>
      </c>
      <c r="B10" s="105" t="str">
        <f>INDICE!B8</f>
        <v>VALPARAISO, ZACATECAS</v>
      </c>
      <c r="C10" s="3"/>
      <c r="E10" s="12"/>
      <c r="F10" s="13" t="s">
        <v>27</v>
      </c>
      <c r="G10" s="106">
        <f>'F1'!G10</f>
        <v>45</v>
      </c>
      <c r="H10" s="12"/>
      <c r="I10" s="12"/>
      <c r="J10" s="12"/>
      <c r="K10" s="12"/>
      <c r="L10" s="12"/>
    </row>
    <row r="11" spans="1:21" s="9" customFormat="1" ht="24.9" customHeight="1" x14ac:dyDescent="0.45">
      <c r="B11" s="19"/>
      <c r="C11" s="19"/>
      <c r="E11" s="12"/>
      <c r="F11" s="13" t="s">
        <v>28</v>
      </c>
      <c r="G11" s="106" t="str">
        <f>'F1'!G11</f>
        <v>HUAWEI</v>
      </c>
      <c r="H11" s="12"/>
      <c r="I11" s="12"/>
      <c r="J11" s="12"/>
      <c r="K11" s="12"/>
      <c r="L11" s="12"/>
    </row>
    <row r="12" spans="1:21" s="9" customFormat="1" ht="24.9" customHeight="1" x14ac:dyDescent="0.35">
      <c r="D12" s="15"/>
      <c r="E12" s="12"/>
      <c r="F12" s="12"/>
      <c r="G12" s="12"/>
      <c r="H12" s="12"/>
      <c r="I12" s="12"/>
      <c r="J12" s="12"/>
      <c r="K12" s="12"/>
      <c r="L12" s="12"/>
      <c r="Q12" s="252" t="s">
        <v>135</v>
      </c>
      <c r="R12" s="252"/>
      <c r="S12" s="252"/>
      <c r="T12" s="252"/>
      <c r="U12" s="252"/>
    </row>
    <row r="13" spans="1:21" s="9" customFormat="1" ht="24.9" customHeight="1" thickBot="1" x14ac:dyDescent="0.45">
      <c r="B13" s="2" t="s">
        <v>66</v>
      </c>
      <c r="C13" s="12" t="s">
        <v>7</v>
      </c>
      <c r="D13" s="12" t="s">
        <v>5</v>
      </c>
      <c r="E13" s="12" t="s">
        <v>6</v>
      </c>
      <c r="F13" s="12" t="s">
        <v>13</v>
      </c>
      <c r="G13" s="12" t="s">
        <v>12</v>
      </c>
      <c r="I13" s="12" t="s">
        <v>39</v>
      </c>
      <c r="J13" s="12" t="s">
        <v>40</v>
      </c>
      <c r="K13" s="12" t="s">
        <v>41</v>
      </c>
      <c r="L13" s="12" t="s">
        <v>7</v>
      </c>
      <c r="N13" s="9">
        <v>1.5</v>
      </c>
      <c r="R13" s="9">
        <v>1.6</v>
      </c>
      <c r="S13" s="9">
        <v>0.6</v>
      </c>
      <c r="T13" s="9">
        <v>2.2999999999999998</v>
      </c>
      <c r="U13" s="9">
        <f>SUM(Q13:T13)</f>
        <v>4.5</v>
      </c>
    </row>
    <row r="14" spans="1:21" s="9" customFormat="1" ht="36.6" thickBot="1" x14ac:dyDescent="0.4">
      <c r="A14" s="9">
        <v>1</v>
      </c>
      <c r="B14" s="207" t="s">
        <v>220</v>
      </c>
      <c r="C14" s="117" t="s">
        <v>10</v>
      </c>
      <c r="D14" s="208"/>
      <c r="E14" s="186">
        <v>50</v>
      </c>
      <c r="F14" s="177" t="s">
        <v>16</v>
      </c>
      <c r="G14" s="118" t="s">
        <v>18</v>
      </c>
      <c r="I14" s="12">
        <v>50</v>
      </c>
      <c r="J14" s="42">
        <v>15</v>
      </c>
      <c r="K14" s="42">
        <f>+J14*I14</f>
        <v>750</v>
      </c>
      <c r="L14" s="12" t="s">
        <v>10</v>
      </c>
      <c r="N14" s="9">
        <v>1.25</v>
      </c>
      <c r="R14" s="9">
        <v>1.5</v>
      </c>
      <c r="S14" s="9">
        <v>0.6</v>
      </c>
      <c r="T14" s="9">
        <v>2.2999999999999998</v>
      </c>
      <c r="U14" s="9">
        <f t="shared" ref="U14:U24" si="0">SUM(Q14:T14)</f>
        <v>4.4000000000000004</v>
      </c>
    </row>
    <row r="15" spans="1:21" s="9" customFormat="1" ht="24.9" customHeight="1" thickBot="1" x14ac:dyDescent="0.4">
      <c r="A15" s="9">
        <f>+A14+1</f>
        <v>2</v>
      </c>
      <c r="B15" s="197" t="s">
        <v>134</v>
      </c>
      <c r="C15" s="120" t="s">
        <v>11</v>
      </c>
      <c r="D15" s="209"/>
      <c r="E15" s="210">
        <v>30</v>
      </c>
      <c r="F15" s="211" t="s">
        <v>16</v>
      </c>
      <c r="G15" s="121"/>
      <c r="I15" s="12"/>
      <c r="J15" s="12"/>
      <c r="K15" s="42"/>
      <c r="L15" s="12"/>
      <c r="N15" s="9">
        <v>1.5</v>
      </c>
      <c r="R15" s="9">
        <v>1.6</v>
      </c>
      <c r="S15" s="9">
        <v>0.6</v>
      </c>
      <c r="T15" s="9">
        <v>2.2999999999999998</v>
      </c>
      <c r="U15" s="9">
        <f t="shared" si="0"/>
        <v>4.5</v>
      </c>
    </row>
    <row r="16" spans="1:21" s="9" customFormat="1" ht="24.9" customHeight="1" x14ac:dyDescent="0.35">
      <c r="C16" s="12"/>
      <c r="D16" s="12"/>
      <c r="E16" s="12"/>
      <c r="F16" s="12"/>
      <c r="G16" s="12"/>
      <c r="I16" s="12"/>
      <c r="J16" s="12"/>
      <c r="K16" s="42"/>
      <c r="L16" s="12"/>
      <c r="N16" s="9">
        <v>1.75</v>
      </c>
      <c r="Q16" s="9">
        <v>2.6</v>
      </c>
      <c r="R16" s="9">
        <v>21</v>
      </c>
      <c r="U16" s="9">
        <f t="shared" si="0"/>
        <v>23.6</v>
      </c>
    </row>
    <row r="17" spans="1:21" s="9" customFormat="1" ht="24.9" customHeight="1" thickBot="1" x14ac:dyDescent="0.45">
      <c r="B17" s="2" t="s">
        <v>67</v>
      </c>
      <c r="C17" s="12" t="s">
        <v>7</v>
      </c>
      <c r="D17" s="12" t="s">
        <v>5</v>
      </c>
      <c r="E17" s="12" t="s">
        <v>6</v>
      </c>
      <c r="F17" s="12" t="s">
        <v>13</v>
      </c>
      <c r="G17" s="12" t="s">
        <v>12</v>
      </c>
      <c r="I17" s="12"/>
      <c r="J17" s="12"/>
      <c r="K17" s="42"/>
      <c r="L17" s="12"/>
      <c r="N17" s="9">
        <v>0.75</v>
      </c>
      <c r="R17" s="9">
        <v>4</v>
      </c>
      <c r="S17" s="9">
        <v>0.6</v>
      </c>
      <c r="T17" s="9">
        <v>2.2999999999999998</v>
      </c>
      <c r="U17" s="9">
        <f t="shared" si="0"/>
        <v>6.8999999999999995</v>
      </c>
    </row>
    <row r="18" spans="1:21" s="9" customFormat="1" ht="29.25" customHeight="1" thickBot="1" x14ac:dyDescent="0.4">
      <c r="A18" s="9">
        <f>+A15+1</f>
        <v>3</v>
      </c>
      <c r="B18" s="174" t="s">
        <v>133</v>
      </c>
      <c r="C18" s="117" t="s">
        <v>10</v>
      </c>
      <c r="D18" s="175">
        <v>15</v>
      </c>
      <c r="E18" s="176">
        <v>15</v>
      </c>
      <c r="F18" s="177" t="s">
        <v>16</v>
      </c>
      <c r="G18" s="118" t="s">
        <v>18</v>
      </c>
      <c r="I18" s="12">
        <v>36</v>
      </c>
      <c r="J18" s="12">
        <v>15</v>
      </c>
      <c r="K18" s="42">
        <f>+J18*I18</f>
        <v>540</v>
      </c>
      <c r="L18" s="12" t="s">
        <v>10</v>
      </c>
      <c r="N18" s="9">
        <v>0.75</v>
      </c>
      <c r="R18" s="9">
        <v>0.75</v>
      </c>
      <c r="S18" s="9">
        <v>0.6</v>
      </c>
      <c r="T18" s="9">
        <v>1.5</v>
      </c>
      <c r="U18" s="9">
        <f t="shared" si="0"/>
        <v>2.85</v>
      </c>
    </row>
    <row r="19" spans="1:21" s="9" customFormat="1" ht="38.4" customHeight="1" thickBot="1" x14ac:dyDescent="0.4">
      <c r="A19" s="9">
        <f>+A18+1</f>
        <v>4</v>
      </c>
      <c r="B19" s="178" t="s">
        <v>116</v>
      </c>
      <c r="C19" s="14" t="s">
        <v>10</v>
      </c>
      <c r="D19" s="24">
        <v>60</v>
      </c>
      <c r="E19" s="96">
        <v>120</v>
      </c>
      <c r="F19" s="65" t="s">
        <v>16</v>
      </c>
      <c r="G19" s="119" t="s">
        <v>18</v>
      </c>
      <c r="I19" s="12"/>
      <c r="J19" s="12"/>
      <c r="K19" s="42"/>
      <c r="L19" s="12"/>
      <c r="N19" s="9">
        <v>1</v>
      </c>
      <c r="R19" s="9">
        <v>1.25</v>
      </c>
      <c r="S19" s="9">
        <v>0.6</v>
      </c>
      <c r="T19" s="9">
        <v>1.5</v>
      </c>
      <c r="U19" s="9">
        <f t="shared" si="0"/>
        <v>3.35</v>
      </c>
    </row>
    <row r="20" spans="1:21" s="9" customFormat="1" ht="36.6" thickBot="1" x14ac:dyDescent="0.4">
      <c r="A20" s="9">
        <f t="shared" ref="A20:A30" si="1">+A19+1</f>
        <v>5</v>
      </c>
      <c r="B20" s="178" t="s">
        <v>89</v>
      </c>
      <c r="C20" s="14" t="s">
        <v>10</v>
      </c>
      <c r="D20" s="25">
        <v>20</v>
      </c>
      <c r="E20" s="96">
        <v>0</v>
      </c>
      <c r="F20" s="65" t="s">
        <v>16</v>
      </c>
      <c r="G20" s="119" t="s">
        <v>18</v>
      </c>
      <c r="I20" s="12"/>
      <c r="J20" s="12"/>
      <c r="K20" s="42"/>
      <c r="L20" s="12"/>
      <c r="N20" s="9">
        <v>0.75</v>
      </c>
      <c r="R20" s="9">
        <v>1.25</v>
      </c>
      <c r="S20" s="9">
        <v>0.6</v>
      </c>
      <c r="T20" s="9">
        <v>1.5</v>
      </c>
      <c r="U20" s="9">
        <f t="shared" si="0"/>
        <v>3.35</v>
      </c>
    </row>
    <row r="21" spans="1:21" s="9" customFormat="1" ht="43.8" customHeight="1" thickBot="1" x14ac:dyDescent="0.4">
      <c r="A21" s="9">
        <f t="shared" si="1"/>
        <v>6</v>
      </c>
      <c r="B21" s="179" t="s">
        <v>117</v>
      </c>
      <c r="C21" s="14" t="s">
        <v>8</v>
      </c>
      <c r="D21" s="14">
        <v>3</v>
      </c>
      <c r="E21" s="95">
        <v>3</v>
      </c>
      <c r="F21" s="65" t="s">
        <v>16</v>
      </c>
      <c r="G21" s="119" t="s">
        <v>17</v>
      </c>
      <c r="I21" s="12"/>
      <c r="J21" s="12"/>
      <c r="K21" s="42"/>
      <c r="L21" s="12"/>
      <c r="N21" s="9">
        <v>2.5</v>
      </c>
      <c r="R21" s="9">
        <v>1.25</v>
      </c>
      <c r="S21" s="9">
        <v>0.6</v>
      </c>
      <c r="T21" s="9">
        <v>2.2999999999999998</v>
      </c>
      <c r="U21" s="9">
        <f t="shared" si="0"/>
        <v>4.1500000000000004</v>
      </c>
    </row>
    <row r="22" spans="1:21" s="6" customFormat="1" ht="24.9" customHeight="1" thickBot="1" x14ac:dyDescent="0.4">
      <c r="A22" s="9">
        <f t="shared" si="1"/>
        <v>7</v>
      </c>
      <c r="B22" s="161" t="s">
        <v>211</v>
      </c>
      <c r="C22" s="28" t="s">
        <v>8</v>
      </c>
      <c r="D22" s="21">
        <v>5</v>
      </c>
      <c r="E22" s="171">
        <v>5</v>
      </c>
      <c r="F22" s="23" t="s">
        <v>22</v>
      </c>
      <c r="G22" s="155" t="s">
        <v>18</v>
      </c>
      <c r="H22" s="8"/>
      <c r="I22" s="8"/>
      <c r="J22" s="7"/>
      <c r="K22" s="7"/>
      <c r="L22" s="7"/>
      <c r="R22" s="6">
        <v>0.5</v>
      </c>
      <c r="S22" s="6">
        <v>0.6</v>
      </c>
      <c r="U22" s="9">
        <f t="shared" si="0"/>
        <v>1.1000000000000001</v>
      </c>
    </row>
    <row r="23" spans="1:21" s="9" customFormat="1" ht="24.9" customHeight="1" thickBot="1" x14ac:dyDescent="0.4">
      <c r="B23" s="249" t="s">
        <v>19</v>
      </c>
      <c r="C23" s="250"/>
      <c r="D23" s="250"/>
      <c r="E23" s="250"/>
      <c r="F23" s="250"/>
      <c r="G23" s="251"/>
      <c r="I23" s="12"/>
      <c r="J23" s="12"/>
      <c r="K23" s="42"/>
      <c r="L23" s="12"/>
      <c r="N23" s="9">
        <f>SUM(N13:N21)</f>
        <v>11.75</v>
      </c>
      <c r="R23" s="9">
        <v>1.25</v>
      </c>
      <c r="S23" s="9">
        <v>0.6</v>
      </c>
      <c r="T23" s="9">
        <v>2.2999999999999998</v>
      </c>
      <c r="U23" s="9">
        <f t="shared" si="0"/>
        <v>4.1500000000000004</v>
      </c>
    </row>
    <row r="24" spans="1:21" s="9" customFormat="1" ht="24.9" customHeight="1" thickBot="1" x14ac:dyDescent="0.4">
      <c r="A24" s="9">
        <f>+A22+1</f>
        <v>8</v>
      </c>
      <c r="B24" s="180" t="s">
        <v>107</v>
      </c>
      <c r="C24" s="27" t="s">
        <v>8</v>
      </c>
      <c r="D24" s="27">
        <v>3</v>
      </c>
      <c r="E24" s="172">
        <v>3</v>
      </c>
      <c r="F24" s="173" t="s">
        <v>22</v>
      </c>
      <c r="G24" s="181" t="s">
        <v>18</v>
      </c>
      <c r="I24" s="12"/>
      <c r="J24" s="12"/>
      <c r="K24" s="42"/>
      <c r="L24" s="12"/>
      <c r="Q24" s="9">
        <v>2.6</v>
      </c>
      <c r="R24" s="9">
        <v>18</v>
      </c>
      <c r="U24" s="9">
        <f t="shared" si="0"/>
        <v>20.6</v>
      </c>
    </row>
    <row r="25" spans="1:21" s="9" customFormat="1" ht="24.9" customHeight="1" thickBot="1" x14ac:dyDescent="0.4">
      <c r="A25" s="9">
        <f t="shared" si="1"/>
        <v>9</v>
      </c>
      <c r="B25" s="151" t="s">
        <v>136</v>
      </c>
      <c r="C25" s="14" t="s">
        <v>8</v>
      </c>
      <c r="D25" s="24">
        <v>1</v>
      </c>
      <c r="E25" s="172">
        <v>1</v>
      </c>
      <c r="F25" s="65" t="s">
        <v>22</v>
      </c>
      <c r="G25" s="119" t="s">
        <v>18</v>
      </c>
      <c r="I25" s="12"/>
      <c r="J25" s="12"/>
      <c r="K25" s="42"/>
      <c r="L25" s="12"/>
    </row>
    <row r="26" spans="1:21" s="9" customFormat="1" ht="24.9" customHeight="1" thickBot="1" x14ac:dyDescent="0.4">
      <c r="A26" s="9">
        <f t="shared" si="1"/>
        <v>10</v>
      </c>
      <c r="B26" s="151" t="s">
        <v>137</v>
      </c>
      <c r="C26" s="14" t="s">
        <v>8</v>
      </c>
      <c r="D26" s="24">
        <v>10</v>
      </c>
      <c r="E26" s="172">
        <f t="shared" ref="E26:E29" si="2">D26*1</f>
        <v>10</v>
      </c>
      <c r="F26" s="65" t="s">
        <v>22</v>
      </c>
      <c r="G26" s="119" t="s">
        <v>18</v>
      </c>
      <c r="I26" s="12"/>
      <c r="J26" s="12"/>
      <c r="K26" s="42"/>
      <c r="L26" s="12"/>
    </row>
    <row r="27" spans="1:21" s="9" customFormat="1" ht="24.9" customHeight="1" thickBot="1" x14ac:dyDescent="0.4">
      <c r="A27" s="9">
        <f t="shared" si="1"/>
        <v>11</v>
      </c>
      <c r="B27" s="151" t="s">
        <v>20</v>
      </c>
      <c r="C27" s="14" t="s">
        <v>8</v>
      </c>
      <c r="D27" s="24">
        <v>1</v>
      </c>
      <c r="E27" s="172">
        <f t="shared" si="2"/>
        <v>1</v>
      </c>
      <c r="F27" s="65" t="s">
        <v>22</v>
      </c>
      <c r="G27" s="119" t="s">
        <v>18</v>
      </c>
      <c r="I27" s="12">
        <v>30</v>
      </c>
      <c r="J27" s="12">
        <v>15</v>
      </c>
      <c r="K27" s="42">
        <f>+J27*I27</f>
        <v>450</v>
      </c>
      <c r="L27" s="12" t="s">
        <v>11</v>
      </c>
    </row>
    <row r="28" spans="1:21" s="9" customFormat="1" ht="24.9" customHeight="1" thickBot="1" x14ac:dyDescent="0.4">
      <c r="A28" s="9">
        <f t="shared" si="1"/>
        <v>12</v>
      </c>
      <c r="B28" s="151" t="s">
        <v>138</v>
      </c>
      <c r="C28" s="14" t="s">
        <v>8</v>
      </c>
      <c r="D28" s="24">
        <v>6</v>
      </c>
      <c r="E28" s="172">
        <f t="shared" si="2"/>
        <v>6</v>
      </c>
      <c r="F28" s="65" t="s">
        <v>22</v>
      </c>
      <c r="G28" s="119" t="s">
        <v>18</v>
      </c>
      <c r="I28" s="12"/>
      <c r="J28" s="12"/>
      <c r="K28" s="42"/>
      <c r="L28" s="12"/>
    </row>
    <row r="29" spans="1:21" s="9" customFormat="1" ht="24.9" customHeight="1" thickBot="1" x14ac:dyDescent="0.4">
      <c r="A29" s="9">
        <f t="shared" si="1"/>
        <v>13</v>
      </c>
      <c r="B29" s="151" t="s">
        <v>139</v>
      </c>
      <c r="C29" s="14" t="s">
        <v>8</v>
      </c>
      <c r="D29" s="24">
        <v>2</v>
      </c>
      <c r="E29" s="172">
        <f t="shared" si="2"/>
        <v>2</v>
      </c>
      <c r="F29" s="65" t="s">
        <v>22</v>
      </c>
      <c r="G29" s="119" t="s">
        <v>18</v>
      </c>
      <c r="I29" s="12"/>
      <c r="J29" s="12"/>
      <c r="K29" s="42"/>
      <c r="L29" s="12"/>
    </row>
    <row r="30" spans="1:21" s="6" customFormat="1" ht="24.9" customHeight="1" thickBot="1" x14ac:dyDescent="0.4">
      <c r="A30" s="9">
        <f t="shared" si="1"/>
        <v>14</v>
      </c>
      <c r="B30" s="151" t="s">
        <v>190</v>
      </c>
      <c r="C30" s="14" t="s">
        <v>8</v>
      </c>
      <c r="D30" s="24">
        <v>2</v>
      </c>
      <c r="E30" s="172">
        <v>2</v>
      </c>
      <c r="F30" s="65" t="s">
        <v>22</v>
      </c>
      <c r="G30" s="119" t="s">
        <v>18</v>
      </c>
      <c r="H30" s="8"/>
      <c r="I30" s="8"/>
      <c r="J30" s="7"/>
      <c r="K30" s="7"/>
      <c r="L30" s="7"/>
    </row>
    <row r="31" spans="1:21" s="6" customFormat="1" ht="24.9" customHeight="1" thickBot="1" x14ac:dyDescent="0.4">
      <c r="A31" s="9"/>
      <c r="B31" s="182" t="s">
        <v>21</v>
      </c>
      <c r="C31" s="120" t="s">
        <v>8</v>
      </c>
      <c r="D31" s="183">
        <f>SUM(D24:D30)</f>
        <v>25</v>
      </c>
      <c r="E31" s="184">
        <f>SUM(E24:E30)</f>
        <v>25</v>
      </c>
      <c r="F31" s="120"/>
      <c r="G31" s="121"/>
      <c r="H31" s="8"/>
      <c r="I31" s="8"/>
      <c r="J31" s="7"/>
      <c r="K31" s="7"/>
      <c r="L31" s="7"/>
    </row>
    <row r="32" spans="1:21" s="6" customFormat="1" ht="24.9" customHeight="1" x14ac:dyDescent="0.3">
      <c r="E32" s="8"/>
      <c r="F32" s="8"/>
      <c r="G32" s="8"/>
      <c r="H32" s="8"/>
      <c r="I32" s="8"/>
      <c r="J32" s="7"/>
      <c r="K32" s="7"/>
      <c r="L32" s="7"/>
    </row>
    <row r="33" spans="2:12" s="6" customFormat="1" ht="24.9" customHeight="1" x14ac:dyDescent="0.3">
      <c r="E33" s="8"/>
      <c r="F33" s="8"/>
      <c r="G33" s="8"/>
      <c r="H33" s="8"/>
      <c r="I33" s="8"/>
      <c r="J33" s="7"/>
      <c r="K33" s="7"/>
      <c r="L33" s="7"/>
    </row>
    <row r="34" spans="2:12" s="6" customFormat="1" ht="24.9" customHeight="1" x14ac:dyDescent="0.3">
      <c r="E34" s="8"/>
      <c r="F34" s="8"/>
      <c r="G34" s="8"/>
      <c r="H34" s="8"/>
      <c r="I34" s="8"/>
      <c r="J34" s="7"/>
      <c r="K34" s="7"/>
      <c r="L34" s="7"/>
    </row>
    <row r="35" spans="2:12" s="6" customFormat="1" ht="15.6" x14ac:dyDescent="0.3">
      <c r="E35" s="8"/>
      <c r="F35" s="8"/>
      <c r="G35" s="8"/>
      <c r="H35" s="7"/>
      <c r="I35" s="7"/>
      <c r="J35" s="7"/>
      <c r="K35" s="7"/>
      <c r="L35" s="7"/>
    </row>
    <row r="36" spans="2:12" s="6" customFormat="1" ht="15.6" x14ac:dyDescent="0.3">
      <c r="E36" s="8"/>
      <c r="F36" s="8"/>
      <c r="G36" s="8"/>
      <c r="H36" s="7"/>
      <c r="I36" s="7"/>
      <c r="J36" s="7"/>
      <c r="K36" s="7"/>
      <c r="L36" s="7"/>
    </row>
    <row r="37" spans="2:12" s="6" customFormat="1" ht="15.6" x14ac:dyDescent="0.3">
      <c r="E37" s="8"/>
      <c r="F37" s="8"/>
      <c r="G37" s="8"/>
      <c r="H37" s="7"/>
      <c r="I37" s="7"/>
      <c r="J37" s="7"/>
      <c r="K37" s="7"/>
      <c r="L37" s="7"/>
    </row>
    <row r="38" spans="2:12" s="6" customFormat="1" ht="15.6" x14ac:dyDescent="0.3">
      <c r="E38" s="8"/>
      <c r="F38" s="8"/>
      <c r="G38" s="8"/>
      <c r="H38" s="7"/>
      <c r="I38" s="7"/>
      <c r="J38" s="7"/>
      <c r="K38" s="7"/>
      <c r="L38" s="7"/>
    </row>
    <row r="39" spans="2:12" s="6" customFormat="1" ht="15.6" x14ac:dyDescent="0.3">
      <c r="E39" s="8"/>
      <c r="F39" s="8"/>
      <c r="G39" s="8"/>
      <c r="H39" s="7"/>
      <c r="I39" s="7"/>
      <c r="J39" s="7"/>
      <c r="K39" s="7"/>
      <c r="L39" s="7"/>
    </row>
    <row r="40" spans="2:12" s="6" customFormat="1" ht="15.6" x14ac:dyDescent="0.3">
      <c r="E40" s="8"/>
      <c r="F40" s="8"/>
      <c r="G40" s="8"/>
      <c r="H40" s="7"/>
      <c r="I40" s="7"/>
      <c r="J40" s="7"/>
      <c r="K40" s="7"/>
      <c r="L40" s="7"/>
    </row>
    <row r="41" spans="2:12" s="6" customFormat="1" ht="15.6" x14ac:dyDescent="0.3">
      <c r="E41" s="8"/>
      <c r="F41" s="8"/>
      <c r="G41" s="8"/>
      <c r="H41" s="7"/>
      <c r="I41" s="7"/>
      <c r="J41" s="7"/>
      <c r="K41" s="7"/>
      <c r="L41" s="7"/>
    </row>
    <row r="42" spans="2:12" s="6" customFormat="1" ht="15.6" x14ac:dyDescent="0.3">
      <c r="E42" s="7"/>
      <c r="F42" s="7"/>
      <c r="G42" s="7"/>
      <c r="H42" s="7"/>
      <c r="I42" s="7"/>
      <c r="J42" s="7"/>
      <c r="K42" s="7"/>
      <c r="L42" s="7"/>
    </row>
    <row r="43" spans="2:12" s="6" customFormat="1" ht="15.6" x14ac:dyDescent="0.3">
      <c r="E43" s="7"/>
      <c r="F43" s="7"/>
      <c r="G43" s="7"/>
      <c r="H43" s="7"/>
      <c r="I43" s="7"/>
      <c r="J43" s="7"/>
      <c r="K43" s="7"/>
      <c r="L43" s="7"/>
    </row>
    <row r="44" spans="2:12" s="6" customFormat="1" ht="15.6" x14ac:dyDescent="0.3">
      <c r="E44" s="7"/>
      <c r="F44" s="7"/>
      <c r="G44" s="7"/>
      <c r="H44" s="7"/>
      <c r="I44" s="7"/>
      <c r="J44" s="7"/>
      <c r="K44" s="7"/>
      <c r="L44" s="7"/>
    </row>
    <row r="45" spans="2:12" s="6" customFormat="1" ht="15.6" x14ac:dyDescent="0.3">
      <c r="E45" s="7"/>
      <c r="F45" s="7"/>
      <c r="G45" s="7"/>
      <c r="H45" s="7"/>
      <c r="I45" s="7"/>
      <c r="J45" s="7"/>
      <c r="K45" s="7"/>
      <c r="L45" s="7"/>
    </row>
    <row r="46" spans="2:12" s="6" customFormat="1" ht="15.6" x14ac:dyDescent="0.3">
      <c r="E46" s="7"/>
      <c r="F46" s="7"/>
      <c r="G46" s="7"/>
      <c r="H46" s="7"/>
      <c r="I46" s="7"/>
      <c r="J46" s="7"/>
      <c r="K46" s="7"/>
      <c r="L46" s="7"/>
    </row>
    <row r="47" spans="2:12" ht="15.6" x14ac:dyDescent="0.3">
      <c r="B47" s="6"/>
      <c r="C47" s="6"/>
      <c r="D47" s="6"/>
      <c r="E47" s="7"/>
      <c r="F47" s="7"/>
      <c r="G47" s="7"/>
    </row>
    <row r="48" spans="2:12" ht="15.6" x14ac:dyDescent="0.3">
      <c r="B48" s="6"/>
      <c r="C48" s="6"/>
      <c r="D48" s="6"/>
      <c r="E48" s="7"/>
      <c r="F48" s="7"/>
      <c r="G48" s="7"/>
    </row>
    <row r="49" spans="2:7" ht="15.6" x14ac:dyDescent="0.3">
      <c r="B49" s="6"/>
      <c r="C49" s="6"/>
      <c r="D49" s="6"/>
      <c r="E49" s="7"/>
      <c r="F49" s="7"/>
      <c r="G49" s="7"/>
    </row>
    <row r="50" spans="2:7" ht="15.6" x14ac:dyDescent="0.3">
      <c r="B50" s="6"/>
      <c r="C50" s="6"/>
      <c r="D50" s="6"/>
      <c r="E50" s="7"/>
      <c r="F50" s="7"/>
      <c r="G50" s="7"/>
    </row>
    <row r="51" spans="2:7" ht="15.6" x14ac:dyDescent="0.3">
      <c r="B51" s="6"/>
      <c r="C51" s="6"/>
      <c r="D51" s="6"/>
      <c r="E51" s="7"/>
      <c r="F51" s="7"/>
      <c r="G51" s="7"/>
    </row>
    <row r="52" spans="2:7" ht="15.6" x14ac:dyDescent="0.3">
      <c r="B52" s="6"/>
      <c r="C52" s="6"/>
      <c r="D52" s="6"/>
      <c r="E52" s="7"/>
      <c r="F52" s="7"/>
      <c r="G52" s="7"/>
    </row>
    <row r="53" spans="2:7" ht="15.6" x14ac:dyDescent="0.3">
      <c r="B53" s="6"/>
      <c r="C53" s="6"/>
      <c r="D53" s="6"/>
      <c r="E53" s="7"/>
      <c r="F53" s="7"/>
      <c r="G53" s="7"/>
    </row>
  </sheetData>
  <mergeCells count="2">
    <mergeCell ref="B23:G23"/>
    <mergeCell ref="Q12:U12"/>
  </mergeCells>
  <printOptions horizontalCentered="1"/>
  <pageMargins left="0.19685039370078741" right="0.19685039370078741" top="0.19685039370078741" bottom="0.19685039370078741" header="0.31496062992125984" footer="0.31496062992125984"/>
  <pageSetup scale="5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G58"/>
  <sheetViews>
    <sheetView view="pageBreakPreview" topLeftCell="A10" zoomScale="70" zoomScaleNormal="80" zoomScaleSheetLayoutView="70" workbookViewId="0">
      <selection activeCell="A28" sqref="A28"/>
    </sheetView>
  </sheetViews>
  <sheetFormatPr baseColWidth="10" defaultRowHeight="14.4" x14ac:dyDescent="0.3"/>
  <cols>
    <col min="1" max="1" width="10.33203125" bestFit="1" customWidth="1"/>
    <col min="2" max="2" width="89.88671875" customWidth="1"/>
    <col min="3" max="3" width="17.109375" customWidth="1"/>
    <col min="4" max="4" width="16.5546875" bestFit="1" customWidth="1"/>
    <col min="5" max="5" width="17.5546875" style="5" bestFit="1" customWidth="1"/>
    <col min="6" max="6" width="34.44140625" style="5" bestFit="1" customWidth="1"/>
    <col min="7" max="7" width="2.5546875" style="5" customWidth="1"/>
  </cols>
  <sheetData>
    <row r="1" spans="1:7" s="1" customFormat="1" ht="33.6" x14ac:dyDescent="0.65">
      <c r="B1" s="17" t="s">
        <v>96</v>
      </c>
      <c r="E1" s="10"/>
      <c r="F1" s="10"/>
      <c r="G1" s="10"/>
    </row>
    <row r="2" spans="1:7" s="3" customFormat="1" ht="23.4" x14ac:dyDescent="0.45">
      <c r="B2" s="3" t="s">
        <v>49</v>
      </c>
      <c r="E2" s="4"/>
      <c r="F2" s="4"/>
      <c r="G2" s="4"/>
    </row>
    <row r="3" spans="1:7" s="3" customFormat="1" ht="23.4" x14ac:dyDescent="0.45">
      <c r="B3" s="3" t="s">
        <v>46</v>
      </c>
      <c r="E3" s="4"/>
      <c r="F3" s="4"/>
      <c r="G3" s="4"/>
    </row>
    <row r="4" spans="1:7" s="3" customFormat="1" ht="23.4" x14ac:dyDescent="0.45">
      <c r="B4" s="3" t="s">
        <v>47</v>
      </c>
      <c r="E4" s="4"/>
      <c r="F4" s="4"/>
      <c r="G4" s="4"/>
    </row>
    <row r="5" spans="1:7" s="3" customFormat="1" ht="23.4" x14ac:dyDescent="0.45">
      <c r="B5" s="3" t="s">
        <v>48</v>
      </c>
      <c r="E5" s="4"/>
      <c r="F5" s="4"/>
      <c r="G5" s="4"/>
    </row>
    <row r="6" spans="1:7" ht="23.4" x14ac:dyDescent="0.45">
      <c r="C6" s="3"/>
    </row>
    <row r="7" spans="1:7" s="9" customFormat="1" ht="24.9" customHeight="1" x14ac:dyDescent="0.55000000000000004">
      <c r="A7" s="16" t="s">
        <v>23</v>
      </c>
      <c r="B7" s="103">
        <f>INDICE!B4</f>
        <v>44306</v>
      </c>
      <c r="C7" s="3"/>
      <c r="E7" s="11" t="s">
        <v>9</v>
      </c>
      <c r="F7" s="106" t="str">
        <f>INDICE!F4</f>
        <v>RAW LAND</v>
      </c>
      <c r="G7" s="12"/>
    </row>
    <row r="8" spans="1:7" s="9" customFormat="1" ht="24.9" customHeight="1" x14ac:dyDescent="0.55000000000000004">
      <c r="A8" s="16" t="s">
        <v>1</v>
      </c>
      <c r="B8" s="104">
        <f>INDICE!B5</f>
        <v>179376</v>
      </c>
      <c r="C8" s="3"/>
      <c r="E8" s="11" t="s">
        <v>26</v>
      </c>
      <c r="F8" s="106">
        <f>INDICE!F5</f>
        <v>45</v>
      </c>
      <c r="G8" s="12"/>
    </row>
    <row r="9" spans="1:7" s="9" customFormat="1" ht="24.9" customHeight="1" x14ac:dyDescent="0.55000000000000004">
      <c r="A9" s="16" t="s">
        <v>2</v>
      </c>
      <c r="B9" s="105" t="str">
        <f>INDICE!B6</f>
        <v>VALPARAISO</v>
      </c>
      <c r="C9" s="3"/>
      <c r="E9" s="11" t="s">
        <v>25</v>
      </c>
      <c r="F9" s="106" t="str">
        <f>INDICE!F6</f>
        <v>ARRIO T-90</v>
      </c>
      <c r="G9" s="12"/>
    </row>
    <row r="10" spans="1:7" s="9" customFormat="1" ht="24.9" customHeight="1" x14ac:dyDescent="0.55000000000000004">
      <c r="A10" s="16" t="s">
        <v>3</v>
      </c>
      <c r="B10" s="105">
        <f>INDICE!B7</f>
        <v>6</v>
      </c>
      <c r="C10" s="3"/>
      <c r="E10" s="13" t="s">
        <v>0</v>
      </c>
      <c r="F10" s="106" t="str">
        <f>INDICE!F7</f>
        <v>NO</v>
      </c>
      <c r="G10" s="12"/>
    </row>
    <row r="11" spans="1:7" s="9" customFormat="1" ht="24.9" customHeight="1" x14ac:dyDescent="0.55000000000000004">
      <c r="A11" s="16" t="s">
        <v>4</v>
      </c>
      <c r="B11" s="105" t="str">
        <f>INDICE!B8</f>
        <v>VALPARAISO, ZACATECAS</v>
      </c>
      <c r="C11" s="3"/>
      <c r="E11" s="13" t="s">
        <v>27</v>
      </c>
      <c r="F11" s="106">
        <f>INDICE!F8</f>
        <v>45</v>
      </c>
      <c r="G11" s="12"/>
    </row>
    <row r="12" spans="1:7" s="9" customFormat="1" ht="24.9" customHeight="1" x14ac:dyDescent="0.45">
      <c r="B12" s="19"/>
      <c r="C12" s="19"/>
      <c r="E12" s="13" t="s">
        <v>28</v>
      </c>
      <c r="F12" s="106" t="str">
        <f>INDICE!F9</f>
        <v>HUAWEI</v>
      </c>
      <c r="G12" s="12"/>
    </row>
    <row r="13" spans="1:7" s="9" customFormat="1" ht="24.9" customHeight="1" x14ac:dyDescent="0.35">
      <c r="B13" s="15"/>
      <c r="C13" s="15"/>
      <c r="D13" s="15"/>
      <c r="E13" s="12"/>
      <c r="F13" s="12"/>
      <c r="G13" s="12"/>
    </row>
    <row r="14" spans="1:7" s="9" customFormat="1" ht="21.6" thickBot="1" x14ac:dyDescent="0.45">
      <c r="B14" s="2" t="s">
        <v>43</v>
      </c>
      <c r="C14" s="12" t="s">
        <v>7</v>
      </c>
      <c r="D14" s="12" t="s">
        <v>5</v>
      </c>
      <c r="E14" s="12" t="s">
        <v>13</v>
      </c>
      <c r="F14" s="12" t="s">
        <v>12</v>
      </c>
    </row>
    <row r="15" spans="1:7" s="9" customFormat="1" ht="18.600000000000001" thickTop="1" x14ac:dyDescent="0.35">
      <c r="A15" s="9">
        <v>1</v>
      </c>
      <c r="B15" s="64" t="s">
        <v>140</v>
      </c>
      <c r="C15" s="46" t="s">
        <v>8</v>
      </c>
      <c r="D15" s="46">
        <v>1</v>
      </c>
      <c r="E15" s="46" t="s">
        <v>16</v>
      </c>
      <c r="F15" s="47" t="s">
        <v>29</v>
      </c>
    </row>
    <row r="16" spans="1:7" s="29" customFormat="1" ht="18" x14ac:dyDescent="0.35">
      <c r="A16" s="29">
        <f>+A15+1</f>
        <v>2</v>
      </c>
      <c r="B16" s="48" t="s">
        <v>221</v>
      </c>
      <c r="C16" s="31" t="s">
        <v>8</v>
      </c>
      <c r="D16" s="31">
        <v>1</v>
      </c>
      <c r="E16" s="14" t="s">
        <v>16</v>
      </c>
      <c r="F16" s="49" t="s">
        <v>29</v>
      </c>
    </row>
    <row r="17" spans="1:7" s="9" customFormat="1" ht="18" x14ac:dyDescent="0.35">
      <c r="A17" s="29">
        <f t="shared" ref="A17:A21" si="0">+A16+1</f>
        <v>3</v>
      </c>
      <c r="B17" s="50" t="s">
        <v>141</v>
      </c>
      <c r="C17" s="14" t="s">
        <v>8</v>
      </c>
      <c r="D17" s="14">
        <v>1</v>
      </c>
      <c r="E17" s="14" t="s">
        <v>16</v>
      </c>
      <c r="F17" s="49" t="s">
        <v>29</v>
      </c>
    </row>
    <row r="18" spans="1:7" s="29" customFormat="1" ht="18" x14ac:dyDescent="0.35">
      <c r="A18" s="29">
        <f>+A17+1</f>
        <v>4</v>
      </c>
      <c r="B18" s="51" t="s">
        <v>152</v>
      </c>
      <c r="C18" s="28" t="s">
        <v>30</v>
      </c>
      <c r="D18" s="28">
        <v>1</v>
      </c>
      <c r="E18" s="14" t="s">
        <v>16</v>
      </c>
      <c r="F18" s="49" t="s">
        <v>29</v>
      </c>
    </row>
    <row r="19" spans="1:7" s="29" customFormat="1" ht="18" x14ac:dyDescent="0.35">
      <c r="A19" s="29">
        <f t="shared" si="0"/>
        <v>5</v>
      </c>
      <c r="B19" s="51" t="s">
        <v>118</v>
      </c>
      <c r="C19" s="28" t="s">
        <v>30</v>
      </c>
      <c r="D19" s="28">
        <v>1</v>
      </c>
      <c r="E19" s="14" t="s">
        <v>16</v>
      </c>
      <c r="F19" s="49" t="s">
        <v>29</v>
      </c>
    </row>
    <row r="20" spans="1:7" s="29" customFormat="1" ht="18" x14ac:dyDescent="0.35">
      <c r="A20" s="29">
        <f t="shared" si="0"/>
        <v>6</v>
      </c>
      <c r="B20" s="51" t="s">
        <v>223</v>
      </c>
      <c r="C20" s="28" t="s">
        <v>30</v>
      </c>
      <c r="D20" s="28">
        <v>1</v>
      </c>
      <c r="E20" s="14" t="s">
        <v>16</v>
      </c>
      <c r="F20" s="49" t="s">
        <v>29</v>
      </c>
    </row>
    <row r="21" spans="1:7" s="29" customFormat="1" ht="39.75" customHeight="1" thickBot="1" x14ac:dyDescent="0.4">
      <c r="A21" s="29">
        <f t="shared" si="0"/>
        <v>7</v>
      </c>
      <c r="B21" s="59" t="s">
        <v>142</v>
      </c>
      <c r="C21" s="60" t="s">
        <v>8</v>
      </c>
      <c r="D21" s="60">
        <v>1</v>
      </c>
      <c r="E21" s="60" t="s">
        <v>16</v>
      </c>
      <c r="F21" s="61" t="s">
        <v>29</v>
      </c>
    </row>
    <row r="22" spans="1:7" s="29" customFormat="1" ht="18.600000000000001" thickTop="1" x14ac:dyDescent="0.35">
      <c r="B22" s="19"/>
      <c r="C22" s="20"/>
      <c r="D22" s="20"/>
      <c r="E22" s="20"/>
      <c r="F22" s="20"/>
    </row>
    <row r="23" spans="1:7" s="40" customFormat="1" ht="21.6" thickBot="1" x14ac:dyDescent="0.45">
      <c r="B23" s="43" t="s">
        <v>44</v>
      </c>
      <c r="C23" s="20"/>
      <c r="D23" s="20"/>
      <c r="E23" s="20"/>
      <c r="F23" s="20"/>
    </row>
    <row r="24" spans="1:7" s="19" customFormat="1" ht="36.6" thickTop="1" x14ac:dyDescent="0.35">
      <c r="A24" s="29">
        <f>+A21+1</f>
        <v>8</v>
      </c>
      <c r="B24" s="55" t="s">
        <v>143</v>
      </c>
      <c r="C24" s="56" t="s">
        <v>8</v>
      </c>
      <c r="D24" s="56">
        <v>1</v>
      </c>
      <c r="E24" s="56" t="s">
        <v>16</v>
      </c>
      <c r="F24" s="57" t="s">
        <v>29</v>
      </c>
    </row>
    <row r="25" spans="1:7" s="6" customFormat="1" ht="24.9" customHeight="1" x14ac:dyDescent="0.35">
      <c r="A25" s="29">
        <f t="shared" ref="A25:A29" si="1">+A24+1</f>
        <v>9</v>
      </c>
      <c r="B25" s="50" t="s">
        <v>148</v>
      </c>
      <c r="C25" s="14" t="s">
        <v>8</v>
      </c>
      <c r="D25" s="14">
        <v>1</v>
      </c>
      <c r="E25" s="14" t="s">
        <v>16</v>
      </c>
      <c r="F25" s="49" t="s">
        <v>24</v>
      </c>
      <c r="G25" s="8"/>
    </row>
    <row r="26" spans="1:7" s="6" customFormat="1" ht="24.9" customHeight="1" x14ac:dyDescent="0.35">
      <c r="A26" s="29">
        <f t="shared" si="1"/>
        <v>10</v>
      </c>
      <c r="B26" s="50" t="s">
        <v>149</v>
      </c>
      <c r="C26" s="14" t="s">
        <v>8</v>
      </c>
      <c r="D26" s="14">
        <v>1</v>
      </c>
      <c r="E26" s="14" t="s">
        <v>16</v>
      </c>
      <c r="F26" s="49" t="s">
        <v>24</v>
      </c>
      <c r="G26" s="8"/>
    </row>
    <row r="27" spans="1:7" s="6" customFormat="1" ht="24.9" customHeight="1" x14ac:dyDescent="0.35">
      <c r="A27" s="29">
        <f t="shared" si="1"/>
        <v>11</v>
      </c>
      <c r="B27" s="51" t="s">
        <v>144</v>
      </c>
      <c r="C27" s="31" t="s">
        <v>30</v>
      </c>
      <c r="D27" s="31">
        <v>1</v>
      </c>
      <c r="E27" s="30" t="s">
        <v>16</v>
      </c>
      <c r="F27" s="58" t="s">
        <v>29</v>
      </c>
      <c r="G27" s="8"/>
    </row>
    <row r="28" spans="1:7" s="29" customFormat="1" ht="18" x14ac:dyDescent="0.35">
      <c r="A28" s="29">
        <f t="shared" si="1"/>
        <v>12</v>
      </c>
      <c r="B28" s="51" t="s">
        <v>102</v>
      </c>
      <c r="C28" s="31" t="s">
        <v>30</v>
      </c>
      <c r="D28" s="31">
        <v>1</v>
      </c>
      <c r="E28" s="30" t="s">
        <v>16</v>
      </c>
      <c r="F28" s="58" t="s">
        <v>29</v>
      </c>
    </row>
    <row r="29" spans="1:7" s="9" customFormat="1" ht="18.600000000000001" thickBot="1" x14ac:dyDescent="0.4">
      <c r="A29" s="29">
        <f t="shared" si="1"/>
        <v>13</v>
      </c>
      <c r="B29" s="59" t="s">
        <v>42</v>
      </c>
      <c r="C29" s="60" t="s">
        <v>8</v>
      </c>
      <c r="D29" s="60">
        <v>2</v>
      </c>
      <c r="E29" s="60" t="s">
        <v>16</v>
      </c>
      <c r="F29" s="61" t="s">
        <v>29</v>
      </c>
    </row>
    <row r="30" spans="1:7" s="9" customFormat="1" ht="18.600000000000001" thickTop="1" x14ac:dyDescent="0.35">
      <c r="B30" s="40"/>
      <c r="C30" s="44"/>
      <c r="D30" s="44"/>
      <c r="E30" s="44"/>
      <c r="F30" s="44"/>
    </row>
    <row r="31" spans="1:7" s="9" customFormat="1" ht="21.6" thickBot="1" x14ac:dyDescent="0.45">
      <c r="B31" s="43" t="s">
        <v>45</v>
      </c>
      <c r="C31" s="20"/>
      <c r="D31" s="20"/>
      <c r="E31" s="20"/>
      <c r="F31" s="20"/>
    </row>
    <row r="32" spans="1:7" s="29" customFormat="1" ht="42" customHeight="1" thickTop="1" x14ac:dyDescent="0.35">
      <c r="A32" s="29">
        <f>+A29+1</f>
        <v>14</v>
      </c>
      <c r="B32" s="188" t="s">
        <v>145</v>
      </c>
      <c r="C32" s="56" t="s">
        <v>8</v>
      </c>
      <c r="D32" s="56">
        <v>1</v>
      </c>
      <c r="E32" s="56" t="s">
        <v>16</v>
      </c>
      <c r="F32" s="57" t="s">
        <v>29</v>
      </c>
    </row>
    <row r="33" spans="1:7" s="9" customFormat="1" ht="18" x14ac:dyDescent="0.35">
      <c r="A33" s="29">
        <f t="shared" ref="A33:A38" si="2">+A32+1</f>
        <v>15</v>
      </c>
      <c r="B33" s="62" t="s">
        <v>146</v>
      </c>
      <c r="C33" s="33" t="s">
        <v>8</v>
      </c>
      <c r="D33" s="33">
        <v>1</v>
      </c>
      <c r="E33" s="30" t="s">
        <v>16</v>
      </c>
      <c r="F33" s="63" t="s">
        <v>29</v>
      </c>
    </row>
    <row r="34" spans="1:7" s="9" customFormat="1" ht="18" x14ac:dyDescent="0.35">
      <c r="A34" s="29">
        <f t="shared" si="2"/>
        <v>16</v>
      </c>
      <c r="B34" s="62" t="s">
        <v>147</v>
      </c>
      <c r="C34" s="33" t="s">
        <v>8</v>
      </c>
      <c r="D34" s="33">
        <v>2</v>
      </c>
      <c r="E34" s="30" t="s">
        <v>16</v>
      </c>
      <c r="F34" s="63" t="s">
        <v>29</v>
      </c>
    </row>
    <row r="35" spans="1:7" s="9" customFormat="1" ht="18" x14ac:dyDescent="0.35">
      <c r="A35" s="29">
        <f t="shared" si="2"/>
        <v>17</v>
      </c>
      <c r="B35" s="62" t="s">
        <v>33</v>
      </c>
      <c r="C35" s="33" t="s">
        <v>8</v>
      </c>
      <c r="D35" s="33">
        <v>1</v>
      </c>
      <c r="E35" s="30" t="s">
        <v>16</v>
      </c>
      <c r="F35" s="63" t="s">
        <v>29</v>
      </c>
    </row>
    <row r="36" spans="1:7" s="6" customFormat="1" ht="24.9" customHeight="1" x14ac:dyDescent="0.35">
      <c r="A36" s="29">
        <f t="shared" si="2"/>
        <v>18</v>
      </c>
      <c r="B36" s="50" t="s">
        <v>150</v>
      </c>
      <c r="C36" s="14" t="s">
        <v>8</v>
      </c>
      <c r="D36" s="14">
        <v>1</v>
      </c>
      <c r="E36" s="14" t="s">
        <v>16</v>
      </c>
      <c r="F36" s="49" t="s">
        <v>24</v>
      </c>
      <c r="G36" s="8"/>
    </row>
    <row r="37" spans="1:7" s="6" customFormat="1" ht="24.9" customHeight="1" x14ac:dyDescent="0.35">
      <c r="A37" s="29">
        <f t="shared" si="2"/>
        <v>19</v>
      </c>
      <c r="B37" s="50" t="s">
        <v>151</v>
      </c>
      <c r="C37" s="14" t="s">
        <v>8</v>
      </c>
      <c r="D37" s="14">
        <v>1</v>
      </c>
      <c r="E37" s="14" t="s">
        <v>16</v>
      </c>
      <c r="F37" s="49" t="s">
        <v>24</v>
      </c>
      <c r="G37" s="8"/>
    </row>
    <row r="38" spans="1:7" s="6" customFormat="1" ht="24.9" customHeight="1" thickBot="1" x14ac:dyDescent="0.4">
      <c r="A38" s="29">
        <f t="shared" si="2"/>
        <v>20</v>
      </c>
      <c r="B38" s="52" t="s">
        <v>70</v>
      </c>
      <c r="C38" s="53" t="s">
        <v>8</v>
      </c>
      <c r="D38" s="53">
        <v>2</v>
      </c>
      <c r="E38" s="53" t="s">
        <v>16</v>
      </c>
      <c r="F38" s="54" t="s">
        <v>29</v>
      </c>
      <c r="G38" s="8"/>
    </row>
    <row r="39" spans="1:7" s="6" customFormat="1" ht="24.9" customHeight="1" thickTop="1" x14ac:dyDescent="0.3">
      <c r="E39" s="8"/>
      <c r="F39" s="8"/>
      <c r="G39" s="8"/>
    </row>
    <row r="40" spans="1:7" s="6" customFormat="1" ht="15.6" x14ac:dyDescent="0.3">
      <c r="E40" s="8"/>
      <c r="F40" s="8"/>
      <c r="G40" s="7"/>
    </row>
    <row r="41" spans="1:7" s="6" customFormat="1" ht="15.6" x14ac:dyDescent="0.3">
      <c r="E41" s="8"/>
      <c r="F41" s="8"/>
      <c r="G41" s="7"/>
    </row>
    <row r="42" spans="1:7" s="6" customFormat="1" ht="15.6" x14ac:dyDescent="0.3">
      <c r="E42" s="8"/>
      <c r="F42" s="8"/>
      <c r="G42" s="7"/>
    </row>
    <row r="43" spans="1:7" s="6" customFormat="1" ht="15.6" x14ac:dyDescent="0.3">
      <c r="E43" s="8"/>
      <c r="F43" s="8"/>
      <c r="G43" s="7"/>
    </row>
    <row r="44" spans="1:7" s="6" customFormat="1" ht="15.6" x14ac:dyDescent="0.3">
      <c r="E44" s="8"/>
      <c r="F44" s="8"/>
      <c r="G44" s="7"/>
    </row>
    <row r="45" spans="1:7" s="6" customFormat="1" ht="15.6" x14ac:dyDescent="0.3">
      <c r="E45" s="8"/>
      <c r="F45" s="8"/>
      <c r="G45" s="7"/>
    </row>
    <row r="46" spans="1:7" s="6" customFormat="1" ht="15.6" x14ac:dyDescent="0.3">
      <c r="E46" s="8"/>
      <c r="F46" s="8"/>
      <c r="G46" s="7"/>
    </row>
    <row r="47" spans="1:7" s="6" customFormat="1" ht="15.6" x14ac:dyDescent="0.3">
      <c r="E47" s="8"/>
      <c r="F47" s="8"/>
      <c r="G47" s="7"/>
    </row>
    <row r="48" spans="1:7" s="6" customFormat="1" ht="15.6" x14ac:dyDescent="0.3">
      <c r="E48" s="7"/>
      <c r="F48" s="7"/>
      <c r="G48" s="7"/>
    </row>
    <row r="49" spans="2:7" s="6" customFormat="1" ht="15.6" x14ac:dyDescent="0.3">
      <c r="E49" s="7"/>
      <c r="F49" s="7"/>
      <c r="G49" s="7"/>
    </row>
    <row r="50" spans="2:7" s="6" customFormat="1" ht="15.6" x14ac:dyDescent="0.3">
      <c r="E50" s="7"/>
      <c r="F50" s="7"/>
      <c r="G50" s="7"/>
    </row>
    <row r="51" spans="2:7" ht="15.6" x14ac:dyDescent="0.3">
      <c r="B51" s="6"/>
      <c r="C51" s="6"/>
      <c r="D51" s="6"/>
      <c r="E51" s="7"/>
      <c r="F51" s="7"/>
    </row>
    <row r="52" spans="2:7" ht="15.6" x14ac:dyDescent="0.3">
      <c r="B52" s="6"/>
      <c r="C52" s="6"/>
      <c r="D52" s="6"/>
      <c r="E52" s="7"/>
      <c r="F52" s="7"/>
    </row>
    <row r="53" spans="2:7" ht="15.6" x14ac:dyDescent="0.3">
      <c r="B53" s="6"/>
      <c r="C53" s="6"/>
      <c r="D53" s="6"/>
      <c r="E53" s="7"/>
      <c r="F53" s="7"/>
    </row>
    <row r="54" spans="2:7" ht="15.6" x14ac:dyDescent="0.3">
      <c r="B54" s="6"/>
      <c r="C54" s="6"/>
      <c r="D54" s="6"/>
      <c r="E54" s="7"/>
      <c r="F54" s="7"/>
    </row>
    <row r="55" spans="2:7" ht="15.6" x14ac:dyDescent="0.3">
      <c r="B55" s="6"/>
      <c r="C55" s="6"/>
      <c r="D55" s="6"/>
      <c r="E55" s="7"/>
      <c r="F55" s="7"/>
    </row>
    <row r="56" spans="2:7" ht="15.6" x14ac:dyDescent="0.3">
      <c r="B56" s="6"/>
      <c r="C56" s="6"/>
      <c r="D56" s="6"/>
      <c r="E56" s="7"/>
      <c r="F56" s="7"/>
    </row>
    <row r="57" spans="2:7" ht="15.6" x14ac:dyDescent="0.3">
      <c r="B57" s="6"/>
      <c r="C57" s="6"/>
      <c r="D57" s="6"/>
      <c r="E57" s="7"/>
      <c r="F57" s="7"/>
    </row>
    <row r="58" spans="2:7" ht="15.6" x14ac:dyDescent="0.3">
      <c r="B58" s="6"/>
      <c r="C58" s="6"/>
      <c r="D58" s="6"/>
      <c r="E58" s="7"/>
      <c r="F58" s="7"/>
    </row>
  </sheetData>
  <printOptions horizontalCentered="1"/>
  <pageMargins left="0.19685039370078741" right="0.19685039370078741" top="0.19685039370078741" bottom="0.19685039370078741" header="0.31496062992125984" footer="0.31496062992125984"/>
  <pageSetup scale="54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9"/>
  <sheetViews>
    <sheetView view="pageBreakPreview" zoomScale="55" zoomScaleNormal="80" zoomScaleSheetLayoutView="55" workbookViewId="0">
      <selection activeCell="B15" sqref="B15"/>
    </sheetView>
  </sheetViews>
  <sheetFormatPr baseColWidth="10" defaultRowHeight="14.4" x14ac:dyDescent="0.3"/>
  <cols>
    <col min="1" max="1" width="10.33203125" bestFit="1" customWidth="1"/>
    <col min="2" max="2" width="148.5546875" customWidth="1"/>
    <col min="3" max="3" width="17.109375" customWidth="1"/>
    <col min="4" max="4" width="16.5546875" bestFit="1" customWidth="1"/>
    <col min="5" max="5" width="20.109375" style="5" bestFit="1" customWidth="1"/>
    <col min="6" max="6" width="34.44140625" style="5" bestFit="1" customWidth="1"/>
    <col min="7" max="7" width="2.5546875" style="5" customWidth="1"/>
    <col min="8" max="8" width="14.44140625" style="5" bestFit="1" customWidth="1"/>
    <col min="9" max="9" width="14.5546875" bestFit="1" customWidth="1"/>
    <col min="10" max="10" width="13.109375" bestFit="1" customWidth="1"/>
    <col min="11" max="11" width="10.5546875" bestFit="1" customWidth="1"/>
  </cols>
  <sheetData>
    <row r="1" spans="1:8" s="1" customFormat="1" ht="33.6" x14ac:dyDescent="0.65">
      <c r="B1" s="17" t="s">
        <v>103</v>
      </c>
      <c r="E1" s="10"/>
      <c r="F1" s="10"/>
      <c r="G1" s="10"/>
      <c r="H1" s="10"/>
    </row>
    <row r="2" spans="1:8" s="3" customFormat="1" ht="23.4" x14ac:dyDescent="0.45">
      <c r="B2" s="3" t="s">
        <v>49</v>
      </c>
      <c r="E2" s="4"/>
      <c r="F2" s="4"/>
      <c r="G2" s="4"/>
      <c r="H2" s="4"/>
    </row>
    <row r="3" spans="1:8" s="3" customFormat="1" ht="23.4" x14ac:dyDescent="0.45">
      <c r="B3" s="3" t="s">
        <v>105</v>
      </c>
      <c r="E3" s="4"/>
      <c r="F3" s="4"/>
      <c r="G3" s="4"/>
      <c r="H3" s="4"/>
    </row>
    <row r="4" spans="1:8" s="3" customFormat="1" ht="23.4" x14ac:dyDescent="0.45">
      <c r="B4" s="3" t="s">
        <v>50</v>
      </c>
      <c r="E4" s="4"/>
      <c r="F4" s="4"/>
      <c r="G4" s="4"/>
      <c r="H4" s="4"/>
    </row>
    <row r="5" spans="1:8" s="3" customFormat="1" ht="23.4" x14ac:dyDescent="0.45">
      <c r="B5" s="3" t="s">
        <v>51</v>
      </c>
      <c r="E5" s="4"/>
      <c r="F5" s="4"/>
      <c r="G5" s="4"/>
      <c r="H5" s="4"/>
    </row>
    <row r="6" spans="1:8" s="3" customFormat="1" ht="23.4" x14ac:dyDescent="0.45">
      <c r="E6" s="4"/>
      <c r="F6" s="4"/>
      <c r="G6" s="4"/>
      <c r="H6" s="4"/>
    </row>
    <row r="7" spans="1:8" s="9" customFormat="1" ht="28.8" x14ac:dyDescent="0.55000000000000004">
      <c r="A7" s="16" t="s">
        <v>23</v>
      </c>
      <c r="B7" s="103">
        <f>INDICE!B4</f>
        <v>44306</v>
      </c>
      <c r="C7" s="18"/>
      <c r="E7" s="11" t="s">
        <v>9</v>
      </c>
      <c r="F7" s="106" t="str">
        <f>INDICE!F4</f>
        <v>RAW LAND</v>
      </c>
      <c r="G7" s="12"/>
      <c r="H7" s="12"/>
    </row>
    <row r="8" spans="1:8" s="9" customFormat="1" ht="28.8" x14ac:dyDescent="0.55000000000000004">
      <c r="A8" s="16" t="s">
        <v>1</v>
      </c>
      <c r="B8" s="104">
        <f>INDICE!B5</f>
        <v>179376</v>
      </c>
      <c r="C8" s="18"/>
      <c r="E8" s="11" t="s">
        <v>26</v>
      </c>
      <c r="F8" s="106">
        <f>INDICE!F5</f>
        <v>45</v>
      </c>
      <c r="G8" s="12"/>
      <c r="H8" s="12"/>
    </row>
    <row r="9" spans="1:8" s="9" customFormat="1" ht="28.8" x14ac:dyDescent="0.55000000000000004">
      <c r="A9" s="16" t="s">
        <v>2</v>
      </c>
      <c r="B9" s="105" t="str">
        <f>INDICE!B6</f>
        <v>VALPARAISO</v>
      </c>
      <c r="C9" s="18"/>
      <c r="E9" s="11" t="s">
        <v>25</v>
      </c>
      <c r="F9" s="106" t="str">
        <f>INDICE!F6</f>
        <v>ARRIO T-90</v>
      </c>
      <c r="G9" s="12"/>
      <c r="H9" s="12"/>
    </row>
    <row r="10" spans="1:8" s="9" customFormat="1" ht="28.8" x14ac:dyDescent="0.55000000000000004">
      <c r="A10" s="16" t="s">
        <v>3</v>
      </c>
      <c r="B10" s="105">
        <f>INDICE!B7</f>
        <v>6</v>
      </c>
      <c r="C10" s="18"/>
      <c r="E10" s="13" t="s">
        <v>0</v>
      </c>
      <c r="F10" s="106" t="str">
        <f>INDICE!F7</f>
        <v>NO</v>
      </c>
      <c r="G10" s="12"/>
      <c r="H10" s="12"/>
    </row>
    <row r="11" spans="1:8" s="9" customFormat="1" ht="28.8" x14ac:dyDescent="0.55000000000000004">
      <c r="A11" s="16" t="s">
        <v>4</v>
      </c>
      <c r="B11" s="105" t="str">
        <f>INDICE!B8</f>
        <v>VALPARAISO, ZACATECAS</v>
      </c>
      <c r="C11" s="18"/>
      <c r="E11" s="13" t="s">
        <v>27</v>
      </c>
      <c r="F11" s="106">
        <f>INDICE!F8</f>
        <v>45</v>
      </c>
      <c r="G11" s="12"/>
      <c r="H11" s="12"/>
    </row>
    <row r="12" spans="1:8" s="9" customFormat="1" ht="23.4" x14ac:dyDescent="0.45">
      <c r="B12" s="19"/>
      <c r="C12" s="19"/>
      <c r="E12" s="13" t="s">
        <v>28</v>
      </c>
      <c r="F12" s="106" t="str">
        <f>INDICE!F9</f>
        <v>HUAWEI</v>
      </c>
      <c r="G12" s="12"/>
      <c r="H12" s="12"/>
    </row>
    <row r="13" spans="1:8" s="9" customFormat="1" ht="18" x14ac:dyDescent="0.35">
      <c r="B13" s="15"/>
      <c r="C13" s="26"/>
      <c r="D13" s="26"/>
      <c r="E13" s="26"/>
      <c r="F13" s="26"/>
      <c r="G13" s="15"/>
      <c r="H13" s="12"/>
    </row>
    <row r="14" spans="1:8" s="9" customFormat="1" ht="24" thickBot="1" x14ac:dyDescent="0.5">
      <c r="B14" s="3" t="s">
        <v>154</v>
      </c>
      <c r="C14" s="12" t="s">
        <v>7</v>
      </c>
      <c r="D14" s="12" t="s">
        <v>109</v>
      </c>
      <c r="E14" s="12" t="s">
        <v>13</v>
      </c>
      <c r="F14" s="12" t="s">
        <v>12</v>
      </c>
    </row>
    <row r="15" spans="1:8" s="9" customFormat="1" ht="42" x14ac:dyDescent="0.4">
      <c r="A15" s="9">
        <v>1</v>
      </c>
      <c r="B15" s="153" t="s">
        <v>153</v>
      </c>
      <c r="C15" s="117" t="s">
        <v>8</v>
      </c>
      <c r="D15" s="117">
        <v>1</v>
      </c>
      <c r="E15" s="117" t="s">
        <v>16</v>
      </c>
      <c r="F15" s="118" t="s">
        <v>15</v>
      </c>
    </row>
    <row r="16" spans="1:8" s="9" customFormat="1" ht="69" customHeight="1" x14ac:dyDescent="0.4">
      <c r="A16" s="9">
        <f>A15+1</f>
        <v>2</v>
      </c>
      <c r="B16" s="145" t="s">
        <v>187</v>
      </c>
      <c r="C16" s="14" t="s">
        <v>8</v>
      </c>
      <c r="D16" s="14">
        <v>1</v>
      </c>
      <c r="E16" s="14" t="s">
        <v>16</v>
      </c>
      <c r="F16" s="119" t="s">
        <v>15</v>
      </c>
    </row>
    <row r="17" spans="1:8" s="9" customFormat="1" ht="72" customHeight="1" x14ac:dyDescent="0.4">
      <c r="A17" s="9">
        <f>A16+1</f>
        <v>3</v>
      </c>
      <c r="B17" s="145" t="s">
        <v>212</v>
      </c>
      <c r="C17" s="14" t="s">
        <v>8</v>
      </c>
      <c r="D17" s="14">
        <v>2</v>
      </c>
      <c r="E17" s="14" t="s">
        <v>16</v>
      </c>
      <c r="F17" s="119" t="s">
        <v>15</v>
      </c>
    </row>
    <row r="18" spans="1:8" s="9" customFormat="1" ht="72.599999999999994" customHeight="1" thickBot="1" x14ac:dyDescent="0.45">
      <c r="A18" s="9">
        <f>A17+1</f>
        <v>4</v>
      </c>
      <c r="B18" s="214" t="s">
        <v>222</v>
      </c>
      <c r="C18" s="120" t="s">
        <v>8</v>
      </c>
      <c r="D18" s="120">
        <v>2</v>
      </c>
      <c r="E18" s="120" t="s">
        <v>16</v>
      </c>
      <c r="F18" s="121" t="s">
        <v>15</v>
      </c>
    </row>
    <row r="19" spans="1:8" s="9" customFormat="1" ht="18" x14ac:dyDescent="0.35">
      <c r="B19" s="41"/>
      <c r="C19" s="20"/>
      <c r="D19" s="20"/>
      <c r="E19" s="20"/>
      <c r="F19" s="20"/>
    </row>
    <row r="20" spans="1:8" s="6" customFormat="1" ht="18" x14ac:dyDescent="0.35">
      <c r="A20" s="9"/>
      <c r="B20" s="41"/>
      <c r="C20" s="20"/>
      <c r="D20" s="20"/>
      <c r="E20" s="20"/>
      <c r="F20" s="20"/>
      <c r="G20" s="8"/>
      <c r="H20" s="8"/>
    </row>
    <row r="21" spans="1:8" s="6" customFormat="1" ht="15.6" x14ac:dyDescent="0.3">
      <c r="E21" s="8"/>
      <c r="F21" s="8"/>
      <c r="G21" s="8"/>
      <c r="H21" s="8"/>
    </row>
    <row r="22" spans="1:8" s="6" customFormat="1" ht="15.6" x14ac:dyDescent="0.3">
      <c r="E22" s="8"/>
      <c r="F22" s="8"/>
      <c r="G22" s="8"/>
      <c r="H22" s="8"/>
    </row>
    <row r="23" spans="1:8" s="6" customFormat="1" ht="15.6" x14ac:dyDescent="0.3">
      <c r="E23" s="8"/>
      <c r="F23" s="8"/>
      <c r="G23" s="8"/>
      <c r="H23" s="8"/>
    </row>
    <row r="24" spans="1:8" s="6" customFormat="1" ht="15.6" x14ac:dyDescent="0.3">
      <c r="E24" s="8"/>
      <c r="F24" s="8"/>
      <c r="G24" s="8"/>
      <c r="H24" s="8"/>
    </row>
    <row r="25" spans="1:8" s="6" customFormat="1" ht="15.6" x14ac:dyDescent="0.3">
      <c r="E25" s="8"/>
      <c r="F25" s="8"/>
      <c r="G25" s="8"/>
      <c r="H25" s="8"/>
    </row>
    <row r="26" spans="1:8" s="6" customFormat="1" ht="15.6" x14ac:dyDescent="0.3">
      <c r="E26" s="8"/>
      <c r="F26" s="8"/>
      <c r="G26" s="8"/>
      <c r="H26" s="8"/>
    </row>
    <row r="27" spans="1:8" s="6" customFormat="1" ht="15.6" x14ac:dyDescent="0.3">
      <c r="E27" s="8"/>
      <c r="F27" s="8"/>
      <c r="G27" s="7"/>
      <c r="H27" s="7"/>
    </row>
    <row r="28" spans="1:8" s="6" customFormat="1" ht="15.6" x14ac:dyDescent="0.3">
      <c r="E28" s="8"/>
      <c r="F28" s="8"/>
      <c r="G28" s="7"/>
      <c r="H28" s="7"/>
    </row>
    <row r="29" spans="1:8" s="6" customFormat="1" ht="15.6" x14ac:dyDescent="0.3">
      <c r="E29" s="7"/>
      <c r="F29" s="7"/>
      <c r="G29" s="7"/>
      <c r="H29" s="7"/>
    </row>
    <row r="30" spans="1:8" s="6" customFormat="1" ht="15.6" x14ac:dyDescent="0.3">
      <c r="E30" s="7"/>
      <c r="F30" s="7"/>
      <c r="G30" s="7"/>
      <c r="H30" s="7"/>
    </row>
    <row r="31" spans="1:8" s="6" customFormat="1" ht="15.6" x14ac:dyDescent="0.3">
      <c r="E31" s="7"/>
      <c r="F31" s="7"/>
      <c r="G31" s="7"/>
      <c r="H31" s="7"/>
    </row>
    <row r="32" spans="1:8" s="6" customFormat="1" ht="15.6" x14ac:dyDescent="0.3">
      <c r="E32" s="7"/>
      <c r="F32" s="7"/>
      <c r="G32" s="7"/>
      <c r="H32" s="7"/>
    </row>
    <row r="33" spans="1:8" s="6" customFormat="1" ht="15.6" x14ac:dyDescent="0.3">
      <c r="E33" s="7"/>
      <c r="F33" s="7"/>
      <c r="G33" s="7"/>
      <c r="H33" s="7"/>
    </row>
    <row r="34" spans="1:8" s="6" customFormat="1" ht="15.6" x14ac:dyDescent="0.3">
      <c r="E34" s="7"/>
      <c r="F34" s="7"/>
      <c r="G34" s="7"/>
      <c r="H34" s="7"/>
    </row>
    <row r="35" spans="1:8" s="6" customFormat="1" ht="15.6" x14ac:dyDescent="0.3">
      <c r="E35" s="7"/>
      <c r="F35" s="7"/>
      <c r="G35" s="7"/>
      <c r="H35" s="7"/>
    </row>
    <row r="36" spans="1:8" s="6" customFormat="1" ht="15.6" x14ac:dyDescent="0.3">
      <c r="E36" s="7"/>
      <c r="F36" s="7"/>
      <c r="G36" s="7"/>
      <c r="H36" s="7"/>
    </row>
    <row r="37" spans="1:8" s="6" customFormat="1" ht="15.6" x14ac:dyDescent="0.3">
      <c r="E37" s="7"/>
      <c r="F37" s="7"/>
      <c r="G37" s="7"/>
      <c r="H37" s="7"/>
    </row>
    <row r="38" spans="1:8" ht="15.6" x14ac:dyDescent="0.3">
      <c r="A38" s="6"/>
      <c r="B38" s="6"/>
      <c r="C38" s="6"/>
      <c r="D38" s="6"/>
      <c r="E38" s="7"/>
      <c r="F38" s="7"/>
    </row>
    <row r="39" spans="1:8" ht="15.6" x14ac:dyDescent="0.3">
      <c r="A39" s="6"/>
      <c r="B39" s="6"/>
      <c r="C39" s="6"/>
      <c r="D39" s="6"/>
      <c r="E39" s="7"/>
      <c r="F39" s="7"/>
    </row>
  </sheetData>
  <printOptions horizontalCentered="1"/>
  <pageMargins left="0.19685039370078741" right="0.19685039370078741" top="0.19685039370078741" bottom="0.19685039370078741" header="0.31496062992125984" footer="0.31496062992125984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view="pageBreakPreview" topLeftCell="B9" zoomScale="70" zoomScaleNormal="70" zoomScaleSheetLayoutView="70" zoomScalePageLayoutView="40" workbookViewId="0">
      <selection activeCell="D16" sqref="D16"/>
    </sheetView>
  </sheetViews>
  <sheetFormatPr baseColWidth="10" defaultRowHeight="14.4" x14ac:dyDescent="0.3"/>
  <cols>
    <col min="1" max="1" width="10.33203125" bestFit="1" customWidth="1"/>
    <col min="2" max="2" width="81" customWidth="1"/>
    <col min="3" max="3" width="23.44140625" customWidth="1"/>
    <col min="4" max="4" width="22" customWidth="1"/>
    <col min="5" max="5" width="23.109375" style="5" customWidth="1"/>
    <col min="6" max="6" width="17.5546875" style="5" bestFit="1" customWidth="1"/>
    <col min="7" max="7" width="34.44140625" style="5" bestFit="1" customWidth="1"/>
    <col min="8" max="8" width="2.5546875" style="5" customWidth="1"/>
    <col min="9" max="9" width="11.44140625" style="5" customWidth="1"/>
  </cols>
  <sheetData>
    <row r="1" spans="1:9" s="1" customFormat="1" ht="33.6" x14ac:dyDescent="0.65">
      <c r="B1" s="17" t="s">
        <v>98</v>
      </c>
      <c r="E1" s="10"/>
      <c r="F1" s="10"/>
      <c r="G1" s="10"/>
      <c r="H1" s="10"/>
      <c r="I1" s="10"/>
    </row>
    <row r="2" spans="1:9" s="3" customFormat="1" ht="23.4" x14ac:dyDescent="0.45">
      <c r="B2" s="3" t="s">
        <v>49</v>
      </c>
      <c r="E2" s="4"/>
      <c r="F2" s="4"/>
      <c r="G2" s="75" t="s">
        <v>69</v>
      </c>
      <c r="H2" s="4"/>
      <c r="I2" s="4"/>
    </row>
    <row r="3" spans="1:9" s="3" customFormat="1" ht="23.4" x14ac:dyDescent="0.45">
      <c r="B3" s="3" t="s">
        <v>53</v>
      </c>
      <c r="E3" s="4"/>
      <c r="F3" s="4"/>
      <c r="G3" s="4"/>
      <c r="H3" s="4"/>
      <c r="I3" s="4"/>
    </row>
    <row r="4" spans="1:9" s="3" customFormat="1" ht="23.4" x14ac:dyDescent="0.45">
      <c r="B4" s="3" t="s">
        <v>54</v>
      </c>
      <c r="E4" s="4"/>
      <c r="F4" s="4"/>
      <c r="G4" s="4"/>
      <c r="H4" s="4"/>
      <c r="I4" s="4"/>
    </row>
    <row r="5" spans="1:9" s="3" customFormat="1" ht="23.4" x14ac:dyDescent="0.45">
      <c r="B5" s="3" t="s">
        <v>55</v>
      </c>
      <c r="E5" s="4"/>
      <c r="F5" s="4"/>
      <c r="G5" s="4"/>
      <c r="H5" s="4"/>
      <c r="I5" s="4"/>
    </row>
    <row r="7" spans="1:9" s="9" customFormat="1" ht="24.9" customHeight="1" x14ac:dyDescent="0.55000000000000004">
      <c r="A7" s="16" t="s">
        <v>23</v>
      </c>
      <c r="B7" s="103">
        <f>INDICE!B4</f>
        <v>44306</v>
      </c>
      <c r="C7" s="18"/>
      <c r="E7" s="12"/>
      <c r="F7" s="11" t="s">
        <v>9</v>
      </c>
      <c r="G7" s="106" t="str">
        <f>INDICE!F4</f>
        <v>RAW LAND</v>
      </c>
      <c r="H7" s="12"/>
      <c r="I7" s="12"/>
    </row>
    <row r="8" spans="1:9" s="9" customFormat="1" ht="24.9" customHeight="1" x14ac:dyDescent="0.55000000000000004">
      <c r="A8" s="16" t="s">
        <v>1</v>
      </c>
      <c r="B8" s="104">
        <f>INDICE!B5</f>
        <v>179376</v>
      </c>
      <c r="C8" s="18"/>
      <c r="E8" s="12"/>
      <c r="F8" s="11" t="s">
        <v>26</v>
      </c>
      <c r="G8" s="106">
        <f>INDICE!F5</f>
        <v>45</v>
      </c>
      <c r="H8" s="12"/>
      <c r="I8" s="12"/>
    </row>
    <row r="9" spans="1:9" s="9" customFormat="1" ht="24.9" customHeight="1" x14ac:dyDescent="0.55000000000000004">
      <c r="A9" s="16" t="s">
        <v>2</v>
      </c>
      <c r="B9" s="105" t="str">
        <f>INDICE!B6</f>
        <v>VALPARAISO</v>
      </c>
      <c r="C9" s="18"/>
      <c r="E9" s="12"/>
      <c r="F9" s="11" t="s">
        <v>25</v>
      </c>
      <c r="G9" s="106" t="str">
        <f>INDICE!F6</f>
        <v>ARRIO T-90</v>
      </c>
      <c r="H9" s="12"/>
      <c r="I9" s="12"/>
    </row>
    <row r="10" spans="1:9" s="9" customFormat="1" ht="24.9" customHeight="1" x14ac:dyDescent="0.55000000000000004">
      <c r="A10" s="16" t="s">
        <v>3</v>
      </c>
      <c r="B10" s="105">
        <f>INDICE!B7</f>
        <v>6</v>
      </c>
      <c r="C10" s="18"/>
      <c r="E10" s="12"/>
      <c r="F10" s="13" t="s">
        <v>0</v>
      </c>
      <c r="G10" s="106" t="str">
        <f>INDICE!F7</f>
        <v>NO</v>
      </c>
      <c r="H10" s="12"/>
      <c r="I10" s="12"/>
    </row>
    <row r="11" spans="1:9" s="9" customFormat="1" ht="24.9" customHeight="1" x14ac:dyDescent="0.55000000000000004">
      <c r="A11" s="16" t="s">
        <v>4</v>
      </c>
      <c r="B11" s="105" t="str">
        <f>INDICE!B8</f>
        <v>VALPARAISO, ZACATECAS</v>
      </c>
      <c r="C11" s="18"/>
      <c r="E11" s="12"/>
      <c r="F11" s="13" t="s">
        <v>27</v>
      </c>
      <c r="G11" s="106">
        <f>INDICE!F8</f>
        <v>45</v>
      </c>
      <c r="H11" s="12"/>
      <c r="I11" s="12"/>
    </row>
    <row r="12" spans="1:9" s="9" customFormat="1" ht="24.9" customHeight="1" x14ac:dyDescent="0.45">
      <c r="B12" s="19"/>
      <c r="C12" s="19"/>
      <c r="E12" s="12"/>
      <c r="F12" s="13" t="s">
        <v>28</v>
      </c>
      <c r="G12" s="106" t="str">
        <f>INDICE!F9</f>
        <v>HUAWEI</v>
      </c>
      <c r="H12" s="12"/>
      <c r="I12" s="12"/>
    </row>
    <row r="13" spans="1:9" s="9" customFormat="1" ht="24.9" customHeight="1" thickBot="1" x14ac:dyDescent="0.45">
      <c r="B13" s="2" t="s">
        <v>53</v>
      </c>
    </row>
    <row r="14" spans="1:9" s="19" customFormat="1" ht="24.9" customHeight="1" thickBot="1" x14ac:dyDescent="0.4">
      <c r="B14" s="143" t="s">
        <v>36</v>
      </c>
      <c r="C14" s="124" t="s">
        <v>7</v>
      </c>
      <c r="D14" s="124" t="s">
        <v>35</v>
      </c>
      <c r="E14" s="124" t="s">
        <v>37</v>
      </c>
      <c r="F14" s="124" t="s">
        <v>13</v>
      </c>
      <c r="G14" s="156" t="s">
        <v>12</v>
      </c>
    </row>
    <row r="15" spans="1:9" s="9" customFormat="1" ht="24.9" customHeight="1" thickBot="1" x14ac:dyDescent="0.4">
      <c r="A15" s="9">
        <f>+A14+1</f>
        <v>1</v>
      </c>
      <c r="B15" s="157" t="s">
        <v>155</v>
      </c>
      <c r="C15" s="24" t="s">
        <v>8</v>
      </c>
      <c r="D15" s="36">
        <v>260</v>
      </c>
      <c r="E15" s="212">
        <f>ROUNDUP(D15/3,0)</f>
        <v>87</v>
      </c>
      <c r="F15" s="65" t="s">
        <v>16</v>
      </c>
      <c r="G15" s="119" t="s">
        <v>29</v>
      </c>
    </row>
    <row r="16" spans="1:9" s="9" customFormat="1" ht="24.9" customHeight="1" x14ac:dyDescent="0.35">
      <c r="A16" s="9">
        <f>+A15+1</f>
        <v>2</v>
      </c>
      <c r="B16" s="157" t="s">
        <v>157</v>
      </c>
      <c r="C16" s="14" t="s">
        <v>8</v>
      </c>
      <c r="D16" s="69"/>
      <c r="E16" s="74">
        <v>2</v>
      </c>
      <c r="F16" s="14" t="s">
        <v>16</v>
      </c>
      <c r="G16" s="119" t="s">
        <v>29</v>
      </c>
    </row>
    <row r="17" spans="1:9" s="9" customFormat="1" ht="24.9" customHeight="1" x14ac:dyDescent="0.35">
      <c r="A17" s="19"/>
      <c r="B17" s="158"/>
      <c r="C17" s="22"/>
      <c r="D17" s="22"/>
      <c r="E17" s="39"/>
      <c r="F17" s="22"/>
      <c r="G17" s="159"/>
    </row>
    <row r="18" spans="1:9" s="9" customFormat="1" ht="24.9" customHeight="1" thickBot="1" x14ac:dyDescent="0.4">
      <c r="B18" s="151" t="s">
        <v>34</v>
      </c>
      <c r="C18" s="20" t="s">
        <v>7</v>
      </c>
      <c r="D18" s="20" t="s">
        <v>35</v>
      </c>
      <c r="E18" s="20" t="s">
        <v>38</v>
      </c>
      <c r="F18" s="20" t="s">
        <v>13</v>
      </c>
      <c r="G18" s="160" t="s">
        <v>12</v>
      </c>
    </row>
    <row r="19" spans="1:9" s="9" customFormat="1" ht="24.9" customHeight="1" thickBot="1" x14ac:dyDescent="0.4">
      <c r="A19" s="9">
        <f>A16+1</f>
        <v>3</v>
      </c>
      <c r="B19" s="161" t="s">
        <v>160</v>
      </c>
      <c r="C19" s="21" t="s">
        <v>8</v>
      </c>
      <c r="D19" s="36">
        <v>3</v>
      </c>
      <c r="E19" s="212">
        <f>ROUNDUP(D19/3,0)</f>
        <v>1</v>
      </c>
      <c r="F19" s="28" t="s">
        <v>16</v>
      </c>
      <c r="G19" s="155" t="s">
        <v>29</v>
      </c>
    </row>
    <row r="20" spans="1:9" s="9" customFormat="1" ht="24.9" customHeight="1" thickBot="1" x14ac:dyDescent="0.4">
      <c r="A20" s="9">
        <f>A19+1</f>
        <v>4</v>
      </c>
      <c r="B20" s="161" t="s">
        <v>158</v>
      </c>
      <c r="C20" s="28" t="s">
        <v>8</v>
      </c>
      <c r="D20" s="213"/>
      <c r="E20" s="96">
        <v>2</v>
      </c>
      <c r="F20" s="28" t="s">
        <v>16</v>
      </c>
      <c r="G20" s="155" t="s">
        <v>29</v>
      </c>
    </row>
    <row r="21" spans="1:9" s="9" customFormat="1" ht="24.9" customHeight="1" thickBot="1" x14ac:dyDescent="0.4">
      <c r="A21" s="9">
        <f>A20+1</f>
        <v>5</v>
      </c>
      <c r="B21" s="161" t="s">
        <v>119</v>
      </c>
      <c r="C21" s="28" t="s">
        <v>8</v>
      </c>
      <c r="D21" s="45"/>
      <c r="E21" s="96">
        <v>0</v>
      </c>
      <c r="F21" s="28" t="s">
        <v>16</v>
      </c>
      <c r="G21" s="155" t="s">
        <v>29</v>
      </c>
    </row>
    <row r="22" spans="1:9" s="9" customFormat="1" ht="24.9" customHeight="1" thickBot="1" x14ac:dyDescent="0.4">
      <c r="A22" s="9">
        <f>A21+1</f>
        <v>6</v>
      </c>
      <c r="B22" s="161" t="s">
        <v>120</v>
      </c>
      <c r="C22" s="28" t="s">
        <v>8</v>
      </c>
      <c r="D22" s="45"/>
      <c r="E22" s="96">
        <v>0</v>
      </c>
      <c r="F22" s="28" t="s">
        <v>16</v>
      </c>
      <c r="G22" s="155" t="s">
        <v>29</v>
      </c>
    </row>
    <row r="23" spans="1:9" s="111" customFormat="1" ht="24.9" customHeight="1" thickBot="1" x14ac:dyDescent="0.4">
      <c r="A23" s="9">
        <f>A22+1</f>
        <v>7</v>
      </c>
      <c r="B23" s="162" t="s">
        <v>121</v>
      </c>
      <c r="C23" s="120" t="s">
        <v>8</v>
      </c>
      <c r="D23" s="139"/>
      <c r="E23" s="163">
        <v>0</v>
      </c>
      <c r="F23" s="120" t="s">
        <v>16</v>
      </c>
      <c r="G23" s="121" t="s">
        <v>29</v>
      </c>
    </row>
    <row r="24" spans="1:9" s="9" customFormat="1" ht="18" x14ac:dyDescent="0.35">
      <c r="B24" s="40"/>
      <c r="C24" s="20"/>
      <c r="D24" s="35"/>
      <c r="E24" s="35"/>
      <c r="F24" s="20"/>
      <c r="G24" s="20"/>
    </row>
    <row r="25" spans="1:9" s="34" customFormat="1" ht="24.9" customHeight="1" x14ac:dyDescent="0.35">
      <c r="C25" s="35"/>
      <c r="D25" s="35"/>
      <c r="E25" s="35"/>
      <c r="F25" s="35"/>
      <c r="G25" s="35"/>
    </row>
    <row r="26" spans="1:9" s="6" customFormat="1" ht="24.9" customHeight="1" x14ac:dyDescent="0.3">
      <c r="E26" s="8"/>
      <c r="F26" s="8"/>
      <c r="G26" s="8"/>
      <c r="H26" s="8"/>
      <c r="I26" s="8"/>
    </row>
    <row r="27" spans="1:9" s="6" customFormat="1" ht="24.9" customHeight="1" x14ac:dyDescent="0.3">
      <c r="E27" s="8"/>
      <c r="F27" s="8"/>
      <c r="G27" s="8"/>
      <c r="H27" s="8"/>
      <c r="I27" s="8"/>
    </row>
    <row r="28" spans="1:9" s="6" customFormat="1" ht="24.9" customHeight="1" x14ac:dyDescent="0.3">
      <c r="E28" s="8"/>
      <c r="F28" s="8"/>
      <c r="G28" s="8"/>
      <c r="H28" s="8"/>
      <c r="I28" s="8"/>
    </row>
    <row r="29" spans="1:9" s="6" customFormat="1" ht="24.9" customHeight="1" x14ac:dyDescent="0.3">
      <c r="E29" s="8"/>
      <c r="F29" s="8"/>
      <c r="G29" s="8"/>
      <c r="H29" s="8"/>
      <c r="I29" s="8"/>
    </row>
    <row r="30" spans="1:9" s="6" customFormat="1" ht="24.9" customHeight="1" x14ac:dyDescent="0.3">
      <c r="E30" s="8"/>
      <c r="F30" s="8"/>
      <c r="G30" s="8"/>
      <c r="H30" s="8"/>
      <c r="I30" s="8"/>
    </row>
    <row r="31" spans="1:9" s="6" customFormat="1" ht="24.9" customHeight="1" x14ac:dyDescent="0.3">
      <c r="E31" s="8"/>
      <c r="F31" s="8"/>
      <c r="G31" s="8"/>
      <c r="H31" s="8"/>
      <c r="I31" s="8"/>
    </row>
    <row r="32" spans="1:9" s="6" customFormat="1" ht="24.9" customHeight="1" x14ac:dyDescent="0.3">
      <c r="E32" s="8"/>
      <c r="F32" s="8"/>
      <c r="G32" s="8"/>
      <c r="H32" s="8"/>
      <c r="I32" s="8"/>
    </row>
    <row r="33" spans="5:9" s="6" customFormat="1" ht="24.9" customHeight="1" x14ac:dyDescent="0.3">
      <c r="E33" s="8"/>
      <c r="F33" s="8"/>
      <c r="G33" s="8"/>
      <c r="H33" s="8"/>
      <c r="I33" s="8"/>
    </row>
    <row r="34" spans="5:9" s="6" customFormat="1" ht="24.9" customHeight="1" x14ac:dyDescent="0.3">
      <c r="E34" s="8"/>
      <c r="F34" s="8"/>
      <c r="G34" s="8"/>
      <c r="H34" s="8"/>
      <c r="I34" s="8"/>
    </row>
    <row r="35" spans="5:9" s="6" customFormat="1" ht="24.9" customHeight="1" x14ac:dyDescent="0.3">
      <c r="E35" s="8"/>
      <c r="F35" s="8"/>
      <c r="G35" s="8"/>
      <c r="H35" s="8"/>
      <c r="I35" s="8"/>
    </row>
    <row r="36" spans="5:9" s="6" customFormat="1" ht="24.9" customHeight="1" x14ac:dyDescent="0.3">
      <c r="E36" s="8"/>
      <c r="F36" s="8"/>
      <c r="G36" s="8"/>
      <c r="H36" s="8"/>
      <c r="I36" s="8"/>
    </row>
    <row r="37" spans="5:9" s="6" customFormat="1" ht="15.6" x14ac:dyDescent="0.3">
      <c r="E37" s="7"/>
      <c r="F37" s="7"/>
      <c r="G37" s="7"/>
      <c r="H37" s="7"/>
      <c r="I37" s="7"/>
    </row>
    <row r="38" spans="5:9" s="6" customFormat="1" ht="15.6" x14ac:dyDescent="0.3">
      <c r="E38" s="7"/>
      <c r="F38" s="7"/>
      <c r="G38" s="7"/>
      <c r="H38" s="7"/>
      <c r="I38" s="7"/>
    </row>
    <row r="39" spans="5:9" s="6" customFormat="1" ht="15.6" x14ac:dyDescent="0.3">
      <c r="E39" s="7"/>
      <c r="F39" s="7"/>
      <c r="G39" s="7"/>
      <c r="H39" s="7"/>
      <c r="I39" s="7"/>
    </row>
    <row r="40" spans="5:9" s="6" customFormat="1" ht="15.6" x14ac:dyDescent="0.3">
      <c r="E40" s="7"/>
      <c r="F40" s="7"/>
      <c r="G40" s="7"/>
      <c r="H40" s="7"/>
      <c r="I40" s="7"/>
    </row>
    <row r="41" spans="5:9" s="6" customFormat="1" ht="15.6" x14ac:dyDescent="0.3">
      <c r="E41" s="7"/>
      <c r="F41" s="7"/>
      <c r="G41" s="7"/>
      <c r="H41" s="7"/>
      <c r="I41" s="7"/>
    </row>
    <row r="42" spans="5:9" s="6" customFormat="1" ht="15.6" x14ac:dyDescent="0.3">
      <c r="E42" s="7"/>
      <c r="F42" s="7"/>
      <c r="G42" s="7"/>
      <c r="H42" s="7"/>
      <c r="I42" s="7"/>
    </row>
    <row r="43" spans="5:9" s="6" customFormat="1" ht="15.6" x14ac:dyDescent="0.3">
      <c r="E43" s="7"/>
      <c r="F43" s="7"/>
      <c r="G43" s="7"/>
      <c r="H43" s="7"/>
      <c r="I43" s="7"/>
    </row>
    <row r="44" spans="5:9" s="6" customFormat="1" ht="15.6" x14ac:dyDescent="0.3">
      <c r="E44" s="7"/>
      <c r="F44" s="7"/>
      <c r="G44" s="7"/>
      <c r="H44" s="7"/>
      <c r="I44" s="7"/>
    </row>
    <row r="45" spans="5:9" s="6" customFormat="1" ht="15.6" x14ac:dyDescent="0.3">
      <c r="E45" s="7"/>
      <c r="F45" s="7"/>
      <c r="G45" s="7"/>
      <c r="H45" s="7"/>
      <c r="I45" s="7"/>
    </row>
    <row r="46" spans="5:9" s="6" customFormat="1" ht="15.6" x14ac:dyDescent="0.3">
      <c r="E46" s="7"/>
      <c r="F46" s="7"/>
      <c r="G46" s="7"/>
      <c r="H46" s="7"/>
      <c r="I46" s="7"/>
    </row>
    <row r="47" spans="5:9" s="6" customFormat="1" ht="15.6" x14ac:dyDescent="0.3">
      <c r="E47" s="7"/>
      <c r="F47" s="7"/>
      <c r="G47" s="7"/>
      <c r="H47" s="7"/>
      <c r="I47" s="7"/>
    </row>
    <row r="48" spans="5:9" s="6" customFormat="1" ht="15.6" x14ac:dyDescent="0.3">
      <c r="E48" s="7"/>
      <c r="F48" s="7"/>
      <c r="G48" s="7"/>
      <c r="H48" s="7"/>
      <c r="I48" s="7"/>
    </row>
    <row r="50" spans="5:9" s="6" customFormat="1" ht="15.6" x14ac:dyDescent="0.3">
      <c r="E50" s="7"/>
      <c r="F50" s="7"/>
      <c r="G50" s="7"/>
      <c r="H50" s="7"/>
      <c r="I50" s="7"/>
    </row>
    <row r="51" spans="5:9" s="6" customFormat="1" ht="15.6" x14ac:dyDescent="0.3">
      <c r="E51" s="7"/>
      <c r="F51" s="7"/>
      <c r="G51" s="7"/>
      <c r="H51" s="7"/>
      <c r="I51" s="7"/>
    </row>
  </sheetData>
  <printOptions horizontalCentered="1"/>
  <pageMargins left="0.19685039370078741" right="0.19685039370078741" top="0.19685039370078741" bottom="0.19685039370078741" header="0.31496062992125984" footer="0.31496062992125984"/>
  <pageSetup scale="54" orientation="landscape" r:id="rId1"/>
  <colBreaks count="1" manualBreakCount="1">
    <brk id="7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51"/>
  <sheetViews>
    <sheetView tabSelected="1" view="pageBreakPreview" topLeftCell="A6" zoomScale="70" zoomScaleNormal="80" zoomScaleSheetLayoutView="70" workbookViewId="0">
      <selection activeCell="D24" sqref="D24"/>
    </sheetView>
  </sheetViews>
  <sheetFormatPr baseColWidth="10" defaultRowHeight="14.4" x14ac:dyDescent="0.3"/>
  <cols>
    <col min="1" max="1" width="10.33203125" bestFit="1" customWidth="1"/>
    <col min="2" max="2" width="86.6640625" bestFit="1" customWidth="1"/>
    <col min="3" max="3" width="17.109375" customWidth="1"/>
    <col min="4" max="4" width="14" bestFit="1" customWidth="1"/>
    <col min="5" max="7" width="14" customWidth="1"/>
    <col min="8" max="8" width="15.6640625" bestFit="1" customWidth="1"/>
    <col min="9" max="9" width="16.5546875" style="5" bestFit="1" customWidth="1"/>
    <col min="10" max="10" width="17.5546875" style="5" bestFit="1" customWidth="1"/>
    <col min="11" max="11" width="34.44140625" style="5" bestFit="1" customWidth="1"/>
    <col min="12" max="12" width="2.5546875" style="5" customWidth="1"/>
    <col min="13" max="13" width="3.5546875" style="5" customWidth="1"/>
  </cols>
  <sheetData>
    <row r="1" spans="1:13" s="1" customFormat="1" ht="33.6" x14ac:dyDescent="0.65">
      <c r="B1" s="17" t="s">
        <v>99</v>
      </c>
      <c r="I1" s="10"/>
      <c r="J1" s="10"/>
      <c r="K1" s="10"/>
      <c r="L1" s="10"/>
      <c r="M1" s="10"/>
    </row>
    <row r="2" spans="1:13" s="3" customFormat="1" ht="23.4" x14ac:dyDescent="0.45">
      <c r="B2" s="3" t="s">
        <v>49</v>
      </c>
      <c r="I2" s="4"/>
      <c r="J2" s="4"/>
      <c r="K2" s="75" t="s">
        <v>69</v>
      </c>
      <c r="L2" s="4"/>
      <c r="M2" s="4"/>
    </row>
    <row r="3" spans="1:13" s="3" customFormat="1" ht="23.4" x14ac:dyDescent="0.45">
      <c r="B3" s="3" t="s">
        <v>104</v>
      </c>
      <c r="I3" s="4"/>
      <c r="J3" s="4"/>
      <c r="K3" s="4"/>
      <c r="L3" s="4"/>
      <c r="M3" s="4"/>
    </row>
    <row r="4" spans="1:13" s="3" customFormat="1" ht="23.4" x14ac:dyDescent="0.45">
      <c r="B4" s="3" t="s">
        <v>57</v>
      </c>
      <c r="I4" s="4"/>
      <c r="J4" s="4"/>
      <c r="K4" s="4"/>
      <c r="L4" s="4"/>
      <c r="M4" s="4"/>
    </row>
    <row r="5" spans="1:13" s="3" customFormat="1" ht="23.4" x14ac:dyDescent="0.45">
      <c r="B5" s="3" t="s">
        <v>58</v>
      </c>
      <c r="I5" s="4"/>
      <c r="J5" s="4"/>
      <c r="K5" s="4"/>
      <c r="L5" s="4"/>
      <c r="M5" s="4"/>
    </row>
    <row r="6" spans="1:13" s="3" customFormat="1" ht="23.4" x14ac:dyDescent="0.45">
      <c r="I6" s="4"/>
      <c r="J6" s="4"/>
      <c r="K6" s="4"/>
      <c r="L6" s="4"/>
      <c r="M6" s="4"/>
    </row>
    <row r="7" spans="1:13" s="9" customFormat="1" ht="28.8" x14ac:dyDescent="0.55000000000000004">
      <c r="A7" s="16" t="s">
        <v>23</v>
      </c>
      <c r="B7" s="103">
        <f>INDICE!B4</f>
        <v>44306</v>
      </c>
      <c r="C7" s="3"/>
      <c r="I7" s="12"/>
      <c r="J7" s="11" t="s">
        <v>9</v>
      </c>
      <c r="K7" s="106" t="str">
        <f>INDICE!F4</f>
        <v>RAW LAND</v>
      </c>
      <c r="L7" s="12"/>
      <c r="M7" s="12"/>
    </row>
    <row r="8" spans="1:13" s="9" customFormat="1" ht="28.8" x14ac:dyDescent="0.55000000000000004">
      <c r="A8" s="16" t="s">
        <v>1</v>
      </c>
      <c r="B8" s="104">
        <f>INDICE!B5</f>
        <v>179376</v>
      </c>
      <c r="C8" s="3"/>
      <c r="I8" s="12"/>
      <c r="J8" s="11" t="s">
        <v>26</v>
      </c>
      <c r="K8" s="106">
        <f>INDICE!F5</f>
        <v>45</v>
      </c>
      <c r="L8" s="12"/>
      <c r="M8" s="12"/>
    </row>
    <row r="9" spans="1:13" s="9" customFormat="1" ht="28.8" x14ac:dyDescent="0.55000000000000004">
      <c r="A9" s="16" t="s">
        <v>2</v>
      </c>
      <c r="B9" s="105" t="str">
        <f>INDICE!B6</f>
        <v>VALPARAISO</v>
      </c>
      <c r="C9" s="3"/>
      <c r="I9" s="12"/>
      <c r="J9" s="11" t="s">
        <v>25</v>
      </c>
      <c r="K9" s="106" t="str">
        <f>INDICE!F6</f>
        <v>ARRIO T-90</v>
      </c>
      <c r="L9" s="12"/>
      <c r="M9" s="12"/>
    </row>
    <row r="10" spans="1:13" s="9" customFormat="1" ht="28.8" x14ac:dyDescent="0.55000000000000004">
      <c r="A10" s="16" t="s">
        <v>3</v>
      </c>
      <c r="B10" s="105">
        <f>INDICE!B7</f>
        <v>6</v>
      </c>
      <c r="C10" s="3"/>
      <c r="I10" s="12"/>
      <c r="J10" s="13" t="s">
        <v>0</v>
      </c>
      <c r="K10" s="106" t="str">
        <f>INDICE!F7</f>
        <v>NO</v>
      </c>
      <c r="L10" s="12"/>
      <c r="M10" s="12"/>
    </row>
    <row r="11" spans="1:13" s="9" customFormat="1" ht="28.8" x14ac:dyDescent="0.55000000000000004">
      <c r="A11" s="16" t="s">
        <v>4</v>
      </c>
      <c r="B11" s="105" t="str">
        <f>INDICE!B8</f>
        <v>VALPARAISO, ZACATECAS</v>
      </c>
      <c r="C11" s="3"/>
      <c r="I11" s="12"/>
      <c r="J11" s="13" t="s">
        <v>27</v>
      </c>
      <c r="K11" s="106">
        <f>INDICE!F8</f>
        <v>45</v>
      </c>
      <c r="L11" s="12"/>
      <c r="M11" s="12"/>
    </row>
    <row r="12" spans="1:13" s="9" customFormat="1" ht="23.4" x14ac:dyDescent="0.45">
      <c r="B12" s="19"/>
      <c r="C12" s="19"/>
      <c r="I12" s="12"/>
      <c r="J12" s="13" t="s">
        <v>28</v>
      </c>
      <c r="K12" s="106" t="str">
        <f>INDICE!F9</f>
        <v>HUAWEI</v>
      </c>
      <c r="L12" s="12"/>
      <c r="M12" s="12"/>
    </row>
    <row r="13" spans="1:13" s="9" customFormat="1" ht="21.6" thickBot="1" x14ac:dyDescent="0.45">
      <c r="B13" s="2" t="s">
        <v>56</v>
      </c>
      <c r="C13" s="19"/>
      <c r="I13" s="12"/>
      <c r="J13" s="26"/>
      <c r="K13" s="20"/>
      <c r="L13" s="12"/>
      <c r="M13" s="12"/>
    </row>
    <row r="14" spans="1:13" s="9" customFormat="1" ht="18" x14ac:dyDescent="0.35">
      <c r="A14" s="122"/>
      <c r="B14" s="220"/>
      <c r="C14" s="220"/>
      <c r="D14" s="220"/>
      <c r="E14" s="220"/>
      <c r="F14" s="220"/>
      <c r="G14" s="220"/>
      <c r="H14" s="220"/>
      <c r="I14" s="220"/>
      <c r="J14" s="220"/>
      <c r="K14" s="220"/>
      <c r="L14" s="125"/>
    </row>
    <row r="15" spans="1:13" s="19" customFormat="1" ht="18.600000000000001" thickBot="1" x14ac:dyDescent="0.4">
      <c r="A15" s="126">
        <v>1</v>
      </c>
      <c r="B15" s="32" t="s">
        <v>213</v>
      </c>
      <c r="C15" s="14" t="s">
        <v>7</v>
      </c>
      <c r="D15" s="223" t="s">
        <v>59</v>
      </c>
      <c r="E15" s="14" t="s">
        <v>61</v>
      </c>
      <c r="F15" s="223" t="s">
        <v>90</v>
      </c>
      <c r="G15" s="14" t="s">
        <v>62</v>
      </c>
      <c r="H15" s="14" t="s">
        <v>63</v>
      </c>
      <c r="I15" s="14" t="s">
        <v>60</v>
      </c>
      <c r="J15" s="223" t="s">
        <v>21</v>
      </c>
      <c r="K15" s="14" t="s">
        <v>12</v>
      </c>
      <c r="L15" s="127"/>
    </row>
    <row r="16" spans="1:13" s="9" customFormat="1" ht="18.600000000000001" thickBot="1" x14ac:dyDescent="0.4">
      <c r="A16" s="126"/>
      <c r="B16" s="32" t="s">
        <v>162</v>
      </c>
      <c r="C16" s="225" t="s">
        <v>10</v>
      </c>
      <c r="D16" s="212">
        <v>270</v>
      </c>
      <c r="E16" s="229">
        <v>2.5</v>
      </c>
      <c r="F16" s="149">
        <v>8</v>
      </c>
      <c r="G16" s="36">
        <v>2.5</v>
      </c>
      <c r="H16" s="36">
        <f>D16+E16+F16+G16</f>
        <v>283</v>
      </c>
      <c r="I16" s="228">
        <v>4</v>
      </c>
      <c r="J16" s="227">
        <f>+I16*H16</f>
        <v>1132</v>
      </c>
      <c r="K16" s="226"/>
      <c r="L16" s="127"/>
    </row>
    <row r="17" spans="1:13" s="9" customFormat="1" ht="18.600000000000001" thickBot="1" x14ac:dyDescent="0.4">
      <c r="A17" s="126"/>
      <c r="B17" s="40"/>
      <c r="C17" s="20"/>
      <c r="D17" s="35"/>
      <c r="E17" s="35"/>
      <c r="F17" s="35"/>
      <c r="G17" s="35"/>
      <c r="H17" s="35"/>
      <c r="I17" s="221" t="s">
        <v>110</v>
      </c>
      <c r="J17" s="172">
        <f>SUM(J16:J16)</f>
        <v>1132</v>
      </c>
      <c r="K17" s="14" t="s">
        <v>29</v>
      </c>
      <c r="L17" s="127"/>
    </row>
    <row r="18" spans="1:13" s="9" customFormat="1" ht="18.600000000000001" thickBot="1" x14ac:dyDescent="0.4">
      <c r="A18" s="126">
        <v>2</v>
      </c>
      <c r="B18" s="32" t="s">
        <v>214</v>
      </c>
      <c r="C18" s="14" t="s">
        <v>7</v>
      </c>
      <c r="D18" s="223" t="s">
        <v>59</v>
      </c>
      <c r="E18" s="14" t="s">
        <v>61</v>
      </c>
      <c r="F18" s="223" t="s">
        <v>90</v>
      </c>
      <c r="G18" s="14" t="s">
        <v>62</v>
      </c>
      <c r="H18" s="14" t="s">
        <v>63</v>
      </c>
      <c r="I18" s="14" t="s">
        <v>60</v>
      </c>
      <c r="J18" s="224" t="s">
        <v>21</v>
      </c>
      <c r="K18" s="14" t="s">
        <v>12</v>
      </c>
      <c r="L18" s="127"/>
    </row>
    <row r="19" spans="1:13" s="9" customFormat="1" ht="18.600000000000001" thickBot="1" x14ac:dyDescent="0.4">
      <c r="A19" s="126"/>
      <c r="B19" s="32" t="s">
        <v>161</v>
      </c>
      <c r="C19" s="225" t="s">
        <v>10</v>
      </c>
      <c r="D19" s="227">
        <v>0.75</v>
      </c>
      <c r="E19" s="65">
        <v>0</v>
      </c>
      <c r="F19" s="172">
        <v>0</v>
      </c>
      <c r="G19" s="14">
        <v>0</v>
      </c>
      <c r="H19" s="14">
        <f>D19+E19+F19+G19</f>
        <v>0.75</v>
      </c>
      <c r="I19" s="225">
        <v>4</v>
      </c>
      <c r="J19" s="95">
        <f>+I19*H19</f>
        <v>3</v>
      </c>
      <c r="K19" s="226"/>
      <c r="L19" s="127"/>
    </row>
    <row r="20" spans="1:13" s="19" customFormat="1" ht="18.600000000000001" thickBot="1" x14ac:dyDescent="0.4">
      <c r="A20" s="126"/>
      <c r="C20" s="20"/>
      <c r="D20" s="20"/>
      <c r="E20" s="20"/>
      <c r="F20" s="20"/>
      <c r="G20" s="20"/>
      <c r="H20" s="20"/>
      <c r="I20" s="221" t="s">
        <v>110</v>
      </c>
      <c r="J20" s="172">
        <f>SUM(J19:J19)</f>
        <v>3</v>
      </c>
      <c r="K20" s="20"/>
      <c r="L20" s="127"/>
    </row>
    <row r="21" spans="1:13" s="9" customFormat="1" ht="21.6" thickBot="1" x14ac:dyDescent="0.45">
      <c r="A21" s="126"/>
      <c r="B21" s="43" t="s">
        <v>57</v>
      </c>
      <c r="C21" s="132"/>
      <c r="D21" s="129"/>
      <c r="E21" s="132"/>
      <c r="F21" s="132"/>
      <c r="G21" s="132"/>
      <c r="H21" s="129"/>
      <c r="I21" s="133"/>
      <c r="J21" s="129"/>
      <c r="K21" s="129"/>
      <c r="L21" s="127"/>
    </row>
    <row r="22" spans="1:13" s="9" customFormat="1" ht="21.6" thickBot="1" x14ac:dyDescent="0.45">
      <c r="A22" s="141"/>
      <c r="B22" s="123"/>
      <c r="C22" s="20"/>
      <c r="D22" s="20"/>
      <c r="E22" s="20"/>
      <c r="F22" s="20"/>
      <c r="G22" s="20"/>
      <c r="H22" s="20"/>
      <c r="I22" s="35"/>
      <c r="J22" s="20"/>
      <c r="K22" s="20"/>
      <c r="L22" s="127"/>
    </row>
    <row r="23" spans="1:13" s="19" customFormat="1" ht="18.600000000000001" thickBot="1" x14ac:dyDescent="0.4">
      <c r="A23" s="122"/>
      <c r="B23" s="11" t="s">
        <v>215</v>
      </c>
      <c r="C23" s="28" t="s">
        <v>7</v>
      </c>
      <c r="D23" s="28" t="s">
        <v>59</v>
      </c>
      <c r="E23" s="28" t="s">
        <v>61</v>
      </c>
      <c r="F23" s="223" t="s">
        <v>90</v>
      </c>
      <c r="G23" s="28" t="s">
        <v>62</v>
      </c>
      <c r="H23" s="28" t="s">
        <v>63</v>
      </c>
      <c r="I23" s="28" t="s">
        <v>60</v>
      </c>
      <c r="J23" s="28" t="s">
        <v>21</v>
      </c>
      <c r="K23" s="28" t="s">
        <v>12</v>
      </c>
      <c r="L23" s="127"/>
    </row>
    <row r="24" spans="1:13" s="19" customFormat="1" ht="18.600000000000001" thickBot="1" x14ac:dyDescent="0.4">
      <c r="A24" s="126">
        <v>3</v>
      </c>
      <c r="B24" s="32" t="s">
        <v>163</v>
      </c>
      <c r="C24" s="28" t="s">
        <v>8</v>
      </c>
      <c r="D24" s="146">
        <v>45</v>
      </c>
      <c r="E24" s="230">
        <v>2.5</v>
      </c>
      <c r="F24" s="227">
        <v>0</v>
      </c>
      <c r="G24" s="23">
        <v>2.5</v>
      </c>
      <c r="H24" s="96">
        <f>SUM(D24:G24)</f>
        <v>50</v>
      </c>
      <c r="I24" s="37">
        <v>4</v>
      </c>
      <c r="J24" s="96">
        <f>H24*I24</f>
        <v>200</v>
      </c>
      <c r="K24" s="45"/>
      <c r="L24" s="127"/>
    </row>
    <row r="25" spans="1:13" s="9" customFormat="1" ht="18.600000000000001" thickBot="1" x14ac:dyDescent="0.4">
      <c r="A25" s="126"/>
      <c r="B25" s="38"/>
      <c r="C25" s="22"/>
      <c r="D25" s="35"/>
      <c r="E25" s="22"/>
      <c r="F25" s="20"/>
      <c r="G25" s="22"/>
      <c r="H25" s="35"/>
      <c r="I25" s="68" t="s">
        <v>68</v>
      </c>
      <c r="J25" s="96">
        <f>SUM(J24:J24)</f>
        <v>200</v>
      </c>
      <c r="K25" s="37" t="s">
        <v>29</v>
      </c>
      <c r="L25" s="127"/>
    </row>
    <row r="26" spans="1:13" s="9" customFormat="1" ht="18" x14ac:dyDescent="0.35">
      <c r="A26" s="126"/>
      <c r="B26" s="19"/>
      <c r="L26" s="127"/>
    </row>
    <row r="27" spans="1:13" s="6" customFormat="1" ht="18.600000000000001" thickBot="1" x14ac:dyDescent="0.4">
      <c r="A27" s="130"/>
      <c r="B27" s="131"/>
      <c r="C27" s="131"/>
      <c r="D27" s="131"/>
      <c r="E27" s="131"/>
      <c r="F27" s="131"/>
      <c r="G27" s="131"/>
      <c r="H27" s="131"/>
      <c r="I27" s="131"/>
      <c r="J27" s="131"/>
      <c r="K27" s="129"/>
      <c r="L27" s="222"/>
      <c r="M27" s="7"/>
    </row>
    <row r="28" spans="1:13" s="6" customFormat="1" ht="18" x14ac:dyDescent="0.35">
      <c r="A28" s="34"/>
      <c r="B28"/>
      <c r="C28" s="34"/>
      <c r="D28" s="34"/>
      <c r="E28" s="34"/>
      <c r="F28" s="34"/>
      <c r="G28" s="34"/>
      <c r="H28" s="34"/>
      <c r="I28" s="34"/>
      <c r="J28" s="34"/>
      <c r="K28" s="34"/>
      <c r="L28" s="7"/>
      <c r="M28" s="7"/>
    </row>
    <row r="29" spans="1:13" s="6" customFormat="1" ht="18.600000000000001" thickBot="1" x14ac:dyDescent="0.4">
      <c r="A29" s="128"/>
      <c r="C29"/>
      <c r="D29"/>
      <c r="E29"/>
      <c r="F29"/>
      <c r="G29"/>
      <c r="H29"/>
      <c r="I29" s="5"/>
      <c r="J29" s="5"/>
      <c r="K29" s="5"/>
      <c r="L29" s="8"/>
      <c r="M29" s="8"/>
    </row>
    <row r="30" spans="1:13" s="6" customFormat="1" ht="15.6" x14ac:dyDescent="0.3">
      <c r="A30"/>
      <c r="I30" s="7"/>
      <c r="J30" s="7"/>
      <c r="K30" s="7"/>
      <c r="L30" s="8"/>
      <c r="M30" s="8"/>
    </row>
    <row r="31" spans="1:13" s="6" customFormat="1" ht="15.6" x14ac:dyDescent="0.3">
      <c r="I31" s="7"/>
      <c r="J31" s="7"/>
      <c r="K31" s="7"/>
      <c r="L31" s="8"/>
      <c r="M31" s="8"/>
    </row>
    <row r="32" spans="1:13" s="6" customFormat="1" ht="15.6" x14ac:dyDescent="0.3">
      <c r="I32" s="8"/>
      <c r="J32" s="8"/>
      <c r="K32" s="8"/>
      <c r="L32" s="8"/>
      <c r="M32" s="8"/>
    </row>
    <row r="33" spans="9:13" s="6" customFormat="1" ht="15.6" x14ac:dyDescent="0.3">
      <c r="I33" s="8"/>
      <c r="J33" s="8"/>
      <c r="K33" s="8"/>
      <c r="L33" s="8"/>
      <c r="M33" s="8"/>
    </row>
    <row r="34" spans="9:13" s="6" customFormat="1" ht="15.6" x14ac:dyDescent="0.3">
      <c r="I34" s="8"/>
      <c r="J34" s="8"/>
      <c r="K34" s="8"/>
      <c r="L34" s="8"/>
      <c r="M34" s="8"/>
    </row>
    <row r="35" spans="9:13" s="6" customFormat="1" ht="15.6" x14ac:dyDescent="0.3">
      <c r="I35" s="8"/>
      <c r="J35" s="8"/>
      <c r="K35" s="8"/>
      <c r="L35" s="8"/>
      <c r="M35" s="8"/>
    </row>
    <row r="36" spans="9:13" s="6" customFormat="1" ht="15.6" x14ac:dyDescent="0.3">
      <c r="I36" s="8"/>
      <c r="J36" s="8"/>
      <c r="K36" s="8"/>
      <c r="L36" s="8"/>
      <c r="M36" s="8"/>
    </row>
    <row r="37" spans="9:13" s="6" customFormat="1" ht="15.6" x14ac:dyDescent="0.3">
      <c r="I37" s="8"/>
      <c r="J37" s="8"/>
      <c r="K37" s="8"/>
      <c r="L37" s="7"/>
      <c r="M37" s="7"/>
    </row>
    <row r="38" spans="9:13" s="6" customFormat="1" ht="15.6" x14ac:dyDescent="0.3">
      <c r="I38" s="8"/>
      <c r="J38" s="8"/>
      <c r="K38" s="8"/>
      <c r="L38" s="7"/>
      <c r="M38" s="7"/>
    </row>
    <row r="39" spans="9:13" s="6" customFormat="1" ht="15.6" x14ac:dyDescent="0.3">
      <c r="I39" s="8"/>
      <c r="J39" s="8"/>
      <c r="K39" s="8"/>
      <c r="L39" s="7"/>
      <c r="M39" s="7"/>
    </row>
    <row r="40" spans="9:13" s="6" customFormat="1" ht="15.6" x14ac:dyDescent="0.3">
      <c r="I40" s="7"/>
      <c r="J40" s="7"/>
      <c r="K40" s="7"/>
      <c r="L40" s="7"/>
      <c r="M40" s="7"/>
    </row>
    <row r="41" spans="9:13" s="6" customFormat="1" ht="15.6" x14ac:dyDescent="0.3">
      <c r="I41" s="7"/>
      <c r="J41" s="7"/>
      <c r="K41" s="7"/>
      <c r="L41" s="7"/>
      <c r="M41" s="7"/>
    </row>
    <row r="42" spans="9:13" s="6" customFormat="1" ht="15.6" x14ac:dyDescent="0.3">
      <c r="I42" s="7"/>
      <c r="J42" s="7"/>
      <c r="K42" s="7"/>
      <c r="L42" s="7"/>
      <c r="M42" s="7"/>
    </row>
    <row r="43" spans="9:13" s="6" customFormat="1" ht="15.6" x14ac:dyDescent="0.3">
      <c r="I43" s="7"/>
      <c r="J43" s="7"/>
      <c r="K43" s="7"/>
      <c r="L43" s="7"/>
      <c r="M43" s="7"/>
    </row>
    <row r="44" spans="9:13" s="6" customFormat="1" ht="15.6" x14ac:dyDescent="0.3">
      <c r="I44" s="7"/>
      <c r="J44" s="7"/>
      <c r="K44" s="7"/>
      <c r="L44" s="7"/>
      <c r="M44" s="7"/>
    </row>
    <row r="45" spans="9:13" s="6" customFormat="1" ht="15.6" x14ac:dyDescent="0.3">
      <c r="I45" s="7"/>
      <c r="J45" s="7"/>
      <c r="K45" s="7"/>
      <c r="L45" s="7"/>
      <c r="M45" s="7"/>
    </row>
    <row r="46" spans="9:13" s="6" customFormat="1" ht="15.6" x14ac:dyDescent="0.3">
      <c r="I46" s="7"/>
      <c r="J46" s="7"/>
      <c r="K46" s="7"/>
      <c r="L46" s="7"/>
      <c r="M46" s="7"/>
    </row>
    <row r="47" spans="9:13" s="6" customFormat="1" ht="15.6" x14ac:dyDescent="0.3">
      <c r="I47" s="7"/>
      <c r="J47" s="7"/>
      <c r="K47" s="7"/>
      <c r="L47" s="7"/>
      <c r="M47" s="7"/>
    </row>
    <row r="48" spans="9:13" s="6" customFormat="1" ht="15.6" x14ac:dyDescent="0.3">
      <c r="I48" s="7"/>
      <c r="J48" s="7"/>
      <c r="K48" s="7"/>
      <c r="L48" s="7"/>
      <c r="M48" s="7"/>
    </row>
    <row r="49" spans="1:11" ht="15.6" x14ac:dyDescent="0.3">
      <c r="A49" s="6"/>
      <c r="B49" s="6"/>
      <c r="C49" s="6"/>
      <c r="D49" s="6"/>
      <c r="E49" s="6"/>
      <c r="F49" s="6"/>
      <c r="G49" s="6"/>
      <c r="H49" s="6"/>
      <c r="I49" s="7"/>
      <c r="J49" s="7"/>
      <c r="K49" s="7"/>
    </row>
    <row r="50" spans="1:11" ht="15.6" x14ac:dyDescent="0.3">
      <c r="A50" s="6"/>
      <c r="C50" s="6"/>
      <c r="D50" s="6"/>
      <c r="E50" s="6"/>
      <c r="F50" s="6"/>
      <c r="G50" s="6"/>
      <c r="H50" s="6"/>
      <c r="I50" s="7"/>
      <c r="J50" s="7"/>
      <c r="K50" s="7"/>
    </row>
    <row r="51" spans="1:11" ht="15.6" x14ac:dyDescent="0.3">
      <c r="A51" s="6"/>
    </row>
  </sheetData>
  <printOptions horizontalCentered="1" verticalCentered="1"/>
  <pageMargins left="0.19685039370078741" right="0.19685039370078741" top="0.19685039370078741" bottom="0.19685039370078741" header="0.31496062992125984" footer="0.31496062992125984"/>
  <pageSetup scale="44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9"/>
  <sheetViews>
    <sheetView view="pageBreakPreview" topLeftCell="B17" zoomScale="70" zoomScaleNormal="80" zoomScaleSheetLayoutView="70" workbookViewId="0">
      <selection activeCell="E25" sqref="E25"/>
    </sheetView>
  </sheetViews>
  <sheetFormatPr baseColWidth="10" defaultRowHeight="14.4" x14ac:dyDescent="0.3"/>
  <cols>
    <col min="1" max="1" width="10.33203125" bestFit="1" customWidth="1"/>
    <col min="2" max="2" width="87.44140625" customWidth="1"/>
    <col min="3" max="3" width="17.109375" customWidth="1"/>
    <col min="4" max="4" width="14" bestFit="1" customWidth="1"/>
    <col min="5" max="5" width="16.5546875" style="5" bestFit="1" customWidth="1"/>
    <col min="6" max="6" width="17.5546875" style="5" bestFit="1" customWidth="1"/>
    <col min="7" max="7" width="34.44140625" style="5" bestFit="1" customWidth="1"/>
    <col min="8" max="8" width="2.5546875" style="5" customWidth="1"/>
    <col min="9" max="9" width="11.44140625" style="5" customWidth="1"/>
    <col min="10" max="10" width="124.5546875" customWidth="1"/>
  </cols>
  <sheetData>
    <row r="1" spans="1:9" s="1" customFormat="1" ht="33.6" x14ac:dyDescent="0.65">
      <c r="B1" s="17" t="s">
        <v>100</v>
      </c>
      <c r="E1" s="10"/>
      <c r="F1" s="10"/>
      <c r="G1" s="10"/>
      <c r="H1" s="10"/>
      <c r="I1" s="10"/>
    </row>
    <row r="2" spans="1:9" s="3" customFormat="1" ht="23.4" x14ac:dyDescent="0.45">
      <c r="B2" s="3" t="s">
        <v>49</v>
      </c>
      <c r="E2" s="4"/>
      <c r="F2" s="4"/>
      <c r="G2" s="4"/>
      <c r="H2" s="4"/>
      <c r="I2" s="4"/>
    </row>
    <row r="3" spans="1:9" s="3" customFormat="1" ht="23.4" x14ac:dyDescent="0.45">
      <c r="B3" s="3" t="s">
        <v>73</v>
      </c>
      <c r="E3" s="4"/>
      <c r="F3" s="4"/>
      <c r="G3" s="4"/>
      <c r="H3" s="4"/>
      <c r="I3" s="4"/>
    </row>
    <row r="4" spans="1:9" s="3" customFormat="1" ht="23.4" x14ac:dyDescent="0.45">
      <c r="B4" s="3" t="s">
        <v>72</v>
      </c>
      <c r="E4" s="4"/>
      <c r="F4" s="4"/>
      <c r="G4" s="4"/>
      <c r="H4" s="4"/>
      <c r="I4" s="4"/>
    </row>
    <row r="5" spans="1:9" s="3" customFormat="1" ht="23.4" x14ac:dyDescent="0.45">
      <c r="E5" s="4"/>
      <c r="F5" s="4"/>
      <c r="G5" s="4"/>
      <c r="H5" s="4"/>
      <c r="I5" s="4"/>
    </row>
    <row r="6" spans="1:9" s="9" customFormat="1" ht="24.9" customHeight="1" x14ac:dyDescent="0.55000000000000004">
      <c r="A6" s="16" t="s">
        <v>23</v>
      </c>
      <c r="B6" s="103">
        <f>INDICE!B4</f>
        <v>44306</v>
      </c>
      <c r="C6" s="3"/>
      <c r="E6" s="12"/>
      <c r="F6" s="11" t="s">
        <v>9</v>
      </c>
      <c r="G6" s="106" t="str">
        <f>INDICE!F4</f>
        <v>RAW LAND</v>
      </c>
      <c r="H6" s="12"/>
      <c r="I6" s="12"/>
    </row>
    <row r="7" spans="1:9" s="9" customFormat="1" ht="24.9" customHeight="1" x14ac:dyDescent="0.55000000000000004">
      <c r="A7" s="16" t="s">
        <v>1</v>
      </c>
      <c r="B7" s="104">
        <f>INDICE!B5</f>
        <v>179376</v>
      </c>
      <c r="C7" s="3"/>
      <c r="E7" s="12"/>
      <c r="F7" s="11" t="s">
        <v>26</v>
      </c>
      <c r="G7" s="106">
        <f>INDICE!F5</f>
        <v>45</v>
      </c>
      <c r="H7" s="12"/>
      <c r="I7" s="12"/>
    </row>
    <row r="8" spans="1:9" s="9" customFormat="1" ht="24.9" customHeight="1" x14ac:dyDescent="0.55000000000000004">
      <c r="A8" s="16" t="s">
        <v>2</v>
      </c>
      <c r="B8" s="105" t="str">
        <f>INDICE!B6</f>
        <v>VALPARAISO</v>
      </c>
      <c r="C8" s="3"/>
      <c r="E8" s="12"/>
      <c r="F8" s="11" t="s">
        <v>25</v>
      </c>
      <c r="G8" s="106" t="str">
        <f>INDICE!F6</f>
        <v>ARRIO T-90</v>
      </c>
      <c r="H8" s="12"/>
      <c r="I8" s="12"/>
    </row>
    <row r="9" spans="1:9" s="9" customFormat="1" ht="24.9" customHeight="1" x14ac:dyDescent="0.55000000000000004">
      <c r="A9" s="16" t="s">
        <v>3</v>
      </c>
      <c r="B9" s="105">
        <f>INDICE!B7</f>
        <v>6</v>
      </c>
      <c r="C9" s="3"/>
      <c r="E9" s="12"/>
      <c r="F9" s="13" t="s">
        <v>0</v>
      </c>
      <c r="G9" s="106" t="str">
        <f>INDICE!F7</f>
        <v>NO</v>
      </c>
      <c r="H9" s="12"/>
      <c r="I9" s="12"/>
    </row>
    <row r="10" spans="1:9" s="9" customFormat="1" ht="24.9" customHeight="1" x14ac:dyDescent="0.55000000000000004">
      <c r="A10" s="16" t="s">
        <v>4</v>
      </c>
      <c r="B10" s="105" t="str">
        <f>INDICE!B8</f>
        <v>VALPARAISO, ZACATECAS</v>
      </c>
      <c r="C10" s="3"/>
      <c r="E10" s="12"/>
      <c r="F10" s="13" t="s">
        <v>27</v>
      </c>
      <c r="G10" s="106">
        <f>INDICE!F8</f>
        <v>45</v>
      </c>
      <c r="H10" s="12"/>
      <c r="I10" s="12"/>
    </row>
    <row r="11" spans="1:9" s="9" customFormat="1" ht="24.9" customHeight="1" x14ac:dyDescent="0.45">
      <c r="B11" s="19"/>
      <c r="C11" s="19"/>
      <c r="E11" s="12"/>
      <c r="F11" s="13" t="s">
        <v>28</v>
      </c>
      <c r="G11" s="106" t="str">
        <f>INDICE!F9</f>
        <v>HUAWEI</v>
      </c>
      <c r="H11" s="12"/>
      <c r="I11" s="12"/>
    </row>
    <row r="12" spans="1:9" s="9" customFormat="1" ht="24.9" customHeight="1" x14ac:dyDescent="0.35">
      <c r="B12" s="19"/>
      <c r="C12" s="19"/>
      <c r="E12" s="12"/>
      <c r="F12" s="26"/>
      <c r="G12" s="20"/>
      <c r="H12" s="12"/>
      <c r="I12" s="12"/>
    </row>
    <row r="13" spans="1:9" s="9" customFormat="1" ht="24.9" customHeight="1" thickBot="1" x14ac:dyDescent="0.45">
      <c r="B13" s="2" t="s">
        <v>181</v>
      </c>
      <c r="C13" s="19"/>
      <c r="E13" s="12"/>
      <c r="F13" s="26"/>
      <c r="G13" s="20"/>
      <c r="H13" s="12"/>
      <c r="I13" s="12"/>
    </row>
    <row r="14" spans="1:9" s="9" customFormat="1" ht="24.9" customHeight="1" x14ac:dyDescent="0.35">
      <c r="B14" s="134" t="s">
        <v>34</v>
      </c>
      <c r="C14" s="117" t="s">
        <v>7</v>
      </c>
      <c r="D14" s="135"/>
      <c r="E14" s="117" t="s">
        <v>38</v>
      </c>
      <c r="F14" s="117" t="s">
        <v>13</v>
      </c>
      <c r="G14" s="118" t="s">
        <v>12</v>
      </c>
      <c r="H14" s="12"/>
      <c r="I14" s="12"/>
    </row>
    <row r="15" spans="1:9" s="9" customFormat="1" ht="58.8" customHeight="1" x14ac:dyDescent="0.35">
      <c r="A15" s="9">
        <v>1</v>
      </c>
      <c r="B15" s="136" t="s">
        <v>216</v>
      </c>
      <c r="C15" s="14" t="s">
        <v>8</v>
      </c>
      <c r="D15" s="45"/>
      <c r="E15" s="28">
        <v>2</v>
      </c>
      <c r="F15" s="36" t="s">
        <v>16</v>
      </c>
      <c r="G15" s="137" t="s">
        <v>29</v>
      </c>
    </row>
    <row r="16" spans="1:9" s="9" customFormat="1" ht="24" customHeight="1" thickBot="1" x14ac:dyDescent="0.4">
      <c r="B16" s="136" t="s">
        <v>180</v>
      </c>
      <c r="C16" s="14" t="s">
        <v>8</v>
      </c>
      <c r="D16" s="45"/>
      <c r="E16" s="223">
        <v>2</v>
      </c>
      <c r="F16" s="36" t="s">
        <v>16</v>
      </c>
      <c r="G16" s="137" t="s">
        <v>29</v>
      </c>
    </row>
    <row r="17" spans="1:10" s="9" customFormat="1" ht="24" customHeight="1" thickBot="1" x14ac:dyDescent="0.4">
      <c r="A17" s="9">
        <f>A15+1</f>
        <v>2</v>
      </c>
      <c r="B17" s="138" t="s">
        <v>217</v>
      </c>
      <c r="C17" s="120" t="s">
        <v>8</v>
      </c>
      <c r="D17" s="233">
        <v>1</v>
      </c>
      <c r="E17" s="232">
        <v>1</v>
      </c>
      <c r="F17" s="231" t="s">
        <v>218</v>
      </c>
      <c r="G17" s="140" t="s">
        <v>15</v>
      </c>
    </row>
    <row r="18" spans="1:10" s="9" customFormat="1" ht="24.9" customHeight="1" x14ac:dyDescent="0.35">
      <c r="B18" s="19" t="s">
        <v>108</v>
      </c>
      <c r="C18" s="19"/>
      <c r="E18" s="12"/>
      <c r="F18" s="26"/>
      <c r="G18" s="20"/>
      <c r="H18" s="12"/>
      <c r="I18" s="12"/>
    </row>
    <row r="19" spans="1:10" s="9" customFormat="1" ht="24.9" customHeight="1" thickBot="1" x14ac:dyDescent="0.45">
      <c r="B19" s="2" t="s">
        <v>71</v>
      </c>
    </row>
    <row r="20" spans="1:10" s="9" customFormat="1" ht="24.9" customHeight="1" thickBot="1" x14ac:dyDescent="0.45">
      <c r="B20" s="134" t="s">
        <v>34</v>
      </c>
      <c r="C20" s="117" t="s">
        <v>7</v>
      </c>
      <c r="D20" s="203" t="s">
        <v>35</v>
      </c>
      <c r="E20" s="203" t="s">
        <v>38</v>
      </c>
      <c r="F20" s="117" t="s">
        <v>13</v>
      </c>
      <c r="G20" s="118" t="s">
        <v>12</v>
      </c>
      <c r="J20" s="153" t="s">
        <v>153</v>
      </c>
    </row>
    <row r="21" spans="1:10" s="9" customFormat="1" ht="24.9" customHeight="1" thickBot="1" x14ac:dyDescent="0.45">
      <c r="A21" s="9">
        <f>A17+1</f>
        <v>3</v>
      </c>
      <c r="B21" s="151" t="s">
        <v>182</v>
      </c>
      <c r="C21" s="24" t="s">
        <v>8</v>
      </c>
      <c r="D21" s="96">
        <v>3</v>
      </c>
      <c r="E21" s="96">
        <f>ROUND(D21/3,0)</f>
        <v>1</v>
      </c>
      <c r="F21" s="14" t="s">
        <v>16</v>
      </c>
      <c r="G21" s="119" t="s">
        <v>29</v>
      </c>
      <c r="J21" s="145" t="s">
        <v>156</v>
      </c>
    </row>
    <row r="22" spans="1:10" s="9" customFormat="1" ht="24.9" customHeight="1" thickBot="1" x14ac:dyDescent="0.4">
      <c r="A22" s="9">
        <f t="shared" ref="A22:A28" si="0">A21+1</f>
        <v>4</v>
      </c>
      <c r="B22" s="157" t="s">
        <v>188</v>
      </c>
      <c r="C22" s="14" t="s">
        <v>8</v>
      </c>
      <c r="D22" s="14">
        <v>2</v>
      </c>
      <c r="E22" s="96">
        <v>2</v>
      </c>
      <c r="F22" s="14" t="s">
        <v>16</v>
      </c>
      <c r="G22" s="119" t="s">
        <v>29</v>
      </c>
    </row>
    <row r="23" spans="1:10" s="34" customFormat="1" ht="24.9" customHeight="1" thickBot="1" x14ac:dyDescent="0.4">
      <c r="A23" s="34">
        <f t="shared" si="0"/>
        <v>5</v>
      </c>
      <c r="B23" s="164" t="s">
        <v>183</v>
      </c>
      <c r="C23" s="148" t="s">
        <v>8</v>
      </c>
      <c r="D23" s="14">
        <v>2</v>
      </c>
      <c r="E23" s="146">
        <v>2</v>
      </c>
      <c r="F23" s="147" t="s">
        <v>16</v>
      </c>
      <c r="G23" s="165" t="s">
        <v>29</v>
      </c>
    </row>
    <row r="24" spans="1:10" s="34" customFormat="1" ht="24.9" customHeight="1" thickBot="1" x14ac:dyDescent="0.4">
      <c r="A24" s="34">
        <f t="shared" si="0"/>
        <v>6</v>
      </c>
      <c r="B24" s="234" t="s">
        <v>184</v>
      </c>
      <c r="C24" s="236" t="s">
        <v>8</v>
      </c>
      <c r="D24" s="225">
        <v>2</v>
      </c>
      <c r="E24" s="146">
        <v>2</v>
      </c>
      <c r="F24" s="240" t="s">
        <v>16</v>
      </c>
      <c r="G24" s="238" t="s">
        <v>29</v>
      </c>
    </row>
    <row r="25" spans="1:10" s="34" customFormat="1" ht="24.9" customHeight="1" thickBot="1" x14ac:dyDescent="0.4">
      <c r="A25" s="34">
        <f t="shared" si="0"/>
        <v>7</v>
      </c>
      <c r="B25" s="164" t="s">
        <v>185</v>
      </c>
      <c r="C25" s="147" t="s">
        <v>8</v>
      </c>
      <c r="D25" s="14">
        <v>2</v>
      </c>
      <c r="E25" s="146">
        <v>4</v>
      </c>
      <c r="F25" s="241" t="s">
        <v>16</v>
      </c>
      <c r="G25" s="165" t="s">
        <v>29</v>
      </c>
    </row>
    <row r="26" spans="1:10" s="9" customFormat="1" ht="24.9" customHeight="1" thickBot="1" x14ac:dyDescent="0.4">
      <c r="A26" s="9">
        <f t="shared" si="0"/>
        <v>8</v>
      </c>
      <c r="B26" s="235" t="s">
        <v>119</v>
      </c>
      <c r="C26" s="237" t="s">
        <v>8</v>
      </c>
      <c r="D26" s="45"/>
      <c r="E26" s="149">
        <v>0</v>
      </c>
      <c r="F26" s="237" t="s">
        <v>16</v>
      </c>
      <c r="G26" s="239" t="s">
        <v>29</v>
      </c>
    </row>
    <row r="27" spans="1:10" s="9" customFormat="1" ht="24.9" customHeight="1" thickBot="1" x14ac:dyDescent="0.4">
      <c r="A27" s="9">
        <f t="shared" si="0"/>
        <v>9</v>
      </c>
      <c r="B27" s="161" t="s">
        <v>120</v>
      </c>
      <c r="C27" s="28" t="s">
        <v>8</v>
      </c>
      <c r="D27" s="45"/>
      <c r="E27" s="96">
        <v>0</v>
      </c>
      <c r="F27" s="28" t="s">
        <v>16</v>
      </c>
      <c r="G27" s="155" t="s">
        <v>29</v>
      </c>
    </row>
    <row r="28" spans="1:10" s="111" customFormat="1" ht="24.9" customHeight="1" thickBot="1" x14ac:dyDescent="0.4">
      <c r="A28" s="9">
        <f t="shared" si="0"/>
        <v>10</v>
      </c>
      <c r="B28" s="162" t="s">
        <v>121</v>
      </c>
      <c r="C28" s="120" t="s">
        <v>8</v>
      </c>
      <c r="D28" s="139"/>
      <c r="E28" s="163">
        <v>0</v>
      </c>
      <c r="F28" s="120" t="s">
        <v>16</v>
      </c>
      <c r="G28" s="121" t="s">
        <v>29</v>
      </c>
    </row>
    <row r="29" spans="1:10" s="34" customFormat="1" ht="24.9" customHeight="1" x14ac:dyDescent="0.35">
      <c r="B29" s="204"/>
      <c r="C29" s="202"/>
      <c r="D29" s="20"/>
      <c r="E29" s="202"/>
      <c r="F29" s="202"/>
      <c r="G29" s="205"/>
    </row>
    <row r="30" spans="1:10" s="19" customFormat="1" ht="24.9" customHeight="1" thickBot="1" x14ac:dyDescent="0.45">
      <c r="B30" s="157" t="s">
        <v>36</v>
      </c>
      <c r="C30" s="20" t="s">
        <v>7</v>
      </c>
      <c r="D30" s="20" t="s">
        <v>35</v>
      </c>
      <c r="E30" s="20" t="s">
        <v>37</v>
      </c>
      <c r="F30" s="20" t="s">
        <v>13</v>
      </c>
      <c r="G30" s="160" t="s">
        <v>12</v>
      </c>
      <c r="J30" s="145" t="s">
        <v>159</v>
      </c>
    </row>
    <row r="31" spans="1:10" s="9" customFormat="1" ht="18.600000000000001" thickBot="1" x14ac:dyDescent="0.4">
      <c r="A31" s="9">
        <f>A25+1</f>
        <v>8</v>
      </c>
      <c r="B31" s="206" t="s">
        <v>155</v>
      </c>
      <c r="C31" s="24" t="s">
        <v>8</v>
      </c>
      <c r="D31" s="96">
        <v>220</v>
      </c>
      <c r="E31" s="96">
        <f>ROUND(D31/3,0)</f>
        <v>73</v>
      </c>
      <c r="F31" s="65" t="s">
        <v>16</v>
      </c>
      <c r="G31" s="119" t="s">
        <v>29</v>
      </c>
    </row>
    <row r="32" spans="1:10" s="9" customFormat="1" ht="24.9" customHeight="1" thickBot="1" x14ac:dyDescent="0.4">
      <c r="A32" s="34">
        <f>A31+1</f>
        <v>9</v>
      </c>
      <c r="B32" s="157" t="s">
        <v>192</v>
      </c>
      <c r="C32" s="14" t="s">
        <v>8</v>
      </c>
      <c r="D32" s="14">
        <v>2</v>
      </c>
      <c r="E32" s="96">
        <v>2</v>
      </c>
      <c r="F32" s="14" t="s">
        <v>16</v>
      </c>
      <c r="G32" s="119" t="s">
        <v>29</v>
      </c>
    </row>
    <row r="33" spans="1:9" s="34" customFormat="1" ht="24.9" customHeight="1" thickBot="1" x14ac:dyDescent="0.4">
      <c r="A33" s="34">
        <f>A32+1</f>
        <v>10</v>
      </c>
      <c r="B33" s="164" t="s">
        <v>183</v>
      </c>
      <c r="C33" s="148" t="s">
        <v>8</v>
      </c>
      <c r="D33" s="14">
        <v>2</v>
      </c>
      <c r="E33" s="146">
        <v>2</v>
      </c>
      <c r="F33" s="147" t="s">
        <v>16</v>
      </c>
      <c r="G33" s="165" t="s">
        <v>29</v>
      </c>
    </row>
    <row r="34" spans="1:9" s="34" customFormat="1" ht="24.9" customHeight="1" thickBot="1" x14ac:dyDescent="0.4">
      <c r="A34" s="34">
        <f>A33+1</f>
        <v>11</v>
      </c>
      <c r="B34" s="166" t="s">
        <v>184</v>
      </c>
      <c r="C34" s="167" t="s">
        <v>8</v>
      </c>
      <c r="D34" s="120">
        <v>2</v>
      </c>
      <c r="E34" s="168">
        <v>2</v>
      </c>
      <c r="F34" s="169" t="s">
        <v>16</v>
      </c>
      <c r="G34" s="170" t="s">
        <v>29</v>
      </c>
    </row>
    <row r="35" spans="1:9" s="34" customFormat="1" ht="24.9" customHeight="1" x14ac:dyDescent="0.35">
      <c r="C35" s="35"/>
      <c r="D35" s="35"/>
      <c r="E35" s="35"/>
      <c r="F35" s="35"/>
      <c r="G35" s="35"/>
    </row>
    <row r="36" spans="1:9" s="34" customFormat="1" ht="24.9" customHeight="1" x14ac:dyDescent="0.35">
      <c r="B36" s="6"/>
      <c r="C36" s="6"/>
      <c r="D36" s="6"/>
      <c r="E36" s="8"/>
      <c r="F36" s="8"/>
      <c r="G36" s="8"/>
    </row>
    <row r="37" spans="1:9" s="6" customFormat="1" ht="24.9" customHeight="1" x14ac:dyDescent="0.3">
      <c r="E37" s="8"/>
      <c r="F37" s="8"/>
      <c r="G37" s="8"/>
      <c r="H37" s="8"/>
      <c r="I37" s="8"/>
    </row>
    <row r="38" spans="1:9" s="6" customFormat="1" ht="24.9" customHeight="1" x14ac:dyDescent="0.3">
      <c r="E38" s="8"/>
      <c r="F38" s="8"/>
      <c r="G38" s="8"/>
      <c r="H38" s="8"/>
      <c r="I38" s="8"/>
    </row>
    <row r="39" spans="1:9" s="6" customFormat="1" ht="24.9" customHeight="1" x14ac:dyDescent="0.3">
      <c r="E39" s="8"/>
      <c r="F39" s="8"/>
      <c r="G39" s="8"/>
      <c r="H39" s="8"/>
      <c r="I39" s="8"/>
    </row>
    <row r="40" spans="1:9" s="6" customFormat="1" ht="24.9" customHeight="1" x14ac:dyDescent="0.3">
      <c r="E40" s="8"/>
      <c r="F40" s="8"/>
      <c r="G40" s="8"/>
      <c r="H40" s="8"/>
      <c r="I40" s="8"/>
    </row>
    <row r="41" spans="1:9" s="6" customFormat="1" ht="24.9" customHeight="1" x14ac:dyDescent="0.3">
      <c r="E41" s="8"/>
      <c r="F41" s="8"/>
      <c r="G41" s="8"/>
      <c r="H41" s="8"/>
      <c r="I41" s="8"/>
    </row>
    <row r="42" spans="1:9" s="6" customFormat="1" ht="24.9" customHeight="1" x14ac:dyDescent="0.3">
      <c r="E42" s="8"/>
      <c r="F42" s="8"/>
      <c r="G42" s="8"/>
      <c r="H42" s="8"/>
      <c r="I42" s="8"/>
    </row>
    <row r="43" spans="1:9" s="6" customFormat="1" ht="24.9" customHeight="1" x14ac:dyDescent="0.3">
      <c r="E43" s="8"/>
      <c r="F43" s="8"/>
      <c r="G43" s="8"/>
      <c r="H43" s="8"/>
      <c r="I43" s="8"/>
    </row>
    <row r="44" spans="1:9" s="6" customFormat="1" ht="24.9" customHeight="1" x14ac:dyDescent="0.3">
      <c r="E44" s="7"/>
      <c r="F44" s="7"/>
      <c r="G44" s="7"/>
      <c r="H44" s="8"/>
      <c r="I44" s="8"/>
    </row>
    <row r="45" spans="1:9" s="6" customFormat="1" ht="15.6" x14ac:dyDescent="0.3">
      <c r="E45" s="7"/>
      <c r="F45" s="7"/>
      <c r="G45" s="7"/>
      <c r="H45" s="7"/>
      <c r="I45" s="7"/>
    </row>
    <row r="46" spans="1:9" s="6" customFormat="1" ht="15.6" x14ac:dyDescent="0.3">
      <c r="E46" s="7"/>
      <c r="F46" s="7"/>
      <c r="G46" s="7"/>
      <c r="H46" s="7"/>
      <c r="I46" s="7"/>
    </row>
    <row r="47" spans="1:9" s="6" customFormat="1" ht="15.6" x14ac:dyDescent="0.3">
      <c r="E47" s="7"/>
      <c r="F47" s="7"/>
      <c r="G47" s="7"/>
      <c r="H47" s="7"/>
      <c r="I47" s="7"/>
    </row>
    <row r="48" spans="1:9" s="6" customFormat="1" ht="15.6" x14ac:dyDescent="0.3">
      <c r="E48" s="7"/>
      <c r="F48" s="7"/>
      <c r="G48" s="7"/>
      <c r="H48" s="7"/>
      <c r="I48" s="7"/>
    </row>
    <row r="49" spans="5:9" s="6" customFormat="1" ht="15.6" x14ac:dyDescent="0.3">
      <c r="E49" s="7"/>
      <c r="F49" s="7"/>
      <c r="G49" s="7"/>
      <c r="H49" s="7"/>
      <c r="I49" s="7"/>
    </row>
    <row r="50" spans="5:9" s="6" customFormat="1" ht="15.6" x14ac:dyDescent="0.3">
      <c r="E50" s="7"/>
      <c r="F50" s="7"/>
      <c r="G50" s="7"/>
      <c r="H50" s="7"/>
      <c r="I50" s="7"/>
    </row>
    <row r="51" spans="5:9" s="6" customFormat="1" ht="15.6" x14ac:dyDescent="0.3">
      <c r="E51" s="7"/>
      <c r="F51" s="7"/>
      <c r="G51" s="7"/>
      <c r="H51" s="7"/>
      <c r="I51" s="7"/>
    </row>
    <row r="52" spans="5:9" s="6" customFormat="1" ht="15.6" x14ac:dyDescent="0.3">
      <c r="E52" s="7"/>
      <c r="F52" s="7"/>
      <c r="G52" s="7"/>
      <c r="H52" s="7"/>
      <c r="I52" s="7"/>
    </row>
    <row r="53" spans="5:9" s="6" customFormat="1" ht="15.6" x14ac:dyDescent="0.3">
      <c r="E53" s="7"/>
      <c r="F53" s="7"/>
      <c r="G53" s="7"/>
      <c r="H53" s="7"/>
      <c r="I53" s="7"/>
    </row>
    <row r="54" spans="5:9" s="6" customFormat="1" ht="15.6" x14ac:dyDescent="0.3">
      <c r="E54" s="7"/>
      <c r="F54" s="7"/>
      <c r="G54" s="7"/>
      <c r="H54" s="7"/>
      <c r="I54" s="7"/>
    </row>
    <row r="55" spans="5:9" s="6" customFormat="1" ht="15.6" x14ac:dyDescent="0.3">
      <c r="H55" s="7"/>
      <c r="I55" s="7"/>
    </row>
    <row r="56" spans="5:9" s="6" customFormat="1" ht="15.6" x14ac:dyDescent="0.3">
      <c r="E56" s="7"/>
      <c r="F56" s="7"/>
      <c r="G56" s="7"/>
      <c r="H56" s="7"/>
      <c r="I56" s="7"/>
    </row>
    <row r="58" spans="5:9" s="6" customFormat="1" ht="15.6" x14ac:dyDescent="0.3">
      <c r="E58" s="7"/>
      <c r="F58" s="7"/>
      <c r="G58" s="7"/>
      <c r="H58" s="7"/>
      <c r="I58" s="7"/>
    </row>
    <row r="59" spans="5:9" s="6" customFormat="1" ht="15.6" x14ac:dyDescent="0.3">
      <c r="E59" s="7"/>
      <c r="F59" s="7"/>
      <c r="G59" s="7"/>
      <c r="H59" s="7"/>
      <c r="I59" s="7"/>
    </row>
  </sheetData>
  <printOptions horizontalCentered="1"/>
  <pageMargins left="0.19685039370078741" right="0.19685039370078741" top="0.19685039370078741" bottom="0.19685039370078741" header="0.31496062992125984" footer="0.31496062992125984"/>
  <pageSetup scale="51" orientation="portrait" r:id="rId1"/>
  <rowBreaks count="1" manualBreakCount="1">
    <brk id="35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8"/>
  <sheetViews>
    <sheetView view="pageBreakPreview" topLeftCell="A2" zoomScale="70" zoomScaleNormal="80" zoomScaleSheetLayoutView="70" workbookViewId="0">
      <selection activeCell="D15" sqref="D15"/>
    </sheetView>
  </sheetViews>
  <sheetFormatPr baseColWidth="10" defaultRowHeight="14.4" x14ac:dyDescent="0.3"/>
  <cols>
    <col min="1" max="1" width="4.33203125" customWidth="1"/>
    <col min="2" max="2" width="11.109375" customWidth="1"/>
    <col min="3" max="3" width="59.88671875" customWidth="1"/>
    <col min="4" max="4" width="22.44140625" bestFit="1" customWidth="1"/>
    <col min="5" max="5" width="21.44140625" style="85" bestFit="1" customWidth="1"/>
    <col min="6" max="6" width="10" style="81" bestFit="1" customWidth="1"/>
    <col min="7" max="7" width="14.21875" style="81" bestFit="1" customWidth="1"/>
    <col min="8" max="8" width="22" style="81" bestFit="1" customWidth="1"/>
    <col min="9" max="10" width="22.109375" style="81" customWidth="1"/>
    <col min="11" max="11" width="3" style="81" customWidth="1"/>
    <col min="12" max="12" width="22.109375" style="81" customWidth="1"/>
    <col min="13" max="13" width="17.5546875" style="5" bestFit="1" customWidth="1"/>
    <col min="14" max="14" width="34.44140625" style="5" bestFit="1" customWidth="1"/>
    <col min="15" max="15" width="2.5546875" style="5" customWidth="1"/>
    <col min="16" max="16" width="11.44140625" style="5" customWidth="1"/>
  </cols>
  <sheetData>
    <row r="1" spans="2:11" s="1" customFormat="1" ht="33.6" x14ac:dyDescent="0.65">
      <c r="B1" s="17" t="s">
        <v>106</v>
      </c>
      <c r="C1" s="17"/>
      <c r="E1" s="82"/>
      <c r="F1" s="82"/>
      <c r="G1" s="82"/>
      <c r="H1" s="82"/>
      <c r="I1" s="10"/>
      <c r="J1" s="10"/>
      <c r="K1" s="10"/>
    </row>
    <row r="2" spans="2:11" s="3" customFormat="1" ht="23.4" x14ac:dyDescent="0.45">
      <c r="B2" s="3" t="s">
        <v>49</v>
      </c>
      <c r="E2" s="83"/>
      <c r="F2" s="83"/>
      <c r="G2" s="83"/>
      <c r="H2" s="83"/>
      <c r="I2" s="4"/>
      <c r="J2" s="4"/>
      <c r="K2" s="4"/>
    </row>
    <row r="3" spans="2:11" s="3" customFormat="1" ht="23.4" x14ac:dyDescent="0.45">
      <c r="B3" s="3" t="s">
        <v>82</v>
      </c>
      <c r="E3" s="83"/>
      <c r="F3" s="83"/>
      <c r="G3" s="83"/>
      <c r="H3" s="83"/>
      <c r="I3" s="4"/>
      <c r="J3" s="4"/>
      <c r="K3" s="4"/>
    </row>
    <row r="4" spans="2:11" s="3" customFormat="1" ht="23.4" x14ac:dyDescent="0.45">
      <c r="E4" s="83"/>
      <c r="F4" s="83"/>
      <c r="G4" s="83"/>
      <c r="H4" s="83"/>
      <c r="I4" s="4"/>
      <c r="J4" s="4"/>
      <c r="K4" s="4"/>
    </row>
    <row r="5" spans="2:11" s="3" customFormat="1" ht="23.4" x14ac:dyDescent="0.45">
      <c r="E5" s="83"/>
      <c r="F5" s="83"/>
      <c r="G5" s="83"/>
      <c r="H5" s="83"/>
      <c r="I5" s="4"/>
      <c r="J5" s="4"/>
      <c r="K5" s="4"/>
    </row>
    <row r="6" spans="2:11" s="9" customFormat="1" ht="24.9" customHeight="1" x14ac:dyDescent="0.55000000000000004">
      <c r="B6" s="16" t="s">
        <v>23</v>
      </c>
      <c r="C6" s="103">
        <f>INDICE!B4</f>
        <v>44306</v>
      </c>
      <c r="D6" s="3"/>
      <c r="E6" s="79"/>
      <c r="F6" s="79"/>
      <c r="G6" s="79"/>
      <c r="H6" s="79"/>
      <c r="I6" s="11" t="s">
        <v>9</v>
      </c>
      <c r="J6" s="106" t="str">
        <f>[1]INDICE!F4</f>
        <v>RAW LAND</v>
      </c>
      <c r="K6" s="187"/>
    </row>
    <row r="7" spans="2:11" s="9" customFormat="1" ht="24.9" customHeight="1" x14ac:dyDescent="0.55000000000000004">
      <c r="B7" s="16" t="s">
        <v>1</v>
      </c>
      <c r="C7" s="142">
        <f>INDICE!B5</f>
        <v>179376</v>
      </c>
      <c r="D7" s="3"/>
      <c r="E7" s="79"/>
      <c r="F7" s="79"/>
      <c r="G7" s="79"/>
      <c r="H7" s="79"/>
      <c r="I7" s="11" t="s">
        <v>26</v>
      </c>
      <c r="J7" s="106">
        <f>[1]INDICE!F5</f>
        <v>42</v>
      </c>
      <c r="K7" s="187"/>
    </row>
    <row r="8" spans="2:11" s="9" customFormat="1" ht="24.9" customHeight="1" x14ac:dyDescent="0.55000000000000004">
      <c r="B8" s="16" t="s">
        <v>2</v>
      </c>
      <c r="C8" s="142" t="str">
        <f>INDICE!B6</f>
        <v>VALPARAISO</v>
      </c>
      <c r="D8" s="3"/>
      <c r="E8" s="79"/>
      <c r="F8" s="79"/>
      <c r="G8" s="79"/>
      <c r="H8" s="79"/>
      <c r="I8" s="11" t="s">
        <v>25</v>
      </c>
      <c r="J8" s="106" t="str">
        <f>[1]INDICE!F6</f>
        <v>ARR T120</v>
      </c>
      <c r="K8" s="187"/>
    </row>
    <row r="9" spans="2:11" s="9" customFormat="1" ht="24.9" customHeight="1" x14ac:dyDescent="0.55000000000000004">
      <c r="B9" s="16" t="s">
        <v>3</v>
      </c>
      <c r="C9" s="142">
        <f>INDICE!B7</f>
        <v>6</v>
      </c>
      <c r="D9" s="3"/>
      <c r="E9" s="79"/>
      <c r="F9" s="79"/>
      <c r="G9" s="79"/>
      <c r="H9" s="79"/>
      <c r="I9" s="13" t="s">
        <v>0</v>
      </c>
      <c r="J9" s="106" t="str">
        <f>[1]INDICE!F7</f>
        <v>NO</v>
      </c>
      <c r="K9" s="187"/>
    </row>
    <row r="10" spans="2:11" s="9" customFormat="1" ht="24.9" customHeight="1" x14ac:dyDescent="0.55000000000000004">
      <c r="B10" s="16" t="s">
        <v>4</v>
      </c>
      <c r="C10" s="142" t="str">
        <f>INDICE!B8</f>
        <v>VALPARAISO, ZACATECAS</v>
      </c>
      <c r="D10" s="3"/>
      <c r="E10" s="79"/>
      <c r="F10" s="79"/>
      <c r="G10" s="79"/>
      <c r="H10" s="79"/>
      <c r="I10" s="13" t="s">
        <v>27</v>
      </c>
      <c r="J10" s="106">
        <f>[1]INDICE!F8</f>
        <v>38</v>
      </c>
      <c r="K10" s="187"/>
    </row>
    <row r="11" spans="2:11" s="9" customFormat="1" ht="24.9" customHeight="1" x14ac:dyDescent="0.45">
      <c r="D11" s="3"/>
      <c r="E11" s="79"/>
      <c r="F11" s="79"/>
      <c r="G11" s="79"/>
      <c r="H11" s="79"/>
      <c r="I11" s="13" t="s">
        <v>28</v>
      </c>
      <c r="J11" s="106" t="str">
        <f>[1]INDICE!F9</f>
        <v>HUAWEI</v>
      </c>
      <c r="K11" s="187"/>
    </row>
    <row r="12" spans="2:11" s="9" customFormat="1" ht="24.9" customHeight="1" x14ac:dyDescent="0.35">
      <c r="E12" s="79"/>
      <c r="F12" s="79"/>
      <c r="G12" s="79"/>
      <c r="H12" s="79"/>
      <c r="I12" s="15"/>
      <c r="J12" s="187"/>
      <c r="K12" s="187"/>
    </row>
    <row r="13" spans="2:11" s="9" customFormat="1" ht="24.9" customHeight="1" x14ac:dyDescent="0.4">
      <c r="B13" s="2" t="s">
        <v>83</v>
      </c>
      <c r="C13" s="2"/>
      <c r="E13" s="79"/>
      <c r="F13" s="79"/>
      <c r="G13" s="79"/>
      <c r="H13" s="79"/>
      <c r="I13" s="15"/>
      <c r="J13" s="187"/>
      <c r="K13" s="187"/>
    </row>
    <row r="14" spans="2:11" s="87" customFormat="1" ht="36.6" thickBot="1" x14ac:dyDescent="0.35">
      <c r="B14" s="77"/>
      <c r="C14" s="77"/>
      <c r="D14" s="185" t="s">
        <v>7</v>
      </c>
      <c r="E14" s="185" t="s">
        <v>38</v>
      </c>
      <c r="F14" s="185" t="s">
        <v>75</v>
      </c>
      <c r="G14" s="185" t="s">
        <v>76</v>
      </c>
      <c r="H14" s="185" t="s">
        <v>112</v>
      </c>
      <c r="I14" s="185" t="s">
        <v>13</v>
      </c>
      <c r="J14" s="185" t="s">
        <v>12</v>
      </c>
      <c r="K14" s="86"/>
    </row>
    <row r="15" spans="2:11" s="76" customFormat="1" ht="18.600000000000001" thickBot="1" x14ac:dyDescent="0.35">
      <c r="B15" s="185" t="s">
        <v>74</v>
      </c>
      <c r="C15" s="77" t="s">
        <v>193</v>
      </c>
      <c r="D15" s="78" t="s">
        <v>8</v>
      </c>
      <c r="E15" s="78">
        <v>4</v>
      </c>
      <c r="F15" s="78">
        <v>0.25</v>
      </c>
      <c r="G15" s="215">
        <f t="shared" ref="G15:G19" si="0">F15*E15</f>
        <v>1</v>
      </c>
      <c r="H15" s="78">
        <f>E15</f>
        <v>4</v>
      </c>
      <c r="I15" s="78" t="s">
        <v>16</v>
      </c>
      <c r="J15" s="78" t="s">
        <v>29</v>
      </c>
      <c r="K15" s="79"/>
    </row>
    <row r="16" spans="2:11" s="9" customFormat="1" ht="18.600000000000001" thickBot="1" x14ac:dyDescent="0.4">
      <c r="B16" s="185" t="s">
        <v>77</v>
      </c>
      <c r="C16" s="32" t="s">
        <v>194</v>
      </c>
      <c r="D16" s="14" t="s">
        <v>8</v>
      </c>
      <c r="E16" s="78">
        <v>5</v>
      </c>
      <c r="F16" s="78">
        <v>0.25</v>
      </c>
      <c r="G16" s="215">
        <f t="shared" si="0"/>
        <v>1.25</v>
      </c>
      <c r="H16" s="78">
        <f t="shared" ref="H16" si="1">E16</f>
        <v>5</v>
      </c>
      <c r="I16" s="14" t="s">
        <v>16</v>
      </c>
      <c r="J16" s="14" t="s">
        <v>29</v>
      </c>
    </row>
    <row r="17" spans="1:11" s="9" customFormat="1" ht="18.600000000000001" thickBot="1" x14ac:dyDescent="0.4">
      <c r="B17" s="185" t="s">
        <v>77</v>
      </c>
      <c r="C17" s="32" t="s">
        <v>195</v>
      </c>
      <c r="D17" s="14" t="s">
        <v>8</v>
      </c>
      <c r="E17" s="78">
        <v>2</v>
      </c>
      <c r="F17" s="78">
        <v>0.5</v>
      </c>
      <c r="G17" s="215">
        <f t="shared" si="0"/>
        <v>1</v>
      </c>
      <c r="H17" s="78">
        <f>E17*2</f>
        <v>4</v>
      </c>
      <c r="I17" s="14"/>
      <c r="J17" s="14"/>
    </row>
    <row r="18" spans="1:11" s="9" customFormat="1" ht="18.600000000000001" thickBot="1" x14ac:dyDescent="0.4">
      <c r="B18" s="185" t="s">
        <v>77</v>
      </c>
      <c r="C18" s="32" t="s">
        <v>196</v>
      </c>
      <c r="D18" s="14" t="s">
        <v>8</v>
      </c>
      <c r="E18" s="78">
        <v>2</v>
      </c>
      <c r="F18" s="78">
        <v>0.5</v>
      </c>
      <c r="G18" s="215">
        <f t="shared" si="0"/>
        <v>1</v>
      </c>
      <c r="H18" s="78">
        <f>E18*2</f>
        <v>4</v>
      </c>
      <c r="I18" s="14"/>
      <c r="J18" s="14"/>
    </row>
    <row r="19" spans="1:11" s="9" customFormat="1" ht="18.600000000000001" thickBot="1" x14ac:dyDescent="0.4">
      <c r="B19" s="185" t="s">
        <v>78</v>
      </c>
      <c r="C19" s="32" t="s">
        <v>197</v>
      </c>
      <c r="D19" s="14" t="s">
        <v>8</v>
      </c>
      <c r="E19" s="78">
        <v>2</v>
      </c>
      <c r="F19" s="78">
        <v>0.5</v>
      </c>
      <c r="G19" s="215">
        <f t="shared" si="0"/>
        <v>1</v>
      </c>
      <c r="H19" s="78">
        <f>E19*2</f>
        <v>4</v>
      </c>
      <c r="I19" s="14" t="s">
        <v>16</v>
      </c>
      <c r="J19" s="14" t="s">
        <v>29</v>
      </c>
      <c r="K19" s="187"/>
    </row>
    <row r="20" spans="1:11" s="9" customFormat="1" ht="18" x14ac:dyDescent="0.35">
      <c r="A20" s="216"/>
      <c r="B20" s="216"/>
      <c r="C20" s="216"/>
      <c r="D20" s="217"/>
      <c r="E20" s="218"/>
      <c r="F20" s="218"/>
      <c r="G20" s="218">
        <f>SUM(G15:G19)</f>
        <v>5.25</v>
      </c>
      <c r="H20" s="218">
        <f>SUM(H15:H19)</f>
        <v>21</v>
      </c>
      <c r="I20" s="217"/>
      <c r="J20" s="217"/>
      <c r="K20" s="216"/>
    </row>
    <row r="21" spans="1:11" s="9" customFormat="1" ht="18.600000000000001" thickBot="1" x14ac:dyDescent="0.4">
      <c r="B21" s="86"/>
      <c r="D21" s="187"/>
      <c r="E21" s="79"/>
      <c r="F21" s="79"/>
      <c r="G21" s="79"/>
      <c r="H21" s="79"/>
      <c r="I21" s="187"/>
      <c r="J21" s="187"/>
    </row>
    <row r="22" spans="1:11" s="9" customFormat="1" ht="21.6" thickBot="1" x14ac:dyDescent="0.45">
      <c r="B22" s="86"/>
      <c r="C22" s="219" t="s">
        <v>81</v>
      </c>
      <c r="D22" s="154" t="s">
        <v>122</v>
      </c>
      <c r="E22" s="154">
        <f>G20/3</f>
        <v>1.75</v>
      </c>
      <c r="F22" s="79" t="s">
        <v>11</v>
      </c>
      <c r="G22" s="215">
        <f>ROUNDUP(G20,0)</f>
        <v>6</v>
      </c>
      <c r="H22" s="215">
        <f>SUM(H20)</f>
        <v>21</v>
      </c>
      <c r="I22" s="187"/>
      <c r="J22" s="187"/>
    </row>
    <row r="23" spans="1:11" s="9" customFormat="1" ht="24.9" customHeight="1" x14ac:dyDescent="0.35">
      <c r="D23" s="187"/>
      <c r="E23" s="79"/>
      <c r="F23" s="79"/>
      <c r="G23" s="79"/>
      <c r="H23" s="79"/>
      <c r="I23" s="187"/>
      <c r="J23" s="187"/>
    </row>
    <row r="24" spans="1:11" s="9" customFormat="1" ht="24.9" customHeight="1" x14ac:dyDescent="0.35">
      <c r="D24" s="187"/>
      <c r="E24" s="79"/>
      <c r="F24" s="79"/>
      <c r="G24" s="79"/>
      <c r="H24" s="79"/>
      <c r="I24" s="187"/>
      <c r="J24" s="187"/>
    </row>
    <row r="25" spans="1:11" s="9" customFormat="1" ht="24.9" customHeight="1" x14ac:dyDescent="0.35">
      <c r="A25" s="6"/>
      <c r="B25" s="6"/>
      <c r="C25" s="6"/>
      <c r="D25" s="6"/>
      <c r="E25" s="84"/>
      <c r="F25" s="84"/>
      <c r="G25" s="84"/>
      <c r="H25" s="84"/>
      <c r="I25" s="7"/>
      <c r="J25" s="7"/>
      <c r="K25" s="7"/>
    </row>
    <row r="26" spans="1:11" s="9" customFormat="1" ht="24.9" customHeight="1" x14ac:dyDescent="0.35">
      <c r="A26" s="6"/>
      <c r="B26" s="6"/>
      <c r="C26" s="6"/>
      <c r="D26" s="6"/>
      <c r="E26" s="84"/>
      <c r="F26" s="84"/>
      <c r="G26" s="84"/>
      <c r="H26" s="84"/>
      <c r="I26" s="7"/>
      <c r="J26" s="7"/>
      <c r="K26" s="7"/>
    </row>
    <row r="27" spans="1:11" s="9" customFormat="1" ht="24.9" customHeight="1" x14ac:dyDescent="0.35">
      <c r="A27" s="6"/>
      <c r="B27" s="6"/>
      <c r="C27" s="6"/>
      <c r="D27" s="6"/>
      <c r="E27" s="84"/>
      <c r="F27" s="84"/>
      <c r="G27" s="84"/>
      <c r="H27" s="84"/>
      <c r="I27" s="7"/>
      <c r="J27" s="7"/>
      <c r="K27" s="7"/>
    </row>
    <row r="28" spans="1:11" s="9" customFormat="1" ht="18" x14ac:dyDescent="0.35">
      <c r="A28" s="6"/>
      <c r="B28" s="6"/>
      <c r="C28" s="6"/>
      <c r="D28" s="6"/>
      <c r="E28" s="84"/>
      <c r="F28" s="84"/>
      <c r="G28" s="84"/>
      <c r="H28" s="84"/>
      <c r="I28" s="7"/>
      <c r="J28" s="7"/>
      <c r="K28" s="7"/>
    </row>
    <row r="29" spans="1:11" s="19" customFormat="1" ht="24.9" customHeight="1" x14ac:dyDescent="0.35">
      <c r="A29" s="6"/>
      <c r="B29" s="6"/>
      <c r="C29" s="6"/>
      <c r="D29" s="6"/>
      <c r="E29" s="84"/>
      <c r="F29" s="84"/>
      <c r="G29" s="84"/>
      <c r="H29" s="84"/>
      <c r="I29" s="7"/>
      <c r="J29" s="7"/>
      <c r="K29" s="7"/>
    </row>
    <row r="30" spans="1:11" s="92" customFormat="1" ht="24.9" customHeight="1" x14ac:dyDescent="0.35">
      <c r="A30" s="6"/>
      <c r="B30" s="6"/>
      <c r="C30" s="6"/>
      <c r="D30" s="6"/>
      <c r="E30" s="84"/>
      <c r="F30" s="84"/>
      <c r="G30" s="84"/>
      <c r="H30" s="84"/>
      <c r="I30" s="7"/>
      <c r="J30" s="7"/>
      <c r="K30" s="7"/>
    </row>
    <row r="31" spans="1:11" s="92" customFormat="1" ht="24.9" customHeight="1" x14ac:dyDescent="0.35">
      <c r="A31" s="6"/>
      <c r="B31" s="6"/>
      <c r="C31" s="6"/>
      <c r="D31" s="6"/>
      <c r="E31" s="84"/>
      <c r="F31" s="84"/>
      <c r="G31" s="84"/>
      <c r="H31" s="84"/>
      <c r="I31" s="7"/>
      <c r="J31" s="7"/>
      <c r="K31" s="7"/>
    </row>
    <row r="32" spans="1:11" s="92" customFormat="1" ht="24.9" customHeight="1" x14ac:dyDescent="0.35">
      <c r="A32" s="6"/>
      <c r="B32" s="6"/>
      <c r="C32" s="6"/>
      <c r="D32" s="6"/>
      <c r="E32" s="84"/>
      <c r="F32" s="84"/>
      <c r="G32" s="84"/>
      <c r="H32" s="84"/>
      <c r="I32" s="7"/>
      <c r="J32" s="7"/>
      <c r="K32" s="7"/>
    </row>
    <row r="33" spans="1:11" s="9" customFormat="1" ht="38.25" customHeight="1" x14ac:dyDescent="0.35">
      <c r="A33" s="6"/>
      <c r="B33" s="6"/>
      <c r="C33" s="6"/>
      <c r="D33" s="6"/>
      <c r="E33" s="84"/>
      <c r="F33" s="84"/>
      <c r="G33" s="84"/>
      <c r="H33" s="84"/>
      <c r="I33" s="7"/>
      <c r="J33" s="7"/>
      <c r="K33" s="7"/>
    </row>
    <row r="34" spans="1:11" s="34" customFormat="1" ht="18" x14ac:dyDescent="0.35">
      <c r="A34" s="6"/>
      <c r="B34" s="6"/>
      <c r="C34" s="6"/>
      <c r="D34" s="6"/>
      <c r="E34" s="84"/>
      <c r="F34" s="84"/>
      <c r="G34" s="84"/>
      <c r="H34" s="84"/>
      <c r="I34" s="7"/>
      <c r="J34" s="7"/>
      <c r="K34" s="7"/>
    </row>
    <row r="35" spans="1:11" s="92" customFormat="1" ht="24.9" customHeight="1" x14ac:dyDescent="0.35">
      <c r="A35" s="6"/>
      <c r="B35" s="6"/>
      <c r="C35" s="6"/>
      <c r="D35" s="6"/>
      <c r="E35" s="84"/>
      <c r="F35" s="84"/>
      <c r="G35" s="84"/>
      <c r="H35" s="84"/>
      <c r="I35" s="7"/>
      <c r="J35" s="7"/>
      <c r="K35" s="7"/>
    </row>
    <row r="36" spans="1:11" s="92" customFormat="1" ht="24.9" customHeight="1" x14ac:dyDescent="0.35">
      <c r="A36" s="6"/>
      <c r="B36" s="6"/>
      <c r="C36" s="6"/>
      <c r="D36" s="6"/>
      <c r="E36" s="84"/>
      <c r="F36" s="84"/>
      <c r="G36" s="84"/>
      <c r="H36" s="84"/>
      <c r="I36" s="7"/>
      <c r="J36" s="7"/>
      <c r="K36" s="7"/>
    </row>
    <row r="37" spans="1:11" s="9" customFormat="1" ht="38.25" customHeight="1" x14ac:dyDescent="0.35">
      <c r="A37" s="6"/>
      <c r="B37" s="6"/>
      <c r="C37" s="6"/>
      <c r="D37" s="6"/>
      <c r="E37" s="84"/>
      <c r="F37" s="84"/>
      <c r="G37" s="84"/>
      <c r="H37" s="84"/>
      <c r="I37" s="7"/>
      <c r="J37" s="7"/>
      <c r="K37" s="7"/>
    </row>
    <row r="38" spans="1:11" s="34" customFormat="1" ht="18" x14ac:dyDescent="0.35">
      <c r="A38" s="6"/>
      <c r="B38" s="6"/>
      <c r="C38" s="6"/>
      <c r="D38" s="6"/>
      <c r="E38" s="84"/>
      <c r="F38" s="84"/>
      <c r="G38" s="84"/>
      <c r="H38" s="84"/>
      <c r="I38" s="7"/>
      <c r="J38" s="7"/>
      <c r="K38" s="7"/>
    </row>
    <row r="39" spans="1:11" s="34" customFormat="1" ht="24.9" customHeight="1" x14ac:dyDescent="0.35">
      <c r="A39" s="6"/>
      <c r="B39" s="6"/>
      <c r="C39" s="6"/>
      <c r="D39" s="6"/>
      <c r="E39" s="84"/>
      <c r="F39" s="84"/>
      <c r="G39" s="84"/>
      <c r="H39" s="84"/>
      <c r="I39" s="7"/>
      <c r="J39" s="7"/>
      <c r="K39" s="7"/>
    </row>
    <row r="40" spans="1:11" s="34" customFormat="1" ht="24.9" customHeight="1" x14ac:dyDescent="0.35">
      <c r="A40" s="6"/>
      <c r="B40" s="6"/>
      <c r="C40" s="6"/>
      <c r="D40" s="6"/>
      <c r="E40" s="84"/>
      <c r="F40" s="84"/>
      <c r="G40" s="84"/>
      <c r="H40" s="84"/>
      <c r="I40" s="7"/>
      <c r="J40" s="7"/>
      <c r="K40" s="7"/>
    </row>
    <row r="41" spans="1:11" s="9" customFormat="1" ht="34.5" customHeight="1" x14ac:dyDescent="0.35">
      <c r="A41" s="6"/>
      <c r="B41" s="6"/>
      <c r="C41" s="6"/>
      <c r="D41" s="6"/>
      <c r="E41" s="84"/>
      <c r="F41" s="84"/>
      <c r="G41" s="84"/>
      <c r="H41" s="84"/>
      <c r="I41" s="7"/>
      <c r="J41" s="7"/>
      <c r="K41" s="7"/>
    </row>
    <row r="42" spans="1:11" s="9" customFormat="1" ht="24.9" customHeight="1" x14ac:dyDescent="0.35">
      <c r="A42" s="6"/>
      <c r="B42" s="6"/>
      <c r="C42" s="6"/>
      <c r="D42" s="6"/>
      <c r="E42" s="84"/>
      <c r="F42" s="84"/>
      <c r="G42" s="84"/>
      <c r="H42" s="84"/>
      <c r="I42" s="7"/>
      <c r="J42" s="7"/>
      <c r="K42" s="7"/>
    </row>
    <row r="43" spans="1:11" s="9" customFormat="1" ht="24.9" customHeight="1" x14ac:dyDescent="0.35">
      <c r="A43" s="6"/>
      <c r="B43" s="6"/>
      <c r="C43" s="6"/>
      <c r="D43" s="6"/>
      <c r="E43" s="84"/>
      <c r="F43" s="84"/>
      <c r="G43" s="84"/>
      <c r="H43" s="84"/>
      <c r="I43" s="7"/>
      <c r="J43" s="7"/>
      <c r="K43" s="7"/>
    </row>
    <row r="44" spans="1:11" s="34" customFormat="1" ht="12" customHeight="1" x14ac:dyDescent="0.35">
      <c r="A44" s="6"/>
      <c r="B44" s="6"/>
      <c r="C44" s="6"/>
      <c r="D44" s="6"/>
      <c r="E44" s="84"/>
      <c r="F44" s="84"/>
      <c r="G44" s="84"/>
      <c r="H44" s="84"/>
      <c r="I44" s="7"/>
      <c r="J44" s="7"/>
      <c r="K44" s="7"/>
    </row>
    <row r="45" spans="1:11" s="34" customFormat="1" ht="24.9" customHeight="1" x14ac:dyDescent="0.35"/>
    <row r="46" spans="1:11" s="6" customFormat="1" ht="24.9" customHeight="1" x14ac:dyDescent="0.3">
      <c r="A46" s="8"/>
      <c r="B46" s="8"/>
    </row>
    <row r="47" spans="1:11" s="6" customFormat="1" ht="24.9" customHeight="1" x14ac:dyDescent="0.3">
      <c r="A47" s="8"/>
      <c r="B47" s="8"/>
    </row>
    <row r="48" spans="1:11" s="6" customFormat="1" ht="24.9" customHeight="1" x14ac:dyDescent="0.3">
      <c r="A48" s="8"/>
      <c r="B48" s="8"/>
    </row>
    <row r="49" spans="1:2" s="6" customFormat="1" ht="24.9" customHeight="1" x14ac:dyDescent="0.3">
      <c r="A49" s="8"/>
      <c r="B49" s="8"/>
    </row>
    <row r="50" spans="1:2" s="6" customFormat="1" ht="24.9" customHeight="1" x14ac:dyDescent="0.3">
      <c r="A50" s="8"/>
      <c r="B50" s="8"/>
    </row>
    <row r="51" spans="1:2" s="6" customFormat="1" ht="24.9" customHeight="1" x14ac:dyDescent="0.3">
      <c r="A51" s="8"/>
      <c r="B51" s="8"/>
    </row>
    <row r="52" spans="1:2" s="6" customFormat="1" ht="24.9" customHeight="1" x14ac:dyDescent="0.3">
      <c r="A52" s="8"/>
      <c r="B52" s="8"/>
    </row>
    <row r="53" spans="1:2" s="6" customFormat="1" ht="24.9" customHeight="1" x14ac:dyDescent="0.3">
      <c r="A53" s="8"/>
      <c r="B53" s="8"/>
    </row>
    <row r="54" spans="1:2" s="6" customFormat="1" ht="15.6" x14ac:dyDescent="0.3">
      <c r="A54" s="7"/>
      <c r="B54" s="7"/>
    </row>
    <row r="55" spans="1:2" s="6" customFormat="1" ht="15.6" x14ac:dyDescent="0.3">
      <c r="A55" s="7"/>
      <c r="B55" s="7"/>
    </row>
    <row r="56" spans="1:2" s="6" customFormat="1" ht="15.6" x14ac:dyDescent="0.3">
      <c r="A56" s="7"/>
      <c r="B56" s="7"/>
    </row>
    <row r="57" spans="1:2" s="6" customFormat="1" ht="15.6" x14ac:dyDescent="0.3">
      <c r="A57" s="7"/>
      <c r="B57" s="7"/>
    </row>
    <row r="58" spans="1:2" s="6" customFormat="1" ht="15.6" x14ac:dyDescent="0.3">
      <c r="A58" s="7"/>
      <c r="B58" s="7"/>
    </row>
    <row r="59" spans="1:2" s="6" customFormat="1" ht="15.6" x14ac:dyDescent="0.3">
      <c r="A59" s="7"/>
      <c r="B59" s="7"/>
    </row>
    <row r="60" spans="1:2" s="6" customFormat="1" ht="15.6" x14ac:dyDescent="0.3">
      <c r="A60" s="7"/>
      <c r="B60" s="7"/>
    </row>
    <row r="61" spans="1:2" s="6" customFormat="1" ht="15.6" x14ac:dyDescent="0.3">
      <c r="A61" s="7"/>
      <c r="B61" s="7"/>
    </row>
    <row r="62" spans="1:2" s="6" customFormat="1" ht="15.6" x14ac:dyDescent="0.3">
      <c r="A62" s="7"/>
      <c r="B62" s="7"/>
    </row>
    <row r="63" spans="1:2" s="6" customFormat="1" ht="15.6" x14ac:dyDescent="0.3">
      <c r="A63" s="7"/>
      <c r="B63" s="7"/>
    </row>
    <row r="64" spans="1:2" s="6" customFormat="1" ht="15.6" x14ac:dyDescent="0.3">
      <c r="A64" s="7"/>
      <c r="B64" s="7"/>
    </row>
    <row r="65" spans="1:16" s="6" customFormat="1" ht="15.6" x14ac:dyDescent="0.3">
      <c r="A65" s="7"/>
      <c r="B65" s="7"/>
    </row>
    <row r="67" spans="1:16" s="6" customFormat="1" ht="15.6" x14ac:dyDescent="0.3">
      <c r="E67" s="84"/>
      <c r="F67" s="80"/>
      <c r="G67" s="80"/>
      <c r="H67" s="80"/>
      <c r="I67" s="80"/>
      <c r="J67" s="80"/>
      <c r="K67" s="80"/>
      <c r="L67" s="80"/>
      <c r="M67" s="7"/>
      <c r="N67" s="7"/>
      <c r="O67" s="7"/>
      <c r="P67" s="7"/>
    </row>
    <row r="68" spans="1:16" s="6" customFormat="1" ht="15.6" x14ac:dyDescent="0.3">
      <c r="E68" s="84"/>
      <c r="F68" s="80"/>
      <c r="G68" s="80"/>
      <c r="H68" s="80"/>
      <c r="I68" s="80"/>
      <c r="J68" s="80"/>
      <c r="K68" s="80"/>
      <c r="L68" s="80"/>
      <c r="M68" s="7"/>
      <c r="N68" s="7"/>
      <c r="O68" s="7"/>
      <c r="P68" s="7"/>
    </row>
  </sheetData>
  <phoneticPr fontId="5" type="noConversion"/>
  <printOptions horizontalCentered="1"/>
  <pageMargins left="0.19685039370078741" right="0.19685039370078741" top="0.19685039370078741" bottom="0.19685039370078741" header="0.31496062992125984" footer="0.31496062992125984"/>
  <pageSetup scale="54" orientation="landscape" r:id="rId1"/>
  <rowBreaks count="1" manualBreakCount="1">
    <brk id="4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10</vt:i4>
      </vt:variant>
    </vt:vector>
  </HeadingPairs>
  <TitlesOfParts>
    <vt:vector size="20" baseType="lpstr">
      <vt:lpstr>INDICE</vt:lpstr>
      <vt:lpstr>F1</vt:lpstr>
      <vt:lpstr>F2</vt:lpstr>
      <vt:lpstr>F3</vt:lpstr>
      <vt:lpstr>F4</vt:lpstr>
      <vt:lpstr>F5</vt:lpstr>
      <vt:lpstr>F6</vt:lpstr>
      <vt:lpstr>F7</vt:lpstr>
      <vt:lpstr>F8</vt:lpstr>
      <vt:lpstr>F9</vt:lpstr>
      <vt:lpstr>'F1'!Área_de_impresión</vt:lpstr>
      <vt:lpstr>'F2'!Área_de_impresión</vt:lpstr>
      <vt:lpstr>'F3'!Área_de_impresión</vt:lpstr>
      <vt:lpstr>'F4'!Área_de_impresión</vt:lpstr>
      <vt:lpstr>'F5'!Área_de_impresión</vt:lpstr>
      <vt:lpstr>'F6'!Área_de_impresión</vt:lpstr>
      <vt:lpstr>'F7'!Área_de_impresión</vt:lpstr>
      <vt:lpstr>'F8'!Área_de_impresión</vt:lpstr>
      <vt:lpstr>'F9'!Área_de_impresión</vt:lpstr>
      <vt:lpstr>INDICE!Área_de_impresión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Garcia Guzman</dc:creator>
  <cp:lastModifiedBy>Pedro</cp:lastModifiedBy>
  <cp:lastPrinted>2021-05-18T15:35:33Z</cp:lastPrinted>
  <dcterms:created xsi:type="dcterms:W3CDTF">2020-03-04T22:15:09Z</dcterms:created>
  <dcterms:modified xsi:type="dcterms:W3CDTF">2021-05-18T15:35:35Z</dcterms:modified>
</cp:coreProperties>
</file>